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18990" windowHeight="7590"/>
  </bookViews>
  <sheets>
    <sheet name="Data" sheetId="1" r:id="rId1"/>
    <sheet name="Simulace" sheetId="2" r:id="rId2"/>
    <sheet name="Pořadí" sheetId="3" r:id="rId3"/>
    <sheet name="Back Testing" sheetId="4" r:id="rId4"/>
    <sheet name="Sheet2" sheetId="5" state="hidden" r:id="rId5"/>
  </sheets>
  <definedNames>
    <definedName name="_xlnm._FilterDatabase" localSheetId="3" hidden="1">'Back Testing'!$A$1:$C$253</definedName>
    <definedName name="_xlnm._FilterDatabase" localSheetId="4" hidden="1">Sheet2!$N$1:$O$501</definedName>
    <definedName name="_xlnm._FilterDatabase" localSheetId="1" hidden="1">Simulace!$AF$1:$AG$1</definedName>
  </definedNames>
  <calcPr calcId="125725"/>
</workbook>
</file>

<file path=xl/calcChain.xml><?xml version="1.0" encoding="utf-8"?>
<calcChain xmlns="http://schemas.openxmlformats.org/spreadsheetml/2006/main">
  <c r="D3" i="4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"/>
  <c r="AP3" i="2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AP5"/>
  <c r="AQ5"/>
  <c r="AR5"/>
  <c r="AS5"/>
  <c r="AN5" s="1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AP6"/>
  <c r="AN6" s="1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AP9"/>
  <c r="AN9" s="1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AO3"/>
  <c r="AO4"/>
  <c r="AN4" s="1"/>
  <c r="AO5"/>
  <c r="AO6"/>
  <c r="AO7"/>
  <c r="AO8"/>
  <c r="AN8" s="1"/>
  <c r="AO9"/>
  <c r="AO10"/>
  <c r="AO11"/>
  <c r="AN10"/>
  <c r="P3" i="4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"/>
  <c r="AX5" i="1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25"/>
  <c r="AX126"/>
  <c r="AX127"/>
  <c r="AX128"/>
  <c r="AX129"/>
  <c r="AX130"/>
  <c r="AX131"/>
  <c r="AX132"/>
  <c r="AX133"/>
  <c r="AX134"/>
  <c r="AX135"/>
  <c r="AX136"/>
  <c r="AX137"/>
  <c r="AX138"/>
  <c r="AX139"/>
  <c r="AX140"/>
  <c r="AX141"/>
  <c r="AX142"/>
  <c r="AX143"/>
  <c r="AX144"/>
  <c r="AX145"/>
  <c r="AX146"/>
  <c r="AX147"/>
  <c r="AX148"/>
  <c r="AX149"/>
  <c r="AX150"/>
  <c r="AX151"/>
  <c r="AX152"/>
  <c r="AX153"/>
  <c r="AX154"/>
  <c r="AX155"/>
  <c r="AX156"/>
  <c r="AX157"/>
  <c r="AX158"/>
  <c r="AX159"/>
  <c r="AX160"/>
  <c r="AX161"/>
  <c r="AX162"/>
  <c r="AX163"/>
  <c r="AX164"/>
  <c r="AX165"/>
  <c r="AX166"/>
  <c r="AX167"/>
  <c r="AX168"/>
  <c r="AX169"/>
  <c r="AX170"/>
  <c r="AX171"/>
  <c r="AX172"/>
  <c r="AX173"/>
  <c r="AX174"/>
  <c r="AX175"/>
  <c r="AX176"/>
  <c r="AX177"/>
  <c r="AX178"/>
  <c r="AX179"/>
  <c r="AX180"/>
  <c r="AX181"/>
  <c r="AX182"/>
  <c r="AX183"/>
  <c r="AX184"/>
  <c r="AX185"/>
  <c r="AX186"/>
  <c r="AX187"/>
  <c r="AX188"/>
  <c r="AX189"/>
  <c r="AX190"/>
  <c r="AX191"/>
  <c r="AX192"/>
  <c r="AX193"/>
  <c r="AX194"/>
  <c r="AX195"/>
  <c r="AX196"/>
  <c r="AX197"/>
  <c r="AX198"/>
  <c r="AX199"/>
  <c r="AX200"/>
  <c r="AX201"/>
  <c r="AX202"/>
  <c r="AX203"/>
  <c r="AX204"/>
  <c r="AX205"/>
  <c r="AX206"/>
  <c r="AX207"/>
  <c r="AX208"/>
  <c r="AX209"/>
  <c r="AX210"/>
  <c r="AX211"/>
  <c r="AX212"/>
  <c r="AX213"/>
  <c r="AX214"/>
  <c r="AX215"/>
  <c r="AX216"/>
  <c r="AX217"/>
  <c r="AX218"/>
  <c r="AX219"/>
  <c r="AX220"/>
  <c r="AX221"/>
  <c r="AX222"/>
  <c r="AX223"/>
  <c r="AX224"/>
  <c r="AX225"/>
  <c r="AX226"/>
  <c r="AX227"/>
  <c r="AX228"/>
  <c r="AX229"/>
  <c r="AX230"/>
  <c r="AX231"/>
  <c r="AX232"/>
  <c r="AX233"/>
  <c r="AX234"/>
  <c r="AX235"/>
  <c r="AX236"/>
  <c r="AX237"/>
  <c r="AX238"/>
  <c r="AX239"/>
  <c r="AX240"/>
  <c r="AX241"/>
  <c r="AX242"/>
  <c r="AX243"/>
  <c r="AX244"/>
  <c r="AX245"/>
  <c r="AX246"/>
  <c r="AX247"/>
  <c r="AX248"/>
  <c r="AX249"/>
  <c r="AX250"/>
  <c r="AX251"/>
  <c r="AX252"/>
  <c r="AX253"/>
  <c r="AX254"/>
  <c r="AX255"/>
  <c r="AX256"/>
  <c r="AX257"/>
  <c r="AX258"/>
  <c r="AX259"/>
  <c r="AX260"/>
  <c r="AX261"/>
  <c r="AX262"/>
  <c r="AX263"/>
  <c r="AX264"/>
  <c r="AX265"/>
  <c r="AX266"/>
  <c r="AX267"/>
  <c r="AX268"/>
  <c r="AX269"/>
  <c r="AX270"/>
  <c r="AX271"/>
  <c r="AX272"/>
  <c r="AX273"/>
  <c r="AX274"/>
  <c r="AX275"/>
  <c r="AX276"/>
  <c r="AX277"/>
  <c r="AX278"/>
  <c r="AX279"/>
  <c r="AX280"/>
  <c r="AX281"/>
  <c r="AX282"/>
  <c r="AX283"/>
  <c r="AX284"/>
  <c r="AX285"/>
  <c r="AX286"/>
  <c r="AX287"/>
  <c r="AX288"/>
  <c r="AX289"/>
  <c r="AX290"/>
  <c r="AX291"/>
  <c r="AX292"/>
  <c r="AX293"/>
  <c r="AX294"/>
  <c r="AX295"/>
  <c r="AX296"/>
  <c r="AX297"/>
  <c r="AX298"/>
  <c r="AX299"/>
  <c r="AX300"/>
  <c r="AX301"/>
  <c r="AX302"/>
  <c r="AX303"/>
  <c r="AX304"/>
  <c r="AX305"/>
  <c r="AX306"/>
  <c r="AX307"/>
  <c r="AX308"/>
  <c r="AX309"/>
  <c r="AX310"/>
  <c r="AX311"/>
  <c r="AX312"/>
  <c r="AX313"/>
  <c r="AX314"/>
  <c r="AX315"/>
  <c r="AX316"/>
  <c r="AX317"/>
  <c r="AX318"/>
  <c r="AX319"/>
  <c r="AX320"/>
  <c r="AX321"/>
  <c r="AX322"/>
  <c r="AX323"/>
  <c r="AX324"/>
  <c r="AX325"/>
  <c r="AX326"/>
  <c r="AX327"/>
  <c r="AX328"/>
  <c r="AX329"/>
  <c r="AX330"/>
  <c r="AX331"/>
  <c r="AX332"/>
  <c r="AX333"/>
  <c r="AX334"/>
  <c r="AX335"/>
  <c r="AX336"/>
  <c r="AX337"/>
  <c r="AX338"/>
  <c r="AX339"/>
  <c r="AX340"/>
  <c r="AX341"/>
  <c r="AX342"/>
  <c r="AX343"/>
  <c r="AX344"/>
  <c r="AX345"/>
  <c r="AX346"/>
  <c r="AX347"/>
  <c r="AX348"/>
  <c r="AX349"/>
  <c r="AX350"/>
  <c r="AX351"/>
  <c r="AX352"/>
  <c r="AX353"/>
  <c r="AX354"/>
  <c r="AX355"/>
  <c r="AX356"/>
  <c r="AX357"/>
  <c r="AX358"/>
  <c r="AX359"/>
  <c r="AX360"/>
  <c r="AX361"/>
  <c r="AX362"/>
  <c r="AX363"/>
  <c r="AX364"/>
  <c r="AX365"/>
  <c r="AX366"/>
  <c r="AX367"/>
  <c r="AX368"/>
  <c r="AX369"/>
  <c r="AX370"/>
  <c r="AX371"/>
  <c r="AX372"/>
  <c r="AX373"/>
  <c r="AX374"/>
  <c r="AX375"/>
  <c r="AX376"/>
  <c r="AX377"/>
  <c r="AX378"/>
  <c r="AX379"/>
  <c r="AX380"/>
  <c r="AX381"/>
  <c r="AX382"/>
  <c r="AX383"/>
  <c r="AX384"/>
  <c r="AX385"/>
  <c r="AX386"/>
  <c r="AX387"/>
  <c r="AX388"/>
  <c r="AX389"/>
  <c r="AX390"/>
  <c r="AX391"/>
  <c r="AX392"/>
  <c r="AX393"/>
  <c r="AX394"/>
  <c r="AX395"/>
  <c r="AX396"/>
  <c r="AX397"/>
  <c r="AX398"/>
  <c r="AX399"/>
  <c r="AX400"/>
  <c r="AX401"/>
  <c r="AX402"/>
  <c r="AX403"/>
  <c r="AX404"/>
  <c r="AX405"/>
  <c r="AX406"/>
  <c r="AX407"/>
  <c r="AX408"/>
  <c r="AX409"/>
  <c r="AX410"/>
  <c r="AX411"/>
  <c r="AX412"/>
  <c r="AX413"/>
  <c r="AX414"/>
  <c r="AX415"/>
  <c r="AX416"/>
  <c r="AX417"/>
  <c r="AX418"/>
  <c r="AX419"/>
  <c r="AX420"/>
  <c r="AX421"/>
  <c r="AX422"/>
  <c r="AX423"/>
  <c r="AX424"/>
  <c r="AX425"/>
  <c r="AX426"/>
  <c r="AX427"/>
  <c r="AX428"/>
  <c r="AX429"/>
  <c r="AX430"/>
  <c r="AX431"/>
  <c r="AX432"/>
  <c r="AX433"/>
  <c r="AX434"/>
  <c r="AX435"/>
  <c r="AX436"/>
  <c r="AX437"/>
  <c r="AX438"/>
  <c r="AX439"/>
  <c r="AX440"/>
  <c r="AX441"/>
  <c r="AX442"/>
  <c r="AX443"/>
  <c r="AX444"/>
  <c r="AX445"/>
  <c r="AX446"/>
  <c r="AX447"/>
  <c r="AX448"/>
  <c r="AX449"/>
  <c r="AX450"/>
  <c r="AX451"/>
  <c r="AX452"/>
  <c r="AX453"/>
  <c r="AX454"/>
  <c r="AX455"/>
  <c r="AX456"/>
  <c r="AX457"/>
  <c r="AX458"/>
  <c r="AX459"/>
  <c r="AX460"/>
  <c r="AX461"/>
  <c r="AX462"/>
  <c r="AX463"/>
  <c r="AX464"/>
  <c r="AX465"/>
  <c r="AX466"/>
  <c r="AX467"/>
  <c r="AX468"/>
  <c r="AX469"/>
  <c r="AX470"/>
  <c r="AX471"/>
  <c r="AX472"/>
  <c r="AX473"/>
  <c r="AX474"/>
  <c r="AX475"/>
  <c r="AX476"/>
  <c r="AX477"/>
  <c r="AX478"/>
  <c r="AX479"/>
  <c r="AX480"/>
  <c r="AX481"/>
  <c r="AX482"/>
  <c r="AX483"/>
  <c r="AX484"/>
  <c r="AX485"/>
  <c r="AX486"/>
  <c r="AX487"/>
  <c r="AX488"/>
  <c r="AX489"/>
  <c r="AX490"/>
  <c r="AX491"/>
  <c r="AX492"/>
  <c r="AX493"/>
  <c r="AX494"/>
  <c r="AX495"/>
  <c r="AX496"/>
  <c r="AX497"/>
  <c r="AX498"/>
  <c r="AX499"/>
  <c r="AX500"/>
  <c r="AX501"/>
  <c r="AX502"/>
  <c r="AX503"/>
  <c r="AX504"/>
  <c r="AX505"/>
  <c r="AX506"/>
  <c r="AX507"/>
  <c r="AX508"/>
  <c r="AX509"/>
  <c r="AX510"/>
  <c r="AX511"/>
  <c r="AX512"/>
  <c r="AX513"/>
  <c r="AX514"/>
  <c r="AX515"/>
  <c r="AX516"/>
  <c r="AX517"/>
  <c r="AX518"/>
  <c r="AX519"/>
  <c r="AX520"/>
  <c r="AX521"/>
  <c r="AX522"/>
  <c r="AX523"/>
  <c r="AX524"/>
  <c r="AX525"/>
  <c r="AX526"/>
  <c r="AX527"/>
  <c r="AX528"/>
  <c r="AX529"/>
  <c r="AX530"/>
  <c r="AX531"/>
  <c r="AX532"/>
  <c r="AX533"/>
  <c r="AX534"/>
  <c r="AX535"/>
  <c r="AX536"/>
  <c r="AX537"/>
  <c r="AX538"/>
  <c r="AX539"/>
  <c r="AX540"/>
  <c r="AX541"/>
  <c r="AX542"/>
  <c r="AX543"/>
  <c r="AX544"/>
  <c r="AX545"/>
  <c r="AX546"/>
  <c r="AX547"/>
  <c r="AX548"/>
  <c r="AX549"/>
  <c r="AX550"/>
  <c r="AX551"/>
  <c r="AX552"/>
  <c r="AX553"/>
  <c r="AX554"/>
  <c r="AX555"/>
  <c r="AX556"/>
  <c r="AX557"/>
  <c r="AX558"/>
  <c r="AX559"/>
  <c r="AX560"/>
  <c r="AX561"/>
  <c r="AX562"/>
  <c r="AX563"/>
  <c r="AX564"/>
  <c r="AX565"/>
  <c r="AX566"/>
  <c r="AX567"/>
  <c r="AX568"/>
  <c r="AX569"/>
  <c r="AX570"/>
  <c r="AX571"/>
  <c r="AX572"/>
  <c r="AX573"/>
  <c r="AX574"/>
  <c r="AX575"/>
  <c r="AX576"/>
  <c r="AX577"/>
  <c r="AX578"/>
  <c r="AX579"/>
  <c r="AX580"/>
  <c r="AX581"/>
  <c r="AX582"/>
  <c r="AX583"/>
  <c r="AX584"/>
  <c r="AX585"/>
  <c r="AX586"/>
  <c r="AX587"/>
  <c r="AX588"/>
  <c r="AX589"/>
  <c r="AX590"/>
  <c r="AX591"/>
  <c r="AX592"/>
  <c r="AX593"/>
  <c r="AX594"/>
  <c r="AX595"/>
  <c r="AX596"/>
  <c r="AX597"/>
  <c r="AX598"/>
  <c r="AX599"/>
  <c r="AX600"/>
  <c r="AX601"/>
  <c r="AX602"/>
  <c r="AX603"/>
  <c r="AX604"/>
  <c r="AX605"/>
  <c r="AX606"/>
  <c r="AX607"/>
  <c r="AX608"/>
  <c r="AX609"/>
  <c r="AX610"/>
  <c r="AX611"/>
  <c r="AX612"/>
  <c r="AX613"/>
  <c r="AX614"/>
  <c r="AX615"/>
  <c r="AX616"/>
  <c r="AX617"/>
  <c r="AX618"/>
  <c r="AX619"/>
  <c r="AX620"/>
  <c r="AX621"/>
  <c r="AX622"/>
  <c r="AX623"/>
  <c r="AX624"/>
  <c r="AX625"/>
  <c r="AX626"/>
  <c r="AX627"/>
  <c r="AX628"/>
  <c r="AX629"/>
  <c r="AX630"/>
  <c r="AX631"/>
  <c r="AX632"/>
  <c r="AX633"/>
  <c r="AX634"/>
  <c r="AX635"/>
  <c r="AX636"/>
  <c r="AX637"/>
  <c r="AX638"/>
  <c r="AX639"/>
  <c r="AX640"/>
  <c r="AX641"/>
  <c r="AX642"/>
  <c r="AX643"/>
  <c r="AX644"/>
  <c r="AX645"/>
  <c r="AX646"/>
  <c r="AX647"/>
  <c r="AX648"/>
  <c r="AX649"/>
  <c r="AX650"/>
  <c r="AX651"/>
  <c r="AX652"/>
  <c r="AX653"/>
  <c r="AX654"/>
  <c r="AX655"/>
  <c r="AX656"/>
  <c r="AX657"/>
  <c r="AX658"/>
  <c r="AX659"/>
  <c r="AX660"/>
  <c r="AX661"/>
  <c r="AX662"/>
  <c r="AX663"/>
  <c r="AX664"/>
  <c r="AX665"/>
  <c r="AX666"/>
  <c r="AX667"/>
  <c r="AX668"/>
  <c r="AX669"/>
  <c r="AX670"/>
  <c r="AX671"/>
  <c r="AX672"/>
  <c r="AX673"/>
  <c r="AX674"/>
  <c r="AX675"/>
  <c r="AX676"/>
  <c r="AX677"/>
  <c r="AX678"/>
  <c r="AX679"/>
  <c r="AX680"/>
  <c r="AX681"/>
  <c r="AX682"/>
  <c r="AX683"/>
  <c r="AX684"/>
  <c r="AX685"/>
  <c r="AX686"/>
  <c r="AX687"/>
  <c r="AX688"/>
  <c r="AX689"/>
  <c r="AX690"/>
  <c r="AX691"/>
  <c r="AX692"/>
  <c r="AX693"/>
  <c r="AX694"/>
  <c r="AX695"/>
  <c r="AX696"/>
  <c r="AX697"/>
  <c r="AX698"/>
  <c r="AX699"/>
  <c r="AX700"/>
  <c r="AX701"/>
  <c r="AX702"/>
  <c r="AX703"/>
  <c r="AX704"/>
  <c r="AX705"/>
  <c r="AX706"/>
  <c r="AX707"/>
  <c r="AX708"/>
  <c r="AX709"/>
  <c r="AX710"/>
  <c r="AX711"/>
  <c r="AX712"/>
  <c r="AX713"/>
  <c r="AX714"/>
  <c r="AX715"/>
  <c r="AX716"/>
  <c r="AX717"/>
  <c r="AX718"/>
  <c r="AX719"/>
  <c r="AX720"/>
  <c r="AX721"/>
  <c r="AX722"/>
  <c r="AX723"/>
  <c r="AX724"/>
  <c r="AX725"/>
  <c r="AX726"/>
  <c r="AX727"/>
  <c r="AX728"/>
  <c r="AX729"/>
  <c r="AX730"/>
  <c r="AX731"/>
  <c r="AX732"/>
  <c r="AX733"/>
  <c r="AX734"/>
  <c r="AX735"/>
  <c r="AX736"/>
  <c r="AX737"/>
  <c r="AX738"/>
  <c r="AX739"/>
  <c r="AX740"/>
  <c r="AX741"/>
  <c r="AX742"/>
  <c r="AX743"/>
  <c r="AX744"/>
  <c r="AX745"/>
  <c r="AX746"/>
  <c r="AX747"/>
  <c r="AX748"/>
  <c r="AX749"/>
  <c r="AX750"/>
  <c r="AX751"/>
  <c r="AX752"/>
  <c r="AX753"/>
  <c r="AX754"/>
  <c r="AX755"/>
  <c r="AX756"/>
  <c r="AX4"/>
  <c r="AW5"/>
  <c r="AW6"/>
  <c r="AW7"/>
  <c r="AW8"/>
  <c r="AW9"/>
  <c r="AW10"/>
  <c r="AW11"/>
  <c r="AW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85"/>
  <c r="AW86"/>
  <c r="AW87"/>
  <c r="AW88"/>
  <c r="AW89"/>
  <c r="AW90"/>
  <c r="AW91"/>
  <c r="AW92"/>
  <c r="AW93"/>
  <c r="AW94"/>
  <c r="AW95"/>
  <c r="AW96"/>
  <c r="AW97"/>
  <c r="AW98"/>
  <c r="AW99"/>
  <c r="AW100"/>
  <c r="AW101"/>
  <c r="AW102"/>
  <c r="AW103"/>
  <c r="AW104"/>
  <c r="AW105"/>
  <c r="AW106"/>
  <c r="AW107"/>
  <c r="AW108"/>
  <c r="AW109"/>
  <c r="AW110"/>
  <c r="AW111"/>
  <c r="AW112"/>
  <c r="AW113"/>
  <c r="AW114"/>
  <c r="AW115"/>
  <c r="AW116"/>
  <c r="AW117"/>
  <c r="AW118"/>
  <c r="AW119"/>
  <c r="AW120"/>
  <c r="AW121"/>
  <c r="AW122"/>
  <c r="AW123"/>
  <c r="AW124"/>
  <c r="AW125"/>
  <c r="AW126"/>
  <c r="AW127"/>
  <c r="AW128"/>
  <c r="AW129"/>
  <c r="AW130"/>
  <c r="AW131"/>
  <c r="AW132"/>
  <c r="AW133"/>
  <c r="AW134"/>
  <c r="AW135"/>
  <c r="AW136"/>
  <c r="AW137"/>
  <c r="AW138"/>
  <c r="AW139"/>
  <c r="AW140"/>
  <c r="AW141"/>
  <c r="AW142"/>
  <c r="AW143"/>
  <c r="AW144"/>
  <c r="AW145"/>
  <c r="AW146"/>
  <c r="AW147"/>
  <c r="AW148"/>
  <c r="AW149"/>
  <c r="AW150"/>
  <c r="AW151"/>
  <c r="AW152"/>
  <c r="AW153"/>
  <c r="AW154"/>
  <c r="AW155"/>
  <c r="AW156"/>
  <c r="AW157"/>
  <c r="AW158"/>
  <c r="AW159"/>
  <c r="AW160"/>
  <c r="AW161"/>
  <c r="AW162"/>
  <c r="AW163"/>
  <c r="AW164"/>
  <c r="AW165"/>
  <c r="AW166"/>
  <c r="AW167"/>
  <c r="AW168"/>
  <c r="AW169"/>
  <c r="AW170"/>
  <c r="AW171"/>
  <c r="AW172"/>
  <c r="AW173"/>
  <c r="AW174"/>
  <c r="AW175"/>
  <c r="AW176"/>
  <c r="AW177"/>
  <c r="AW178"/>
  <c r="AW179"/>
  <c r="AW180"/>
  <c r="AW181"/>
  <c r="AW182"/>
  <c r="AW183"/>
  <c r="AW184"/>
  <c r="AW185"/>
  <c r="AW186"/>
  <c r="AW187"/>
  <c r="AW188"/>
  <c r="AW189"/>
  <c r="AW190"/>
  <c r="AW191"/>
  <c r="AW192"/>
  <c r="AW193"/>
  <c r="AW194"/>
  <c r="AW195"/>
  <c r="AW196"/>
  <c r="AW197"/>
  <c r="AW198"/>
  <c r="AW199"/>
  <c r="AW200"/>
  <c r="AW201"/>
  <c r="AW202"/>
  <c r="AW203"/>
  <c r="AW204"/>
  <c r="AW205"/>
  <c r="AW206"/>
  <c r="AW207"/>
  <c r="AW208"/>
  <c r="AW209"/>
  <c r="AW210"/>
  <c r="AW211"/>
  <c r="AW212"/>
  <c r="AW213"/>
  <c r="AW214"/>
  <c r="AW215"/>
  <c r="AW216"/>
  <c r="AW217"/>
  <c r="AW218"/>
  <c r="AW219"/>
  <c r="AW220"/>
  <c r="AW221"/>
  <c r="AW222"/>
  <c r="AW223"/>
  <c r="AW224"/>
  <c r="AW225"/>
  <c r="AW226"/>
  <c r="AW227"/>
  <c r="AW228"/>
  <c r="AW229"/>
  <c r="AW230"/>
  <c r="AW231"/>
  <c r="AW232"/>
  <c r="AW233"/>
  <c r="AW234"/>
  <c r="AW235"/>
  <c r="AW236"/>
  <c r="AW237"/>
  <c r="AW238"/>
  <c r="AW239"/>
  <c r="AW240"/>
  <c r="AW241"/>
  <c r="AW242"/>
  <c r="AW243"/>
  <c r="AW244"/>
  <c r="AW245"/>
  <c r="AW246"/>
  <c r="AW247"/>
  <c r="AW248"/>
  <c r="AW249"/>
  <c r="AW250"/>
  <c r="AW251"/>
  <c r="AW252"/>
  <c r="AW253"/>
  <c r="AW254"/>
  <c r="AW255"/>
  <c r="AW256"/>
  <c r="AW257"/>
  <c r="AW258"/>
  <c r="AW259"/>
  <c r="AW260"/>
  <c r="AW261"/>
  <c r="AW262"/>
  <c r="AW263"/>
  <c r="AW264"/>
  <c r="AW265"/>
  <c r="AW266"/>
  <c r="AW267"/>
  <c r="AW268"/>
  <c r="AW269"/>
  <c r="AW270"/>
  <c r="AW271"/>
  <c r="AW272"/>
  <c r="AW273"/>
  <c r="AW274"/>
  <c r="AW275"/>
  <c r="AW276"/>
  <c r="AW277"/>
  <c r="AW278"/>
  <c r="AW279"/>
  <c r="AW280"/>
  <c r="AW281"/>
  <c r="AW282"/>
  <c r="AW283"/>
  <c r="AW284"/>
  <c r="AW285"/>
  <c r="AW286"/>
  <c r="AW287"/>
  <c r="AW288"/>
  <c r="AW289"/>
  <c r="AW290"/>
  <c r="AW291"/>
  <c r="AW292"/>
  <c r="AW293"/>
  <c r="AW294"/>
  <c r="AW295"/>
  <c r="AW296"/>
  <c r="AW297"/>
  <c r="AW298"/>
  <c r="AW299"/>
  <c r="AW300"/>
  <c r="AW301"/>
  <c r="AW302"/>
  <c r="AW303"/>
  <c r="AW304"/>
  <c r="AW305"/>
  <c r="AW306"/>
  <c r="AW307"/>
  <c r="AW308"/>
  <c r="AW309"/>
  <c r="AW310"/>
  <c r="AW311"/>
  <c r="AW312"/>
  <c r="AW313"/>
  <c r="AW314"/>
  <c r="AW315"/>
  <c r="AW316"/>
  <c r="AW317"/>
  <c r="AW318"/>
  <c r="AW319"/>
  <c r="AW320"/>
  <c r="AW321"/>
  <c r="AW322"/>
  <c r="AW323"/>
  <c r="AW324"/>
  <c r="AW325"/>
  <c r="AW326"/>
  <c r="AW327"/>
  <c r="AW328"/>
  <c r="AW329"/>
  <c r="AW330"/>
  <c r="AW331"/>
  <c r="AW332"/>
  <c r="AW333"/>
  <c r="AW334"/>
  <c r="AW335"/>
  <c r="AW336"/>
  <c r="AW337"/>
  <c r="AW338"/>
  <c r="AW339"/>
  <c r="AW340"/>
  <c r="AW341"/>
  <c r="AW342"/>
  <c r="AW343"/>
  <c r="AW344"/>
  <c r="AW345"/>
  <c r="AW346"/>
  <c r="AW347"/>
  <c r="AW348"/>
  <c r="AW349"/>
  <c r="AW350"/>
  <c r="AW351"/>
  <c r="AW352"/>
  <c r="AW353"/>
  <c r="AW354"/>
  <c r="AW355"/>
  <c r="AW356"/>
  <c r="AW357"/>
  <c r="AW358"/>
  <c r="AW359"/>
  <c r="AW360"/>
  <c r="AW361"/>
  <c r="AW362"/>
  <c r="AW363"/>
  <c r="AW364"/>
  <c r="AW365"/>
  <c r="AW366"/>
  <c r="AW367"/>
  <c r="AW368"/>
  <c r="AW369"/>
  <c r="AW370"/>
  <c r="AW371"/>
  <c r="AW372"/>
  <c r="AW373"/>
  <c r="AW374"/>
  <c r="AW375"/>
  <c r="AW376"/>
  <c r="AW377"/>
  <c r="AW378"/>
  <c r="AW379"/>
  <c r="AW380"/>
  <c r="AW381"/>
  <c r="AW382"/>
  <c r="AW383"/>
  <c r="AW384"/>
  <c r="AW385"/>
  <c r="AW386"/>
  <c r="AW387"/>
  <c r="AW388"/>
  <c r="AW389"/>
  <c r="AW390"/>
  <c r="AW391"/>
  <c r="AW392"/>
  <c r="AW393"/>
  <c r="AW394"/>
  <c r="AW395"/>
  <c r="AW396"/>
  <c r="AW397"/>
  <c r="AW398"/>
  <c r="AW399"/>
  <c r="AW400"/>
  <c r="AW401"/>
  <c r="AW402"/>
  <c r="AW403"/>
  <c r="AW404"/>
  <c r="AW405"/>
  <c r="AW406"/>
  <c r="AW407"/>
  <c r="AW408"/>
  <c r="AW409"/>
  <c r="AW410"/>
  <c r="AW411"/>
  <c r="AW412"/>
  <c r="AW413"/>
  <c r="AW414"/>
  <c r="AW415"/>
  <c r="AW416"/>
  <c r="AW417"/>
  <c r="AW418"/>
  <c r="AW419"/>
  <c r="AW420"/>
  <c r="AW421"/>
  <c r="AW422"/>
  <c r="AW423"/>
  <c r="AW424"/>
  <c r="AW425"/>
  <c r="AW426"/>
  <c r="AW427"/>
  <c r="AW428"/>
  <c r="AW429"/>
  <c r="AW430"/>
  <c r="AW431"/>
  <c r="AW432"/>
  <c r="AW433"/>
  <c r="AW434"/>
  <c r="AW435"/>
  <c r="AW436"/>
  <c r="AW437"/>
  <c r="AW438"/>
  <c r="AW439"/>
  <c r="AW440"/>
  <c r="AW441"/>
  <c r="AW442"/>
  <c r="AW443"/>
  <c r="AW444"/>
  <c r="AW445"/>
  <c r="AW446"/>
  <c r="AW447"/>
  <c r="AW448"/>
  <c r="AW449"/>
  <c r="AW450"/>
  <c r="AW451"/>
  <c r="AW452"/>
  <c r="AW453"/>
  <c r="AW454"/>
  <c r="AW455"/>
  <c r="AW456"/>
  <c r="AW457"/>
  <c r="AW458"/>
  <c r="AW459"/>
  <c r="AW460"/>
  <c r="AW461"/>
  <c r="AW462"/>
  <c r="AW463"/>
  <c r="AW464"/>
  <c r="AW465"/>
  <c r="AW466"/>
  <c r="AW467"/>
  <c r="AW468"/>
  <c r="AW469"/>
  <c r="AW470"/>
  <c r="AW471"/>
  <c r="AW472"/>
  <c r="AW473"/>
  <c r="AW474"/>
  <c r="AW475"/>
  <c r="AW476"/>
  <c r="AW477"/>
  <c r="AW478"/>
  <c r="AW479"/>
  <c r="AW480"/>
  <c r="AW481"/>
  <c r="AW482"/>
  <c r="AW483"/>
  <c r="AW484"/>
  <c r="AW485"/>
  <c r="AW486"/>
  <c r="AW487"/>
  <c r="AW488"/>
  <c r="AW489"/>
  <c r="AW490"/>
  <c r="AW491"/>
  <c r="AW492"/>
  <c r="AW493"/>
  <c r="AW494"/>
  <c r="AW495"/>
  <c r="AW496"/>
  <c r="AW497"/>
  <c r="AW498"/>
  <c r="AW499"/>
  <c r="AW500"/>
  <c r="AW501"/>
  <c r="AW502"/>
  <c r="AW503"/>
  <c r="AW504"/>
  <c r="AW505"/>
  <c r="AW506"/>
  <c r="AW507"/>
  <c r="AW508"/>
  <c r="AW509"/>
  <c r="AW510"/>
  <c r="AW511"/>
  <c r="AW512"/>
  <c r="AW513"/>
  <c r="AW514"/>
  <c r="AW515"/>
  <c r="AW516"/>
  <c r="AW517"/>
  <c r="AW518"/>
  <c r="AW519"/>
  <c r="AW520"/>
  <c r="AW521"/>
  <c r="AW522"/>
  <c r="AW523"/>
  <c r="AW524"/>
  <c r="AW525"/>
  <c r="AW526"/>
  <c r="AW527"/>
  <c r="AW528"/>
  <c r="AW529"/>
  <c r="AW530"/>
  <c r="AW531"/>
  <c r="AW532"/>
  <c r="AW533"/>
  <c r="AW534"/>
  <c r="AW535"/>
  <c r="AW536"/>
  <c r="AW537"/>
  <c r="AW538"/>
  <c r="AW539"/>
  <c r="AW540"/>
  <c r="AW541"/>
  <c r="AW542"/>
  <c r="AW543"/>
  <c r="AW544"/>
  <c r="AW545"/>
  <c r="AW546"/>
  <c r="AW547"/>
  <c r="AW548"/>
  <c r="AW549"/>
  <c r="AW550"/>
  <c r="AW551"/>
  <c r="AW552"/>
  <c r="AW553"/>
  <c r="AW554"/>
  <c r="AW555"/>
  <c r="AW556"/>
  <c r="AW557"/>
  <c r="AW558"/>
  <c r="AW559"/>
  <c r="AW560"/>
  <c r="AW561"/>
  <c r="AW562"/>
  <c r="AW563"/>
  <c r="AW564"/>
  <c r="AW565"/>
  <c r="AW566"/>
  <c r="AW567"/>
  <c r="AW568"/>
  <c r="AW569"/>
  <c r="AW570"/>
  <c r="AW571"/>
  <c r="AW572"/>
  <c r="AW573"/>
  <c r="AW574"/>
  <c r="AW575"/>
  <c r="AW576"/>
  <c r="AW577"/>
  <c r="AW578"/>
  <c r="AW579"/>
  <c r="AW580"/>
  <c r="AW581"/>
  <c r="AW582"/>
  <c r="AW583"/>
  <c r="AW584"/>
  <c r="AW585"/>
  <c r="AW586"/>
  <c r="AW587"/>
  <c r="AW588"/>
  <c r="AW589"/>
  <c r="AW590"/>
  <c r="AW591"/>
  <c r="AW592"/>
  <c r="AW593"/>
  <c r="AW594"/>
  <c r="AW595"/>
  <c r="AW596"/>
  <c r="AW597"/>
  <c r="AW598"/>
  <c r="AW599"/>
  <c r="AW600"/>
  <c r="AW601"/>
  <c r="AW602"/>
  <c r="AW603"/>
  <c r="AW604"/>
  <c r="AW605"/>
  <c r="AW606"/>
  <c r="AW607"/>
  <c r="AW608"/>
  <c r="AW609"/>
  <c r="AW610"/>
  <c r="AW611"/>
  <c r="AW612"/>
  <c r="AW613"/>
  <c r="AW614"/>
  <c r="AW615"/>
  <c r="AW616"/>
  <c r="AW617"/>
  <c r="AW618"/>
  <c r="AW619"/>
  <c r="AW620"/>
  <c r="AW621"/>
  <c r="AW622"/>
  <c r="AW623"/>
  <c r="AW624"/>
  <c r="AW625"/>
  <c r="AW626"/>
  <c r="AW627"/>
  <c r="AW628"/>
  <c r="AW629"/>
  <c r="AW630"/>
  <c r="AW631"/>
  <c r="AW632"/>
  <c r="AW633"/>
  <c r="AW634"/>
  <c r="AW635"/>
  <c r="AW636"/>
  <c r="AW637"/>
  <c r="AW638"/>
  <c r="AW639"/>
  <c r="AW640"/>
  <c r="AW641"/>
  <c r="AW642"/>
  <c r="AW643"/>
  <c r="AW644"/>
  <c r="AW645"/>
  <c r="AW646"/>
  <c r="AW647"/>
  <c r="AW648"/>
  <c r="AW649"/>
  <c r="AW650"/>
  <c r="AW651"/>
  <c r="AW652"/>
  <c r="AW653"/>
  <c r="AW654"/>
  <c r="AW655"/>
  <c r="AW656"/>
  <c r="AW657"/>
  <c r="AW658"/>
  <c r="AW659"/>
  <c r="AW660"/>
  <c r="AW661"/>
  <c r="AW662"/>
  <c r="AW663"/>
  <c r="AW664"/>
  <c r="AW665"/>
  <c r="AW666"/>
  <c r="AW667"/>
  <c r="AW668"/>
  <c r="AW669"/>
  <c r="AW670"/>
  <c r="AW671"/>
  <c r="AW672"/>
  <c r="AW673"/>
  <c r="AW674"/>
  <c r="AW675"/>
  <c r="AW676"/>
  <c r="AW677"/>
  <c r="AW678"/>
  <c r="AW679"/>
  <c r="AW680"/>
  <c r="AW681"/>
  <c r="AW682"/>
  <c r="AW683"/>
  <c r="AW684"/>
  <c r="AW685"/>
  <c r="AW686"/>
  <c r="AW687"/>
  <c r="AW688"/>
  <c r="AW689"/>
  <c r="AW690"/>
  <c r="AW691"/>
  <c r="AW692"/>
  <c r="AW693"/>
  <c r="AW694"/>
  <c r="AW695"/>
  <c r="AW696"/>
  <c r="AW697"/>
  <c r="AW698"/>
  <c r="AW699"/>
  <c r="AW700"/>
  <c r="AW701"/>
  <c r="AW702"/>
  <c r="AW703"/>
  <c r="AW704"/>
  <c r="AW705"/>
  <c r="AW706"/>
  <c r="AW707"/>
  <c r="AW708"/>
  <c r="AW709"/>
  <c r="AW710"/>
  <c r="AW711"/>
  <c r="AW712"/>
  <c r="AW713"/>
  <c r="AW714"/>
  <c r="AW715"/>
  <c r="AW716"/>
  <c r="AW717"/>
  <c r="AW718"/>
  <c r="AW719"/>
  <c r="AW720"/>
  <c r="AW721"/>
  <c r="AW722"/>
  <c r="AW723"/>
  <c r="AW724"/>
  <c r="AW725"/>
  <c r="AW726"/>
  <c r="AW727"/>
  <c r="AW728"/>
  <c r="AW729"/>
  <c r="AW730"/>
  <c r="AW731"/>
  <c r="AW732"/>
  <c r="AW733"/>
  <c r="AW734"/>
  <c r="AW735"/>
  <c r="AW736"/>
  <c r="AW737"/>
  <c r="AW738"/>
  <c r="AW739"/>
  <c r="AW740"/>
  <c r="AW741"/>
  <c r="AW742"/>
  <c r="AW743"/>
  <c r="AW744"/>
  <c r="AW745"/>
  <c r="AW746"/>
  <c r="AW747"/>
  <c r="AW748"/>
  <c r="AW749"/>
  <c r="AW750"/>
  <c r="AW751"/>
  <c r="AW752"/>
  <c r="AW753"/>
  <c r="AW754"/>
  <c r="AW755"/>
  <c r="AW756"/>
  <c r="AW4"/>
  <c r="AV5"/>
  <c r="AV6"/>
  <c r="AV7"/>
  <c r="AV8"/>
  <c r="AV9"/>
  <c r="AV10"/>
  <c r="AV11"/>
  <c r="AV12"/>
  <c r="AV1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0"/>
  <c r="AV101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18"/>
  <c r="AV119"/>
  <c r="AV120"/>
  <c r="AV121"/>
  <c r="AV122"/>
  <c r="AV123"/>
  <c r="AV124"/>
  <c r="AV125"/>
  <c r="AV126"/>
  <c r="AV127"/>
  <c r="AV128"/>
  <c r="AV129"/>
  <c r="AV130"/>
  <c r="AV131"/>
  <c r="AV132"/>
  <c r="AV133"/>
  <c r="AV134"/>
  <c r="AV135"/>
  <c r="AV136"/>
  <c r="AV137"/>
  <c r="AV138"/>
  <c r="AV139"/>
  <c r="AV140"/>
  <c r="AV141"/>
  <c r="AV142"/>
  <c r="AV143"/>
  <c r="AV144"/>
  <c r="AV145"/>
  <c r="AV146"/>
  <c r="AV147"/>
  <c r="AV148"/>
  <c r="AV149"/>
  <c r="AV150"/>
  <c r="AV151"/>
  <c r="AV152"/>
  <c r="AV153"/>
  <c r="AV154"/>
  <c r="AV155"/>
  <c r="AV156"/>
  <c r="AV157"/>
  <c r="AV158"/>
  <c r="AV159"/>
  <c r="AV160"/>
  <c r="AV161"/>
  <c r="AV162"/>
  <c r="AV163"/>
  <c r="AV164"/>
  <c r="AV165"/>
  <c r="AV166"/>
  <c r="AV167"/>
  <c r="AV168"/>
  <c r="AV169"/>
  <c r="AV170"/>
  <c r="AV171"/>
  <c r="AV172"/>
  <c r="AV173"/>
  <c r="AV174"/>
  <c r="AV175"/>
  <c r="AV176"/>
  <c r="AV177"/>
  <c r="AV178"/>
  <c r="AV179"/>
  <c r="AV180"/>
  <c r="AV181"/>
  <c r="AV182"/>
  <c r="AV183"/>
  <c r="AV184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2"/>
  <c r="AV223"/>
  <c r="AV224"/>
  <c r="AV225"/>
  <c r="AV226"/>
  <c r="AV227"/>
  <c r="AV228"/>
  <c r="AV229"/>
  <c r="AV230"/>
  <c r="AV231"/>
  <c r="AV232"/>
  <c r="AV233"/>
  <c r="AV234"/>
  <c r="AV235"/>
  <c r="AV236"/>
  <c r="AV237"/>
  <c r="AV238"/>
  <c r="AV239"/>
  <c r="AV240"/>
  <c r="AV241"/>
  <c r="AV242"/>
  <c r="AV243"/>
  <c r="AV244"/>
  <c r="AV245"/>
  <c r="AV246"/>
  <c r="AV247"/>
  <c r="AV248"/>
  <c r="AV249"/>
  <c r="AV250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8"/>
  <c r="AV269"/>
  <c r="AV270"/>
  <c r="AV271"/>
  <c r="AV272"/>
  <c r="AV273"/>
  <c r="AV274"/>
  <c r="AV275"/>
  <c r="AV276"/>
  <c r="AV277"/>
  <c r="AV278"/>
  <c r="AV279"/>
  <c r="AV280"/>
  <c r="AV281"/>
  <c r="AV282"/>
  <c r="AV283"/>
  <c r="AV284"/>
  <c r="AV285"/>
  <c r="AV286"/>
  <c r="AV287"/>
  <c r="AV288"/>
  <c r="AV289"/>
  <c r="AV290"/>
  <c r="AV291"/>
  <c r="AV292"/>
  <c r="AV293"/>
  <c r="AV294"/>
  <c r="AV295"/>
  <c r="AV296"/>
  <c r="AV297"/>
  <c r="AV298"/>
  <c r="AV299"/>
  <c r="AV300"/>
  <c r="AV301"/>
  <c r="AV302"/>
  <c r="AV303"/>
  <c r="AV304"/>
  <c r="AV305"/>
  <c r="AV306"/>
  <c r="AV307"/>
  <c r="AV308"/>
  <c r="AV309"/>
  <c r="AV310"/>
  <c r="AV311"/>
  <c r="AV312"/>
  <c r="AV313"/>
  <c r="AV314"/>
  <c r="AV315"/>
  <c r="AV316"/>
  <c r="AV317"/>
  <c r="AV318"/>
  <c r="AV319"/>
  <c r="AV320"/>
  <c r="AV321"/>
  <c r="AV322"/>
  <c r="AV323"/>
  <c r="AV324"/>
  <c r="AV325"/>
  <c r="AV326"/>
  <c r="AV327"/>
  <c r="AV328"/>
  <c r="AV329"/>
  <c r="AV330"/>
  <c r="AV331"/>
  <c r="AV332"/>
  <c r="AV333"/>
  <c r="AV334"/>
  <c r="AV335"/>
  <c r="AV336"/>
  <c r="AV337"/>
  <c r="AV338"/>
  <c r="AV339"/>
  <c r="AV340"/>
  <c r="AV341"/>
  <c r="AV342"/>
  <c r="AV343"/>
  <c r="AV344"/>
  <c r="AV345"/>
  <c r="AV346"/>
  <c r="AV347"/>
  <c r="AV348"/>
  <c r="AV349"/>
  <c r="AV350"/>
  <c r="AV351"/>
  <c r="AV352"/>
  <c r="AV353"/>
  <c r="AV354"/>
  <c r="AV355"/>
  <c r="AV356"/>
  <c r="AV357"/>
  <c r="AV358"/>
  <c r="AV359"/>
  <c r="AV360"/>
  <c r="AV361"/>
  <c r="AV362"/>
  <c r="AV363"/>
  <c r="AV364"/>
  <c r="AV365"/>
  <c r="AV366"/>
  <c r="AV367"/>
  <c r="AV368"/>
  <c r="AV369"/>
  <c r="AV370"/>
  <c r="AV371"/>
  <c r="AV372"/>
  <c r="AV373"/>
  <c r="AV374"/>
  <c r="AV375"/>
  <c r="AV376"/>
  <c r="AV377"/>
  <c r="AV378"/>
  <c r="AV379"/>
  <c r="AV380"/>
  <c r="AV381"/>
  <c r="AV382"/>
  <c r="AV383"/>
  <c r="AV384"/>
  <c r="AV385"/>
  <c r="AV386"/>
  <c r="AV387"/>
  <c r="AV388"/>
  <c r="AV389"/>
  <c r="AV390"/>
  <c r="AV391"/>
  <c r="AV392"/>
  <c r="AV393"/>
  <c r="AV394"/>
  <c r="AV395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12"/>
  <c r="AV413"/>
  <c r="AV414"/>
  <c r="AV415"/>
  <c r="AV416"/>
  <c r="AV417"/>
  <c r="AV418"/>
  <c r="AV419"/>
  <c r="AV420"/>
  <c r="AV421"/>
  <c r="AV422"/>
  <c r="AV423"/>
  <c r="AV424"/>
  <c r="AV425"/>
  <c r="AV426"/>
  <c r="AV427"/>
  <c r="AV428"/>
  <c r="AV429"/>
  <c r="AV430"/>
  <c r="AV431"/>
  <c r="AV432"/>
  <c r="AV433"/>
  <c r="AV434"/>
  <c r="AV435"/>
  <c r="AV436"/>
  <c r="AV437"/>
  <c r="AV438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506"/>
  <c r="AV507"/>
  <c r="AV508"/>
  <c r="AV509"/>
  <c r="AV510"/>
  <c r="AV511"/>
  <c r="AV512"/>
  <c r="AV513"/>
  <c r="AV514"/>
  <c r="AV515"/>
  <c r="AV516"/>
  <c r="AV517"/>
  <c r="AV518"/>
  <c r="AV519"/>
  <c r="AV520"/>
  <c r="AV521"/>
  <c r="AV522"/>
  <c r="AV523"/>
  <c r="AV524"/>
  <c r="AV525"/>
  <c r="AV526"/>
  <c r="AV527"/>
  <c r="AV528"/>
  <c r="AV529"/>
  <c r="AV530"/>
  <c r="AV531"/>
  <c r="AV532"/>
  <c r="AV533"/>
  <c r="AV534"/>
  <c r="AV535"/>
  <c r="AV536"/>
  <c r="AV537"/>
  <c r="AV538"/>
  <c r="AV539"/>
  <c r="AV540"/>
  <c r="AV541"/>
  <c r="AV542"/>
  <c r="AV543"/>
  <c r="AV544"/>
  <c r="AV545"/>
  <c r="AV546"/>
  <c r="AV547"/>
  <c r="AV548"/>
  <c r="AV549"/>
  <c r="AV550"/>
  <c r="AV551"/>
  <c r="AV552"/>
  <c r="AV553"/>
  <c r="AV554"/>
  <c r="AV555"/>
  <c r="AV556"/>
  <c r="AV557"/>
  <c r="AV558"/>
  <c r="AV559"/>
  <c r="AV560"/>
  <c r="AV561"/>
  <c r="AV562"/>
  <c r="AV563"/>
  <c r="AV564"/>
  <c r="AV565"/>
  <c r="AV566"/>
  <c r="AV567"/>
  <c r="AV568"/>
  <c r="AV569"/>
  <c r="AV570"/>
  <c r="AV571"/>
  <c r="AV572"/>
  <c r="AV573"/>
  <c r="AV574"/>
  <c r="AV575"/>
  <c r="AV576"/>
  <c r="AV577"/>
  <c r="AV578"/>
  <c r="AV579"/>
  <c r="AV580"/>
  <c r="AV581"/>
  <c r="AV582"/>
  <c r="AV583"/>
  <c r="AV584"/>
  <c r="AV585"/>
  <c r="AV586"/>
  <c r="AV587"/>
  <c r="AV588"/>
  <c r="AV589"/>
  <c r="AV590"/>
  <c r="AV591"/>
  <c r="AV592"/>
  <c r="AV593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8"/>
  <c r="AV629"/>
  <c r="AV630"/>
  <c r="AV631"/>
  <c r="AV632"/>
  <c r="AV633"/>
  <c r="AV634"/>
  <c r="AV635"/>
  <c r="AV636"/>
  <c r="AV637"/>
  <c r="AV638"/>
  <c r="AV639"/>
  <c r="AV640"/>
  <c r="AV641"/>
  <c r="AV642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V670"/>
  <c r="AV671"/>
  <c r="AV672"/>
  <c r="AV673"/>
  <c r="AV674"/>
  <c r="AV675"/>
  <c r="AV676"/>
  <c r="AV677"/>
  <c r="AV678"/>
  <c r="AV679"/>
  <c r="AV680"/>
  <c r="AV681"/>
  <c r="AV682"/>
  <c r="AV683"/>
  <c r="AV684"/>
  <c r="AV685"/>
  <c r="AV686"/>
  <c r="AV687"/>
  <c r="AV688"/>
  <c r="AV689"/>
  <c r="AV690"/>
  <c r="AV691"/>
  <c r="AV692"/>
  <c r="AV693"/>
  <c r="AV694"/>
  <c r="AV695"/>
  <c r="AV696"/>
  <c r="AV697"/>
  <c r="AV698"/>
  <c r="AV699"/>
  <c r="AV700"/>
  <c r="AV701"/>
  <c r="AV702"/>
  <c r="AV703"/>
  <c r="AV704"/>
  <c r="AV705"/>
  <c r="AV706"/>
  <c r="AV707"/>
  <c r="AV708"/>
  <c r="AV709"/>
  <c r="AV710"/>
  <c r="AV711"/>
  <c r="AV712"/>
  <c r="AV713"/>
  <c r="AV714"/>
  <c r="AV715"/>
  <c r="AV716"/>
  <c r="AV717"/>
  <c r="AV718"/>
  <c r="AV719"/>
  <c r="AV720"/>
  <c r="AV721"/>
  <c r="AV722"/>
  <c r="AV723"/>
  <c r="AV724"/>
  <c r="AV725"/>
  <c r="AV726"/>
  <c r="AV727"/>
  <c r="AV728"/>
  <c r="AV729"/>
  <c r="AV730"/>
  <c r="AV731"/>
  <c r="AV732"/>
  <c r="AV733"/>
  <c r="AV734"/>
  <c r="AV735"/>
  <c r="AV736"/>
  <c r="AV737"/>
  <c r="AV738"/>
  <c r="AV739"/>
  <c r="AV740"/>
  <c r="AV741"/>
  <c r="AV742"/>
  <c r="AV743"/>
  <c r="AV744"/>
  <c r="AV745"/>
  <c r="AV746"/>
  <c r="AV747"/>
  <c r="AV748"/>
  <c r="AV749"/>
  <c r="AV750"/>
  <c r="AV751"/>
  <c r="AV752"/>
  <c r="AV753"/>
  <c r="AV754"/>
  <c r="AV755"/>
  <c r="AV756"/>
  <c r="AV4"/>
  <c r="AU5"/>
  <c r="AU6"/>
  <c r="AU7"/>
  <c r="AU8"/>
  <c r="AU9"/>
  <c r="AU10"/>
  <c r="AU11"/>
  <c r="AU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85"/>
  <c r="AU86"/>
  <c r="AU87"/>
  <c r="AU88"/>
  <c r="AU89"/>
  <c r="AU90"/>
  <c r="AU91"/>
  <c r="AU92"/>
  <c r="AU93"/>
  <c r="AU94"/>
  <c r="AU95"/>
  <c r="AU96"/>
  <c r="AU97"/>
  <c r="AU98"/>
  <c r="AU99"/>
  <c r="AU100"/>
  <c r="AU101"/>
  <c r="AU102"/>
  <c r="AU103"/>
  <c r="AU104"/>
  <c r="AU105"/>
  <c r="AU106"/>
  <c r="AU107"/>
  <c r="AU108"/>
  <c r="AU109"/>
  <c r="AU110"/>
  <c r="AU111"/>
  <c r="AU112"/>
  <c r="AU113"/>
  <c r="AU114"/>
  <c r="AU115"/>
  <c r="AU116"/>
  <c r="AU117"/>
  <c r="AU118"/>
  <c r="AU119"/>
  <c r="AU120"/>
  <c r="AU121"/>
  <c r="AU122"/>
  <c r="AU123"/>
  <c r="AU124"/>
  <c r="AU125"/>
  <c r="AU126"/>
  <c r="AU127"/>
  <c r="AU128"/>
  <c r="AU129"/>
  <c r="AU130"/>
  <c r="AU131"/>
  <c r="AU132"/>
  <c r="AU133"/>
  <c r="AU134"/>
  <c r="AU135"/>
  <c r="AU136"/>
  <c r="AU137"/>
  <c r="AU138"/>
  <c r="AU139"/>
  <c r="AU140"/>
  <c r="AU141"/>
  <c r="AU142"/>
  <c r="AU143"/>
  <c r="AU144"/>
  <c r="AU145"/>
  <c r="AU146"/>
  <c r="AU147"/>
  <c r="AU148"/>
  <c r="AU149"/>
  <c r="AU150"/>
  <c r="AU151"/>
  <c r="AU152"/>
  <c r="AU153"/>
  <c r="AU154"/>
  <c r="AU155"/>
  <c r="AU156"/>
  <c r="AU157"/>
  <c r="AU158"/>
  <c r="AU159"/>
  <c r="AU160"/>
  <c r="AU161"/>
  <c r="AU162"/>
  <c r="AU163"/>
  <c r="AU164"/>
  <c r="AU165"/>
  <c r="AU166"/>
  <c r="AU167"/>
  <c r="AU168"/>
  <c r="AU169"/>
  <c r="AU170"/>
  <c r="AU171"/>
  <c r="AU172"/>
  <c r="AU173"/>
  <c r="AU174"/>
  <c r="AU175"/>
  <c r="AU176"/>
  <c r="AU177"/>
  <c r="AU178"/>
  <c r="AU179"/>
  <c r="AU180"/>
  <c r="AU181"/>
  <c r="AU182"/>
  <c r="AU183"/>
  <c r="AU184"/>
  <c r="AU185"/>
  <c r="AU186"/>
  <c r="AU187"/>
  <c r="AU188"/>
  <c r="AU189"/>
  <c r="AU190"/>
  <c r="AU191"/>
  <c r="AU192"/>
  <c r="AU193"/>
  <c r="AU194"/>
  <c r="AU195"/>
  <c r="AU196"/>
  <c r="AU197"/>
  <c r="AU198"/>
  <c r="AU199"/>
  <c r="AU200"/>
  <c r="AU201"/>
  <c r="AU202"/>
  <c r="AU203"/>
  <c r="AU204"/>
  <c r="AU205"/>
  <c r="AU206"/>
  <c r="AU207"/>
  <c r="AU208"/>
  <c r="AU209"/>
  <c r="AU210"/>
  <c r="AU211"/>
  <c r="AU212"/>
  <c r="AU213"/>
  <c r="AU214"/>
  <c r="AU215"/>
  <c r="AU216"/>
  <c r="AU217"/>
  <c r="AU218"/>
  <c r="AU219"/>
  <c r="AU220"/>
  <c r="AU221"/>
  <c r="AU222"/>
  <c r="AU223"/>
  <c r="AU224"/>
  <c r="AU225"/>
  <c r="AU226"/>
  <c r="AU227"/>
  <c r="AU228"/>
  <c r="AU229"/>
  <c r="AU230"/>
  <c r="AU231"/>
  <c r="AU232"/>
  <c r="AU233"/>
  <c r="AU234"/>
  <c r="AU235"/>
  <c r="AU236"/>
  <c r="AU237"/>
  <c r="AU238"/>
  <c r="AU239"/>
  <c r="AU240"/>
  <c r="AU241"/>
  <c r="AU242"/>
  <c r="AU243"/>
  <c r="AU244"/>
  <c r="AU245"/>
  <c r="AU246"/>
  <c r="AU247"/>
  <c r="AU248"/>
  <c r="AU249"/>
  <c r="AU250"/>
  <c r="AU251"/>
  <c r="AU252"/>
  <c r="AU253"/>
  <c r="AU254"/>
  <c r="AU255"/>
  <c r="AU256"/>
  <c r="AU257"/>
  <c r="AU258"/>
  <c r="AU259"/>
  <c r="AU260"/>
  <c r="AU261"/>
  <c r="AU262"/>
  <c r="AU263"/>
  <c r="AU264"/>
  <c r="AU265"/>
  <c r="AU266"/>
  <c r="AU267"/>
  <c r="AU268"/>
  <c r="AU269"/>
  <c r="AU270"/>
  <c r="AU271"/>
  <c r="AU272"/>
  <c r="AU273"/>
  <c r="AU274"/>
  <c r="AU275"/>
  <c r="AU276"/>
  <c r="AU277"/>
  <c r="AU278"/>
  <c r="AU279"/>
  <c r="AU280"/>
  <c r="AU281"/>
  <c r="AU282"/>
  <c r="AU283"/>
  <c r="AU284"/>
  <c r="AU285"/>
  <c r="AU286"/>
  <c r="AU287"/>
  <c r="AU288"/>
  <c r="AU289"/>
  <c r="AU290"/>
  <c r="AU291"/>
  <c r="AU292"/>
  <c r="AU293"/>
  <c r="AU294"/>
  <c r="AU295"/>
  <c r="AU296"/>
  <c r="AU297"/>
  <c r="AU298"/>
  <c r="AU299"/>
  <c r="AU300"/>
  <c r="AU301"/>
  <c r="AU302"/>
  <c r="AU303"/>
  <c r="AU304"/>
  <c r="AU305"/>
  <c r="AU306"/>
  <c r="AU307"/>
  <c r="AU308"/>
  <c r="AU309"/>
  <c r="AU310"/>
  <c r="AU311"/>
  <c r="AU312"/>
  <c r="AU313"/>
  <c r="AU314"/>
  <c r="AU315"/>
  <c r="AU316"/>
  <c r="AU317"/>
  <c r="AU318"/>
  <c r="AU319"/>
  <c r="AU320"/>
  <c r="AU321"/>
  <c r="AU322"/>
  <c r="AU323"/>
  <c r="AU324"/>
  <c r="AU325"/>
  <c r="AU326"/>
  <c r="AU327"/>
  <c r="AU328"/>
  <c r="AU329"/>
  <c r="AU330"/>
  <c r="AU331"/>
  <c r="AU332"/>
  <c r="AU333"/>
  <c r="AU334"/>
  <c r="AU335"/>
  <c r="AU336"/>
  <c r="AU337"/>
  <c r="AU338"/>
  <c r="AU339"/>
  <c r="AU340"/>
  <c r="AU341"/>
  <c r="AU342"/>
  <c r="AU343"/>
  <c r="AU344"/>
  <c r="AU345"/>
  <c r="AU346"/>
  <c r="AU347"/>
  <c r="AU348"/>
  <c r="AU349"/>
  <c r="AU350"/>
  <c r="AU351"/>
  <c r="AU352"/>
  <c r="AU353"/>
  <c r="AU354"/>
  <c r="AU355"/>
  <c r="AU356"/>
  <c r="AU357"/>
  <c r="AU358"/>
  <c r="AU359"/>
  <c r="AU360"/>
  <c r="AU361"/>
  <c r="AU362"/>
  <c r="AU363"/>
  <c r="AU364"/>
  <c r="AU365"/>
  <c r="AU366"/>
  <c r="AU367"/>
  <c r="AU368"/>
  <c r="AU369"/>
  <c r="AU370"/>
  <c r="AU371"/>
  <c r="AU372"/>
  <c r="AU373"/>
  <c r="AU374"/>
  <c r="AU375"/>
  <c r="AU376"/>
  <c r="AU377"/>
  <c r="AU378"/>
  <c r="AU379"/>
  <c r="AU380"/>
  <c r="AU381"/>
  <c r="AU382"/>
  <c r="AU383"/>
  <c r="AU384"/>
  <c r="AU385"/>
  <c r="AU386"/>
  <c r="AU387"/>
  <c r="AU388"/>
  <c r="AU389"/>
  <c r="AU390"/>
  <c r="AU391"/>
  <c r="AU392"/>
  <c r="AU393"/>
  <c r="AU394"/>
  <c r="AU395"/>
  <c r="AU396"/>
  <c r="AU397"/>
  <c r="AU398"/>
  <c r="AU399"/>
  <c r="AU400"/>
  <c r="AU401"/>
  <c r="AU402"/>
  <c r="AU403"/>
  <c r="AU404"/>
  <c r="AU405"/>
  <c r="AU406"/>
  <c r="AU407"/>
  <c r="AU408"/>
  <c r="AU409"/>
  <c r="AU410"/>
  <c r="AU411"/>
  <c r="AU412"/>
  <c r="AU413"/>
  <c r="AU414"/>
  <c r="AU415"/>
  <c r="AU416"/>
  <c r="AU417"/>
  <c r="AU418"/>
  <c r="AU419"/>
  <c r="AU420"/>
  <c r="AU421"/>
  <c r="AU422"/>
  <c r="AU423"/>
  <c r="AU424"/>
  <c r="AU425"/>
  <c r="AU426"/>
  <c r="AU427"/>
  <c r="AU428"/>
  <c r="AU429"/>
  <c r="AU430"/>
  <c r="AU431"/>
  <c r="AU432"/>
  <c r="AU433"/>
  <c r="AU434"/>
  <c r="AU435"/>
  <c r="AU436"/>
  <c r="AU437"/>
  <c r="AU438"/>
  <c r="AU439"/>
  <c r="AU440"/>
  <c r="AU441"/>
  <c r="AU442"/>
  <c r="AU443"/>
  <c r="AU444"/>
  <c r="AU445"/>
  <c r="AU446"/>
  <c r="AU447"/>
  <c r="AU448"/>
  <c r="AU449"/>
  <c r="AU450"/>
  <c r="AU451"/>
  <c r="AU452"/>
  <c r="AU453"/>
  <c r="AU454"/>
  <c r="AU455"/>
  <c r="AU456"/>
  <c r="AU457"/>
  <c r="AU458"/>
  <c r="AU459"/>
  <c r="AU460"/>
  <c r="AU461"/>
  <c r="AU462"/>
  <c r="AU463"/>
  <c r="AU464"/>
  <c r="AU465"/>
  <c r="AU466"/>
  <c r="AU467"/>
  <c r="AU468"/>
  <c r="AU469"/>
  <c r="AU470"/>
  <c r="AU471"/>
  <c r="AU472"/>
  <c r="AU473"/>
  <c r="AU474"/>
  <c r="AU475"/>
  <c r="AU476"/>
  <c r="AU477"/>
  <c r="AU478"/>
  <c r="AU479"/>
  <c r="AU480"/>
  <c r="AU481"/>
  <c r="AU482"/>
  <c r="AU483"/>
  <c r="AU484"/>
  <c r="AU485"/>
  <c r="AU486"/>
  <c r="AU487"/>
  <c r="AU488"/>
  <c r="AU489"/>
  <c r="AU490"/>
  <c r="AU491"/>
  <c r="AU492"/>
  <c r="AU493"/>
  <c r="AU494"/>
  <c r="AU495"/>
  <c r="AU496"/>
  <c r="AU497"/>
  <c r="AU498"/>
  <c r="AU499"/>
  <c r="AU500"/>
  <c r="AU501"/>
  <c r="AU502"/>
  <c r="AU503"/>
  <c r="AU504"/>
  <c r="AU505"/>
  <c r="AU506"/>
  <c r="AU507"/>
  <c r="AU508"/>
  <c r="AU509"/>
  <c r="AU510"/>
  <c r="AU511"/>
  <c r="AU512"/>
  <c r="AU513"/>
  <c r="AU514"/>
  <c r="AU515"/>
  <c r="AU516"/>
  <c r="AU517"/>
  <c r="AU518"/>
  <c r="AU519"/>
  <c r="AU520"/>
  <c r="AU521"/>
  <c r="AU522"/>
  <c r="AU523"/>
  <c r="AU524"/>
  <c r="AU525"/>
  <c r="AU526"/>
  <c r="AU527"/>
  <c r="AU528"/>
  <c r="AU529"/>
  <c r="AU530"/>
  <c r="AU531"/>
  <c r="AU532"/>
  <c r="AU533"/>
  <c r="AU534"/>
  <c r="AU535"/>
  <c r="AU536"/>
  <c r="AU537"/>
  <c r="AU538"/>
  <c r="AU539"/>
  <c r="AU540"/>
  <c r="AU541"/>
  <c r="AU542"/>
  <c r="AU543"/>
  <c r="AU544"/>
  <c r="AU545"/>
  <c r="AU546"/>
  <c r="AU547"/>
  <c r="AU548"/>
  <c r="AU549"/>
  <c r="AU550"/>
  <c r="AU551"/>
  <c r="AU552"/>
  <c r="AU553"/>
  <c r="AU554"/>
  <c r="AU555"/>
  <c r="AU556"/>
  <c r="AU557"/>
  <c r="AU558"/>
  <c r="AU559"/>
  <c r="AU560"/>
  <c r="AU561"/>
  <c r="AU562"/>
  <c r="AU563"/>
  <c r="AU564"/>
  <c r="AU565"/>
  <c r="AU566"/>
  <c r="AU567"/>
  <c r="AU568"/>
  <c r="AU569"/>
  <c r="AU570"/>
  <c r="AU571"/>
  <c r="AU572"/>
  <c r="AU573"/>
  <c r="AU574"/>
  <c r="AU575"/>
  <c r="AU576"/>
  <c r="AU577"/>
  <c r="AU578"/>
  <c r="AU579"/>
  <c r="AU580"/>
  <c r="AU581"/>
  <c r="AU582"/>
  <c r="AU583"/>
  <c r="AU584"/>
  <c r="AU585"/>
  <c r="AU586"/>
  <c r="AU587"/>
  <c r="AU588"/>
  <c r="AU589"/>
  <c r="AU590"/>
  <c r="AU591"/>
  <c r="AU592"/>
  <c r="AU593"/>
  <c r="AU594"/>
  <c r="AU595"/>
  <c r="AU596"/>
  <c r="AU597"/>
  <c r="AU598"/>
  <c r="AU599"/>
  <c r="AU600"/>
  <c r="AU601"/>
  <c r="AU602"/>
  <c r="AU603"/>
  <c r="AU604"/>
  <c r="AU605"/>
  <c r="AU606"/>
  <c r="AU607"/>
  <c r="AU608"/>
  <c r="AU609"/>
  <c r="AU610"/>
  <c r="AU611"/>
  <c r="AU612"/>
  <c r="AU613"/>
  <c r="AU614"/>
  <c r="AU615"/>
  <c r="AU616"/>
  <c r="AU617"/>
  <c r="AU618"/>
  <c r="AU619"/>
  <c r="AU620"/>
  <c r="AU621"/>
  <c r="AU622"/>
  <c r="AU623"/>
  <c r="AU624"/>
  <c r="AU625"/>
  <c r="AU626"/>
  <c r="AU627"/>
  <c r="AU628"/>
  <c r="AU629"/>
  <c r="AU630"/>
  <c r="AU631"/>
  <c r="AU632"/>
  <c r="AU633"/>
  <c r="AU634"/>
  <c r="AU635"/>
  <c r="AU636"/>
  <c r="AU637"/>
  <c r="AU638"/>
  <c r="AU639"/>
  <c r="AU640"/>
  <c r="AU641"/>
  <c r="AU642"/>
  <c r="AU643"/>
  <c r="AU644"/>
  <c r="AU645"/>
  <c r="AU646"/>
  <c r="AU647"/>
  <c r="AU648"/>
  <c r="AU649"/>
  <c r="AU650"/>
  <c r="AU651"/>
  <c r="AU652"/>
  <c r="AU653"/>
  <c r="AU654"/>
  <c r="AU655"/>
  <c r="AU656"/>
  <c r="AU657"/>
  <c r="AU658"/>
  <c r="AU659"/>
  <c r="AU660"/>
  <c r="AU661"/>
  <c r="AU662"/>
  <c r="AU663"/>
  <c r="AU664"/>
  <c r="AU665"/>
  <c r="AU666"/>
  <c r="AU667"/>
  <c r="AU668"/>
  <c r="AU669"/>
  <c r="AU670"/>
  <c r="AU671"/>
  <c r="AU672"/>
  <c r="AU673"/>
  <c r="AU674"/>
  <c r="AU675"/>
  <c r="AU676"/>
  <c r="AU677"/>
  <c r="AU678"/>
  <c r="AU679"/>
  <c r="AU680"/>
  <c r="AU681"/>
  <c r="AU682"/>
  <c r="AU683"/>
  <c r="AU684"/>
  <c r="AU685"/>
  <c r="AU686"/>
  <c r="AU687"/>
  <c r="AU688"/>
  <c r="AU689"/>
  <c r="AU690"/>
  <c r="AU691"/>
  <c r="AU692"/>
  <c r="AU693"/>
  <c r="AU694"/>
  <c r="AU695"/>
  <c r="AU696"/>
  <c r="AU697"/>
  <c r="AU698"/>
  <c r="AU699"/>
  <c r="AU700"/>
  <c r="AU701"/>
  <c r="AU702"/>
  <c r="AU703"/>
  <c r="AU704"/>
  <c r="AU705"/>
  <c r="AU706"/>
  <c r="AU707"/>
  <c r="AU708"/>
  <c r="AU709"/>
  <c r="AU710"/>
  <c r="AU711"/>
  <c r="AU712"/>
  <c r="AU713"/>
  <c r="AU714"/>
  <c r="AU715"/>
  <c r="AU716"/>
  <c r="AU717"/>
  <c r="AU718"/>
  <c r="AU719"/>
  <c r="AU720"/>
  <c r="AU721"/>
  <c r="AU722"/>
  <c r="AU723"/>
  <c r="AU724"/>
  <c r="AU725"/>
  <c r="AU726"/>
  <c r="AU727"/>
  <c r="AU728"/>
  <c r="AU729"/>
  <c r="AU730"/>
  <c r="AU731"/>
  <c r="AU732"/>
  <c r="AU733"/>
  <c r="AU734"/>
  <c r="AU735"/>
  <c r="AU736"/>
  <c r="AU737"/>
  <c r="AU738"/>
  <c r="AU739"/>
  <c r="AU740"/>
  <c r="AU741"/>
  <c r="AU742"/>
  <c r="AU743"/>
  <c r="AU744"/>
  <c r="AU745"/>
  <c r="AU746"/>
  <c r="AU747"/>
  <c r="AU748"/>
  <c r="AU749"/>
  <c r="AU750"/>
  <c r="AU751"/>
  <c r="AU752"/>
  <c r="AU753"/>
  <c r="AU754"/>
  <c r="AU755"/>
  <c r="AU756"/>
  <c r="AU4"/>
  <c r="AT5"/>
  <c r="AT6"/>
  <c r="AT7"/>
  <c r="AT8"/>
  <c r="AT9"/>
  <c r="AT10"/>
  <c r="AT11"/>
  <c r="AT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85"/>
  <c r="AT86"/>
  <c r="AT87"/>
  <c r="AT88"/>
  <c r="AT89"/>
  <c r="AT90"/>
  <c r="AT91"/>
  <c r="AT92"/>
  <c r="AT93"/>
  <c r="AT94"/>
  <c r="AT95"/>
  <c r="AT96"/>
  <c r="AT97"/>
  <c r="AT98"/>
  <c r="AT99"/>
  <c r="AT100"/>
  <c r="AT101"/>
  <c r="AT102"/>
  <c r="AT103"/>
  <c r="AT104"/>
  <c r="AT105"/>
  <c r="AT106"/>
  <c r="AT107"/>
  <c r="AT108"/>
  <c r="AT109"/>
  <c r="AT110"/>
  <c r="AT111"/>
  <c r="AT112"/>
  <c r="AT113"/>
  <c r="AT114"/>
  <c r="AT115"/>
  <c r="AT116"/>
  <c r="AT117"/>
  <c r="AT118"/>
  <c r="AT119"/>
  <c r="AT120"/>
  <c r="AT121"/>
  <c r="AT122"/>
  <c r="AT123"/>
  <c r="AT124"/>
  <c r="AT125"/>
  <c r="AT126"/>
  <c r="AT127"/>
  <c r="AT128"/>
  <c r="AT129"/>
  <c r="AT130"/>
  <c r="AT131"/>
  <c r="AT132"/>
  <c r="AT133"/>
  <c r="AT134"/>
  <c r="AT135"/>
  <c r="AT136"/>
  <c r="AT137"/>
  <c r="AT138"/>
  <c r="AT139"/>
  <c r="AT140"/>
  <c r="AT141"/>
  <c r="AT142"/>
  <c r="AT143"/>
  <c r="AT144"/>
  <c r="AT145"/>
  <c r="AT146"/>
  <c r="AT147"/>
  <c r="AT148"/>
  <c r="AT149"/>
  <c r="AT150"/>
  <c r="AT151"/>
  <c r="AT152"/>
  <c r="AT153"/>
  <c r="AT154"/>
  <c r="AT155"/>
  <c r="AT156"/>
  <c r="AT157"/>
  <c r="AT158"/>
  <c r="AT159"/>
  <c r="AT160"/>
  <c r="AT161"/>
  <c r="AT162"/>
  <c r="AT163"/>
  <c r="AT164"/>
  <c r="AT165"/>
  <c r="AT166"/>
  <c r="AT167"/>
  <c r="AT168"/>
  <c r="AT169"/>
  <c r="AT170"/>
  <c r="AT171"/>
  <c r="AT172"/>
  <c r="AT173"/>
  <c r="AT174"/>
  <c r="AT175"/>
  <c r="AT176"/>
  <c r="AT177"/>
  <c r="AT178"/>
  <c r="AT179"/>
  <c r="AT180"/>
  <c r="AT181"/>
  <c r="AT182"/>
  <c r="AT183"/>
  <c r="AT184"/>
  <c r="AT185"/>
  <c r="AT186"/>
  <c r="AT187"/>
  <c r="AT188"/>
  <c r="AT189"/>
  <c r="AT190"/>
  <c r="AT191"/>
  <c r="AT192"/>
  <c r="AT193"/>
  <c r="AT194"/>
  <c r="AT195"/>
  <c r="AT196"/>
  <c r="AT197"/>
  <c r="AT198"/>
  <c r="AT199"/>
  <c r="AT200"/>
  <c r="AT201"/>
  <c r="AT202"/>
  <c r="AT203"/>
  <c r="AT204"/>
  <c r="AT205"/>
  <c r="AT206"/>
  <c r="AT207"/>
  <c r="AT208"/>
  <c r="AT209"/>
  <c r="AT210"/>
  <c r="AT211"/>
  <c r="AT212"/>
  <c r="AT213"/>
  <c r="AT214"/>
  <c r="AT215"/>
  <c r="AT216"/>
  <c r="AT217"/>
  <c r="AT218"/>
  <c r="AT219"/>
  <c r="AT220"/>
  <c r="AT221"/>
  <c r="AT222"/>
  <c r="AT223"/>
  <c r="AT224"/>
  <c r="AT225"/>
  <c r="AT226"/>
  <c r="AT227"/>
  <c r="AT228"/>
  <c r="AT229"/>
  <c r="AT230"/>
  <c r="AT231"/>
  <c r="AT232"/>
  <c r="AT233"/>
  <c r="AT234"/>
  <c r="AT235"/>
  <c r="AT236"/>
  <c r="AT237"/>
  <c r="AT238"/>
  <c r="AT239"/>
  <c r="AT240"/>
  <c r="AT241"/>
  <c r="AT242"/>
  <c r="AT243"/>
  <c r="AT244"/>
  <c r="AT245"/>
  <c r="AT246"/>
  <c r="AT247"/>
  <c r="AT248"/>
  <c r="AT249"/>
  <c r="AT250"/>
  <c r="AT251"/>
  <c r="AT252"/>
  <c r="AT253"/>
  <c r="AT254"/>
  <c r="AT255"/>
  <c r="AT256"/>
  <c r="AT257"/>
  <c r="AT258"/>
  <c r="AT259"/>
  <c r="AT260"/>
  <c r="AT261"/>
  <c r="AT262"/>
  <c r="AT263"/>
  <c r="AT264"/>
  <c r="AT265"/>
  <c r="AT266"/>
  <c r="AT267"/>
  <c r="AT268"/>
  <c r="AT269"/>
  <c r="AT270"/>
  <c r="AT271"/>
  <c r="AT272"/>
  <c r="AT273"/>
  <c r="AT274"/>
  <c r="AT275"/>
  <c r="AT276"/>
  <c r="AT277"/>
  <c r="AT278"/>
  <c r="AT279"/>
  <c r="AT280"/>
  <c r="AT281"/>
  <c r="AT282"/>
  <c r="AT283"/>
  <c r="AT284"/>
  <c r="AT285"/>
  <c r="AT286"/>
  <c r="AT287"/>
  <c r="AT288"/>
  <c r="AT289"/>
  <c r="AT290"/>
  <c r="AT291"/>
  <c r="AT292"/>
  <c r="AT293"/>
  <c r="AT294"/>
  <c r="AT295"/>
  <c r="AT296"/>
  <c r="AT297"/>
  <c r="AT298"/>
  <c r="AT299"/>
  <c r="AT300"/>
  <c r="AT301"/>
  <c r="AT302"/>
  <c r="AT303"/>
  <c r="AT304"/>
  <c r="AT305"/>
  <c r="AT306"/>
  <c r="AT307"/>
  <c r="AT308"/>
  <c r="AT309"/>
  <c r="AT310"/>
  <c r="AT311"/>
  <c r="AT312"/>
  <c r="AT313"/>
  <c r="AT314"/>
  <c r="AT315"/>
  <c r="AT316"/>
  <c r="AT317"/>
  <c r="AT318"/>
  <c r="AT319"/>
  <c r="AT320"/>
  <c r="AT321"/>
  <c r="AT322"/>
  <c r="AT323"/>
  <c r="AT324"/>
  <c r="AT325"/>
  <c r="AT326"/>
  <c r="AT327"/>
  <c r="AT328"/>
  <c r="AT329"/>
  <c r="AT330"/>
  <c r="AT331"/>
  <c r="AT332"/>
  <c r="AT333"/>
  <c r="AT334"/>
  <c r="AT335"/>
  <c r="AT336"/>
  <c r="AT337"/>
  <c r="AT338"/>
  <c r="AT339"/>
  <c r="AT340"/>
  <c r="AT341"/>
  <c r="AT342"/>
  <c r="AT343"/>
  <c r="AT344"/>
  <c r="AT345"/>
  <c r="AT346"/>
  <c r="AT347"/>
  <c r="AT348"/>
  <c r="AT349"/>
  <c r="AT350"/>
  <c r="AT351"/>
  <c r="AT352"/>
  <c r="AT353"/>
  <c r="AT354"/>
  <c r="AT355"/>
  <c r="AT356"/>
  <c r="AT357"/>
  <c r="AT358"/>
  <c r="AT359"/>
  <c r="AT360"/>
  <c r="AT361"/>
  <c r="AT362"/>
  <c r="AT363"/>
  <c r="AT364"/>
  <c r="AT365"/>
  <c r="AT366"/>
  <c r="AT367"/>
  <c r="AT368"/>
  <c r="AT369"/>
  <c r="AT370"/>
  <c r="AT371"/>
  <c r="AT372"/>
  <c r="AT373"/>
  <c r="AT374"/>
  <c r="AT375"/>
  <c r="AT376"/>
  <c r="AT377"/>
  <c r="AT378"/>
  <c r="AT379"/>
  <c r="AT380"/>
  <c r="AT381"/>
  <c r="AT382"/>
  <c r="AT383"/>
  <c r="AT384"/>
  <c r="AT385"/>
  <c r="AT386"/>
  <c r="AT387"/>
  <c r="AT388"/>
  <c r="AT389"/>
  <c r="AT390"/>
  <c r="AT391"/>
  <c r="AT392"/>
  <c r="AT393"/>
  <c r="AT394"/>
  <c r="AT395"/>
  <c r="AT396"/>
  <c r="AT397"/>
  <c r="AT398"/>
  <c r="AT399"/>
  <c r="AT400"/>
  <c r="AT401"/>
  <c r="AT402"/>
  <c r="AT403"/>
  <c r="AT404"/>
  <c r="AT405"/>
  <c r="AT406"/>
  <c r="AT407"/>
  <c r="AT408"/>
  <c r="AT409"/>
  <c r="AT410"/>
  <c r="AT411"/>
  <c r="AT412"/>
  <c r="AT413"/>
  <c r="AT414"/>
  <c r="AT415"/>
  <c r="AT416"/>
  <c r="AT417"/>
  <c r="AT418"/>
  <c r="AT419"/>
  <c r="AT420"/>
  <c r="AT421"/>
  <c r="AT422"/>
  <c r="AT423"/>
  <c r="AT424"/>
  <c r="AT425"/>
  <c r="AT426"/>
  <c r="AT427"/>
  <c r="AT428"/>
  <c r="AT429"/>
  <c r="AT430"/>
  <c r="AT431"/>
  <c r="AT432"/>
  <c r="AT433"/>
  <c r="AT434"/>
  <c r="AT435"/>
  <c r="AT436"/>
  <c r="AT437"/>
  <c r="AT438"/>
  <c r="AT439"/>
  <c r="AT440"/>
  <c r="AT441"/>
  <c r="AT442"/>
  <c r="AT443"/>
  <c r="AT444"/>
  <c r="AT445"/>
  <c r="AT446"/>
  <c r="AT447"/>
  <c r="AT448"/>
  <c r="AT449"/>
  <c r="AT450"/>
  <c r="AT451"/>
  <c r="AT452"/>
  <c r="AT453"/>
  <c r="AT454"/>
  <c r="AT455"/>
  <c r="AT456"/>
  <c r="AT457"/>
  <c r="AT458"/>
  <c r="AT459"/>
  <c r="AT460"/>
  <c r="AT461"/>
  <c r="AT462"/>
  <c r="AT463"/>
  <c r="AT464"/>
  <c r="AT465"/>
  <c r="AT466"/>
  <c r="AT467"/>
  <c r="AT468"/>
  <c r="AT469"/>
  <c r="AT470"/>
  <c r="AT471"/>
  <c r="AT472"/>
  <c r="AT473"/>
  <c r="AT474"/>
  <c r="AT475"/>
  <c r="AT476"/>
  <c r="AT477"/>
  <c r="AT478"/>
  <c r="AT479"/>
  <c r="AT480"/>
  <c r="AT481"/>
  <c r="AT482"/>
  <c r="AT483"/>
  <c r="AT484"/>
  <c r="AT485"/>
  <c r="AT486"/>
  <c r="AT487"/>
  <c r="AT488"/>
  <c r="AT489"/>
  <c r="AT490"/>
  <c r="AT491"/>
  <c r="AT492"/>
  <c r="AT493"/>
  <c r="AT494"/>
  <c r="AT495"/>
  <c r="AT496"/>
  <c r="AT497"/>
  <c r="AT498"/>
  <c r="AT499"/>
  <c r="AT500"/>
  <c r="AT501"/>
  <c r="AT502"/>
  <c r="AT503"/>
  <c r="AT504"/>
  <c r="AT505"/>
  <c r="AT506"/>
  <c r="AT507"/>
  <c r="AT508"/>
  <c r="AT509"/>
  <c r="AT510"/>
  <c r="AT511"/>
  <c r="AT512"/>
  <c r="AT513"/>
  <c r="AT514"/>
  <c r="AT515"/>
  <c r="AT516"/>
  <c r="AT517"/>
  <c r="AT518"/>
  <c r="AT519"/>
  <c r="AT520"/>
  <c r="AT521"/>
  <c r="AT522"/>
  <c r="AT523"/>
  <c r="AT524"/>
  <c r="AT525"/>
  <c r="AT526"/>
  <c r="AT527"/>
  <c r="AT528"/>
  <c r="AT529"/>
  <c r="AT530"/>
  <c r="AT531"/>
  <c r="AT532"/>
  <c r="AT533"/>
  <c r="AT534"/>
  <c r="AT535"/>
  <c r="AT536"/>
  <c r="AT537"/>
  <c r="AT538"/>
  <c r="AT539"/>
  <c r="AT540"/>
  <c r="AT541"/>
  <c r="AT542"/>
  <c r="AT543"/>
  <c r="AT544"/>
  <c r="AT545"/>
  <c r="AT546"/>
  <c r="AT547"/>
  <c r="AT548"/>
  <c r="AT549"/>
  <c r="AT550"/>
  <c r="AT551"/>
  <c r="AT552"/>
  <c r="AT553"/>
  <c r="AT554"/>
  <c r="AT555"/>
  <c r="AT556"/>
  <c r="AT557"/>
  <c r="AT558"/>
  <c r="AT559"/>
  <c r="AT560"/>
  <c r="AT561"/>
  <c r="AT562"/>
  <c r="AT563"/>
  <c r="AT564"/>
  <c r="AT565"/>
  <c r="AT566"/>
  <c r="AT567"/>
  <c r="AT568"/>
  <c r="AT569"/>
  <c r="AT570"/>
  <c r="AT571"/>
  <c r="AT572"/>
  <c r="AT573"/>
  <c r="AT574"/>
  <c r="AT575"/>
  <c r="AT576"/>
  <c r="AT577"/>
  <c r="AT578"/>
  <c r="AT579"/>
  <c r="AT580"/>
  <c r="AT581"/>
  <c r="AT582"/>
  <c r="AT583"/>
  <c r="AT584"/>
  <c r="AT585"/>
  <c r="AT586"/>
  <c r="AT587"/>
  <c r="AT588"/>
  <c r="AT589"/>
  <c r="AT590"/>
  <c r="AT591"/>
  <c r="AT592"/>
  <c r="AT593"/>
  <c r="AT594"/>
  <c r="AT595"/>
  <c r="AT596"/>
  <c r="AT597"/>
  <c r="AT598"/>
  <c r="AT599"/>
  <c r="AT600"/>
  <c r="AT601"/>
  <c r="AT602"/>
  <c r="AT603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4"/>
  <c r="AS5"/>
  <c r="AS6"/>
  <c r="AS7"/>
  <c r="AS8"/>
  <c r="AS9"/>
  <c r="AS10"/>
  <c r="AS11"/>
  <c r="AS12"/>
  <c r="AS13"/>
  <c r="AS14"/>
  <c r="AS15"/>
  <c r="AS16"/>
  <c r="AS17"/>
  <c r="AS18"/>
  <c r="AS19"/>
  <c r="AS20"/>
  <c r="AS21"/>
  <c r="AS22"/>
  <c r="AS23"/>
  <c r="AS24"/>
  <c r="AS25"/>
  <c r="AS26"/>
  <c r="AS27"/>
  <c r="AS28"/>
  <c r="AS29"/>
  <c r="AS30"/>
  <c r="AS31"/>
  <c r="AS32"/>
  <c r="AS33"/>
  <c r="AS34"/>
  <c r="AS35"/>
  <c r="AS36"/>
  <c r="AS37"/>
  <c r="AS38"/>
  <c r="AS39"/>
  <c r="AS40"/>
  <c r="AS41"/>
  <c r="AS42"/>
  <c r="AS43"/>
  <c r="AS44"/>
  <c r="AS45"/>
  <c r="AS46"/>
  <c r="AS47"/>
  <c r="AS48"/>
  <c r="AS49"/>
  <c r="AS50"/>
  <c r="AS51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69"/>
  <c r="AS70"/>
  <c r="AS71"/>
  <c r="AS72"/>
  <c r="AS73"/>
  <c r="AS74"/>
  <c r="AS75"/>
  <c r="AS76"/>
  <c r="AS77"/>
  <c r="AS78"/>
  <c r="AS79"/>
  <c r="AS80"/>
  <c r="AS81"/>
  <c r="AS82"/>
  <c r="AS83"/>
  <c r="AS84"/>
  <c r="AS85"/>
  <c r="AS86"/>
  <c r="AS87"/>
  <c r="AS88"/>
  <c r="AS89"/>
  <c r="AS90"/>
  <c r="AS91"/>
  <c r="AS92"/>
  <c r="AS93"/>
  <c r="AS94"/>
  <c r="AS95"/>
  <c r="AS96"/>
  <c r="AS97"/>
  <c r="AS98"/>
  <c r="AS99"/>
  <c r="AS100"/>
  <c r="AS101"/>
  <c r="AS102"/>
  <c r="AS103"/>
  <c r="AS104"/>
  <c r="AS105"/>
  <c r="AS106"/>
  <c r="AS107"/>
  <c r="AS108"/>
  <c r="AS109"/>
  <c r="AS110"/>
  <c r="AS111"/>
  <c r="AS112"/>
  <c r="AS113"/>
  <c r="AS114"/>
  <c r="AS115"/>
  <c r="AS116"/>
  <c r="AS117"/>
  <c r="AS118"/>
  <c r="AS119"/>
  <c r="AS120"/>
  <c r="AS121"/>
  <c r="AS122"/>
  <c r="AS123"/>
  <c r="AS124"/>
  <c r="AS125"/>
  <c r="AS126"/>
  <c r="AS127"/>
  <c r="AS128"/>
  <c r="AS129"/>
  <c r="AS130"/>
  <c r="AS131"/>
  <c r="AS132"/>
  <c r="AS133"/>
  <c r="AS134"/>
  <c r="AS135"/>
  <c r="AS136"/>
  <c r="AS137"/>
  <c r="AS138"/>
  <c r="AS139"/>
  <c r="AS140"/>
  <c r="AS141"/>
  <c r="AS142"/>
  <c r="AS143"/>
  <c r="AS144"/>
  <c r="AS145"/>
  <c r="AS146"/>
  <c r="AS147"/>
  <c r="AS148"/>
  <c r="AS149"/>
  <c r="AS150"/>
  <c r="AS151"/>
  <c r="AS152"/>
  <c r="AS153"/>
  <c r="AS154"/>
  <c r="AS155"/>
  <c r="AS156"/>
  <c r="AS157"/>
  <c r="AS158"/>
  <c r="AS159"/>
  <c r="AS160"/>
  <c r="AS161"/>
  <c r="AS162"/>
  <c r="AS163"/>
  <c r="AS164"/>
  <c r="AS165"/>
  <c r="AS166"/>
  <c r="AS167"/>
  <c r="AS168"/>
  <c r="AS169"/>
  <c r="AS170"/>
  <c r="AS171"/>
  <c r="AS172"/>
  <c r="AS173"/>
  <c r="AS174"/>
  <c r="AS175"/>
  <c r="AS176"/>
  <c r="AS177"/>
  <c r="AS178"/>
  <c r="AS179"/>
  <c r="AS180"/>
  <c r="AS181"/>
  <c r="AS182"/>
  <c r="AS183"/>
  <c r="AS184"/>
  <c r="AS185"/>
  <c r="AS186"/>
  <c r="AS187"/>
  <c r="AS188"/>
  <c r="AS189"/>
  <c r="AS190"/>
  <c r="AS191"/>
  <c r="AS192"/>
  <c r="AS193"/>
  <c r="AS194"/>
  <c r="AS195"/>
  <c r="AS196"/>
  <c r="AS197"/>
  <c r="AS198"/>
  <c r="AS199"/>
  <c r="AS200"/>
  <c r="AS201"/>
  <c r="AS202"/>
  <c r="AS203"/>
  <c r="AS204"/>
  <c r="AS205"/>
  <c r="AS206"/>
  <c r="AS207"/>
  <c r="AS208"/>
  <c r="AS209"/>
  <c r="AS210"/>
  <c r="AS211"/>
  <c r="AS212"/>
  <c r="AS213"/>
  <c r="AS214"/>
  <c r="AS215"/>
  <c r="AS216"/>
  <c r="AS217"/>
  <c r="AS218"/>
  <c r="AS219"/>
  <c r="AS220"/>
  <c r="AS221"/>
  <c r="AS222"/>
  <c r="AS223"/>
  <c r="AS224"/>
  <c r="AS225"/>
  <c r="AS226"/>
  <c r="AS227"/>
  <c r="AS228"/>
  <c r="AS229"/>
  <c r="AS230"/>
  <c r="AS231"/>
  <c r="AS232"/>
  <c r="AS233"/>
  <c r="AS234"/>
  <c r="AS235"/>
  <c r="AS236"/>
  <c r="AS237"/>
  <c r="AS238"/>
  <c r="AS239"/>
  <c r="AS240"/>
  <c r="AS241"/>
  <c r="AS242"/>
  <c r="AS243"/>
  <c r="AS244"/>
  <c r="AS245"/>
  <c r="AS246"/>
  <c r="AS247"/>
  <c r="AS248"/>
  <c r="AS249"/>
  <c r="AS250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S267"/>
  <c r="AS268"/>
  <c r="AS269"/>
  <c r="AS270"/>
  <c r="AS271"/>
  <c r="AS272"/>
  <c r="AS273"/>
  <c r="AS274"/>
  <c r="AS275"/>
  <c r="AS276"/>
  <c r="AS277"/>
  <c r="AS278"/>
  <c r="AS279"/>
  <c r="AS280"/>
  <c r="AS281"/>
  <c r="AS282"/>
  <c r="AS283"/>
  <c r="AS284"/>
  <c r="AS285"/>
  <c r="AS286"/>
  <c r="AS287"/>
  <c r="AS288"/>
  <c r="AS289"/>
  <c r="AS290"/>
  <c r="AS291"/>
  <c r="AS292"/>
  <c r="AS293"/>
  <c r="AS294"/>
  <c r="AS295"/>
  <c r="AS296"/>
  <c r="AS297"/>
  <c r="AS298"/>
  <c r="AS299"/>
  <c r="AS300"/>
  <c r="AS301"/>
  <c r="AS302"/>
  <c r="AS303"/>
  <c r="AS304"/>
  <c r="AS305"/>
  <c r="AS306"/>
  <c r="AS307"/>
  <c r="AS308"/>
  <c r="AS309"/>
  <c r="AS310"/>
  <c r="AS311"/>
  <c r="AS312"/>
  <c r="AS313"/>
  <c r="AS314"/>
  <c r="AS315"/>
  <c r="AS316"/>
  <c r="AS317"/>
  <c r="AS318"/>
  <c r="AS319"/>
  <c r="AS320"/>
  <c r="AS321"/>
  <c r="AS322"/>
  <c r="AS323"/>
  <c r="AS324"/>
  <c r="AS325"/>
  <c r="AS326"/>
  <c r="AS327"/>
  <c r="AS328"/>
  <c r="AS329"/>
  <c r="AS330"/>
  <c r="AS331"/>
  <c r="AS332"/>
  <c r="AS333"/>
  <c r="AS334"/>
  <c r="AS335"/>
  <c r="AS336"/>
  <c r="AS337"/>
  <c r="AS338"/>
  <c r="AS339"/>
  <c r="AS340"/>
  <c r="AS341"/>
  <c r="AS342"/>
  <c r="AS343"/>
  <c r="AS344"/>
  <c r="AS345"/>
  <c r="AS346"/>
  <c r="AS347"/>
  <c r="AS348"/>
  <c r="AS349"/>
  <c r="AS350"/>
  <c r="AS351"/>
  <c r="AS352"/>
  <c r="AS353"/>
  <c r="AS354"/>
  <c r="AS355"/>
  <c r="AS356"/>
  <c r="AS357"/>
  <c r="AS358"/>
  <c r="AS359"/>
  <c r="AS360"/>
  <c r="AS361"/>
  <c r="AS362"/>
  <c r="AS363"/>
  <c r="AS364"/>
  <c r="AS365"/>
  <c r="AS366"/>
  <c r="AS367"/>
  <c r="AS368"/>
  <c r="AS369"/>
  <c r="AS370"/>
  <c r="AS371"/>
  <c r="AS372"/>
  <c r="AS373"/>
  <c r="AS374"/>
  <c r="AS375"/>
  <c r="AS376"/>
  <c r="AS377"/>
  <c r="AS378"/>
  <c r="AS379"/>
  <c r="AS380"/>
  <c r="AS381"/>
  <c r="AS382"/>
  <c r="AS383"/>
  <c r="AS384"/>
  <c r="AS385"/>
  <c r="AS386"/>
  <c r="AS387"/>
  <c r="AS388"/>
  <c r="AS389"/>
  <c r="AS390"/>
  <c r="AS391"/>
  <c r="AS392"/>
  <c r="AS393"/>
  <c r="AS394"/>
  <c r="AS395"/>
  <c r="AS396"/>
  <c r="AS397"/>
  <c r="AS398"/>
  <c r="AS399"/>
  <c r="AS400"/>
  <c r="AS401"/>
  <c r="AS402"/>
  <c r="AS403"/>
  <c r="AS404"/>
  <c r="AS405"/>
  <c r="AS406"/>
  <c r="AS407"/>
  <c r="AS408"/>
  <c r="AS409"/>
  <c r="AS410"/>
  <c r="AS411"/>
  <c r="AS412"/>
  <c r="AS413"/>
  <c r="AS414"/>
  <c r="AS415"/>
  <c r="AS416"/>
  <c r="AS417"/>
  <c r="AS418"/>
  <c r="AS419"/>
  <c r="AS420"/>
  <c r="AS421"/>
  <c r="AS422"/>
  <c r="AS423"/>
  <c r="AS424"/>
  <c r="AS425"/>
  <c r="AS426"/>
  <c r="AS427"/>
  <c r="AS428"/>
  <c r="AS429"/>
  <c r="AS430"/>
  <c r="AS431"/>
  <c r="AS432"/>
  <c r="AS433"/>
  <c r="AS434"/>
  <c r="AS435"/>
  <c r="AS436"/>
  <c r="AS437"/>
  <c r="AS438"/>
  <c r="AS439"/>
  <c r="AS440"/>
  <c r="AS441"/>
  <c r="AS442"/>
  <c r="AS443"/>
  <c r="AS444"/>
  <c r="AS445"/>
  <c r="AS446"/>
  <c r="AS447"/>
  <c r="AS448"/>
  <c r="AS449"/>
  <c r="AS450"/>
  <c r="AS451"/>
  <c r="AS452"/>
  <c r="AS453"/>
  <c r="AS454"/>
  <c r="AS455"/>
  <c r="AS456"/>
  <c r="AS457"/>
  <c r="AS458"/>
  <c r="AS459"/>
  <c r="AS460"/>
  <c r="AS461"/>
  <c r="AS462"/>
  <c r="AS463"/>
  <c r="AS464"/>
  <c r="AS465"/>
  <c r="AS466"/>
  <c r="AS467"/>
  <c r="AS468"/>
  <c r="AS469"/>
  <c r="AS470"/>
  <c r="AS471"/>
  <c r="AS472"/>
  <c r="AS473"/>
  <c r="AS474"/>
  <c r="AS475"/>
  <c r="AS476"/>
  <c r="AS477"/>
  <c r="AS478"/>
  <c r="AS479"/>
  <c r="AS480"/>
  <c r="AS481"/>
  <c r="AS482"/>
  <c r="AS483"/>
  <c r="AS484"/>
  <c r="AS485"/>
  <c r="AS486"/>
  <c r="AS487"/>
  <c r="AS488"/>
  <c r="AS489"/>
  <c r="AS490"/>
  <c r="AS491"/>
  <c r="AS492"/>
  <c r="AS493"/>
  <c r="AS494"/>
  <c r="AS495"/>
  <c r="AS496"/>
  <c r="AS497"/>
  <c r="AS498"/>
  <c r="AS499"/>
  <c r="AS500"/>
  <c r="AS501"/>
  <c r="AS502"/>
  <c r="AS503"/>
  <c r="AS504"/>
  <c r="AS505"/>
  <c r="AS506"/>
  <c r="AS507"/>
  <c r="AS508"/>
  <c r="AS509"/>
  <c r="AS510"/>
  <c r="AS511"/>
  <c r="AS512"/>
  <c r="AS513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99"/>
  <c r="AQ100"/>
  <c r="AQ101"/>
  <c r="AQ102"/>
  <c r="AQ103"/>
  <c r="AQ104"/>
  <c r="AQ105"/>
  <c r="AQ106"/>
  <c r="AQ107"/>
  <c r="AQ108"/>
  <c r="AQ109"/>
  <c r="AQ110"/>
  <c r="AQ111"/>
  <c r="AQ112"/>
  <c r="AQ113"/>
  <c r="AQ114"/>
  <c r="AQ115"/>
  <c r="AQ116"/>
  <c r="AQ117"/>
  <c r="AQ118"/>
  <c r="AQ119"/>
  <c r="AQ120"/>
  <c r="AQ121"/>
  <c r="AQ122"/>
  <c r="AQ123"/>
  <c r="AQ124"/>
  <c r="AQ125"/>
  <c r="AQ126"/>
  <c r="AQ127"/>
  <c r="AQ128"/>
  <c r="AQ129"/>
  <c r="AQ130"/>
  <c r="AQ131"/>
  <c r="AQ132"/>
  <c r="AQ133"/>
  <c r="AQ134"/>
  <c r="AQ135"/>
  <c r="AQ136"/>
  <c r="AQ137"/>
  <c r="AQ138"/>
  <c r="AQ139"/>
  <c r="AQ140"/>
  <c r="AQ141"/>
  <c r="AQ142"/>
  <c r="AQ143"/>
  <c r="AQ144"/>
  <c r="AQ145"/>
  <c r="AQ146"/>
  <c r="AQ147"/>
  <c r="AQ148"/>
  <c r="AQ149"/>
  <c r="AQ150"/>
  <c r="AQ151"/>
  <c r="AQ152"/>
  <c r="AQ153"/>
  <c r="AQ154"/>
  <c r="AQ155"/>
  <c r="AQ156"/>
  <c r="AQ157"/>
  <c r="AQ158"/>
  <c r="AQ159"/>
  <c r="AQ160"/>
  <c r="AQ161"/>
  <c r="AQ162"/>
  <c r="AQ163"/>
  <c r="AQ164"/>
  <c r="AQ165"/>
  <c r="AQ166"/>
  <c r="AQ167"/>
  <c r="AQ168"/>
  <c r="AQ169"/>
  <c r="AQ170"/>
  <c r="AQ171"/>
  <c r="AQ172"/>
  <c r="AQ173"/>
  <c r="AQ174"/>
  <c r="AQ175"/>
  <c r="AQ176"/>
  <c r="AQ177"/>
  <c r="AQ178"/>
  <c r="AQ179"/>
  <c r="AQ180"/>
  <c r="AQ181"/>
  <c r="AQ182"/>
  <c r="AQ183"/>
  <c r="AQ184"/>
  <c r="AQ185"/>
  <c r="AQ186"/>
  <c r="AQ187"/>
  <c r="AQ188"/>
  <c r="AQ189"/>
  <c r="AQ190"/>
  <c r="AQ191"/>
  <c r="AQ192"/>
  <c r="AQ193"/>
  <c r="AQ194"/>
  <c r="AQ195"/>
  <c r="AQ196"/>
  <c r="AQ197"/>
  <c r="AQ198"/>
  <c r="AQ199"/>
  <c r="AQ200"/>
  <c r="AQ201"/>
  <c r="AQ202"/>
  <c r="AQ203"/>
  <c r="AQ204"/>
  <c r="AQ205"/>
  <c r="AQ206"/>
  <c r="AQ207"/>
  <c r="AQ208"/>
  <c r="AQ209"/>
  <c r="AQ210"/>
  <c r="AQ211"/>
  <c r="AQ212"/>
  <c r="AQ213"/>
  <c r="AQ214"/>
  <c r="AQ215"/>
  <c r="AQ216"/>
  <c r="AQ217"/>
  <c r="AQ218"/>
  <c r="AQ219"/>
  <c r="AQ220"/>
  <c r="AQ221"/>
  <c r="AQ222"/>
  <c r="AQ223"/>
  <c r="AQ224"/>
  <c r="AQ225"/>
  <c r="AQ226"/>
  <c r="AQ227"/>
  <c r="AQ228"/>
  <c r="AQ229"/>
  <c r="AQ230"/>
  <c r="AQ231"/>
  <c r="AQ232"/>
  <c r="AQ233"/>
  <c r="AQ234"/>
  <c r="AQ235"/>
  <c r="AQ236"/>
  <c r="AQ237"/>
  <c r="AQ238"/>
  <c r="AQ239"/>
  <c r="AQ240"/>
  <c r="AQ241"/>
  <c r="AQ242"/>
  <c r="AQ243"/>
  <c r="AQ244"/>
  <c r="AQ245"/>
  <c r="AQ246"/>
  <c r="AQ247"/>
  <c r="AQ248"/>
  <c r="AQ249"/>
  <c r="AQ250"/>
  <c r="AQ251"/>
  <c r="AQ252"/>
  <c r="AQ253"/>
  <c r="AQ254"/>
  <c r="AQ255"/>
  <c r="AQ256"/>
  <c r="AQ257"/>
  <c r="AQ258"/>
  <c r="AQ259"/>
  <c r="AQ260"/>
  <c r="AQ261"/>
  <c r="AQ262"/>
  <c r="AQ263"/>
  <c r="AQ264"/>
  <c r="AQ265"/>
  <c r="AQ266"/>
  <c r="AQ267"/>
  <c r="AQ268"/>
  <c r="AQ269"/>
  <c r="AQ270"/>
  <c r="AQ271"/>
  <c r="AQ272"/>
  <c r="AQ273"/>
  <c r="AQ274"/>
  <c r="AQ275"/>
  <c r="AQ276"/>
  <c r="AQ277"/>
  <c r="AQ278"/>
  <c r="AQ279"/>
  <c r="AQ280"/>
  <c r="AQ281"/>
  <c r="AQ282"/>
  <c r="AQ283"/>
  <c r="AQ284"/>
  <c r="AQ285"/>
  <c r="AQ286"/>
  <c r="AQ287"/>
  <c r="AQ288"/>
  <c r="AQ289"/>
  <c r="AQ290"/>
  <c r="AQ291"/>
  <c r="AQ292"/>
  <c r="AQ293"/>
  <c r="AQ294"/>
  <c r="AQ295"/>
  <c r="AQ296"/>
  <c r="AQ297"/>
  <c r="AQ298"/>
  <c r="AQ299"/>
  <c r="AQ300"/>
  <c r="AQ301"/>
  <c r="AQ302"/>
  <c r="AQ303"/>
  <c r="AQ304"/>
  <c r="AQ305"/>
  <c r="AQ306"/>
  <c r="AQ307"/>
  <c r="AQ308"/>
  <c r="AQ309"/>
  <c r="AQ310"/>
  <c r="AQ311"/>
  <c r="AQ312"/>
  <c r="AQ313"/>
  <c r="AQ314"/>
  <c r="AQ315"/>
  <c r="AQ316"/>
  <c r="AQ317"/>
  <c r="AQ318"/>
  <c r="AQ319"/>
  <c r="AQ320"/>
  <c r="AQ321"/>
  <c r="AQ322"/>
  <c r="AQ323"/>
  <c r="AQ324"/>
  <c r="AQ325"/>
  <c r="AQ326"/>
  <c r="AQ327"/>
  <c r="AQ328"/>
  <c r="AQ329"/>
  <c r="AQ330"/>
  <c r="AQ331"/>
  <c r="AQ332"/>
  <c r="AQ333"/>
  <c r="AQ334"/>
  <c r="AQ335"/>
  <c r="AQ336"/>
  <c r="AQ337"/>
  <c r="AQ338"/>
  <c r="AQ339"/>
  <c r="AQ340"/>
  <c r="AQ341"/>
  <c r="AQ342"/>
  <c r="AQ343"/>
  <c r="AQ344"/>
  <c r="AQ345"/>
  <c r="AQ346"/>
  <c r="AQ347"/>
  <c r="AQ348"/>
  <c r="AQ349"/>
  <c r="AQ350"/>
  <c r="AQ351"/>
  <c r="AQ352"/>
  <c r="AQ353"/>
  <c r="AQ354"/>
  <c r="AQ355"/>
  <c r="AQ356"/>
  <c r="AQ357"/>
  <c r="AQ358"/>
  <c r="AQ359"/>
  <c r="AQ360"/>
  <c r="AQ361"/>
  <c r="AQ362"/>
  <c r="AQ363"/>
  <c r="AQ364"/>
  <c r="AQ365"/>
  <c r="AQ366"/>
  <c r="AQ367"/>
  <c r="AQ368"/>
  <c r="AQ369"/>
  <c r="AQ370"/>
  <c r="AQ371"/>
  <c r="AQ372"/>
  <c r="AQ373"/>
  <c r="AQ374"/>
  <c r="AQ375"/>
  <c r="AQ376"/>
  <c r="AQ377"/>
  <c r="AQ378"/>
  <c r="AQ379"/>
  <c r="AQ380"/>
  <c r="AQ381"/>
  <c r="AQ382"/>
  <c r="AQ383"/>
  <c r="AQ384"/>
  <c r="AQ385"/>
  <c r="AQ386"/>
  <c r="AQ387"/>
  <c r="AQ388"/>
  <c r="AQ389"/>
  <c r="AQ390"/>
  <c r="AQ391"/>
  <c r="AQ392"/>
  <c r="AQ393"/>
  <c r="AQ394"/>
  <c r="AQ395"/>
  <c r="AQ396"/>
  <c r="AQ397"/>
  <c r="AQ398"/>
  <c r="AQ399"/>
  <c r="AQ400"/>
  <c r="AQ401"/>
  <c r="AQ402"/>
  <c r="AQ403"/>
  <c r="AQ404"/>
  <c r="AQ405"/>
  <c r="AQ406"/>
  <c r="AQ407"/>
  <c r="AQ408"/>
  <c r="AQ409"/>
  <c r="AQ410"/>
  <c r="AQ411"/>
  <c r="AQ412"/>
  <c r="AQ413"/>
  <c r="AQ414"/>
  <c r="AQ415"/>
  <c r="AQ416"/>
  <c r="AQ417"/>
  <c r="AQ418"/>
  <c r="AQ419"/>
  <c r="AQ420"/>
  <c r="AQ421"/>
  <c r="AQ422"/>
  <c r="AQ423"/>
  <c r="AQ424"/>
  <c r="AQ425"/>
  <c r="AQ426"/>
  <c r="AQ427"/>
  <c r="AQ428"/>
  <c r="AQ429"/>
  <c r="AQ430"/>
  <c r="AQ431"/>
  <c r="AQ432"/>
  <c r="AQ433"/>
  <c r="AQ434"/>
  <c r="AQ435"/>
  <c r="AQ436"/>
  <c r="AQ437"/>
  <c r="AQ438"/>
  <c r="AQ439"/>
  <c r="AQ440"/>
  <c r="AQ441"/>
  <c r="AQ442"/>
  <c r="AQ443"/>
  <c r="AQ444"/>
  <c r="AQ445"/>
  <c r="AQ446"/>
  <c r="AQ447"/>
  <c r="AQ448"/>
  <c r="AQ449"/>
  <c r="AQ450"/>
  <c r="AQ451"/>
  <c r="AQ452"/>
  <c r="AQ453"/>
  <c r="AQ454"/>
  <c r="AQ455"/>
  <c r="AQ456"/>
  <c r="AQ457"/>
  <c r="AQ458"/>
  <c r="AQ459"/>
  <c r="AQ460"/>
  <c r="AQ461"/>
  <c r="AQ462"/>
  <c r="AQ463"/>
  <c r="AQ464"/>
  <c r="AQ465"/>
  <c r="AQ466"/>
  <c r="AQ467"/>
  <c r="AQ468"/>
  <c r="AQ469"/>
  <c r="AQ470"/>
  <c r="AQ471"/>
  <c r="AQ472"/>
  <c r="AQ473"/>
  <c r="AQ474"/>
  <c r="AQ475"/>
  <c r="AQ476"/>
  <c r="AQ477"/>
  <c r="AQ478"/>
  <c r="AQ479"/>
  <c r="AQ480"/>
  <c r="AQ481"/>
  <c r="AQ482"/>
  <c r="AQ483"/>
  <c r="AQ484"/>
  <c r="AQ485"/>
  <c r="AQ486"/>
  <c r="AQ487"/>
  <c r="AQ488"/>
  <c r="AQ489"/>
  <c r="AQ490"/>
  <c r="AQ491"/>
  <c r="AQ492"/>
  <c r="AQ493"/>
  <c r="AQ494"/>
  <c r="AQ495"/>
  <c r="AQ496"/>
  <c r="AQ497"/>
  <c r="AQ498"/>
  <c r="AQ499"/>
  <c r="AQ500"/>
  <c r="AQ501"/>
  <c r="AQ502"/>
  <c r="AQ503"/>
  <c r="AQ504"/>
  <c r="AQ505"/>
  <c r="AQ506"/>
  <c r="AQ507"/>
  <c r="AQ508"/>
  <c r="AQ509"/>
  <c r="AQ510"/>
  <c r="AQ511"/>
  <c r="AQ512"/>
  <c r="AQ513"/>
  <c r="AQ514"/>
  <c r="AQ515"/>
  <c r="AQ516"/>
  <c r="AQ517"/>
  <c r="AQ518"/>
  <c r="AQ519"/>
  <c r="AQ520"/>
  <c r="AQ521"/>
  <c r="AQ522"/>
  <c r="AQ523"/>
  <c r="AQ524"/>
  <c r="AQ525"/>
  <c r="AQ526"/>
  <c r="AQ527"/>
  <c r="AQ528"/>
  <c r="AQ529"/>
  <c r="AQ530"/>
  <c r="AQ531"/>
  <c r="AQ532"/>
  <c r="AQ533"/>
  <c r="AQ534"/>
  <c r="AQ535"/>
  <c r="AQ536"/>
  <c r="AQ537"/>
  <c r="AQ538"/>
  <c r="AQ539"/>
  <c r="AQ540"/>
  <c r="AQ541"/>
  <c r="AQ542"/>
  <c r="AQ543"/>
  <c r="AQ544"/>
  <c r="AQ545"/>
  <c r="AQ546"/>
  <c r="AQ547"/>
  <c r="AQ548"/>
  <c r="AQ549"/>
  <c r="AQ550"/>
  <c r="AQ551"/>
  <c r="AQ552"/>
  <c r="AQ553"/>
  <c r="AQ554"/>
  <c r="AQ555"/>
  <c r="AQ556"/>
  <c r="AQ557"/>
  <c r="AQ558"/>
  <c r="AQ559"/>
  <c r="AQ560"/>
  <c r="AQ561"/>
  <c r="AQ562"/>
  <c r="AQ563"/>
  <c r="AQ564"/>
  <c r="AQ565"/>
  <c r="AQ566"/>
  <c r="AQ567"/>
  <c r="AQ568"/>
  <c r="AQ569"/>
  <c r="AQ570"/>
  <c r="AQ571"/>
  <c r="AQ572"/>
  <c r="AQ573"/>
  <c r="AQ574"/>
  <c r="AQ575"/>
  <c r="AQ576"/>
  <c r="AQ577"/>
  <c r="AQ578"/>
  <c r="AQ579"/>
  <c r="AQ580"/>
  <c r="AQ581"/>
  <c r="AQ582"/>
  <c r="AQ583"/>
  <c r="AQ584"/>
  <c r="AQ585"/>
  <c r="AQ586"/>
  <c r="AQ587"/>
  <c r="AQ588"/>
  <c r="AQ589"/>
  <c r="AQ590"/>
  <c r="AQ591"/>
  <c r="AQ592"/>
  <c r="AQ593"/>
  <c r="AQ594"/>
  <c r="AQ595"/>
  <c r="AQ596"/>
  <c r="AQ597"/>
  <c r="AQ598"/>
  <c r="AQ599"/>
  <c r="AQ600"/>
  <c r="AQ601"/>
  <c r="AQ602"/>
  <c r="AQ603"/>
  <c r="AQ604"/>
  <c r="AQ605"/>
  <c r="AQ606"/>
  <c r="AQ607"/>
  <c r="AQ608"/>
  <c r="AQ609"/>
  <c r="AQ610"/>
  <c r="AQ611"/>
  <c r="AQ612"/>
  <c r="AQ613"/>
  <c r="AQ614"/>
  <c r="AQ615"/>
  <c r="AQ616"/>
  <c r="AQ617"/>
  <c r="AQ618"/>
  <c r="AQ619"/>
  <c r="AQ620"/>
  <c r="AQ621"/>
  <c r="AQ622"/>
  <c r="AQ623"/>
  <c r="AQ624"/>
  <c r="AQ625"/>
  <c r="AQ626"/>
  <c r="AQ627"/>
  <c r="AQ628"/>
  <c r="AQ629"/>
  <c r="AQ630"/>
  <c r="AQ631"/>
  <c r="AQ632"/>
  <c r="AQ633"/>
  <c r="AQ634"/>
  <c r="AQ635"/>
  <c r="AQ636"/>
  <c r="AQ637"/>
  <c r="AQ638"/>
  <c r="AQ639"/>
  <c r="AQ640"/>
  <c r="AQ641"/>
  <c r="AQ642"/>
  <c r="AQ643"/>
  <c r="AQ644"/>
  <c r="AQ645"/>
  <c r="AQ646"/>
  <c r="AQ647"/>
  <c r="AQ648"/>
  <c r="AQ649"/>
  <c r="AQ650"/>
  <c r="AQ651"/>
  <c r="AQ652"/>
  <c r="AQ653"/>
  <c r="AQ654"/>
  <c r="AQ655"/>
  <c r="AQ656"/>
  <c r="AQ657"/>
  <c r="AQ658"/>
  <c r="AQ659"/>
  <c r="AQ660"/>
  <c r="AQ661"/>
  <c r="AQ662"/>
  <c r="AQ663"/>
  <c r="AQ664"/>
  <c r="AQ665"/>
  <c r="AQ666"/>
  <c r="AQ667"/>
  <c r="AQ668"/>
  <c r="AQ669"/>
  <c r="AQ670"/>
  <c r="AQ671"/>
  <c r="AQ672"/>
  <c r="AQ673"/>
  <c r="AQ674"/>
  <c r="AQ675"/>
  <c r="AQ676"/>
  <c r="AQ677"/>
  <c r="AQ678"/>
  <c r="AQ679"/>
  <c r="AQ680"/>
  <c r="AQ681"/>
  <c r="AQ682"/>
  <c r="AQ683"/>
  <c r="AQ684"/>
  <c r="AQ685"/>
  <c r="AQ686"/>
  <c r="AQ687"/>
  <c r="AQ688"/>
  <c r="AQ689"/>
  <c r="AQ690"/>
  <c r="AQ691"/>
  <c r="AQ692"/>
  <c r="AQ693"/>
  <c r="AQ694"/>
  <c r="AQ695"/>
  <c r="AQ696"/>
  <c r="AQ697"/>
  <c r="AQ698"/>
  <c r="AQ699"/>
  <c r="AQ700"/>
  <c r="AQ701"/>
  <c r="AQ702"/>
  <c r="AQ703"/>
  <c r="AQ704"/>
  <c r="AQ705"/>
  <c r="AQ706"/>
  <c r="AQ707"/>
  <c r="AQ708"/>
  <c r="AQ709"/>
  <c r="AQ710"/>
  <c r="AQ711"/>
  <c r="AQ712"/>
  <c r="AQ713"/>
  <c r="AQ714"/>
  <c r="AQ715"/>
  <c r="AQ716"/>
  <c r="AQ717"/>
  <c r="AQ718"/>
  <c r="AQ719"/>
  <c r="AQ720"/>
  <c r="AQ721"/>
  <c r="AQ722"/>
  <c r="AQ723"/>
  <c r="AQ724"/>
  <c r="AQ725"/>
  <c r="AQ726"/>
  <c r="AQ727"/>
  <c r="AQ728"/>
  <c r="AQ729"/>
  <c r="AQ730"/>
  <c r="AQ731"/>
  <c r="AQ732"/>
  <c r="AQ733"/>
  <c r="AQ734"/>
  <c r="AQ735"/>
  <c r="AQ736"/>
  <c r="AQ737"/>
  <c r="AQ738"/>
  <c r="AQ739"/>
  <c r="AQ740"/>
  <c r="AQ741"/>
  <c r="AQ742"/>
  <c r="AQ743"/>
  <c r="AQ744"/>
  <c r="AQ745"/>
  <c r="AQ746"/>
  <c r="AQ747"/>
  <c r="AQ748"/>
  <c r="AQ749"/>
  <c r="AQ750"/>
  <c r="AQ751"/>
  <c r="AQ752"/>
  <c r="AQ753"/>
  <c r="AQ754"/>
  <c r="AQ755"/>
  <c r="AQ756"/>
  <c r="AQ4"/>
  <c r="AN11" i="2" l="1"/>
  <c r="AN7"/>
  <c r="AN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J23"/>
  <c r="BK23"/>
  <c r="BL23"/>
  <c r="BM23"/>
  <c r="BN23"/>
  <c r="BO23"/>
  <c r="BP23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J24"/>
  <c r="BK24"/>
  <c r="BL24"/>
  <c r="BM24"/>
  <c r="BN24"/>
  <c r="BO24"/>
  <c r="BP24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J25"/>
  <c r="BK25"/>
  <c r="BL25"/>
  <c r="BM25"/>
  <c r="BN25"/>
  <c r="BO25"/>
  <c r="BP25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J26"/>
  <c r="BK26"/>
  <c r="BL26"/>
  <c r="BM26"/>
  <c r="BN26"/>
  <c r="BO26"/>
  <c r="BP26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J27"/>
  <c r="BK27"/>
  <c r="BL27"/>
  <c r="BM27"/>
  <c r="BN27"/>
  <c r="BO27"/>
  <c r="BP27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J28"/>
  <c r="BK28"/>
  <c r="BL28"/>
  <c r="BM28"/>
  <c r="BN28"/>
  <c r="BO28"/>
  <c r="BP28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J29"/>
  <c r="BK29"/>
  <c r="BL29"/>
  <c r="BM29"/>
  <c r="BN29"/>
  <c r="BO29"/>
  <c r="BP29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J30"/>
  <c r="BK30"/>
  <c r="BL30"/>
  <c r="BM30"/>
  <c r="BN30"/>
  <c r="BO30"/>
  <c r="BP30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J31"/>
  <c r="BK31"/>
  <c r="BL31"/>
  <c r="BM31"/>
  <c r="BN31"/>
  <c r="BO31"/>
  <c r="BP31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J32"/>
  <c r="BK32"/>
  <c r="BL32"/>
  <c r="BM32"/>
  <c r="BN32"/>
  <c r="BO32"/>
  <c r="BP32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J33"/>
  <c r="BK33"/>
  <c r="BL33"/>
  <c r="BM33"/>
  <c r="BN33"/>
  <c r="BO33"/>
  <c r="BP33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L34"/>
  <c r="BM34"/>
  <c r="BN34"/>
  <c r="BO34"/>
  <c r="BP34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L35"/>
  <c r="BM35"/>
  <c r="BN35"/>
  <c r="BO35"/>
  <c r="BP35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L36"/>
  <c r="BM36"/>
  <c r="BN36"/>
  <c r="BO36"/>
  <c r="BP36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L37"/>
  <c r="BM37"/>
  <c r="BN37"/>
  <c r="BO37"/>
  <c r="BP37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L38"/>
  <c r="BM38"/>
  <c r="BN38"/>
  <c r="BO38"/>
  <c r="BP38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L39"/>
  <c r="BM39"/>
  <c r="BN39"/>
  <c r="BO39"/>
  <c r="BP39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L40"/>
  <c r="BM40"/>
  <c r="BN40"/>
  <c r="BO40"/>
  <c r="BP40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L41"/>
  <c r="BM41"/>
  <c r="BN41"/>
  <c r="BO41"/>
  <c r="BP41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L42"/>
  <c r="BM42"/>
  <c r="BN42"/>
  <c r="BO42"/>
  <c r="BP42"/>
  <c r="AN42" s="1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L43"/>
  <c r="BM43"/>
  <c r="BN43"/>
  <c r="BO43"/>
  <c r="BP43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L44"/>
  <c r="BM44"/>
  <c r="BN44"/>
  <c r="BO44"/>
  <c r="BP44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L45"/>
  <c r="BM45"/>
  <c r="BN45"/>
  <c r="BO45"/>
  <c r="BP45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L46"/>
  <c r="BM46"/>
  <c r="BN46"/>
  <c r="BO46"/>
  <c r="BP46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L47"/>
  <c r="BM47"/>
  <c r="BN47"/>
  <c r="BO47"/>
  <c r="BP47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L48"/>
  <c r="BM48"/>
  <c r="BN48"/>
  <c r="BO48"/>
  <c r="BP48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L49"/>
  <c r="BM49"/>
  <c r="BN49"/>
  <c r="BO49"/>
  <c r="BP49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L50"/>
  <c r="BM50"/>
  <c r="BN50"/>
  <c r="BO50"/>
  <c r="BP50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L51"/>
  <c r="BM51"/>
  <c r="BN51"/>
  <c r="BO51"/>
  <c r="BP51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L52"/>
  <c r="BM52"/>
  <c r="BN52"/>
  <c r="BO52"/>
  <c r="BP52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L53"/>
  <c r="BM53"/>
  <c r="BN53"/>
  <c r="BO53"/>
  <c r="BP53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L54"/>
  <c r="BM54"/>
  <c r="BN54"/>
  <c r="BO54"/>
  <c r="BP54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L55"/>
  <c r="BM55"/>
  <c r="BN55"/>
  <c r="BO55"/>
  <c r="BP55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L56"/>
  <c r="BM56"/>
  <c r="BN56"/>
  <c r="BO56"/>
  <c r="BP56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L57"/>
  <c r="BM57"/>
  <c r="BN57"/>
  <c r="BO57"/>
  <c r="BP57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L58"/>
  <c r="BM58"/>
  <c r="BN58"/>
  <c r="BO58"/>
  <c r="BP58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L59"/>
  <c r="BM59"/>
  <c r="BN59"/>
  <c r="BO59"/>
  <c r="BP59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L60"/>
  <c r="BM60"/>
  <c r="BN60"/>
  <c r="BO60"/>
  <c r="BP60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L61"/>
  <c r="BM61"/>
  <c r="BN61"/>
  <c r="BO61"/>
  <c r="BP61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L62"/>
  <c r="BM62"/>
  <c r="BN62"/>
  <c r="BO62"/>
  <c r="BP62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L63"/>
  <c r="BM63"/>
  <c r="BN63"/>
  <c r="BO63"/>
  <c r="BP63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L64"/>
  <c r="BM64"/>
  <c r="BN64"/>
  <c r="BO64"/>
  <c r="BP64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L65"/>
  <c r="BM65"/>
  <c r="BN65"/>
  <c r="BO65"/>
  <c r="BP65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L66"/>
  <c r="BM66"/>
  <c r="BN66"/>
  <c r="BO66"/>
  <c r="BP66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L67"/>
  <c r="BM67"/>
  <c r="BN67"/>
  <c r="BO67"/>
  <c r="BP67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L68"/>
  <c r="BM68"/>
  <c r="BN68"/>
  <c r="BO68"/>
  <c r="BP68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L69"/>
  <c r="BM69"/>
  <c r="BN69"/>
  <c r="BO69"/>
  <c r="BP69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L70"/>
  <c r="BM70"/>
  <c r="BN70"/>
  <c r="BO70"/>
  <c r="BP70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L71"/>
  <c r="BM71"/>
  <c r="BN71"/>
  <c r="BO71"/>
  <c r="BP71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L72"/>
  <c r="BM72"/>
  <c r="BN72"/>
  <c r="BO72"/>
  <c r="BP72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L73"/>
  <c r="BM73"/>
  <c r="BN73"/>
  <c r="BO73"/>
  <c r="BP73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L74"/>
  <c r="BM74"/>
  <c r="BN74"/>
  <c r="BO74"/>
  <c r="BP74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L75"/>
  <c r="BM75"/>
  <c r="BN75"/>
  <c r="BO75"/>
  <c r="BP75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M76"/>
  <c r="BN76"/>
  <c r="BO76"/>
  <c r="BP76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M77"/>
  <c r="BN77"/>
  <c r="BO77"/>
  <c r="BP77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M78"/>
  <c r="BN78"/>
  <c r="BO78"/>
  <c r="BP78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M79"/>
  <c r="BN79"/>
  <c r="BO79"/>
  <c r="BP79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M80"/>
  <c r="BN80"/>
  <c r="BO80"/>
  <c r="BP80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M81"/>
  <c r="BN81"/>
  <c r="BO81"/>
  <c r="BP81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M82"/>
  <c r="BN82"/>
  <c r="BO82"/>
  <c r="BP82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M83"/>
  <c r="BN83"/>
  <c r="BO83"/>
  <c r="BP83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M84"/>
  <c r="BN84"/>
  <c r="BO84"/>
  <c r="BP84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M85"/>
  <c r="BN85"/>
  <c r="BO85"/>
  <c r="BP85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M86"/>
  <c r="BN86"/>
  <c r="BO86"/>
  <c r="BP86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M87"/>
  <c r="BN87"/>
  <c r="BO87"/>
  <c r="BP87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M88"/>
  <c r="BN88"/>
  <c r="BO88"/>
  <c r="BP88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M89"/>
  <c r="BN89"/>
  <c r="BO89"/>
  <c r="BP89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M90"/>
  <c r="BN90"/>
  <c r="BO90"/>
  <c r="BP90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M91"/>
  <c r="BN91"/>
  <c r="BO91"/>
  <c r="BP91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M92"/>
  <c r="BN92"/>
  <c r="BO92"/>
  <c r="BP92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M93"/>
  <c r="BN93"/>
  <c r="BO93"/>
  <c r="BP93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M94"/>
  <c r="BN94"/>
  <c r="BO94"/>
  <c r="BP94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M95"/>
  <c r="BN95"/>
  <c r="BO95"/>
  <c r="BP95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M96"/>
  <c r="BN96"/>
  <c r="BO96"/>
  <c r="BP96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M97"/>
  <c r="BN97"/>
  <c r="BO97"/>
  <c r="BP97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M98"/>
  <c r="BN98"/>
  <c r="BO98"/>
  <c r="BP98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M99"/>
  <c r="BN99"/>
  <c r="BO99"/>
  <c r="BP99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M100"/>
  <c r="BN100"/>
  <c r="BO100"/>
  <c r="BP100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M101"/>
  <c r="BN101"/>
  <c r="BO101"/>
  <c r="BP101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M102"/>
  <c r="BN102"/>
  <c r="BO102"/>
  <c r="BP102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M103"/>
  <c r="BN103"/>
  <c r="BO103"/>
  <c r="BP103"/>
  <c r="AQ104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M104"/>
  <c r="BN104"/>
  <c r="BO104"/>
  <c r="BP104"/>
  <c r="AQ105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M105"/>
  <c r="BN105"/>
  <c r="BO105"/>
  <c r="BP105"/>
  <c r="AQ106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M106"/>
  <c r="BN106"/>
  <c r="BO106"/>
  <c r="BP106"/>
  <c r="AQ107"/>
  <c r="AR107"/>
  <c r="AS107"/>
  <c r="AT107"/>
  <c r="AU107"/>
  <c r="AV107"/>
  <c r="AW107"/>
  <c r="AX107"/>
  <c r="AY107"/>
  <c r="AZ107"/>
  <c r="BA107"/>
  <c r="BB107"/>
  <c r="BC107"/>
  <c r="BD107"/>
  <c r="BE107"/>
  <c r="BF107"/>
  <c r="BG107"/>
  <c r="BH107"/>
  <c r="BM107"/>
  <c r="BN107"/>
  <c r="BO107"/>
  <c r="BP107"/>
  <c r="AQ108"/>
  <c r="AR108"/>
  <c r="AS108"/>
  <c r="AT108"/>
  <c r="AU108"/>
  <c r="AV108"/>
  <c r="AW108"/>
  <c r="AX108"/>
  <c r="AY108"/>
  <c r="AZ108"/>
  <c r="BA108"/>
  <c r="BB108"/>
  <c r="BC108"/>
  <c r="BD108"/>
  <c r="BE108"/>
  <c r="BF108"/>
  <c r="BG108"/>
  <c r="BH108"/>
  <c r="BM108"/>
  <c r="BN108"/>
  <c r="BO108"/>
  <c r="BP108"/>
  <c r="AQ109"/>
  <c r="AR109"/>
  <c r="AS109"/>
  <c r="AT109"/>
  <c r="AU109"/>
  <c r="AV109"/>
  <c r="AW109"/>
  <c r="AX109"/>
  <c r="AY109"/>
  <c r="AZ109"/>
  <c r="BA109"/>
  <c r="BB109"/>
  <c r="BC109"/>
  <c r="BD109"/>
  <c r="BE109"/>
  <c r="BF109"/>
  <c r="BG109"/>
  <c r="BH109"/>
  <c r="BM109"/>
  <c r="BN109"/>
  <c r="BO109"/>
  <c r="BP109"/>
  <c r="AQ110"/>
  <c r="AR110"/>
  <c r="AS110"/>
  <c r="AT110"/>
  <c r="AU110"/>
  <c r="AV110"/>
  <c r="AW110"/>
  <c r="AX110"/>
  <c r="AY110"/>
  <c r="AZ110"/>
  <c r="BA110"/>
  <c r="BB110"/>
  <c r="BC110"/>
  <c r="BD110"/>
  <c r="BE110"/>
  <c r="BF110"/>
  <c r="BG110"/>
  <c r="BH110"/>
  <c r="BM110"/>
  <c r="BN110"/>
  <c r="BO110"/>
  <c r="BP110"/>
  <c r="AQ111"/>
  <c r="AR111"/>
  <c r="AS111"/>
  <c r="AT111"/>
  <c r="AU111"/>
  <c r="AV111"/>
  <c r="AW111"/>
  <c r="AX111"/>
  <c r="AY111"/>
  <c r="AZ111"/>
  <c r="BA111"/>
  <c r="BB111"/>
  <c r="BC111"/>
  <c r="BD111"/>
  <c r="BE111"/>
  <c r="BF111"/>
  <c r="BG111"/>
  <c r="BH111"/>
  <c r="BM111"/>
  <c r="BN111"/>
  <c r="BO111"/>
  <c r="BP111"/>
  <c r="AQ112"/>
  <c r="AR112"/>
  <c r="AS112"/>
  <c r="AT112"/>
  <c r="AU112"/>
  <c r="AV112"/>
  <c r="AW112"/>
  <c r="AX112"/>
  <c r="AY112"/>
  <c r="AZ112"/>
  <c r="BA112"/>
  <c r="BB112"/>
  <c r="BC112"/>
  <c r="BD112"/>
  <c r="BE112"/>
  <c r="BF112"/>
  <c r="BG112"/>
  <c r="BH112"/>
  <c r="BM112"/>
  <c r="BN112"/>
  <c r="BO112"/>
  <c r="BP112"/>
  <c r="AQ113"/>
  <c r="AR113"/>
  <c r="AS113"/>
  <c r="AT113"/>
  <c r="AU113"/>
  <c r="AV113"/>
  <c r="AW113"/>
  <c r="AX113"/>
  <c r="AY113"/>
  <c r="AZ113"/>
  <c r="BA113"/>
  <c r="BB113"/>
  <c r="BC113"/>
  <c r="BD113"/>
  <c r="BE113"/>
  <c r="BF113"/>
  <c r="BG113"/>
  <c r="BH113"/>
  <c r="BM113"/>
  <c r="BN113"/>
  <c r="BO113"/>
  <c r="BP113"/>
  <c r="AQ114"/>
  <c r="AR114"/>
  <c r="AS114"/>
  <c r="AT114"/>
  <c r="AU114"/>
  <c r="AV114"/>
  <c r="AW114"/>
  <c r="AX114"/>
  <c r="AY114"/>
  <c r="AZ114"/>
  <c r="BA114"/>
  <c r="BB114"/>
  <c r="BC114"/>
  <c r="BD114"/>
  <c r="BE114"/>
  <c r="BF114"/>
  <c r="BG114"/>
  <c r="BH114"/>
  <c r="BM114"/>
  <c r="BN114"/>
  <c r="BO114"/>
  <c r="BP114"/>
  <c r="AQ115"/>
  <c r="AR115"/>
  <c r="AS115"/>
  <c r="AT115"/>
  <c r="AU115"/>
  <c r="AV115"/>
  <c r="AW115"/>
  <c r="AX115"/>
  <c r="AY115"/>
  <c r="AZ115"/>
  <c r="BA115"/>
  <c r="BB115"/>
  <c r="BC115"/>
  <c r="BD115"/>
  <c r="BE115"/>
  <c r="BF115"/>
  <c r="BG115"/>
  <c r="BH115"/>
  <c r="BM115"/>
  <c r="BN115"/>
  <c r="BO115"/>
  <c r="BP115"/>
  <c r="AQ116"/>
  <c r="AR116"/>
  <c r="AS116"/>
  <c r="AT116"/>
  <c r="AU116"/>
  <c r="AV116"/>
  <c r="AW116"/>
  <c r="AX116"/>
  <c r="AY116"/>
  <c r="AZ116"/>
  <c r="BA116"/>
  <c r="BB116"/>
  <c r="BC116"/>
  <c r="BD116"/>
  <c r="BE116"/>
  <c r="BF116"/>
  <c r="BG116"/>
  <c r="BH116"/>
  <c r="BM116"/>
  <c r="BN116"/>
  <c r="BO116"/>
  <c r="BP116"/>
  <c r="AQ117"/>
  <c r="AR117"/>
  <c r="AS117"/>
  <c r="AT117"/>
  <c r="AU117"/>
  <c r="AV117"/>
  <c r="AW117"/>
  <c r="AX117"/>
  <c r="AY117"/>
  <c r="AZ117"/>
  <c r="BA117"/>
  <c r="BB117"/>
  <c r="BC117"/>
  <c r="BD117"/>
  <c r="BE117"/>
  <c r="BF117"/>
  <c r="BG117"/>
  <c r="BH117"/>
  <c r="BM117"/>
  <c r="BN117"/>
  <c r="BO117"/>
  <c r="BP117"/>
  <c r="AQ118"/>
  <c r="AR118"/>
  <c r="AS118"/>
  <c r="AT118"/>
  <c r="AU118"/>
  <c r="AV118"/>
  <c r="AW118"/>
  <c r="AX118"/>
  <c r="AY118"/>
  <c r="AZ118"/>
  <c r="BA118"/>
  <c r="BB118"/>
  <c r="BC118"/>
  <c r="BD118"/>
  <c r="BE118"/>
  <c r="BF118"/>
  <c r="BG118"/>
  <c r="BH118"/>
  <c r="BM118"/>
  <c r="BN118"/>
  <c r="BO118"/>
  <c r="BP118"/>
  <c r="AQ119"/>
  <c r="AR119"/>
  <c r="AS119"/>
  <c r="AT119"/>
  <c r="AU119"/>
  <c r="AV119"/>
  <c r="AW119"/>
  <c r="AX119"/>
  <c r="AY119"/>
  <c r="AZ119"/>
  <c r="BA119"/>
  <c r="BB119"/>
  <c r="BC119"/>
  <c r="BD119"/>
  <c r="BE119"/>
  <c r="BF119"/>
  <c r="BG119"/>
  <c r="BH119"/>
  <c r="BM119"/>
  <c r="BN119"/>
  <c r="BO119"/>
  <c r="BP119"/>
  <c r="AQ120"/>
  <c r="AR120"/>
  <c r="AS120"/>
  <c r="AT120"/>
  <c r="AU120"/>
  <c r="AV120"/>
  <c r="AW120"/>
  <c r="AX120"/>
  <c r="AY120"/>
  <c r="AZ120"/>
  <c r="BA120"/>
  <c r="BB120"/>
  <c r="BC120"/>
  <c r="BD120"/>
  <c r="BE120"/>
  <c r="BF120"/>
  <c r="BG120"/>
  <c r="BH120"/>
  <c r="BM120"/>
  <c r="BN120"/>
  <c r="BO120"/>
  <c r="BP120"/>
  <c r="AQ121"/>
  <c r="AR121"/>
  <c r="AS121"/>
  <c r="AT121"/>
  <c r="AU121"/>
  <c r="AV121"/>
  <c r="AW121"/>
  <c r="AX121"/>
  <c r="AY121"/>
  <c r="AZ121"/>
  <c r="BA121"/>
  <c r="BB121"/>
  <c r="BC121"/>
  <c r="BD121"/>
  <c r="BE121"/>
  <c r="BF121"/>
  <c r="BG121"/>
  <c r="BH121"/>
  <c r="BM121"/>
  <c r="BN121"/>
  <c r="BO121"/>
  <c r="BP121"/>
  <c r="AQ122"/>
  <c r="AR122"/>
  <c r="AS122"/>
  <c r="AT122"/>
  <c r="AU122"/>
  <c r="AV122"/>
  <c r="AW122"/>
  <c r="AX122"/>
  <c r="AY122"/>
  <c r="AZ122"/>
  <c r="BA122"/>
  <c r="BB122"/>
  <c r="BC122"/>
  <c r="BD122"/>
  <c r="BE122"/>
  <c r="BF122"/>
  <c r="BG122"/>
  <c r="BH122"/>
  <c r="BM122"/>
  <c r="BN122"/>
  <c r="BO122"/>
  <c r="BP122"/>
  <c r="AQ123"/>
  <c r="AR123"/>
  <c r="AS123"/>
  <c r="AT123"/>
  <c r="AU123"/>
  <c r="AV123"/>
  <c r="AW123"/>
  <c r="AX123"/>
  <c r="AY123"/>
  <c r="AZ123"/>
  <c r="BA123"/>
  <c r="BB123"/>
  <c r="BC123"/>
  <c r="BD123"/>
  <c r="BE123"/>
  <c r="BF123"/>
  <c r="BG123"/>
  <c r="BH123"/>
  <c r="BM123"/>
  <c r="BN123"/>
  <c r="BO123"/>
  <c r="BP123"/>
  <c r="AQ124"/>
  <c r="AR124"/>
  <c r="AS124"/>
  <c r="AT124"/>
  <c r="AU124"/>
  <c r="AV124"/>
  <c r="AW124"/>
  <c r="AX124"/>
  <c r="AY124"/>
  <c r="AZ124"/>
  <c r="BA124"/>
  <c r="BB124"/>
  <c r="BC124"/>
  <c r="BD124"/>
  <c r="BE124"/>
  <c r="BF124"/>
  <c r="BG124"/>
  <c r="BH124"/>
  <c r="BM124"/>
  <c r="BN124"/>
  <c r="BO124"/>
  <c r="BP124"/>
  <c r="AQ125"/>
  <c r="AR125"/>
  <c r="AS125"/>
  <c r="AT125"/>
  <c r="AU125"/>
  <c r="AV125"/>
  <c r="AW125"/>
  <c r="AX125"/>
  <c r="AY125"/>
  <c r="AZ125"/>
  <c r="BA125"/>
  <c r="BB125"/>
  <c r="BC125"/>
  <c r="BD125"/>
  <c r="BE125"/>
  <c r="BF125"/>
  <c r="BG125"/>
  <c r="BH125"/>
  <c r="BM125"/>
  <c r="BN125"/>
  <c r="BO125"/>
  <c r="BP125"/>
  <c r="AQ126"/>
  <c r="AR126"/>
  <c r="AS126"/>
  <c r="AT126"/>
  <c r="AU126"/>
  <c r="AV126"/>
  <c r="AW126"/>
  <c r="AX126"/>
  <c r="AY126"/>
  <c r="AZ126"/>
  <c r="BA126"/>
  <c r="BB126"/>
  <c r="BC126"/>
  <c r="BD126"/>
  <c r="BE126"/>
  <c r="BF126"/>
  <c r="BG126"/>
  <c r="BH126"/>
  <c r="BM126"/>
  <c r="BN126"/>
  <c r="BO126"/>
  <c r="BP126"/>
  <c r="AQ127"/>
  <c r="AR127"/>
  <c r="AS127"/>
  <c r="AT127"/>
  <c r="AU127"/>
  <c r="AV127"/>
  <c r="AW127"/>
  <c r="AX127"/>
  <c r="AY127"/>
  <c r="AZ127"/>
  <c r="BA127"/>
  <c r="BB127"/>
  <c r="BC127"/>
  <c r="BD127"/>
  <c r="BE127"/>
  <c r="BF127"/>
  <c r="BG127"/>
  <c r="BH127"/>
  <c r="BM127"/>
  <c r="BN127"/>
  <c r="BO127"/>
  <c r="BP127"/>
  <c r="AQ128"/>
  <c r="AR128"/>
  <c r="AS128"/>
  <c r="AT128"/>
  <c r="AU128"/>
  <c r="AV128"/>
  <c r="AW128"/>
  <c r="AX128"/>
  <c r="AY128"/>
  <c r="AZ128"/>
  <c r="BA128"/>
  <c r="BB128"/>
  <c r="BC128"/>
  <c r="BD128"/>
  <c r="BE128"/>
  <c r="BF128"/>
  <c r="BG128"/>
  <c r="BH128"/>
  <c r="BM128"/>
  <c r="BN128"/>
  <c r="BO128"/>
  <c r="BP128"/>
  <c r="AQ129"/>
  <c r="AR129"/>
  <c r="AS129"/>
  <c r="AT129"/>
  <c r="AU129"/>
  <c r="AV129"/>
  <c r="AW129"/>
  <c r="AX129"/>
  <c r="AY129"/>
  <c r="AZ129"/>
  <c r="BA129"/>
  <c r="BB129"/>
  <c r="BC129"/>
  <c r="BD129"/>
  <c r="BE129"/>
  <c r="BF129"/>
  <c r="BG129"/>
  <c r="BH129"/>
  <c r="BM129"/>
  <c r="BN129"/>
  <c r="BO129"/>
  <c r="BP129"/>
  <c r="AQ130"/>
  <c r="AR130"/>
  <c r="AS130"/>
  <c r="AT130"/>
  <c r="AU130"/>
  <c r="AV130"/>
  <c r="AW130"/>
  <c r="AX130"/>
  <c r="AY130"/>
  <c r="AZ130"/>
  <c r="BA130"/>
  <c r="BB130"/>
  <c r="BC130"/>
  <c r="BD130"/>
  <c r="BE130"/>
  <c r="BF130"/>
  <c r="BG130"/>
  <c r="BH130"/>
  <c r="BM130"/>
  <c r="BN130"/>
  <c r="BO130"/>
  <c r="BP130"/>
  <c r="AQ131"/>
  <c r="AR131"/>
  <c r="AS131"/>
  <c r="AT131"/>
  <c r="AU131"/>
  <c r="AV131"/>
  <c r="AW131"/>
  <c r="AX131"/>
  <c r="AY131"/>
  <c r="AZ131"/>
  <c r="BA131"/>
  <c r="BB131"/>
  <c r="BC131"/>
  <c r="BD131"/>
  <c r="BE131"/>
  <c r="BF131"/>
  <c r="BG131"/>
  <c r="BH131"/>
  <c r="BM131"/>
  <c r="BN131"/>
  <c r="BO131"/>
  <c r="BP131"/>
  <c r="AQ132"/>
  <c r="AR132"/>
  <c r="AS132"/>
  <c r="AT132"/>
  <c r="AU132"/>
  <c r="AV132"/>
  <c r="AW132"/>
  <c r="AX132"/>
  <c r="AY132"/>
  <c r="AZ132"/>
  <c r="BA132"/>
  <c r="BB132"/>
  <c r="BC132"/>
  <c r="BD132"/>
  <c r="BE132"/>
  <c r="BF132"/>
  <c r="BG132"/>
  <c r="BH132"/>
  <c r="BM132"/>
  <c r="BN132"/>
  <c r="BO132"/>
  <c r="BP132"/>
  <c r="AQ133"/>
  <c r="AR133"/>
  <c r="AS133"/>
  <c r="AT133"/>
  <c r="AU133"/>
  <c r="AV133"/>
  <c r="AW133"/>
  <c r="AX133"/>
  <c r="AY133"/>
  <c r="AZ133"/>
  <c r="BA133"/>
  <c r="BB133"/>
  <c r="BC133"/>
  <c r="BD133"/>
  <c r="BE133"/>
  <c r="BF133"/>
  <c r="BG133"/>
  <c r="BH133"/>
  <c r="BM133"/>
  <c r="BN133"/>
  <c r="BO133"/>
  <c r="BP133"/>
  <c r="AQ134"/>
  <c r="AR134"/>
  <c r="AS134"/>
  <c r="AT134"/>
  <c r="AU134"/>
  <c r="AV134"/>
  <c r="AW134"/>
  <c r="AX134"/>
  <c r="AY134"/>
  <c r="AZ134"/>
  <c r="BA134"/>
  <c r="BB134"/>
  <c r="BC134"/>
  <c r="BD134"/>
  <c r="BE134"/>
  <c r="BF134"/>
  <c r="BG134"/>
  <c r="BH134"/>
  <c r="BM134"/>
  <c r="BN134"/>
  <c r="BO134"/>
  <c r="BP134"/>
  <c r="AQ135"/>
  <c r="AR135"/>
  <c r="AS135"/>
  <c r="AT135"/>
  <c r="AU135"/>
  <c r="AV135"/>
  <c r="AW135"/>
  <c r="AX135"/>
  <c r="AY135"/>
  <c r="AZ135"/>
  <c r="BA135"/>
  <c r="BB135"/>
  <c r="BC135"/>
  <c r="BD135"/>
  <c r="BE135"/>
  <c r="BF135"/>
  <c r="BG135"/>
  <c r="BH135"/>
  <c r="BM135"/>
  <c r="BN135"/>
  <c r="BO135"/>
  <c r="BP135"/>
  <c r="AQ136"/>
  <c r="AR136"/>
  <c r="AS136"/>
  <c r="AT136"/>
  <c r="AU136"/>
  <c r="AV136"/>
  <c r="AW136"/>
  <c r="AX136"/>
  <c r="AY136"/>
  <c r="AZ136"/>
  <c r="BA136"/>
  <c r="BB136"/>
  <c r="BC136"/>
  <c r="BD136"/>
  <c r="BE136"/>
  <c r="BF136"/>
  <c r="BG136"/>
  <c r="BH136"/>
  <c r="BM136"/>
  <c r="BN136"/>
  <c r="BO136"/>
  <c r="BP136"/>
  <c r="AQ137"/>
  <c r="AR137"/>
  <c r="AS137"/>
  <c r="AT137"/>
  <c r="AU137"/>
  <c r="AV137"/>
  <c r="AW137"/>
  <c r="AX137"/>
  <c r="AY137"/>
  <c r="AZ137"/>
  <c r="BA137"/>
  <c r="BB137"/>
  <c r="BC137"/>
  <c r="BD137"/>
  <c r="BE137"/>
  <c r="BF137"/>
  <c r="BG137"/>
  <c r="BH137"/>
  <c r="BO137"/>
  <c r="BP137"/>
  <c r="AQ138"/>
  <c r="AR138"/>
  <c r="AS138"/>
  <c r="AT138"/>
  <c r="AU138"/>
  <c r="AV138"/>
  <c r="AW138"/>
  <c r="AX138"/>
  <c r="AY138"/>
  <c r="AZ138"/>
  <c r="BA138"/>
  <c r="BB138"/>
  <c r="BC138"/>
  <c r="BD138"/>
  <c r="BE138"/>
  <c r="BF138"/>
  <c r="BG138"/>
  <c r="BH138"/>
  <c r="BO138"/>
  <c r="BP138"/>
  <c r="AQ139"/>
  <c r="AR139"/>
  <c r="AS139"/>
  <c r="AT139"/>
  <c r="AU139"/>
  <c r="AV139"/>
  <c r="AW139"/>
  <c r="AX139"/>
  <c r="AY139"/>
  <c r="AZ139"/>
  <c r="BA139"/>
  <c r="BB139"/>
  <c r="BC139"/>
  <c r="BD139"/>
  <c r="BE139"/>
  <c r="BF139"/>
  <c r="BG139"/>
  <c r="BH139"/>
  <c r="BO139"/>
  <c r="BP139"/>
  <c r="AQ140"/>
  <c r="AR140"/>
  <c r="AS140"/>
  <c r="AT140"/>
  <c r="AU140"/>
  <c r="AV140"/>
  <c r="AW140"/>
  <c r="AX140"/>
  <c r="AY140"/>
  <c r="AZ140"/>
  <c r="BA140"/>
  <c r="BB140"/>
  <c r="BC140"/>
  <c r="BD140"/>
  <c r="BE140"/>
  <c r="BF140"/>
  <c r="BG140"/>
  <c r="BH140"/>
  <c r="BO140"/>
  <c r="BP140"/>
  <c r="AQ141"/>
  <c r="AR141"/>
  <c r="AS141"/>
  <c r="AT141"/>
  <c r="AU141"/>
  <c r="AV141"/>
  <c r="AW141"/>
  <c r="AX141"/>
  <c r="AY141"/>
  <c r="AZ141"/>
  <c r="BA141"/>
  <c r="BB141"/>
  <c r="BC141"/>
  <c r="BD141"/>
  <c r="BE141"/>
  <c r="BF141"/>
  <c r="BG141"/>
  <c r="BH141"/>
  <c r="BO141"/>
  <c r="BP141"/>
  <c r="AQ142"/>
  <c r="AR142"/>
  <c r="AS142"/>
  <c r="AT142"/>
  <c r="AU142"/>
  <c r="AV142"/>
  <c r="AW142"/>
  <c r="AX142"/>
  <c r="AY142"/>
  <c r="AZ142"/>
  <c r="BA142"/>
  <c r="BB142"/>
  <c r="BC142"/>
  <c r="BD142"/>
  <c r="BE142"/>
  <c r="BF142"/>
  <c r="BG142"/>
  <c r="BH142"/>
  <c r="BO142"/>
  <c r="BP142"/>
  <c r="AQ143"/>
  <c r="AR143"/>
  <c r="AS143"/>
  <c r="AT143"/>
  <c r="AU143"/>
  <c r="AV143"/>
  <c r="AW143"/>
  <c r="AX143"/>
  <c r="AY143"/>
  <c r="AZ143"/>
  <c r="BA143"/>
  <c r="BB143"/>
  <c r="BC143"/>
  <c r="BD143"/>
  <c r="BE143"/>
  <c r="BF143"/>
  <c r="BG143"/>
  <c r="BH143"/>
  <c r="BO143"/>
  <c r="BP143"/>
  <c r="AQ144"/>
  <c r="AR144"/>
  <c r="AS144"/>
  <c r="AT144"/>
  <c r="AU144"/>
  <c r="AV144"/>
  <c r="AW144"/>
  <c r="AX144"/>
  <c r="AY144"/>
  <c r="AZ144"/>
  <c r="BA144"/>
  <c r="BB144"/>
  <c r="BC144"/>
  <c r="BD144"/>
  <c r="BE144"/>
  <c r="BF144"/>
  <c r="BG144"/>
  <c r="BH144"/>
  <c r="BO144"/>
  <c r="BP144"/>
  <c r="AQ145"/>
  <c r="AR145"/>
  <c r="AS145"/>
  <c r="AT145"/>
  <c r="AU145"/>
  <c r="AV145"/>
  <c r="AW145"/>
  <c r="AX145"/>
  <c r="AY145"/>
  <c r="AZ145"/>
  <c r="BA145"/>
  <c r="BB145"/>
  <c r="BC145"/>
  <c r="BD145"/>
  <c r="BE145"/>
  <c r="BF145"/>
  <c r="BG145"/>
  <c r="BH145"/>
  <c r="BO145"/>
  <c r="BP145"/>
  <c r="AQ146"/>
  <c r="AR146"/>
  <c r="AS146"/>
  <c r="AT146"/>
  <c r="AU146"/>
  <c r="AV146"/>
  <c r="AW146"/>
  <c r="AX146"/>
  <c r="AY146"/>
  <c r="AZ146"/>
  <c r="BA146"/>
  <c r="BB146"/>
  <c r="BC146"/>
  <c r="BD146"/>
  <c r="BE146"/>
  <c r="BF146"/>
  <c r="BG146"/>
  <c r="BH146"/>
  <c r="BO146"/>
  <c r="BP146"/>
  <c r="AQ147"/>
  <c r="AR147"/>
  <c r="AS147"/>
  <c r="AT147"/>
  <c r="AU147"/>
  <c r="AV147"/>
  <c r="AW147"/>
  <c r="AX147"/>
  <c r="AY147"/>
  <c r="AZ147"/>
  <c r="BA147"/>
  <c r="BB147"/>
  <c r="BC147"/>
  <c r="BD147"/>
  <c r="BE147"/>
  <c r="BF147"/>
  <c r="BG147"/>
  <c r="BH147"/>
  <c r="BO147"/>
  <c r="BP147"/>
  <c r="AQ148"/>
  <c r="AR148"/>
  <c r="AS148"/>
  <c r="AT148"/>
  <c r="AU148"/>
  <c r="AV148"/>
  <c r="AW148"/>
  <c r="AX148"/>
  <c r="AY148"/>
  <c r="AZ148"/>
  <c r="BA148"/>
  <c r="BB148"/>
  <c r="BC148"/>
  <c r="BD148"/>
  <c r="BE148"/>
  <c r="BF148"/>
  <c r="BG148"/>
  <c r="BH148"/>
  <c r="BO148"/>
  <c r="BP148"/>
  <c r="AQ149"/>
  <c r="AR149"/>
  <c r="AS149"/>
  <c r="AT149"/>
  <c r="AU149"/>
  <c r="AV149"/>
  <c r="AW149"/>
  <c r="AX149"/>
  <c r="AY149"/>
  <c r="AZ149"/>
  <c r="BA149"/>
  <c r="BB149"/>
  <c r="BC149"/>
  <c r="BD149"/>
  <c r="BE149"/>
  <c r="BF149"/>
  <c r="BG149"/>
  <c r="BH149"/>
  <c r="BO149"/>
  <c r="BP149"/>
  <c r="AQ150"/>
  <c r="AR150"/>
  <c r="AS150"/>
  <c r="AT150"/>
  <c r="AU150"/>
  <c r="AV150"/>
  <c r="AW150"/>
  <c r="AX150"/>
  <c r="AY150"/>
  <c r="AZ150"/>
  <c r="BA150"/>
  <c r="BB150"/>
  <c r="BC150"/>
  <c r="BD150"/>
  <c r="BE150"/>
  <c r="BF150"/>
  <c r="BG150"/>
  <c r="BH150"/>
  <c r="BO150"/>
  <c r="BP150"/>
  <c r="AQ151"/>
  <c r="AR151"/>
  <c r="AS151"/>
  <c r="AT151"/>
  <c r="AU151"/>
  <c r="AV151"/>
  <c r="AW151"/>
  <c r="AX151"/>
  <c r="AY151"/>
  <c r="AZ151"/>
  <c r="BA151"/>
  <c r="BB151"/>
  <c r="BC151"/>
  <c r="BD151"/>
  <c r="BE151"/>
  <c r="BF151"/>
  <c r="BG151"/>
  <c r="BH151"/>
  <c r="BO151"/>
  <c r="BP151"/>
  <c r="AQ152"/>
  <c r="AR152"/>
  <c r="AS152"/>
  <c r="AT152"/>
  <c r="AU152"/>
  <c r="AV152"/>
  <c r="AW152"/>
  <c r="AX152"/>
  <c r="AY152"/>
  <c r="AZ152"/>
  <c r="BA152"/>
  <c r="BB152"/>
  <c r="BC152"/>
  <c r="BD152"/>
  <c r="BE152"/>
  <c r="BF152"/>
  <c r="BG152"/>
  <c r="BH152"/>
  <c r="BO152"/>
  <c r="BP152"/>
  <c r="AQ153"/>
  <c r="AR153"/>
  <c r="AS153"/>
  <c r="AT153"/>
  <c r="AU153"/>
  <c r="AV153"/>
  <c r="AW153"/>
  <c r="AX153"/>
  <c r="AY153"/>
  <c r="AZ153"/>
  <c r="BA153"/>
  <c r="BB153"/>
  <c r="BC153"/>
  <c r="BD153"/>
  <c r="BE153"/>
  <c r="BF153"/>
  <c r="BG153"/>
  <c r="BH153"/>
  <c r="BO153"/>
  <c r="BP153"/>
  <c r="AQ154"/>
  <c r="AR154"/>
  <c r="AS154"/>
  <c r="AT154"/>
  <c r="AU154"/>
  <c r="AV154"/>
  <c r="AW154"/>
  <c r="AX154"/>
  <c r="AY154"/>
  <c r="AZ154"/>
  <c r="BA154"/>
  <c r="BB154"/>
  <c r="BC154"/>
  <c r="BD154"/>
  <c r="BE154"/>
  <c r="BF154"/>
  <c r="BG154"/>
  <c r="BH154"/>
  <c r="BO154"/>
  <c r="BP154"/>
  <c r="AQ155"/>
  <c r="AR155"/>
  <c r="AS155"/>
  <c r="AT155"/>
  <c r="AU155"/>
  <c r="AV155"/>
  <c r="AW155"/>
  <c r="AX155"/>
  <c r="AY155"/>
  <c r="AZ155"/>
  <c r="BA155"/>
  <c r="BB155"/>
  <c r="BC155"/>
  <c r="BD155"/>
  <c r="BE155"/>
  <c r="BF155"/>
  <c r="BG155"/>
  <c r="BH155"/>
  <c r="BO155"/>
  <c r="BP155"/>
  <c r="AQ156"/>
  <c r="AR156"/>
  <c r="AS156"/>
  <c r="AT156"/>
  <c r="AU156"/>
  <c r="AV156"/>
  <c r="AW156"/>
  <c r="AX156"/>
  <c r="AY156"/>
  <c r="AZ156"/>
  <c r="BA156"/>
  <c r="BB156"/>
  <c r="BC156"/>
  <c r="BD156"/>
  <c r="BE156"/>
  <c r="BF156"/>
  <c r="BG156"/>
  <c r="BH156"/>
  <c r="BO156"/>
  <c r="BP156"/>
  <c r="AQ157"/>
  <c r="AR157"/>
  <c r="AS157"/>
  <c r="AT157"/>
  <c r="AU157"/>
  <c r="AV157"/>
  <c r="AW157"/>
  <c r="AX157"/>
  <c r="AY157"/>
  <c r="AZ157"/>
  <c r="BA157"/>
  <c r="BB157"/>
  <c r="BC157"/>
  <c r="BD157"/>
  <c r="BE157"/>
  <c r="BF157"/>
  <c r="BG157"/>
  <c r="BH157"/>
  <c r="BO157"/>
  <c r="BP157"/>
  <c r="AQ158"/>
  <c r="AR158"/>
  <c r="AS158"/>
  <c r="AT158"/>
  <c r="AU158"/>
  <c r="AV158"/>
  <c r="AW158"/>
  <c r="AX158"/>
  <c r="AY158"/>
  <c r="AZ158"/>
  <c r="BA158"/>
  <c r="BB158"/>
  <c r="BC158"/>
  <c r="BD158"/>
  <c r="BE158"/>
  <c r="BF158"/>
  <c r="BG158"/>
  <c r="BH158"/>
  <c r="BO158"/>
  <c r="BP158"/>
  <c r="AQ159"/>
  <c r="AR159"/>
  <c r="AS159"/>
  <c r="AT159"/>
  <c r="AU159"/>
  <c r="AV159"/>
  <c r="AW159"/>
  <c r="AX159"/>
  <c r="AY159"/>
  <c r="AZ159"/>
  <c r="BA159"/>
  <c r="BB159"/>
  <c r="BC159"/>
  <c r="BD159"/>
  <c r="BE159"/>
  <c r="BF159"/>
  <c r="BG159"/>
  <c r="BH159"/>
  <c r="BO159"/>
  <c r="BP159"/>
  <c r="AQ160"/>
  <c r="AR160"/>
  <c r="AS160"/>
  <c r="AT160"/>
  <c r="AU160"/>
  <c r="AV160"/>
  <c r="AW160"/>
  <c r="AX160"/>
  <c r="AY160"/>
  <c r="AZ160"/>
  <c r="BA160"/>
  <c r="BB160"/>
  <c r="BC160"/>
  <c r="BD160"/>
  <c r="BE160"/>
  <c r="BF160"/>
  <c r="BG160"/>
  <c r="BH160"/>
  <c r="BO160"/>
  <c r="BP160"/>
  <c r="AQ161"/>
  <c r="AR161"/>
  <c r="AS161"/>
  <c r="AT161"/>
  <c r="AU161"/>
  <c r="AV161"/>
  <c r="AW161"/>
  <c r="AX161"/>
  <c r="AY161"/>
  <c r="AZ161"/>
  <c r="BA161"/>
  <c r="BB161"/>
  <c r="BC161"/>
  <c r="BD161"/>
  <c r="BE161"/>
  <c r="BF161"/>
  <c r="BG161"/>
  <c r="BH161"/>
  <c r="BO161"/>
  <c r="BP161"/>
  <c r="AQ162"/>
  <c r="AR162"/>
  <c r="AS162"/>
  <c r="AT162"/>
  <c r="AU162"/>
  <c r="AV162"/>
  <c r="AW162"/>
  <c r="AX162"/>
  <c r="AY162"/>
  <c r="AZ162"/>
  <c r="BA162"/>
  <c r="BB162"/>
  <c r="BC162"/>
  <c r="BD162"/>
  <c r="BE162"/>
  <c r="BF162"/>
  <c r="BG162"/>
  <c r="BH162"/>
  <c r="BO162"/>
  <c r="BP162"/>
  <c r="AQ163"/>
  <c r="AR163"/>
  <c r="AS163"/>
  <c r="AT163"/>
  <c r="AU163"/>
  <c r="AV163"/>
  <c r="AW163"/>
  <c r="AX163"/>
  <c r="AY163"/>
  <c r="AZ163"/>
  <c r="BA163"/>
  <c r="BB163"/>
  <c r="BC163"/>
  <c r="BD163"/>
  <c r="BE163"/>
  <c r="BF163"/>
  <c r="BG163"/>
  <c r="BH163"/>
  <c r="BO163"/>
  <c r="BP163"/>
  <c r="AQ164"/>
  <c r="AR164"/>
  <c r="AS164"/>
  <c r="AT164"/>
  <c r="AU164"/>
  <c r="AV164"/>
  <c r="AW164"/>
  <c r="AX164"/>
  <c r="AY164"/>
  <c r="AZ164"/>
  <c r="BA164"/>
  <c r="BB164"/>
  <c r="BC164"/>
  <c r="BD164"/>
  <c r="BE164"/>
  <c r="BF164"/>
  <c r="BG164"/>
  <c r="BH164"/>
  <c r="BO164"/>
  <c r="BP164"/>
  <c r="AQ165"/>
  <c r="AR165"/>
  <c r="AS165"/>
  <c r="AT165"/>
  <c r="AU165"/>
  <c r="AV165"/>
  <c r="AW165"/>
  <c r="AX165"/>
  <c r="AY165"/>
  <c r="AZ165"/>
  <c r="BA165"/>
  <c r="BB165"/>
  <c r="BC165"/>
  <c r="BD165"/>
  <c r="BE165"/>
  <c r="BF165"/>
  <c r="BG165"/>
  <c r="BH165"/>
  <c r="BO165"/>
  <c r="BP165"/>
  <c r="AQ166"/>
  <c r="AR166"/>
  <c r="AS166"/>
  <c r="AT166"/>
  <c r="AU166"/>
  <c r="AV166"/>
  <c r="AW166"/>
  <c r="AX166"/>
  <c r="AY166"/>
  <c r="AZ166"/>
  <c r="BA166"/>
  <c r="BB166"/>
  <c r="BC166"/>
  <c r="BD166"/>
  <c r="BE166"/>
  <c r="BF166"/>
  <c r="BG166"/>
  <c r="BH166"/>
  <c r="BO166"/>
  <c r="BP166"/>
  <c r="AQ167"/>
  <c r="AR167"/>
  <c r="AS167"/>
  <c r="AT167"/>
  <c r="AU167"/>
  <c r="AV167"/>
  <c r="AW167"/>
  <c r="AX167"/>
  <c r="AY167"/>
  <c r="AZ167"/>
  <c r="BA167"/>
  <c r="BB167"/>
  <c r="BC167"/>
  <c r="BD167"/>
  <c r="BE167"/>
  <c r="BF167"/>
  <c r="BG167"/>
  <c r="BH167"/>
  <c r="BO167"/>
  <c r="BP167"/>
  <c r="AQ168"/>
  <c r="AR168"/>
  <c r="AS168"/>
  <c r="AT168"/>
  <c r="AU168"/>
  <c r="AV168"/>
  <c r="AW168"/>
  <c r="AX168"/>
  <c r="AY168"/>
  <c r="AZ168"/>
  <c r="BA168"/>
  <c r="BB168"/>
  <c r="BC168"/>
  <c r="BD168"/>
  <c r="BE168"/>
  <c r="BF168"/>
  <c r="BG168"/>
  <c r="BH168"/>
  <c r="BO168"/>
  <c r="BP168"/>
  <c r="AQ169"/>
  <c r="AR169"/>
  <c r="AS169"/>
  <c r="AT169"/>
  <c r="AU169"/>
  <c r="AV169"/>
  <c r="AW169"/>
  <c r="AX169"/>
  <c r="AY169"/>
  <c r="AZ169"/>
  <c r="BA169"/>
  <c r="BB169"/>
  <c r="BC169"/>
  <c r="BD169"/>
  <c r="BE169"/>
  <c r="BF169"/>
  <c r="BG169"/>
  <c r="BH169"/>
  <c r="BO169"/>
  <c r="BP169"/>
  <c r="AQ170"/>
  <c r="AR170"/>
  <c r="AS170"/>
  <c r="AT170"/>
  <c r="AU170"/>
  <c r="AV170"/>
  <c r="AW170"/>
  <c r="AX170"/>
  <c r="AY170"/>
  <c r="AZ170"/>
  <c r="BA170"/>
  <c r="BB170"/>
  <c r="BC170"/>
  <c r="BD170"/>
  <c r="BE170"/>
  <c r="BF170"/>
  <c r="BG170"/>
  <c r="BH170"/>
  <c r="BO170"/>
  <c r="BP170"/>
  <c r="AN170" s="1"/>
  <c r="AQ171"/>
  <c r="AR171"/>
  <c r="AS171"/>
  <c r="AT171"/>
  <c r="AU171"/>
  <c r="AV171"/>
  <c r="AW171"/>
  <c r="AX171"/>
  <c r="AY171"/>
  <c r="AZ171"/>
  <c r="BA171"/>
  <c r="BB171"/>
  <c r="BC171"/>
  <c r="BD171"/>
  <c r="BE171"/>
  <c r="BF171"/>
  <c r="BG171"/>
  <c r="BH171"/>
  <c r="BO171"/>
  <c r="BP171"/>
  <c r="AQ172"/>
  <c r="AR172"/>
  <c r="AS172"/>
  <c r="AT172"/>
  <c r="AU172"/>
  <c r="AV172"/>
  <c r="AW172"/>
  <c r="AX172"/>
  <c r="AY172"/>
  <c r="AZ172"/>
  <c r="BA172"/>
  <c r="BB172"/>
  <c r="BC172"/>
  <c r="BD172"/>
  <c r="BE172"/>
  <c r="BF172"/>
  <c r="BG172"/>
  <c r="BH172"/>
  <c r="BO172"/>
  <c r="BP172"/>
  <c r="AQ173"/>
  <c r="AR173"/>
  <c r="AS173"/>
  <c r="AT173"/>
  <c r="AU173"/>
  <c r="AV173"/>
  <c r="AW173"/>
  <c r="AX173"/>
  <c r="AY173"/>
  <c r="AZ173"/>
  <c r="BA173"/>
  <c r="BB173"/>
  <c r="BC173"/>
  <c r="BD173"/>
  <c r="BE173"/>
  <c r="BF173"/>
  <c r="BG173"/>
  <c r="BH173"/>
  <c r="BO173"/>
  <c r="BP173"/>
  <c r="AQ174"/>
  <c r="AR174"/>
  <c r="AS174"/>
  <c r="AT174"/>
  <c r="AU174"/>
  <c r="AV174"/>
  <c r="AW174"/>
  <c r="AX174"/>
  <c r="AY174"/>
  <c r="AZ174"/>
  <c r="BA174"/>
  <c r="BB174"/>
  <c r="BC174"/>
  <c r="BD174"/>
  <c r="BE174"/>
  <c r="BF174"/>
  <c r="BG174"/>
  <c r="BH174"/>
  <c r="BO174"/>
  <c r="BP174"/>
  <c r="AQ175"/>
  <c r="AR175"/>
  <c r="AS175"/>
  <c r="AT175"/>
  <c r="AU175"/>
  <c r="AV175"/>
  <c r="AW175"/>
  <c r="AX175"/>
  <c r="AY175"/>
  <c r="AZ175"/>
  <c r="BA175"/>
  <c r="BB175"/>
  <c r="BC175"/>
  <c r="BD175"/>
  <c r="BE175"/>
  <c r="BF175"/>
  <c r="BG175"/>
  <c r="BH175"/>
  <c r="BO175"/>
  <c r="BP175"/>
  <c r="AQ176"/>
  <c r="AR176"/>
  <c r="AS176"/>
  <c r="AT176"/>
  <c r="AU176"/>
  <c r="AV176"/>
  <c r="AW176"/>
  <c r="AX176"/>
  <c r="AY176"/>
  <c r="AZ176"/>
  <c r="BA176"/>
  <c r="BB176"/>
  <c r="BC176"/>
  <c r="BD176"/>
  <c r="BE176"/>
  <c r="BF176"/>
  <c r="BG176"/>
  <c r="BH176"/>
  <c r="BO176"/>
  <c r="BP176"/>
  <c r="AQ177"/>
  <c r="AR177"/>
  <c r="AS177"/>
  <c r="AT177"/>
  <c r="AU177"/>
  <c r="AV177"/>
  <c r="AW177"/>
  <c r="AX177"/>
  <c r="AY177"/>
  <c r="AZ177"/>
  <c r="BA177"/>
  <c r="BB177"/>
  <c r="BC177"/>
  <c r="BD177"/>
  <c r="BE177"/>
  <c r="BF177"/>
  <c r="BG177"/>
  <c r="BH177"/>
  <c r="BO177"/>
  <c r="BP177"/>
  <c r="AQ178"/>
  <c r="AR178"/>
  <c r="AS178"/>
  <c r="AT178"/>
  <c r="AU178"/>
  <c r="AV178"/>
  <c r="AW178"/>
  <c r="AX178"/>
  <c r="AY178"/>
  <c r="AZ178"/>
  <c r="BA178"/>
  <c r="BB178"/>
  <c r="BC178"/>
  <c r="BD178"/>
  <c r="BE178"/>
  <c r="BF178"/>
  <c r="BG178"/>
  <c r="BH178"/>
  <c r="BO178"/>
  <c r="BP178"/>
  <c r="AQ179"/>
  <c r="AR179"/>
  <c r="AS179"/>
  <c r="AT179"/>
  <c r="AU179"/>
  <c r="AV179"/>
  <c r="AW179"/>
  <c r="AX179"/>
  <c r="AY179"/>
  <c r="AZ179"/>
  <c r="BA179"/>
  <c r="BB179"/>
  <c r="BC179"/>
  <c r="BD179"/>
  <c r="BE179"/>
  <c r="BF179"/>
  <c r="BG179"/>
  <c r="BH179"/>
  <c r="BO179"/>
  <c r="BP179"/>
  <c r="AQ180"/>
  <c r="AR180"/>
  <c r="AS180"/>
  <c r="AT180"/>
  <c r="AU180"/>
  <c r="AV180"/>
  <c r="AW180"/>
  <c r="AX180"/>
  <c r="AY180"/>
  <c r="AZ180"/>
  <c r="BA180"/>
  <c r="BB180"/>
  <c r="BC180"/>
  <c r="BD180"/>
  <c r="BE180"/>
  <c r="BF180"/>
  <c r="BG180"/>
  <c r="BH180"/>
  <c r="BO180"/>
  <c r="BP180"/>
  <c r="AQ181"/>
  <c r="AR181"/>
  <c r="AS181"/>
  <c r="AT181"/>
  <c r="AU181"/>
  <c r="AV181"/>
  <c r="AW181"/>
  <c r="AX181"/>
  <c r="AY181"/>
  <c r="AZ181"/>
  <c r="BA181"/>
  <c r="BB181"/>
  <c r="BC181"/>
  <c r="BD181"/>
  <c r="BE181"/>
  <c r="BF181"/>
  <c r="BG181"/>
  <c r="BH181"/>
  <c r="BO181"/>
  <c r="BP181"/>
  <c r="AQ182"/>
  <c r="AR182"/>
  <c r="AS182"/>
  <c r="AT182"/>
  <c r="AU182"/>
  <c r="AV182"/>
  <c r="AW182"/>
  <c r="AX182"/>
  <c r="AY182"/>
  <c r="AZ182"/>
  <c r="BA182"/>
  <c r="BB182"/>
  <c r="BC182"/>
  <c r="BD182"/>
  <c r="BE182"/>
  <c r="BF182"/>
  <c r="BG182"/>
  <c r="BH182"/>
  <c r="BO182"/>
  <c r="BP182"/>
  <c r="AQ183"/>
  <c r="AR183"/>
  <c r="AS183"/>
  <c r="AT183"/>
  <c r="AU183"/>
  <c r="AV183"/>
  <c r="AW183"/>
  <c r="AX183"/>
  <c r="AY183"/>
  <c r="AZ183"/>
  <c r="BA183"/>
  <c r="BB183"/>
  <c r="BC183"/>
  <c r="BD183"/>
  <c r="BE183"/>
  <c r="BF183"/>
  <c r="BG183"/>
  <c r="BH183"/>
  <c r="BO183"/>
  <c r="BP183"/>
  <c r="AQ184"/>
  <c r="AR184"/>
  <c r="AS184"/>
  <c r="AT184"/>
  <c r="AU184"/>
  <c r="AV184"/>
  <c r="AW184"/>
  <c r="AX184"/>
  <c r="AY184"/>
  <c r="AZ184"/>
  <c r="BA184"/>
  <c r="BB184"/>
  <c r="BC184"/>
  <c r="BD184"/>
  <c r="BE184"/>
  <c r="BF184"/>
  <c r="BG184"/>
  <c r="BH184"/>
  <c r="BO184"/>
  <c r="BP184"/>
  <c r="AQ185"/>
  <c r="AR185"/>
  <c r="AS185"/>
  <c r="AT185"/>
  <c r="AU185"/>
  <c r="AV185"/>
  <c r="AW185"/>
  <c r="AX185"/>
  <c r="AY185"/>
  <c r="AZ185"/>
  <c r="BA185"/>
  <c r="BB185"/>
  <c r="BC185"/>
  <c r="BD185"/>
  <c r="BE185"/>
  <c r="BF185"/>
  <c r="BG185"/>
  <c r="BH185"/>
  <c r="BO185"/>
  <c r="BP185"/>
  <c r="AQ186"/>
  <c r="AR186"/>
  <c r="AS186"/>
  <c r="AT186"/>
  <c r="AU186"/>
  <c r="AV186"/>
  <c r="AW186"/>
  <c r="AX186"/>
  <c r="AY186"/>
  <c r="AZ186"/>
  <c r="BA186"/>
  <c r="BB186"/>
  <c r="BC186"/>
  <c r="BD186"/>
  <c r="BE186"/>
  <c r="BF186"/>
  <c r="BG186"/>
  <c r="BH186"/>
  <c r="BO186"/>
  <c r="BP186"/>
  <c r="AQ187"/>
  <c r="AR187"/>
  <c r="AS187"/>
  <c r="AT187"/>
  <c r="AU187"/>
  <c r="AV187"/>
  <c r="AW187"/>
  <c r="AX187"/>
  <c r="AY187"/>
  <c r="AZ187"/>
  <c r="BA187"/>
  <c r="BB187"/>
  <c r="BC187"/>
  <c r="BD187"/>
  <c r="BE187"/>
  <c r="BF187"/>
  <c r="BG187"/>
  <c r="BH187"/>
  <c r="BO187"/>
  <c r="BP187"/>
  <c r="AQ188"/>
  <c r="AR188"/>
  <c r="AS188"/>
  <c r="AT188"/>
  <c r="AU188"/>
  <c r="AV188"/>
  <c r="AW188"/>
  <c r="AX188"/>
  <c r="AY188"/>
  <c r="AZ188"/>
  <c r="BA188"/>
  <c r="BB188"/>
  <c r="BC188"/>
  <c r="BD188"/>
  <c r="BE188"/>
  <c r="BF188"/>
  <c r="BG188"/>
  <c r="BH188"/>
  <c r="BO188"/>
  <c r="BP188"/>
  <c r="AQ189"/>
  <c r="AR189"/>
  <c r="AS189"/>
  <c r="AT189"/>
  <c r="AU189"/>
  <c r="AV189"/>
  <c r="AW189"/>
  <c r="AX189"/>
  <c r="AY189"/>
  <c r="AZ189"/>
  <c r="BA189"/>
  <c r="BB189"/>
  <c r="BC189"/>
  <c r="BD189"/>
  <c r="BE189"/>
  <c r="BF189"/>
  <c r="BG189"/>
  <c r="BH189"/>
  <c r="BO189"/>
  <c r="BP189"/>
  <c r="AQ190"/>
  <c r="AR190"/>
  <c r="AS190"/>
  <c r="AT190"/>
  <c r="AU190"/>
  <c r="AV190"/>
  <c r="AW190"/>
  <c r="AX190"/>
  <c r="AY190"/>
  <c r="AZ190"/>
  <c r="BA190"/>
  <c r="BB190"/>
  <c r="BC190"/>
  <c r="BD190"/>
  <c r="BE190"/>
  <c r="BF190"/>
  <c r="BG190"/>
  <c r="BH190"/>
  <c r="BO190"/>
  <c r="BP190"/>
  <c r="AQ191"/>
  <c r="AR191"/>
  <c r="AS191"/>
  <c r="AT191"/>
  <c r="AU191"/>
  <c r="AV191"/>
  <c r="AW191"/>
  <c r="AX191"/>
  <c r="AY191"/>
  <c r="AZ191"/>
  <c r="BA191"/>
  <c r="BB191"/>
  <c r="BC191"/>
  <c r="BD191"/>
  <c r="BE191"/>
  <c r="BF191"/>
  <c r="BG191"/>
  <c r="BH191"/>
  <c r="BO191"/>
  <c r="BP191"/>
  <c r="AQ192"/>
  <c r="AR192"/>
  <c r="AS192"/>
  <c r="AT192"/>
  <c r="AU192"/>
  <c r="AV192"/>
  <c r="AW192"/>
  <c r="AX192"/>
  <c r="AY192"/>
  <c r="AZ192"/>
  <c r="BA192"/>
  <c r="BB192"/>
  <c r="BC192"/>
  <c r="BD192"/>
  <c r="BE192"/>
  <c r="BF192"/>
  <c r="BG192"/>
  <c r="BH192"/>
  <c r="BO192"/>
  <c r="BP192"/>
  <c r="AQ193"/>
  <c r="AR193"/>
  <c r="AS193"/>
  <c r="AT193"/>
  <c r="AU193"/>
  <c r="AV193"/>
  <c r="AW193"/>
  <c r="AX193"/>
  <c r="AY193"/>
  <c r="AZ193"/>
  <c r="BA193"/>
  <c r="BB193"/>
  <c r="BC193"/>
  <c r="BD193"/>
  <c r="BE193"/>
  <c r="BF193"/>
  <c r="BG193"/>
  <c r="BH193"/>
  <c r="BO193"/>
  <c r="BP193"/>
  <c r="AQ194"/>
  <c r="AR194"/>
  <c r="AS194"/>
  <c r="AT194"/>
  <c r="AU194"/>
  <c r="AV194"/>
  <c r="AW194"/>
  <c r="AX194"/>
  <c r="AY194"/>
  <c r="AZ194"/>
  <c r="BA194"/>
  <c r="BB194"/>
  <c r="BC194"/>
  <c r="BD194"/>
  <c r="BE194"/>
  <c r="BF194"/>
  <c r="BG194"/>
  <c r="BH194"/>
  <c r="BO194"/>
  <c r="BP194"/>
  <c r="AQ195"/>
  <c r="AR195"/>
  <c r="AS195"/>
  <c r="AT195"/>
  <c r="AU195"/>
  <c r="AV195"/>
  <c r="AW195"/>
  <c r="AX195"/>
  <c r="AY195"/>
  <c r="AZ195"/>
  <c r="BA195"/>
  <c r="BB195"/>
  <c r="BC195"/>
  <c r="BD195"/>
  <c r="BE195"/>
  <c r="BF195"/>
  <c r="BG195"/>
  <c r="BH195"/>
  <c r="BO195"/>
  <c r="BP195"/>
  <c r="AQ196"/>
  <c r="AR196"/>
  <c r="AS196"/>
  <c r="AT196"/>
  <c r="AU196"/>
  <c r="AV196"/>
  <c r="AW196"/>
  <c r="AX196"/>
  <c r="AY196"/>
  <c r="AZ196"/>
  <c r="BA196"/>
  <c r="BB196"/>
  <c r="BC196"/>
  <c r="BD196"/>
  <c r="BE196"/>
  <c r="BF196"/>
  <c r="BG196"/>
  <c r="BH196"/>
  <c r="BO196"/>
  <c r="BP196"/>
  <c r="AQ197"/>
  <c r="AR197"/>
  <c r="AS197"/>
  <c r="AT197"/>
  <c r="AU197"/>
  <c r="AV197"/>
  <c r="AW197"/>
  <c r="AX197"/>
  <c r="AY197"/>
  <c r="AZ197"/>
  <c r="BA197"/>
  <c r="BB197"/>
  <c r="BC197"/>
  <c r="BD197"/>
  <c r="BE197"/>
  <c r="BF197"/>
  <c r="BG197"/>
  <c r="BH197"/>
  <c r="BO197"/>
  <c r="BP197"/>
  <c r="AQ198"/>
  <c r="AR198"/>
  <c r="AS198"/>
  <c r="AT198"/>
  <c r="AU198"/>
  <c r="AV198"/>
  <c r="AW198"/>
  <c r="AX198"/>
  <c r="AY198"/>
  <c r="AZ198"/>
  <c r="BA198"/>
  <c r="BB198"/>
  <c r="BC198"/>
  <c r="BD198"/>
  <c r="BE198"/>
  <c r="BF198"/>
  <c r="BG198"/>
  <c r="BH198"/>
  <c r="BO198"/>
  <c r="BP198"/>
  <c r="AQ199"/>
  <c r="AR199"/>
  <c r="AS199"/>
  <c r="AT199"/>
  <c r="AU199"/>
  <c r="AV199"/>
  <c r="AW199"/>
  <c r="AX199"/>
  <c r="AY199"/>
  <c r="AZ199"/>
  <c r="BA199"/>
  <c r="BB199"/>
  <c r="BC199"/>
  <c r="BD199"/>
  <c r="BE199"/>
  <c r="BF199"/>
  <c r="BG199"/>
  <c r="BH199"/>
  <c r="BO199"/>
  <c r="BP199"/>
  <c r="AQ200"/>
  <c r="AR200"/>
  <c r="AS200"/>
  <c r="AT200"/>
  <c r="AU200"/>
  <c r="AV200"/>
  <c r="AW200"/>
  <c r="AX200"/>
  <c r="AY200"/>
  <c r="AZ200"/>
  <c r="BA200"/>
  <c r="BB200"/>
  <c r="BC200"/>
  <c r="BD200"/>
  <c r="BE200"/>
  <c r="BF200"/>
  <c r="BG200"/>
  <c r="BH200"/>
  <c r="BO200"/>
  <c r="BP200"/>
  <c r="AQ201"/>
  <c r="AR201"/>
  <c r="AS201"/>
  <c r="AT201"/>
  <c r="AU201"/>
  <c r="AV201"/>
  <c r="AW201"/>
  <c r="AX201"/>
  <c r="AY201"/>
  <c r="AZ201"/>
  <c r="BA201"/>
  <c r="BB201"/>
  <c r="BC201"/>
  <c r="BD201"/>
  <c r="BE201"/>
  <c r="BF201"/>
  <c r="BG201"/>
  <c r="BH201"/>
  <c r="BO201"/>
  <c r="BP201"/>
  <c r="AQ202"/>
  <c r="AR202"/>
  <c r="AS202"/>
  <c r="AT202"/>
  <c r="AU202"/>
  <c r="AV202"/>
  <c r="AW202"/>
  <c r="AX202"/>
  <c r="AY202"/>
  <c r="AZ202"/>
  <c r="BA202"/>
  <c r="BB202"/>
  <c r="BC202"/>
  <c r="BD202"/>
  <c r="BE202"/>
  <c r="BF202"/>
  <c r="BG202"/>
  <c r="BH202"/>
  <c r="BO202"/>
  <c r="BP202"/>
  <c r="AQ203"/>
  <c r="AR203"/>
  <c r="AS203"/>
  <c r="AT203"/>
  <c r="AU203"/>
  <c r="AV203"/>
  <c r="AW203"/>
  <c r="AX203"/>
  <c r="AY203"/>
  <c r="AZ203"/>
  <c r="BA203"/>
  <c r="BB203"/>
  <c r="BC203"/>
  <c r="BD203"/>
  <c r="BE203"/>
  <c r="BF203"/>
  <c r="BG203"/>
  <c r="BH203"/>
  <c r="BO203"/>
  <c r="BP203"/>
  <c r="AQ204"/>
  <c r="AR204"/>
  <c r="AS204"/>
  <c r="AT204"/>
  <c r="AU204"/>
  <c r="AV204"/>
  <c r="AW204"/>
  <c r="AX204"/>
  <c r="AY204"/>
  <c r="AZ204"/>
  <c r="BA204"/>
  <c r="BB204"/>
  <c r="BC204"/>
  <c r="BD204"/>
  <c r="BE204"/>
  <c r="BF204"/>
  <c r="BG204"/>
  <c r="BH204"/>
  <c r="BO204"/>
  <c r="BP204"/>
  <c r="AQ205"/>
  <c r="AR205"/>
  <c r="AS205"/>
  <c r="AT205"/>
  <c r="AU205"/>
  <c r="AV205"/>
  <c r="AW205"/>
  <c r="AX205"/>
  <c r="AY205"/>
  <c r="AZ205"/>
  <c r="BA205"/>
  <c r="BB205"/>
  <c r="BC205"/>
  <c r="BD205"/>
  <c r="BE205"/>
  <c r="BF205"/>
  <c r="BG205"/>
  <c r="BH205"/>
  <c r="BO205"/>
  <c r="BP205"/>
  <c r="AQ206"/>
  <c r="AR206"/>
  <c r="AS206"/>
  <c r="AT206"/>
  <c r="AU206"/>
  <c r="AV206"/>
  <c r="AW206"/>
  <c r="AX206"/>
  <c r="AY206"/>
  <c r="AZ206"/>
  <c r="BA206"/>
  <c r="BB206"/>
  <c r="BC206"/>
  <c r="BD206"/>
  <c r="BE206"/>
  <c r="BF206"/>
  <c r="BG206"/>
  <c r="BH206"/>
  <c r="BO206"/>
  <c r="BP206"/>
  <c r="AQ207"/>
  <c r="AR207"/>
  <c r="AS207"/>
  <c r="AT207"/>
  <c r="AU207"/>
  <c r="AV207"/>
  <c r="AW207"/>
  <c r="AX207"/>
  <c r="AY207"/>
  <c r="AZ207"/>
  <c r="BA207"/>
  <c r="BB207"/>
  <c r="BC207"/>
  <c r="BD207"/>
  <c r="BE207"/>
  <c r="BF207"/>
  <c r="BG207"/>
  <c r="BH207"/>
  <c r="BO207"/>
  <c r="BP207"/>
  <c r="AQ208"/>
  <c r="AR208"/>
  <c r="AS208"/>
  <c r="AT208"/>
  <c r="AU208"/>
  <c r="AV208"/>
  <c r="AW208"/>
  <c r="AX208"/>
  <c r="AY208"/>
  <c r="AZ208"/>
  <c r="BA208"/>
  <c r="BB208"/>
  <c r="BC208"/>
  <c r="BD208"/>
  <c r="BE208"/>
  <c r="BF208"/>
  <c r="BG208"/>
  <c r="BH208"/>
  <c r="BO208"/>
  <c r="BP208"/>
  <c r="AQ209"/>
  <c r="AR209"/>
  <c r="AS209"/>
  <c r="AT209"/>
  <c r="AU209"/>
  <c r="AV209"/>
  <c r="AW209"/>
  <c r="AX209"/>
  <c r="AY209"/>
  <c r="AZ209"/>
  <c r="BA209"/>
  <c r="BB209"/>
  <c r="BC209"/>
  <c r="BD209"/>
  <c r="BE209"/>
  <c r="BF209"/>
  <c r="BG209"/>
  <c r="BH209"/>
  <c r="BO209"/>
  <c r="BP209"/>
  <c r="AQ210"/>
  <c r="AR210"/>
  <c r="AS210"/>
  <c r="AT210"/>
  <c r="AU210"/>
  <c r="AV210"/>
  <c r="AW210"/>
  <c r="AX210"/>
  <c r="AY210"/>
  <c r="AZ210"/>
  <c r="BA210"/>
  <c r="BB210"/>
  <c r="BC210"/>
  <c r="BD210"/>
  <c r="BE210"/>
  <c r="BF210"/>
  <c r="BG210"/>
  <c r="BH210"/>
  <c r="BO210"/>
  <c r="BP210"/>
  <c r="AQ211"/>
  <c r="AR211"/>
  <c r="AS211"/>
  <c r="AT211"/>
  <c r="AU211"/>
  <c r="AV211"/>
  <c r="AW211"/>
  <c r="AX211"/>
  <c r="AY211"/>
  <c r="AZ211"/>
  <c r="BA211"/>
  <c r="BB211"/>
  <c r="BC211"/>
  <c r="BD211"/>
  <c r="BE211"/>
  <c r="BF211"/>
  <c r="BG211"/>
  <c r="BH211"/>
  <c r="BO211"/>
  <c r="BP211"/>
  <c r="AQ212"/>
  <c r="AR212"/>
  <c r="AS212"/>
  <c r="AT212"/>
  <c r="AU212"/>
  <c r="AV212"/>
  <c r="AW212"/>
  <c r="AX212"/>
  <c r="AY212"/>
  <c r="AZ212"/>
  <c r="BA212"/>
  <c r="BB212"/>
  <c r="BC212"/>
  <c r="BD212"/>
  <c r="BE212"/>
  <c r="BF212"/>
  <c r="BG212"/>
  <c r="BH212"/>
  <c r="BO212"/>
  <c r="BP212"/>
  <c r="AQ213"/>
  <c r="AR213"/>
  <c r="AS213"/>
  <c r="AT213"/>
  <c r="AU213"/>
  <c r="AV213"/>
  <c r="AW213"/>
  <c r="AX213"/>
  <c r="AY213"/>
  <c r="AZ213"/>
  <c r="BA213"/>
  <c r="BB213"/>
  <c r="BC213"/>
  <c r="BD213"/>
  <c r="BE213"/>
  <c r="BF213"/>
  <c r="BG213"/>
  <c r="BH213"/>
  <c r="BO213"/>
  <c r="BP213"/>
  <c r="AQ214"/>
  <c r="AR214"/>
  <c r="AS214"/>
  <c r="AT214"/>
  <c r="AU214"/>
  <c r="AV214"/>
  <c r="AW214"/>
  <c r="AX214"/>
  <c r="AY214"/>
  <c r="AZ214"/>
  <c r="BA214"/>
  <c r="BB214"/>
  <c r="BC214"/>
  <c r="BD214"/>
  <c r="BE214"/>
  <c r="BF214"/>
  <c r="BG214"/>
  <c r="BH214"/>
  <c r="BO214"/>
  <c r="BP214"/>
  <c r="AQ215"/>
  <c r="AR215"/>
  <c r="AS215"/>
  <c r="AT215"/>
  <c r="AU215"/>
  <c r="AV215"/>
  <c r="AW215"/>
  <c r="AX215"/>
  <c r="AY215"/>
  <c r="AZ215"/>
  <c r="BA215"/>
  <c r="BB215"/>
  <c r="BC215"/>
  <c r="BD215"/>
  <c r="BE215"/>
  <c r="BF215"/>
  <c r="BG215"/>
  <c r="BH215"/>
  <c r="BO215"/>
  <c r="BP215"/>
  <c r="AQ216"/>
  <c r="AR216"/>
  <c r="AS216"/>
  <c r="AT216"/>
  <c r="AU216"/>
  <c r="AV216"/>
  <c r="AW216"/>
  <c r="AX216"/>
  <c r="AY216"/>
  <c r="AZ216"/>
  <c r="BA216"/>
  <c r="BB216"/>
  <c r="BC216"/>
  <c r="BD216"/>
  <c r="BE216"/>
  <c r="BF216"/>
  <c r="BG216"/>
  <c r="BH216"/>
  <c r="BO216"/>
  <c r="BP216"/>
  <c r="AQ217"/>
  <c r="AR217"/>
  <c r="AS217"/>
  <c r="AT217"/>
  <c r="AU217"/>
  <c r="AV217"/>
  <c r="AW217"/>
  <c r="AX217"/>
  <c r="AY217"/>
  <c r="AZ217"/>
  <c r="BA217"/>
  <c r="BB217"/>
  <c r="BC217"/>
  <c r="BD217"/>
  <c r="BE217"/>
  <c r="BF217"/>
  <c r="BG217"/>
  <c r="BH217"/>
  <c r="BO217"/>
  <c r="BP217"/>
  <c r="AQ218"/>
  <c r="AR218"/>
  <c r="AS218"/>
  <c r="AT218"/>
  <c r="AU218"/>
  <c r="AV218"/>
  <c r="AW218"/>
  <c r="AX218"/>
  <c r="AY218"/>
  <c r="AZ218"/>
  <c r="BA218"/>
  <c r="BB218"/>
  <c r="BC218"/>
  <c r="BD218"/>
  <c r="BE218"/>
  <c r="BF218"/>
  <c r="BG218"/>
  <c r="BH218"/>
  <c r="BO218"/>
  <c r="BP218"/>
  <c r="AQ219"/>
  <c r="AR219"/>
  <c r="AS219"/>
  <c r="AT219"/>
  <c r="AU219"/>
  <c r="AV219"/>
  <c r="AW219"/>
  <c r="AX219"/>
  <c r="AY219"/>
  <c r="AZ219"/>
  <c r="BA219"/>
  <c r="BB219"/>
  <c r="BC219"/>
  <c r="BD219"/>
  <c r="BE219"/>
  <c r="BF219"/>
  <c r="BG219"/>
  <c r="BH219"/>
  <c r="BO219"/>
  <c r="BP219"/>
  <c r="AQ220"/>
  <c r="AR220"/>
  <c r="AS220"/>
  <c r="AT220"/>
  <c r="AU220"/>
  <c r="AV220"/>
  <c r="AW220"/>
  <c r="AX220"/>
  <c r="AY220"/>
  <c r="AZ220"/>
  <c r="BA220"/>
  <c r="BB220"/>
  <c r="BC220"/>
  <c r="BD220"/>
  <c r="BE220"/>
  <c r="BF220"/>
  <c r="BG220"/>
  <c r="BH220"/>
  <c r="BO220"/>
  <c r="BP220"/>
  <c r="AQ221"/>
  <c r="AR221"/>
  <c r="AS221"/>
  <c r="AT221"/>
  <c r="AU221"/>
  <c r="AV221"/>
  <c r="AW221"/>
  <c r="AX221"/>
  <c r="AY221"/>
  <c r="AZ221"/>
  <c r="BA221"/>
  <c r="BB221"/>
  <c r="BC221"/>
  <c r="BD221"/>
  <c r="BE221"/>
  <c r="BF221"/>
  <c r="BG221"/>
  <c r="BH221"/>
  <c r="BO221"/>
  <c r="BP221"/>
  <c r="AQ222"/>
  <c r="AR222"/>
  <c r="AS222"/>
  <c r="AT222"/>
  <c r="AU222"/>
  <c r="AV222"/>
  <c r="AW222"/>
  <c r="AX222"/>
  <c r="AY222"/>
  <c r="AZ222"/>
  <c r="BA222"/>
  <c r="BB222"/>
  <c r="BC222"/>
  <c r="BD222"/>
  <c r="BE222"/>
  <c r="BF222"/>
  <c r="BG222"/>
  <c r="BH222"/>
  <c r="BO222"/>
  <c r="BP222"/>
  <c r="AQ223"/>
  <c r="AR223"/>
  <c r="AS223"/>
  <c r="AT223"/>
  <c r="AU223"/>
  <c r="AV223"/>
  <c r="AW223"/>
  <c r="AX223"/>
  <c r="AY223"/>
  <c r="AZ223"/>
  <c r="BA223"/>
  <c r="BB223"/>
  <c r="BC223"/>
  <c r="BD223"/>
  <c r="BE223"/>
  <c r="BF223"/>
  <c r="BG223"/>
  <c r="BH223"/>
  <c r="BO223"/>
  <c r="BP223"/>
  <c r="AQ224"/>
  <c r="AR224"/>
  <c r="AS224"/>
  <c r="AT224"/>
  <c r="AU224"/>
  <c r="AV224"/>
  <c r="AW224"/>
  <c r="AX224"/>
  <c r="AY224"/>
  <c r="AZ224"/>
  <c r="BA224"/>
  <c r="BB224"/>
  <c r="BC224"/>
  <c r="BD224"/>
  <c r="BE224"/>
  <c r="BF224"/>
  <c r="BG224"/>
  <c r="BH224"/>
  <c r="BO224"/>
  <c r="BP224"/>
  <c r="AQ225"/>
  <c r="AR225"/>
  <c r="AS225"/>
  <c r="AT225"/>
  <c r="AU225"/>
  <c r="AV225"/>
  <c r="AW225"/>
  <c r="AX225"/>
  <c r="AY225"/>
  <c r="AZ225"/>
  <c r="BA225"/>
  <c r="BB225"/>
  <c r="BC225"/>
  <c r="BD225"/>
  <c r="BE225"/>
  <c r="BF225"/>
  <c r="BG225"/>
  <c r="BH225"/>
  <c r="BO225"/>
  <c r="BP225"/>
  <c r="AQ226"/>
  <c r="AR226"/>
  <c r="AS226"/>
  <c r="AT226"/>
  <c r="AU226"/>
  <c r="AV226"/>
  <c r="AW226"/>
  <c r="AX226"/>
  <c r="AY226"/>
  <c r="AZ226"/>
  <c r="BA226"/>
  <c r="BB226"/>
  <c r="BC226"/>
  <c r="BD226"/>
  <c r="BE226"/>
  <c r="BF226"/>
  <c r="BG226"/>
  <c r="BH226"/>
  <c r="BO226"/>
  <c r="BP226"/>
  <c r="AQ227"/>
  <c r="AR227"/>
  <c r="AS227"/>
  <c r="AT227"/>
  <c r="AU227"/>
  <c r="AV227"/>
  <c r="AW227"/>
  <c r="AX227"/>
  <c r="AY227"/>
  <c r="AZ227"/>
  <c r="BA227"/>
  <c r="BB227"/>
  <c r="BC227"/>
  <c r="BD227"/>
  <c r="BE227"/>
  <c r="BF227"/>
  <c r="BG227"/>
  <c r="BH227"/>
  <c r="BO227"/>
  <c r="BP227"/>
  <c r="AQ228"/>
  <c r="AR228"/>
  <c r="AS228"/>
  <c r="AT228"/>
  <c r="AU228"/>
  <c r="AV228"/>
  <c r="AW228"/>
  <c r="AX228"/>
  <c r="AY228"/>
  <c r="AZ228"/>
  <c r="BA228"/>
  <c r="BB228"/>
  <c r="BC228"/>
  <c r="BD228"/>
  <c r="BE228"/>
  <c r="BF228"/>
  <c r="BG228"/>
  <c r="BH228"/>
  <c r="BO228"/>
  <c r="BP228"/>
  <c r="AQ229"/>
  <c r="AR229"/>
  <c r="AS229"/>
  <c r="AT229"/>
  <c r="AU229"/>
  <c r="AV229"/>
  <c r="AW229"/>
  <c r="AX229"/>
  <c r="AY229"/>
  <c r="AZ229"/>
  <c r="BA229"/>
  <c r="BB229"/>
  <c r="BC229"/>
  <c r="BD229"/>
  <c r="BE229"/>
  <c r="BF229"/>
  <c r="BG229"/>
  <c r="BH229"/>
  <c r="BO229"/>
  <c r="BP229"/>
  <c r="AQ230"/>
  <c r="AR230"/>
  <c r="AS230"/>
  <c r="AT230"/>
  <c r="AU230"/>
  <c r="AV230"/>
  <c r="AW230"/>
  <c r="AX230"/>
  <c r="AY230"/>
  <c r="AZ230"/>
  <c r="BA230"/>
  <c r="BB230"/>
  <c r="BC230"/>
  <c r="BD230"/>
  <c r="BE230"/>
  <c r="BF230"/>
  <c r="BG230"/>
  <c r="BH230"/>
  <c r="BO230"/>
  <c r="BP230"/>
  <c r="AQ231"/>
  <c r="AR231"/>
  <c r="AS231"/>
  <c r="AT231"/>
  <c r="AU231"/>
  <c r="AV231"/>
  <c r="AW231"/>
  <c r="AX231"/>
  <c r="AY231"/>
  <c r="AZ231"/>
  <c r="BA231"/>
  <c r="BB231"/>
  <c r="BC231"/>
  <c r="BD231"/>
  <c r="BE231"/>
  <c r="BF231"/>
  <c r="BG231"/>
  <c r="BH231"/>
  <c r="BO231"/>
  <c r="BP231"/>
  <c r="AQ232"/>
  <c r="AR232"/>
  <c r="AS232"/>
  <c r="AT232"/>
  <c r="AU232"/>
  <c r="AV232"/>
  <c r="AW232"/>
  <c r="AX232"/>
  <c r="AY232"/>
  <c r="AZ232"/>
  <c r="BA232"/>
  <c r="BB232"/>
  <c r="BC232"/>
  <c r="BD232"/>
  <c r="BE232"/>
  <c r="BF232"/>
  <c r="BG232"/>
  <c r="BH232"/>
  <c r="BO232"/>
  <c r="BP232"/>
  <c r="AQ233"/>
  <c r="AR233"/>
  <c r="AS233"/>
  <c r="AT233"/>
  <c r="AU233"/>
  <c r="AV233"/>
  <c r="AW233"/>
  <c r="AX233"/>
  <c r="AY233"/>
  <c r="AZ233"/>
  <c r="BA233"/>
  <c r="BB233"/>
  <c r="BC233"/>
  <c r="BD233"/>
  <c r="BE233"/>
  <c r="BF233"/>
  <c r="BG233"/>
  <c r="BH233"/>
  <c r="BO233"/>
  <c r="BP233"/>
  <c r="AQ234"/>
  <c r="AR234"/>
  <c r="AS234"/>
  <c r="AT234"/>
  <c r="AU234"/>
  <c r="AV234"/>
  <c r="AW234"/>
  <c r="AX234"/>
  <c r="AY234"/>
  <c r="AZ234"/>
  <c r="BA234"/>
  <c r="BB234"/>
  <c r="BC234"/>
  <c r="BD234"/>
  <c r="BE234"/>
  <c r="BF234"/>
  <c r="BG234"/>
  <c r="BH234"/>
  <c r="BO234"/>
  <c r="BP234"/>
  <c r="AQ235"/>
  <c r="AR235"/>
  <c r="AS235"/>
  <c r="AT235"/>
  <c r="AU235"/>
  <c r="AV235"/>
  <c r="AW235"/>
  <c r="AX235"/>
  <c r="AY235"/>
  <c r="AZ235"/>
  <c r="BA235"/>
  <c r="BB235"/>
  <c r="BC235"/>
  <c r="BD235"/>
  <c r="BE235"/>
  <c r="BF235"/>
  <c r="BG235"/>
  <c r="BH235"/>
  <c r="BO235"/>
  <c r="BP235"/>
  <c r="AQ236"/>
  <c r="AR236"/>
  <c r="AS236"/>
  <c r="AT236"/>
  <c r="AU236"/>
  <c r="AV236"/>
  <c r="AW236"/>
  <c r="AX236"/>
  <c r="AY236"/>
  <c r="AZ236"/>
  <c r="BA236"/>
  <c r="BB236"/>
  <c r="BC236"/>
  <c r="BD236"/>
  <c r="BE236"/>
  <c r="BF236"/>
  <c r="BG236"/>
  <c r="BH236"/>
  <c r="BO236"/>
  <c r="BP236"/>
  <c r="AQ237"/>
  <c r="AR237"/>
  <c r="AS237"/>
  <c r="AT237"/>
  <c r="AU237"/>
  <c r="AV237"/>
  <c r="AW237"/>
  <c r="AX237"/>
  <c r="AY237"/>
  <c r="AZ237"/>
  <c r="BA237"/>
  <c r="BB237"/>
  <c r="BC237"/>
  <c r="BD237"/>
  <c r="BE237"/>
  <c r="BF237"/>
  <c r="BG237"/>
  <c r="BH237"/>
  <c r="BO237"/>
  <c r="BP237"/>
  <c r="AQ238"/>
  <c r="AR238"/>
  <c r="AS238"/>
  <c r="AT238"/>
  <c r="AU238"/>
  <c r="AV238"/>
  <c r="AW238"/>
  <c r="AX238"/>
  <c r="AY238"/>
  <c r="AZ238"/>
  <c r="BA238"/>
  <c r="BB238"/>
  <c r="BC238"/>
  <c r="BD238"/>
  <c r="BE238"/>
  <c r="BF238"/>
  <c r="BG238"/>
  <c r="BH238"/>
  <c r="BO238"/>
  <c r="BP238"/>
  <c r="AQ239"/>
  <c r="AR239"/>
  <c r="AS239"/>
  <c r="AT239"/>
  <c r="AU239"/>
  <c r="AV239"/>
  <c r="AW239"/>
  <c r="AX239"/>
  <c r="AY239"/>
  <c r="AZ239"/>
  <c r="BA239"/>
  <c r="BB239"/>
  <c r="BC239"/>
  <c r="BD239"/>
  <c r="BE239"/>
  <c r="BF239"/>
  <c r="BG239"/>
  <c r="BH239"/>
  <c r="BO239"/>
  <c r="BP239"/>
  <c r="AQ240"/>
  <c r="AR240"/>
  <c r="AS240"/>
  <c r="AT240"/>
  <c r="AU240"/>
  <c r="AV240"/>
  <c r="AW240"/>
  <c r="AX240"/>
  <c r="AY240"/>
  <c r="AZ240"/>
  <c r="BA240"/>
  <c r="BB240"/>
  <c r="BC240"/>
  <c r="BD240"/>
  <c r="BE240"/>
  <c r="BF240"/>
  <c r="BG240"/>
  <c r="BH240"/>
  <c r="BO240"/>
  <c r="BP240"/>
  <c r="AQ241"/>
  <c r="AR241"/>
  <c r="AS241"/>
  <c r="AT241"/>
  <c r="AU241"/>
  <c r="AV241"/>
  <c r="AW241"/>
  <c r="AX241"/>
  <c r="AY241"/>
  <c r="AZ241"/>
  <c r="BA241"/>
  <c r="BB241"/>
  <c r="BC241"/>
  <c r="BD241"/>
  <c r="BE241"/>
  <c r="BF241"/>
  <c r="BG241"/>
  <c r="BH241"/>
  <c r="BO241"/>
  <c r="BP241"/>
  <c r="AQ242"/>
  <c r="AR242"/>
  <c r="AS242"/>
  <c r="AT242"/>
  <c r="AU242"/>
  <c r="AV242"/>
  <c r="AW242"/>
  <c r="AX242"/>
  <c r="AY242"/>
  <c r="AZ242"/>
  <c r="BA242"/>
  <c r="BB242"/>
  <c r="BC242"/>
  <c r="BD242"/>
  <c r="BE242"/>
  <c r="BF242"/>
  <c r="BG242"/>
  <c r="BH242"/>
  <c r="BO242"/>
  <c r="BP242"/>
  <c r="AQ243"/>
  <c r="AR243"/>
  <c r="AS243"/>
  <c r="AT243"/>
  <c r="AU243"/>
  <c r="AV243"/>
  <c r="AW243"/>
  <c r="AX243"/>
  <c r="AY243"/>
  <c r="AZ243"/>
  <c r="BA243"/>
  <c r="BB243"/>
  <c r="BC243"/>
  <c r="BD243"/>
  <c r="BE243"/>
  <c r="BF243"/>
  <c r="BG243"/>
  <c r="BH243"/>
  <c r="BO243"/>
  <c r="BP243"/>
  <c r="AQ244"/>
  <c r="AR244"/>
  <c r="AS244"/>
  <c r="AT244"/>
  <c r="AU244"/>
  <c r="AV244"/>
  <c r="AW244"/>
  <c r="AX244"/>
  <c r="AY244"/>
  <c r="AZ244"/>
  <c r="BA244"/>
  <c r="BB244"/>
  <c r="BC244"/>
  <c r="BD244"/>
  <c r="BE244"/>
  <c r="BF244"/>
  <c r="BG244"/>
  <c r="BH244"/>
  <c r="BO244"/>
  <c r="BP244"/>
  <c r="AQ245"/>
  <c r="AR245"/>
  <c r="AS245"/>
  <c r="AT245"/>
  <c r="AU245"/>
  <c r="AV245"/>
  <c r="AW245"/>
  <c r="AX245"/>
  <c r="AY245"/>
  <c r="AZ245"/>
  <c r="BA245"/>
  <c r="BB245"/>
  <c r="BC245"/>
  <c r="BD245"/>
  <c r="BE245"/>
  <c r="BF245"/>
  <c r="BG245"/>
  <c r="BH245"/>
  <c r="BO245"/>
  <c r="BP245"/>
  <c r="AQ246"/>
  <c r="AR246"/>
  <c r="AS246"/>
  <c r="AT246"/>
  <c r="AU246"/>
  <c r="AV246"/>
  <c r="AW246"/>
  <c r="AX246"/>
  <c r="AY246"/>
  <c r="AZ246"/>
  <c r="BA246"/>
  <c r="BB246"/>
  <c r="BC246"/>
  <c r="BD246"/>
  <c r="BE246"/>
  <c r="BF246"/>
  <c r="BG246"/>
  <c r="BH246"/>
  <c r="BO246"/>
  <c r="BP246"/>
  <c r="AQ247"/>
  <c r="AR247"/>
  <c r="AS247"/>
  <c r="AT247"/>
  <c r="AU247"/>
  <c r="AV247"/>
  <c r="AW247"/>
  <c r="AX247"/>
  <c r="AY247"/>
  <c r="AZ247"/>
  <c r="BA247"/>
  <c r="BB247"/>
  <c r="BC247"/>
  <c r="BD247"/>
  <c r="BE247"/>
  <c r="BF247"/>
  <c r="BG247"/>
  <c r="BH247"/>
  <c r="BO247"/>
  <c r="BP247"/>
  <c r="AQ248"/>
  <c r="AR248"/>
  <c r="AS248"/>
  <c r="AT248"/>
  <c r="AU248"/>
  <c r="AV248"/>
  <c r="AW248"/>
  <c r="AX248"/>
  <c r="AY248"/>
  <c r="AZ248"/>
  <c r="BA248"/>
  <c r="BB248"/>
  <c r="BC248"/>
  <c r="BD248"/>
  <c r="BE248"/>
  <c r="BF248"/>
  <c r="BG248"/>
  <c r="BH248"/>
  <c r="BO248"/>
  <c r="BP248"/>
  <c r="AQ249"/>
  <c r="AR249"/>
  <c r="AS249"/>
  <c r="AT249"/>
  <c r="AU249"/>
  <c r="AV249"/>
  <c r="AW249"/>
  <c r="AX249"/>
  <c r="AY249"/>
  <c r="AZ249"/>
  <c r="BA249"/>
  <c r="BB249"/>
  <c r="BC249"/>
  <c r="BD249"/>
  <c r="BE249"/>
  <c r="BF249"/>
  <c r="BG249"/>
  <c r="BH249"/>
  <c r="BO249"/>
  <c r="BP249"/>
  <c r="AQ250"/>
  <c r="AR250"/>
  <c r="AS250"/>
  <c r="AT250"/>
  <c r="AU250"/>
  <c r="AV250"/>
  <c r="AW250"/>
  <c r="AX250"/>
  <c r="AY250"/>
  <c r="AZ250"/>
  <c r="BA250"/>
  <c r="BB250"/>
  <c r="BC250"/>
  <c r="BD250"/>
  <c r="BE250"/>
  <c r="BF250"/>
  <c r="BG250"/>
  <c r="BH250"/>
  <c r="BO250"/>
  <c r="BP250"/>
  <c r="AQ251"/>
  <c r="AR251"/>
  <c r="AS251"/>
  <c r="AT251"/>
  <c r="AU251"/>
  <c r="AV251"/>
  <c r="AW251"/>
  <c r="AX251"/>
  <c r="AY251"/>
  <c r="AZ251"/>
  <c r="BA251"/>
  <c r="BB251"/>
  <c r="BC251"/>
  <c r="BD251"/>
  <c r="BE251"/>
  <c r="BF251"/>
  <c r="BG251"/>
  <c r="BH251"/>
  <c r="BO251"/>
  <c r="BP251"/>
  <c r="AQ252"/>
  <c r="AR252"/>
  <c r="AS252"/>
  <c r="AT252"/>
  <c r="AU252"/>
  <c r="AV252"/>
  <c r="AW252"/>
  <c r="AX252"/>
  <c r="AY252"/>
  <c r="AZ252"/>
  <c r="BA252"/>
  <c r="BB252"/>
  <c r="BC252"/>
  <c r="BD252"/>
  <c r="BE252"/>
  <c r="BF252"/>
  <c r="BG252"/>
  <c r="BH252"/>
  <c r="BO252"/>
  <c r="BP252"/>
  <c r="AQ253"/>
  <c r="AR253"/>
  <c r="AS253"/>
  <c r="AT253"/>
  <c r="AU253"/>
  <c r="AV253"/>
  <c r="AW253"/>
  <c r="AX253"/>
  <c r="AY253"/>
  <c r="AZ253"/>
  <c r="BA253"/>
  <c r="BB253"/>
  <c r="BC253"/>
  <c r="BD253"/>
  <c r="BE253"/>
  <c r="BF253"/>
  <c r="BG253"/>
  <c r="BH253"/>
  <c r="BO253"/>
  <c r="BP253"/>
  <c r="AQ254"/>
  <c r="AR254"/>
  <c r="AS254"/>
  <c r="AT254"/>
  <c r="AU254"/>
  <c r="AV254"/>
  <c r="AW254"/>
  <c r="AX254"/>
  <c r="AY254"/>
  <c r="AZ254"/>
  <c r="BA254"/>
  <c r="BB254"/>
  <c r="BC254"/>
  <c r="BD254"/>
  <c r="BE254"/>
  <c r="BF254"/>
  <c r="BG254"/>
  <c r="BH254"/>
  <c r="BO254"/>
  <c r="BP254"/>
  <c r="AQ255"/>
  <c r="AR255"/>
  <c r="AS255"/>
  <c r="AT255"/>
  <c r="AU255"/>
  <c r="AV255"/>
  <c r="AW255"/>
  <c r="AX255"/>
  <c r="AY255"/>
  <c r="AZ255"/>
  <c r="BA255"/>
  <c r="BB255"/>
  <c r="BC255"/>
  <c r="BD255"/>
  <c r="BE255"/>
  <c r="BF255"/>
  <c r="BG255"/>
  <c r="BH255"/>
  <c r="BO255"/>
  <c r="BP255"/>
  <c r="AQ256"/>
  <c r="AR256"/>
  <c r="AS256"/>
  <c r="AT256"/>
  <c r="AU256"/>
  <c r="AV256"/>
  <c r="AW256"/>
  <c r="AX256"/>
  <c r="AY256"/>
  <c r="AZ256"/>
  <c r="BA256"/>
  <c r="BB256"/>
  <c r="BC256"/>
  <c r="BD256"/>
  <c r="BE256"/>
  <c r="BF256"/>
  <c r="BG256"/>
  <c r="BH256"/>
  <c r="BO256"/>
  <c r="BP256"/>
  <c r="AQ257"/>
  <c r="AR257"/>
  <c r="AS257"/>
  <c r="AT257"/>
  <c r="AU257"/>
  <c r="AV257"/>
  <c r="AW257"/>
  <c r="AX257"/>
  <c r="AY257"/>
  <c r="AZ257"/>
  <c r="BA257"/>
  <c r="BB257"/>
  <c r="BC257"/>
  <c r="BD257"/>
  <c r="BE257"/>
  <c r="BF257"/>
  <c r="BG257"/>
  <c r="BH257"/>
  <c r="BO257"/>
  <c r="BP257"/>
  <c r="AQ258"/>
  <c r="AR258"/>
  <c r="AS258"/>
  <c r="AT258"/>
  <c r="AU258"/>
  <c r="AV258"/>
  <c r="AW258"/>
  <c r="AX258"/>
  <c r="AY258"/>
  <c r="AZ258"/>
  <c r="BA258"/>
  <c r="BB258"/>
  <c r="BC258"/>
  <c r="BD258"/>
  <c r="BE258"/>
  <c r="BF258"/>
  <c r="BG258"/>
  <c r="BH258"/>
  <c r="BO258"/>
  <c r="BP258"/>
  <c r="AQ259"/>
  <c r="AR259"/>
  <c r="AS259"/>
  <c r="AT259"/>
  <c r="AU259"/>
  <c r="AV259"/>
  <c r="AW259"/>
  <c r="AX259"/>
  <c r="AY259"/>
  <c r="AZ259"/>
  <c r="BA259"/>
  <c r="BB259"/>
  <c r="BC259"/>
  <c r="BD259"/>
  <c r="BE259"/>
  <c r="BF259"/>
  <c r="BG259"/>
  <c r="BH259"/>
  <c r="BO259"/>
  <c r="BP259"/>
  <c r="AQ260"/>
  <c r="AR260"/>
  <c r="AS260"/>
  <c r="AT260"/>
  <c r="AU260"/>
  <c r="AV260"/>
  <c r="AW260"/>
  <c r="AX260"/>
  <c r="AY260"/>
  <c r="AZ260"/>
  <c r="BA260"/>
  <c r="BB260"/>
  <c r="BC260"/>
  <c r="BD260"/>
  <c r="BE260"/>
  <c r="BF260"/>
  <c r="BG260"/>
  <c r="BH260"/>
  <c r="BO260"/>
  <c r="BP260"/>
  <c r="AQ261"/>
  <c r="AR261"/>
  <c r="AS261"/>
  <c r="AT261"/>
  <c r="AU261"/>
  <c r="AV261"/>
  <c r="AW261"/>
  <c r="AX261"/>
  <c r="AY261"/>
  <c r="AZ261"/>
  <c r="BA261"/>
  <c r="BB261"/>
  <c r="BC261"/>
  <c r="BD261"/>
  <c r="BE261"/>
  <c r="BF261"/>
  <c r="BG261"/>
  <c r="BH261"/>
  <c r="BO261"/>
  <c r="BP261"/>
  <c r="AQ262"/>
  <c r="AR262"/>
  <c r="AS262"/>
  <c r="AT262"/>
  <c r="AU262"/>
  <c r="AV262"/>
  <c r="AW262"/>
  <c r="AX262"/>
  <c r="AY262"/>
  <c r="AZ262"/>
  <c r="BA262"/>
  <c r="BB262"/>
  <c r="BC262"/>
  <c r="BD262"/>
  <c r="BE262"/>
  <c r="BF262"/>
  <c r="BG262"/>
  <c r="BH262"/>
  <c r="BO262"/>
  <c r="BP262"/>
  <c r="AQ263"/>
  <c r="AR263"/>
  <c r="AS263"/>
  <c r="AT263"/>
  <c r="AU263"/>
  <c r="AV263"/>
  <c r="AW263"/>
  <c r="AX263"/>
  <c r="AY263"/>
  <c r="AZ263"/>
  <c r="BA263"/>
  <c r="BB263"/>
  <c r="BC263"/>
  <c r="BD263"/>
  <c r="BE263"/>
  <c r="BF263"/>
  <c r="BG263"/>
  <c r="BH263"/>
  <c r="BO263"/>
  <c r="BP263"/>
  <c r="AQ264"/>
  <c r="AR264"/>
  <c r="AS264"/>
  <c r="AT264"/>
  <c r="AU264"/>
  <c r="AV264"/>
  <c r="AW264"/>
  <c r="AX264"/>
  <c r="AY264"/>
  <c r="AZ264"/>
  <c r="BA264"/>
  <c r="BB264"/>
  <c r="BC264"/>
  <c r="BD264"/>
  <c r="BE264"/>
  <c r="BF264"/>
  <c r="BG264"/>
  <c r="BH264"/>
  <c r="BO264"/>
  <c r="BP264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99"/>
  <c r="AO100"/>
  <c r="AO101"/>
  <c r="AO102"/>
  <c r="AO103"/>
  <c r="AO104"/>
  <c r="AO105"/>
  <c r="AO106"/>
  <c r="AO107"/>
  <c r="AO108"/>
  <c r="AO109"/>
  <c r="AO110"/>
  <c r="AO111"/>
  <c r="AO112"/>
  <c r="AO113"/>
  <c r="AO114"/>
  <c r="AO115"/>
  <c r="AO116"/>
  <c r="AO117"/>
  <c r="AO118"/>
  <c r="AO119"/>
  <c r="AO120"/>
  <c r="AO121"/>
  <c r="AO122"/>
  <c r="AO123"/>
  <c r="AO124"/>
  <c r="AO125"/>
  <c r="AO126"/>
  <c r="AO127"/>
  <c r="AO128"/>
  <c r="AO129"/>
  <c r="AO130"/>
  <c r="AO131"/>
  <c r="AO132"/>
  <c r="AO133"/>
  <c r="AO134"/>
  <c r="AO135"/>
  <c r="AO136"/>
  <c r="AO137"/>
  <c r="AO138"/>
  <c r="AO139"/>
  <c r="AO140"/>
  <c r="AO141"/>
  <c r="AO142"/>
  <c r="AO143"/>
  <c r="AO144"/>
  <c r="AO145"/>
  <c r="AO146"/>
  <c r="AO147"/>
  <c r="AO148"/>
  <c r="AO149"/>
  <c r="AO150"/>
  <c r="AO151"/>
  <c r="AO152"/>
  <c r="AO153"/>
  <c r="AO154"/>
  <c r="AO155"/>
  <c r="AO156"/>
  <c r="AO157"/>
  <c r="AO158"/>
  <c r="AO159"/>
  <c r="AO160"/>
  <c r="AO161"/>
  <c r="AO162"/>
  <c r="AO163"/>
  <c r="AO164"/>
  <c r="AO165"/>
  <c r="AO166"/>
  <c r="AO167"/>
  <c r="AO168"/>
  <c r="AO169"/>
  <c r="AO170"/>
  <c r="AO171"/>
  <c r="AO172"/>
  <c r="AO173"/>
  <c r="AO174"/>
  <c r="AO175"/>
  <c r="AO176"/>
  <c r="AO177"/>
  <c r="AO178"/>
  <c r="AO179"/>
  <c r="AO180"/>
  <c r="AO181"/>
  <c r="AO182"/>
  <c r="AO183"/>
  <c r="AO184"/>
  <c r="AO185"/>
  <c r="AO186"/>
  <c r="AO187"/>
  <c r="AO188"/>
  <c r="AO189"/>
  <c r="AO190"/>
  <c r="AO191"/>
  <c r="AO192"/>
  <c r="AO193"/>
  <c r="AO194"/>
  <c r="AO195"/>
  <c r="AO196"/>
  <c r="AO197"/>
  <c r="AO198"/>
  <c r="AO199"/>
  <c r="AO200"/>
  <c r="AO201"/>
  <c r="AO202"/>
  <c r="AO203"/>
  <c r="AO204"/>
  <c r="AO205"/>
  <c r="AO206"/>
  <c r="AO207"/>
  <c r="AO208"/>
  <c r="AO209"/>
  <c r="AO210"/>
  <c r="AO211"/>
  <c r="AO212"/>
  <c r="AO213"/>
  <c r="AO214"/>
  <c r="AO215"/>
  <c r="AO216"/>
  <c r="AO217"/>
  <c r="AO218"/>
  <c r="AO219"/>
  <c r="AO220"/>
  <c r="AO221"/>
  <c r="AO222"/>
  <c r="AO223"/>
  <c r="AO224"/>
  <c r="AO225"/>
  <c r="AO226"/>
  <c r="AO227"/>
  <c r="AO228"/>
  <c r="AO229"/>
  <c r="AO230"/>
  <c r="AO231"/>
  <c r="AO232"/>
  <c r="AO233"/>
  <c r="AO234"/>
  <c r="AO235"/>
  <c r="AO236"/>
  <c r="AO237"/>
  <c r="AO238"/>
  <c r="AO239"/>
  <c r="AO240"/>
  <c r="AO241"/>
  <c r="AO242"/>
  <c r="AO243"/>
  <c r="AO244"/>
  <c r="AO245"/>
  <c r="AO246"/>
  <c r="AO247"/>
  <c r="AO248"/>
  <c r="AO249"/>
  <c r="AO250"/>
  <c r="AO251"/>
  <c r="AO252"/>
  <c r="AO253"/>
  <c r="AO254"/>
  <c r="AO255"/>
  <c r="AO256"/>
  <c r="AO257"/>
  <c r="AO258"/>
  <c r="AO259"/>
  <c r="AO260"/>
  <c r="AO261"/>
  <c r="AO262"/>
  <c r="AO263"/>
  <c r="AO264"/>
  <c r="BP12"/>
  <c r="BO12"/>
  <c r="BN12"/>
  <c r="BM12"/>
  <c r="BL12"/>
  <c r="BK12"/>
  <c r="BJ12"/>
  <c r="BI12"/>
  <c r="BH12"/>
  <c r="BG12"/>
  <c r="BF12"/>
  <c r="BE12"/>
  <c r="BD12"/>
  <c r="BC12"/>
  <c r="BB12"/>
  <c r="AL5" i="1"/>
  <c r="AL6"/>
  <c r="AL7"/>
  <c r="AL8"/>
  <c r="AL9"/>
  <c r="AL10"/>
  <c r="AL11"/>
  <c r="AL12"/>
  <c r="AL13"/>
  <c r="AL14"/>
  <c r="AL15"/>
  <c r="AL16"/>
  <c r="AL17"/>
  <c r="AL18"/>
  <c r="AL19"/>
  <c r="AL20"/>
  <c r="AL21"/>
  <c r="AL22"/>
  <c r="AL23"/>
  <c r="AL24"/>
  <c r="AL25"/>
  <c r="AL26"/>
  <c r="AL27"/>
  <c r="AL28"/>
  <c r="AL29"/>
  <c r="AL30"/>
  <c r="AL31"/>
  <c r="AL32"/>
  <c r="AL33"/>
  <c r="AL34"/>
  <c r="AL35"/>
  <c r="AL36"/>
  <c r="AL37"/>
  <c r="AL38"/>
  <c r="AL39"/>
  <c r="AL40"/>
  <c r="AL41"/>
  <c r="AL42"/>
  <c r="AL43"/>
  <c r="AL44"/>
  <c r="AL45"/>
  <c r="AL46"/>
  <c r="AL47"/>
  <c r="AL48"/>
  <c r="AL49"/>
  <c r="AL50"/>
  <c r="AL51"/>
  <c r="AL52"/>
  <c r="AL53"/>
  <c r="AL54"/>
  <c r="AL55"/>
  <c r="AL56"/>
  <c r="AL57"/>
  <c r="AL58"/>
  <c r="AL59"/>
  <c r="AL60"/>
  <c r="AL61"/>
  <c r="AL62"/>
  <c r="AL63"/>
  <c r="AL64"/>
  <c r="AL65"/>
  <c r="AL66"/>
  <c r="AL67"/>
  <c r="AL68"/>
  <c r="AL69"/>
  <c r="AL70"/>
  <c r="AL71"/>
  <c r="AL72"/>
  <c r="AL73"/>
  <c r="AL74"/>
  <c r="AL75"/>
  <c r="AL76"/>
  <c r="AL77"/>
  <c r="AL78"/>
  <c r="AL79"/>
  <c r="AL80"/>
  <c r="AL81"/>
  <c r="AL82"/>
  <c r="AL83"/>
  <c r="AL84"/>
  <c r="AL85"/>
  <c r="AL86"/>
  <c r="AL87"/>
  <c r="AL88"/>
  <c r="AL89"/>
  <c r="AL90"/>
  <c r="AL91"/>
  <c r="AL92"/>
  <c r="AL93"/>
  <c r="AL94"/>
  <c r="AL95"/>
  <c r="AL96"/>
  <c r="AL97"/>
  <c r="AL98"/>
  <c r="AL99"/>
  <c r="AL100"/>
  <c r="AL101"/>
  <c r="AL102"/>
  <c r="AL103"/>
  <c r="AL104"/>
  <c r="AL105"/>
  <c r="AL106"/>
  <c r="AL107"/>
  <c r="AL108"/>
  <c r="AL109"/>
  <c r="AL110"/>
  <c r="AL111"/>
  <c r="AL112"/>
  <c r="AL113"/>
  <c r="AL114"/>
  <c r="AL115"/>
  <c r="AL116"/>
  <c r="AL117"/>
  <c r="AL118"/>
  <c r="AL119"/>
  <c r="AL120"/>
  <c r="AL121"/>
  <c r="AL122"/>
  <c r="AL123"/>
  <c r="AL124"/>
  <c r="AL125"/>
  <c r="AL126"/>
  <c r="AL127"/>
  <c r="AL128"/>
  <c r="AL129"/>
  <c r="AL130"/>
  <c r="AL131"/>
  <c r="AL132"/>
  <c r="AL133"/>
  <c r="AL134"/>
  <c r="AL135"/>
  <c r="AL136"/>
  <c r="AL137"/>
  <c r="AL138"/>
  <c r="AL139"/>
  <c r="AL140"/>
  <c r="AL141"/>
  <c r="AL142"/>
  <c r="AL143"/>
  <c r="AL144"/>
  <c r="AL145"/>
  <c r="AL146"/>
  <c r="AL147"/>
  <c r="AL148"/>
  <c r="AL149"/>
  <c r="AL150"/>
  <c r="AL151"/>
  <c r="AL152"/>
  <c r="AL153"/>
  <c r="AL154"/>
  <c r="AL155"/>
  <c r="AL156"/>
  <c r="AL157"/>
  <c r="AL158"/>
  <c r="AL159"/>
  <c r="AL160"/>
  <c r="AL161"/>
  <c r="AL162"/>
  <c r="AL163"/>
  <c r="AL164"/>
  <c r="AL165"/>
  <c r="AL166"/>
  <c r="AL167"/>
  <c r="AL168"/>
  <c r="AL169"/>
  <c r="AL170"/>
  <c r="AL171"/>
  <c r="AL172"/>
  <c r="AL173"/>
  <c r="AL174"/>
  <c r="AL175"/>
  <c r="AL176"/>
  <c r="AL177"/>
  <c r="AL178"/>
  <c r="AL179"/>
  <c r="AL180"/>
  <c r="AL181"/>
  <c r="AL182"/>
  <c r="AL183"/>
  <c r="AL184"/>
  <c r="AL185"/>
  <c r="AL186"/>
  <c r="AL187"/>
  <c r="AL188"/>
  <c r="AL189"/>
  <c r="AL190"/>
  <c r="AL191"/>
  <c r="AL192"/>
  <c r="AL193"/>
  <c r="AL194"/>
  <c r="AL195"/>
  <c r="AL196"/>
  <c r="AL197"/>
  <c r="AL198"/>
  <c r="AL199"/>
  <c r="AL200"/>
  <c r="AL201"/>
  <c r="AL202"/>
  <c r="AL203"/>
  <c r="AL204"/>
  <c r="AL205"/>
  <c r="AL206"/>
  <c r="AL207"/>
  <c r="AL208"/>
  <c r="AL209"/>
  <c r="AL210"/>
  <c r="AL211"/>
  <c r="AL212"/>
  <c r="AL213"/>
  <c r="AL214"/>
  <c r="AL215"/>
  <c r="AL216"/>
  <c r="AL217"/>
  <c r="AL218"/>
  <c r="AL219"/>
  <c r="AL220"/>
  <c r="AL221"/>
  <c r="AL222"/>
  <c r="AL223"/>
  <c r="AL224"/>
  <c r="AL225"/>
  <c r="AL226"/>
  <c r="AL227"/>
  <c r="AL228"/>
  <c r="AL229"/>
  <c r="AL230"/>
  <c r="AL231"/>
  <c r="AL232"/>
  <c r="AL233"/>
  <c r="AL234"/>
  <c r="AL235"/>
  <c r="AL236"/>
  <c r="AL237"/>
  <c r="AL238"/>
  <c r="AL239"/>
  <c r="AL240"/>
  <c r="AL241"/>
  <c r="AL242"/>
  <c r="AL243"/>
  <c r="AL244"/>
  <c r="AL245"/>
  <c r="AL246"/>
  <c r="AL247"/>
  <c r="AL248"/>
  <c r="AL249"/>
  <c r="AL250"/>
  <c r="AL251"/>
  <c r="AL252"/>
  <c r="AL253"/>
  <c r="AL254"/>
  <c r="AL255"/>
  <c r="AL256"/>
  <c r="AL257"/>
  <c r="AL258"/>
  <c r="AL259"/>
  <c r="AL260"/>
  <c r="AL261"/>
  <c r="AL262"/>
  <c r="AL263"/>
  <c r="AL264"/>
  <c r="AL265"/>
  <c r="AL266"/>
  <c r="AL267"/>
  <c r="AL268"/>
  <c r="AL269"/>
  <c r="AL270"/>
  <c r="AL271"/>
  <c r="AL272"/>
  <c r="AL273"/>
  <c r="AL274"/>
  <c r="AL275"/>
  <c r="AL276"/>
  <c r="AL277"/>
  <c r="AL278"/>
  <c r="AL279"/>
  <c r="AL280"/>
  <c r="AL281"/>
  <c r="AL282"/>
  <c r="AL283"/>
  <c r="AL284"/>
  <c r="AL285"/>
  <c r="AL286"/>
  <c r="AL287"/>
  <c r="AL288"/>
  <c r="AL289"/>
  <c r="AL290"/>
  <c r="AL291"/>
  <c r="AL292"/>
  <c r="AL293"/>
  <c r="AL294"/>
  <c r="AL295"/>
  <c r="AL296"/>
  <c r="AL297"/>
  <c r="AL298"/>
  <c r="AL299"/>
  <c r="AL300"/>
  <c r="AL301"/>
  <c r="AL302"/>
  <c r="AL303"/>
  <c r="AL304"/>
  <c r="AL305"/>
  <c r="AL306"/>
  <c r="AL307"/>
  <c r="AL308"/>
  <c r="AL309"/>
  <c r="AL310"/>
  <c r="AL311"/>
  <c r="AL312"/>
  <c r="AL313"/>
  <c r="AL314"/>
  <c r="AL315"/>
  <c r="AL316"/>
  <c r="AL317"/>
  <c r="AL318"/>
  <c r="AL319"/>
  <c r="AL320"/>
  <c r="AL321"/>
  <c r="AL322"/>
  <c r="AL323"/>
  <c r="AL324"/>
  <c r="AL325"/>
  <c r="AL326"/>
  <c r="AL327"/>
  <c r="AL328"/>
  <c r="AL329"/>
  <c r="AL330"/>
  <c r="AL331"/>
  <c r="AL332"/>
  <c r="AL333"/>
  <c r="AL334"/>
  <c r="AL335"/>
  <c r="AL336"/>
  <c r="AL337"/>
  <c r="AL338"/>
  <c r="AL339"/>
  <c r="AL340"/>
  <c r="AL341"/>
  <c r="AL342"/>
  <c r="AL343"/>
  <c r="AL344"/>
  <c r="AL345"/>
  <c r="AL346"/>
  <c r="AL347"/>
  <c r="AL348"/>
  <c r="AL349"/>
  <c r="AL350"/>
  <c r="AL351"/>
  <c r="AL352"/>
  <c r="AL353"/>
  <c r="AL354"/>
  <c r="AL355"/>
  <c r="AL356"/>
  <c r="AL357"/>
  <c r="AL358"/>
  <c r="AL359"/>
  <c r="AL360"/>
  <c r="AL361"/>
  <c r="AL362"/>
  <c r="AL363"/>
  <c r="AL364"/>
  <c r="AL365"/>
  <c r="AL366"/>
  <c r="AL367"/>
  <c r="AL368"/>
  <c r="AL369"/>
  <c r="AL370"/>
  <c r="AL371"/>
  <c r="AL372"/>
  <c r="AL373"/>
  <c r="AL374"/>
  <c r="AL375"/>
  <c r="AL376"/>
  <c r="AL377"/>
  <c r="AL378"/>
  <c r="AL379"/>
  <c r="AL380"/>
  <c r="AL381"/>
  <c r="AL382"/>
  <c r="AL383"/>
  <c r="AL384"/>
  <c r="AL385"/>
  <c r="AL386"/>
  <c r="AL387"/>
  <c r="AL388"/>
  <c r="AL389"/>
  <c r="AL390"/>
  <c r="AL391"/>
  <c r="AL392"/>
  <c r="AL393"/>
  <c r="AL394"/>
  <c r="AL395"/>
  <c r="AL396"/>
  <c r="AL397"/>
  <c r="AL398"/>
  <c r="AL399"/>
  <c r="AL400"/>
  <c r="AL401"/>
  <c r="AL402"/>
  <c r="AL403"/>
  <c r="AL404"/>
  <c r="AL405"/>
  <c r="AL406"/>
  <c r="AL407"/>
  <c r="AL408"/>
  <c r="AL409"/>
  <c r="AL410"/>
  <c r="AL411"/>
  <c r="AL412"/>
  <c r="AL413"/>
  <c r="AL414"/>
  <c r="AL415"/>
  <c r="AL416"/>
  <c r="AL417"/>
  <c r="AL418"/>
  <c r="AL419"/>
  <c r="AL420"/>
  <c r="AL421"/>
  <c r="AL422"/>
  <c r="AL423"/>
  <c r="AL424"/>
  <c r="AL425"/>
  <c r="AL426"/>
  <c r="AL427"/>
  <c r="AL428"/>
  <c r="AL429"/>
  <c r="AL430"/>
  <c r="AL431"/>
  <c r="AL432"/>
  <c r="AL433"/>
  <c r="AL434"/>
  <c r="AL435"/>
  <c r="AL436"/>
  <c r="AL437"/>
  <c r="AL438"/>
  <c r="AL439"/>
  <c r="AL440"/>
  <c r="AL441"/>
  <c r="AL442"/>
  <c r="AL443"/>
  <c r="AL444"/>
  <c r="AL445"/>
  <c r="AL446"/>
  <c r="AL447"/>
  <c r="AL448"/>
  <c r="AL449"/>
  <c r="AL450"/>
  <c r="AL451"/>
  <c r="AL452"/>
  <c r="AL453"/>
  <c r="AL454"/>
  <c r="AL455"/>
  <c r="AL456"/>
  <c r="AL457"/>
  <c r="AL458"/>
  <c r="AL459"/>
  <c r="AL460"/>
  <c r="AL461"/>
  <c r="AL462"/>
  <c r="AL463"/>
  <c r="AL464"/>
  <c r="AL465"/>
  <c r="AL466"/>
  <c r="AL467"/>
  <c r="AL468"/>
  <c r="AL469"/>
  <c r="AL470"/>
  <c r="AL471"/>
  <c r="AL472"/>
  <c r="AL473"/>
  <c r="AL474"/>
  <c r="AL475"/>
  <c r="AL476"/>
  <c r="AL477"/>
  <c r="AL478"/>
  <c r="AL479"/>
  <c r="AL480"/>
  <c r="AL481"/>
  <c r="AL482"/>
  <c r="AL483"/>
  <c r="AL484"/>
  <c r="AL485"/>
  <c r="AL486"/>
  <c r="AL487"/>
  <c r="AL488"/>
  <c r="AL489"/>
  <c r="AL490"/>
  <c r="AL491"/>
  <c r="AL492"/>
  <c r="AL493"/>
  <c r="AL494"/>
  <c r="AL495"/>
  <c r="AL496"/>
  <c r="AL497"/>
  <c r="AL498"/>
  <c r="AL499"/>
  <c r="AL500"/>
  <c r="AL501"/>
  <c r="AL502"/>
  <c r="AL503"/>
  <c r="AL504"/>
  <c r="AL505"/>
  <c r="AL506"/>
  <c r="AL507"/>
  <c r="AL508"/>
  <c r="AL509"/>
  <c r="AL510"/>
  <c r="AL511"/>
  <c r="AL512"/>
  <c r="AL513"/>
  <c r="AL514"/>
  <c r="AL515"/>
  <c r="AL516"/>
  <c r="AL517"/>
  <c r="AL518"/>
  <c r="AL519"/>
  <c r="AL520"/>
  <c r="AL521"/>
  <c r="AL522"/>
  <c r="AL523"/>
  <c r="AL524"/>
  <c r="AL525"/>
  <c r="AL526"/>
  <c r="AL527"/>
  <c r="AL528"/>
  <c r="AL529"/>
  <c r="AL530"/>
  <c r="AL531"/>
  <c r="AL532"/>
  <c r="AL533"/>
  <c r="AL534"/>
  <c r="AL535"/>
  <c r="AL536"/>
  <c r="AL537"/>
  <c r="AL538"/>
  <c r="AL539"/>
  <c r="AL540"/>
  <c r="AL541"/>
  <c r="AL542"/>
  <c r="AL543"/>
  <c r="AL544"/>
  <c r="AL545"/>
  <c r="AL546"/>
  <c r="AL547"/>
  <c r="AL548"/>
  <c r="AL549"/>
  <c r="AL550"/>
  <c r="AL551"/>
  <c r="AL552"/>
  <c r="AL553"/>
  <c r="AL554"/>
  <c r="AL555"/>
  <c r="AL556"/>
  <c r="AL557"/>
  <c r="AL558"/>
  <c r="AL559"/>
  <c r="AL560"/>
  <c r="AL561"/>
  <c r="AL562"/>
  <c r="AL563"/>
  <c r="AL564"/>
  <c r="AL565"/>
  <c r="AL566"/>
  <c r="AL567"/>
  <c r="AL568"/>
  <c r="AL569"/>
  <c r="AL570"/>
  <c r="AL571"/>
  <c r="AL572"/>
  <c r="AL573"/>
  <c r="AL574"/>
  <c r="AL575"/>
  <c r="AL576"/>
  <c r="AL577"/>
  <c r="AL578"/>
  <c r="AL579"/>
  <c r="AL580"/>
  <c r="AL581"/>
  <c r="AL582"/>
  <c r="AL583"/>
  <c r="AL584"/>
  <c r="AL585"/>
  <c r="AL586"/>
  <c r="AL587"/>
  <c r="AL588"/>
  <c r="AL589"/>
  <c r="AL590"/>
  <c r="AL591"/>
  <c r="AL592"/>
  <c r="AL593"/>
  <c r="AL594"/>
  <c r="AL595"/>
  <c r="AL596"/>
  <c r="AL597"/>
  <c r="AL598"/>
  <c r="AL599"/>
  <c r="AL600"/>
  <c r="AL601"/>
  <c r="AL602"/>
  <c r="AL603"/>
  <c r="AL604"/>
  <c r="AL605"/>
  <c r="AL606"/>
  <c r="AL607"/>
  <c r="AL608"/>
  <c r="AL609"/>
  <c r="AL610"/>
  <c r="AL611"/>
  <c r="AL612"/>
  <c r="AL613"/>
  <c r="AL614"/>
  <c r="AL615"/>
  <c r="AL616"/>
  <c r="AL617"/>
  <c r="AL618"/>
  <c r="AL619"/>
  <c r="AL620"/>
  <c r="AL621"/>
  <c r="AL622"/>
  <c r="AL623"/>
  <c r="AL624"/>
  <c r="AL625"/>
  <c r="AL626"/>
  <c r="AL627"/>
  <c r="AL628"/>
  <c r="AL629"/>
  <c r="AL630"/>
  <c r="AL631"/>
  <c r="AL632"/>
  <c r="AL633"/>
  <c r="AL634"/>
  <c r="AL635"/>
  <c r="AL636"/>
  <c r="AL637"/>
  <c r="AL638"/>
  <c r="AL639"/>
  <c r="AL640"/>
  <c r="AL641"/>
  <c r="AL642"/>
  <c r="AL643"/>
  <c r="AL644"/>
  <c r="AL645"/>
  <c r="AL646"/>
  <c r="AL647"/>
  <c r="AL648"/>
  <c r="AL649"/>
  <c r="AL650"/>
  <c r="AL651"/>
  <c r="AL652"/>
  <c r="AL653"/>
  <c r="AL654"/>
  <c r="AL655"/>
  <c r="AL656"/>
  <c r="AL657"/>
  <c r="AL658"/>
  <c r="AL659"/>
  <c r="AL660"/>
  <c r="AL661"/>
  <c r="AL662"/>
  <c r="AL663"/>
  <c r="AL664"/>
  <c r="AL665"/>
  <c r="AL666"/>
  <c r="AL667"/>
  <c r="AL668"/>
  <c r="AL669"/>
  <c r="AL670"/>
  <c r="AL671"/>
  <c r="AL672"/>
  <c r="AL673"/>
  <c r="AL674"/>
  <c r="AL675"/>
  <c r="AL676"/>
  <c r="AL677"/>
  <c r="AL678"/>
  <c r="AL679"/>
  <c r="AL680"/>
  <c r="AL681"/>
  <c r="AL682"/>
  <c r="AL683"/>
  <c r="AL684"/>
  <c r="AL685"/>
  <c r="AL686"/>
  <c r="AL687"/>
  <c r="AL688"/>
  <c r="AL689"/>
  <c r="AL690"/>
  <c r="AL691"/>
  <c r="AL692"/>
  <c r="AL693"/>
  <c r="AL694"/>
  <c r="AL695"/>
  <c r="AL696"/>
  <c r="AL697"/>
  <c r="AL698"/>
  <c r="AL699"/>
  <c r="AL700"/>
  <c r="AL701"/>
  <c r="AL702"/>
  <c r="AL703"/>
  <c r="AL704"/>
  <c r="AL705"/>
  <c r="AL706"/>
  <c r="AL707"/>
  <c r="AL708"/>
  <c r="AL709"/>
  <c r="AL710"/>
  <c r="AL711"/>
  <c r="AL712"/>
  <c r="AL713"/>
  <c r="AL714"/>
  <c r="AL715"/>
  <c r="AL716"/>
  <c r="AL717"/>
  <c r="AL718"/>
  <c r="AL719"/>
  <c r="AL720"/>
  <c r="AL721"/>
  <c r="AL722"/>
  <c r="AL723"/>
  <c r="AL724"/>
  <c r="AL725"/>
  <c r="AL726"/>
  <c r="AL727"/>
  <c r="AL728"/>
  <c r="AL729"/>
  <c r="AL730"/>
  <c r="AL731"/>
  <c r="AL732"/>
  <c r="AL733"/>
  <c r="AL734"/>
  <c r="AL735"/>
  <c r="AL736"/>
  <c r="AL737"/>
  <c r="AL738"/>
  <c r="AL739"/>
  <c r="AL740"/>
  <c r="AL741"/>
  <c r="AL742"/>
  <c r="AL743"/>
  <c r="AL744"/>
  <c r="AL745"/>
  <c r="AL746"/>
  <c r="AL747"/>
  <c r="AL748"/>
  <c r="AL749"/>
  <c r="AL750"/>
  <c r="AL751"/>
  <c r="AL752"/>
  <c r="AL753"/>
  <c r="AL754"/>
  <c r="AL755"/>
  <c r="AL756"/>
  <c r="AL4"/>
  <c r="AJ5"/>
  <c r="AJ6"/>
  <c r="AJ7"/>
  <c r="AJ8"/>
  <c r="AJ9"/>
  <c r="AJ10"/>
  <c r="AJ11"/>
  <c r="AJ12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5"/>
  <c r="AJ106"/>
  <c r="AJ107"/>
  <c r="AJ108"/>
  <c r="AJ109"/>
  <c r="AJ110"/>
  <c r="AJ111"/>
  <c r="AJ112"/>
  <c r="AJ113"/>
  <c r="AJ114"/>
  <c r="AJ115"/>
  <c r="AJ116"/>
  <c r="AJ117"/>
  <c r="AJ118"/>
  <c r="AJ119"/>
  <c r="AJ120"/>
  <c r="AJ121"/>
  <c r="AJ122"/>
  <c r="AJ123"/>
  <c r="AJ124"/>
  <c r="AJ125"/>
  <c r="AJ126"/>
  <c r="AJ127"/>
  <c r="AJ128"/>
  <c r="AJ129"/>
  <c r="AJ130"/>
  <c r="AJ131"/>
  <c r="AJ132"/>
  <c r="AJ133"/>
  <c r="AJ134"/>
  <c r="AJ135"/>
  <c r="AJ136"/>
  <c r="AJ137"/>
  <c r="AJ138"/>
  <c r="AJ139"/>
  <c r="AJ140"/>
  <c r="AJ141"/>
  <c r="AJ142"/>
  <c r="AJ143"/>
  <c r="AJ144"/>
  <c r="AJ145"/>
  <c r="AJ146"/>
  <c r="AJ147"/>
  <c r="AJ148"/>
  <c r="AJ149"/>
  <c r="AJ150"/>
  <c r="AJ151"/>
  <c r="AJ152"/>
  <c r="AJ153"/>
  <c r="AJ154"/>
  <c r="AJ155"/>
  <c r="AJ156"/>
  <c r="AJ157"/>
  <c r="AJ158"/>
  <c r="AJ159"/>
  <c r="AJ160"/>
  <c r="AJ161"/>
  <c r="AJ162"/>
  <c r="AJ163"/>
  <c r="AJ164"/>
  <c r="AJ165"/>
  <c r="AJ166"/>
  <c r="AJ167"/>
  <c r="AJ168"/>
  <c r="AJ169"/>
  <c r="AJ170"/>
  <c r="AJ171"/>
  <c r="AJ172"/>
  <c r="AJ173"/>
  <c r="AJ174"/>
  <c r="AJ175"/>
  <c r="AJ176"/>
  <c r="AJ177"/>
  <c r="AJ178"/>
  <c r="AJ179"/>
  <c r="AJ180"/>
  <c r="AJ181"/>
  <c r="AJ182"/>
  <c r="AJ183"/>
  <c r="AJ184"/>
  <c r="AJ185"/>
  <c r="AJ186"/>
  <c r="AJ187"/>
  <c r="AJ188"/>
  <c r="AJ189"/>
  <c r="AJ190"/>
  <c r="AJ191"/>
  <c r="AJ192"/>
  <c r="AJ193"/>
  <c r="AJ194"/>
  <c r="AJ195"/>
  <c r="AJ196"/>
  <c r="AJ197"/>
  <c r="AJ198"/>
  <c r="AJ199"/>
  <c r="AJ200"/>
  <c r="AJ201"/>
  <c r="AJ202"/>
  <c r="AJ203"/>
  <c r="AJ204"/>
  <c r="AJ205"/>
  <c r="AJ206"/>
  <c r="AJ207"/>
  <c r="AJ208"/>
  <c r="AJ209"/>
  <c r="AJ210"/>
  <c r="AJ211"/>
  <c r="AJ212"/>
  <c r="AJ213"/>
  <c r="AJ214"/>
  <c r="AJ215"/>
  <c r="AJ216"/>
  <c r="AJ217"/>
  <c r="AJ218"/>
  <c r="AJ219"/>
  <c r="AJ220"/>
  <c r="AJ221"/>
  <c r="AJ222"/>
  <c r="AJ223"/>
  <c r="AJ224"/>
  <c r="AJ225"/>
  <c r="AJ226"/>
  <c r="AJ227"/>
  <c r="AJ228"/>
  <c r="AJ229"/>
  <c r="AJ230"/>
  <c r="AJ231"/>
  <c r="AJ232"/>
  <c r="AJ233"/>
  <c r="AJ234"/>
  <c r="AJ235"/>
  <c r="AJ236"/>
  <c r="AJ237"/>
  <c r="AJ238"/>
  <c r="AJ239"/>
  <c r="AJ240"/>
  <c r="AJ241"/>
  <c r="AJ242"/>
  <c r="AJ243"/>
  <c r="AJ244"/>
  <c r="AJ245"/>
  <c r="AJ246"/>
  <c r="AJ247"/>
  <c r="AJ248"/>
  <c r="AJ249"/>
  <c r="AJ250"/>
  <c r="AJ251"/>
  <c r="AJ252"/>
  <c r="AJ253"/>
  <c r="AJ254"/>
  <c r="AJ255"/>
  <c r="AJ256"/>
  <c r="AJ257"/>
  <c r="AJ258"/>
  <c r="AJ259"/>
  <c r="AJ260"/>
  <c r="AJ261"/>
  <c r="AJ262"/>
  <c r="AJ263"/>
  <c r="AJ264"/>
  <c r="AJ265"/>
  <c r="AJ266"/>
  <c r="AJ267"/>
  <c r="AJ268"/>
  <c r="AJ269"/>
  <c r="AJ270"/>
  <c r="AJ271"/>
  <c r="AJ272"/>
  <c r="AJ273"/>
  <c r="AJ274"/>
  <c r="AJ275"/>
  <c r="AJ276"/>
  <c r="AJ277"/>
  <c r="AJ278"/>
  <c r="AJ279"/>
  <c r="AJ280"/>
  <c r="AJ281"/>
  <c r="AJ282"/>
  <c r="AJ283"/>
  <c r="AJ284"/>
  <c r="AJ285"/>
  <c r="AJ286"/>
  <c r="AJ287"/>
  <c r="AJ288"/>
  <c r="AJ289"/>
  <c r="AJ290"/>
  <c r="AJ291"/>
  <c r="AJ292"/>
  <c r="AJ293"/>
  <c r="AJ294"/>
  <c r="AJ295"/>
  <c r="AJ296"/>
  <c r="AJ297"/>
  <c r="AJ298"/>
  <c r="AJ299"/>
  <c r="AJ300"/>
  <c r="AJ301"/>
  <c r="AJ302"/>
  <c r="AJ303"/>
  <c r="AJ304"/>
  <c r="AJ305"/>
  <c r="AJ306"/>
  <c r="AJ307"/>
  <c r="AJ308"/>
  <c r="AJ309"/>
  <c r="AJ310"/>
  <c r="AJ311"/>
  <c r="AJ312"/>
  <c r="AJ313"/>
  <c r="AJ314"/>
  <c r="AJ315"/>
  <c r="AJ316"/>
  <c r="AJ317"/>
  <c r="AJ318"/>
  <c r="AJ319"/>
  <c r="AJ320"/>
  <c r="AJ321"/>
  <c r="AJ322"/>
  <c r="AJ323"/>
  <c r="AJ324"/>
  <c r="AJ325"/>
  <c r="AJ326"/>
  <c r="AJ327"/>
  <c r="AJ328"/>
  <c r="AJ329"/>
  <c r="AJ330"/>
  <c r="AJ331"/>
  <c r="AJ332"/>
  <c r="AJ333"/>
  <c r="AJ334"/>
  <c r="AJ335"/>
  <c r="AJ336"/>
  <c r="AJ337"/>
  <c r="AJ338"/>
  <c r="AJ339"/>
  <c r="AJ340"/>
  <c r="AJ341"/>
  <c r="AJ342"/>
  <c r="AJ343"/>
  <c r="AJ344"/>
  <c r="AJ345"/>
  <c r="AJ346"/>
  <c r="AJ347"/>
  <c r="AJ348"/>
  <c r="AJ349"/>
  <c r="AJ350"/>
  <c r="AJ351"/>
  <c r="AJ352"/>
  <c r="AJ353"/>
  <c r="AJ354"/>
  <c r="AJ355"/>
  <c r="AJ356"/>
  <c r="AJ357"/>
  <c r="AJ358"/>
  <c r="AJ359"/>
  <c r="AJ360"/>
  <c r="AJ361"/>
  <c r="AJ362"/>
  <c r="AJ363"/>
  <c r="AJ364"/>
  <c r="AJ365"/>
  <c r="AJ366"/>
  <c r="AJ367"/>
  <c r="AJ368"/>
  <c r="AJ369"/>
  <c r="AJ370"/>
  <c r="AJ371"/>
  <c r="AJ372"/>
  <c r="AJ373"/>
  <c r="AJ374"/>
  <c r="AJ375"/>
  <c r="AJ376"/>
  <c r="AJ377"/>
  <c r="AJ378"/>
  <c r="AJ379"/>
  <c r="AJ380"/>
  <c r="AJ381"/>
  <c r="AJ382"/>
  <c r="AJ383"/>
  <c r="AJ384"/>
  <c r="AJ385"/>
  <c r="AJ386"/>
  <c r="AJ387"/>
  <c r="AJ388"/>
  <c r="AJ389"/>
  <c r="AJ390"/>
  <c r="AJ391"/>
  <c r="AJ392"/>
  <c r="AJ393"/>
  <c r="AJ394"/>
  <c r="AJ395"/>
  <c r="AJ396"/>
  <c r="AJ397"/>
  <c r="AJ398"/>
  <c r="AJ399"/>
  <c r="AJ400"/>
  <c r="AJ401"/>
  <c r="AJ402"/>
  <c r="AJ403"/>
  <c r="AJ404"/>
  <c r="AJ405"/>
  <c r="AJ406"/>
  <c r="AJ407"/>
  <c r="AJ408"/>
  <c r="AJ409"/>
  <c r="AJ410"/>
  <c r="AJ411"/>
  <c r="AJ412"/>
  <c r="AJ413"/>
  <c r="AJ414"/>
  <c r="AJ415"/>
  <c r="AJ416"/>
  <c r="AJ417"/>
  <c r="AJ418"/>
  <c r="AJ419"/>
  <c r="AJ420"/>
  <c r="AJ421"/>
  <c r="AJ422"/>
  <c r="AJ423"/>
  <c r="AJ424"/>
  <c r="AJ425"/>
  <c r="AJ426"/>
  <c r="AJ427"/>
  <c r="AJ428"/>
  <c r="AJ429"/>
  <c r="AJ430"/>
  <c r="AJ431"/>
  <c r="AJ432"/>
  <c r="AJ433"/>
  <c r="AJ434"/>
  <c r="AJ435"/>
  <c r="AJ436"/>
  <c r="AJ437"/>
  <c r="AJ438"/>
  <c r="AJ439"/>
  <c r="AJ440"/>
  <c r="AJ441"/>
  <c r="AJ442"/>
  <c r="AJ443"/>
  <c r="AJ444"/>
  <c r="AJ445"/>
  <c r="AJ446"/>
  <c r="AJ447"/>
  <c r="AJ448"/>
  <c r="AJ449"/>
  <c r="AJ450"/>
  <c r="AJ451"/>
  <c r="AJ452"/>
  <c r="AJ453"/>
  <c r="AJ454"/>
  <c r="AJ455"/>
  <c r="AJ456"/>
  <c r="AJ457"/>
  <c r="AJ458"/>
  <c r="AJ459"/>
  <c r="AJ460"/>
  <c r="AJ461"/>
  <c r="AJ462"/>
  <c r="AJ463"/>
  <c r="AJ464"/>
  <c r="AJ465"/>
  <c r="AJ466"/>
  <c r="AJ467"/>
  <c r="AJ468"/>
  <c r="AJ469"/>
  <c r="AJ470"/>
  <c r="AJ471"/>
  <c r="AJ472"/>
  <c r="AJ473"/>
  <c r="AJ474"/>
  <c r="AJ475"/>
  <c r="AJ476"/>
  <c r="AJ477"/>
  <c r="AJ478"/>
  <c r="AJ479"/>
  <c r="AJ480"/>
  <c r="AJ481"/>
  <c r="AJ482"/>
  <c r="AJ483"/>
  <c r="AJ484"/>
  <c r="AJ485"/>
  <c r="AJ486"/>
  <c r="AJ487"/>
  <c r="AJ488"/>
  <c r="AJ489"/>
  <c r="AJ490"/>
  <c r="AJ491"/>
  <c r="AJ492"/>
  <c r="AJ493"/>
  <c r="AJ494"/>
  <c r="AJ495"/>
  <c r="AJ496"/>
  <c r="AJ497"/>
  <c r="AJ498"/>
  <c r="AJ499"/>
  <c r="AJ500"/>
  <c r="AJ501"/>
  <c r="AJ502"/>
  <c r="AJ503"/>
  <c r="AJ504"/>
  <c r="AJ505"/>
  <c r="AJ506"/>
  <c r="AJ507"/>
  <c r="AJ508"/>
  <c r="AJ509"/>
  <c r="AJ510"/>
  <c r="AJ511"/>
  <c r="AJ512"/>
  <c r="AJ513"/>
  <c r="AJ514"/>
  <c r="AJ515"/>
  <c r="AJ516"/>
  <c r="AJ517"/>
  <c r="AJ518"/>
  <c r="AJ519"/>
  <c r="AJ520"/>
  <c r="AJ521"/>
  <c r="AJ522"/>
  <c r="AJ523"/>
  <c r="AJ524"/>
  <c r="AJ525"/>
  <c r="AJ526"/>
  <c r="AJ527"/>
  <c r="AJ528"/>
  <c r="AJ529"/>
  <c r="AJ530"/>
  <c r="AJ531"/>
  <c r="AJ532"/>
  <c r="AJ533"/>
  <c r="AJ534"/>
  <c r="AJ535"/>
  <c r="AJ536"/>
  <c r="AJ537"/>
  <c r="AJ538"/>
  <c r="AJ539"/>
  <c r="AJ540"/>
  <c r="AJ541"/>
  <c r="AJ542"/>
  <c r="AJ543"/>
  <c r="AJ544"/>
  <c r="AJ545"/>
  <c r="AJ546"/>
  <c r="AJ547"/>
  <c r="AJ548"/>
  <c r="AJ549"/>
  <c r="AJ550"/>
  <c r="AJ551"/>
  <c r="AJ552"/>
  <c r="AJ553"/>
  <c r="AJ554"/>
  <c r="AJ555"/>
  <c r="AJ556"/>
  <c r="AJ557"/>
  <c r="AJ558"/>
  <c r="AJ559"/>
  <c r="AJ560"/>
  <c r="AJ561"/>
  <c r="AJ562"/>
  <c r="AJ563"/>
  <c r="AJ564"/>
  <c r="AJ565"/>
  <c r="AJ566"/>
  <c r="AJ567"/>
  <c r="AJ568"/>
  <c r="AJ569"/>
  <c r="AJ570"/>
  <c r="AJ571"/>
  <c r="AJ572"/>
  <c r="AJ573"/>
  <c r="AJ574"/>
  <c r="AJ575"/>
  <c r="AJ576"/>
  <c r="AJ577"/>
  <c r="AJ578"/>
  <c r="AJ579"/>
  <c r="AJ580"/>
  <c r="AJ581"/>
  <c r="AJ582"/>
  <c r="AJ583"/>
  <c r="AJ584"/>
  <c r="AJ585"/>
  <c r="AJ586"/>
  <c r="AJ587"/>
  <c r="AJ588"/>
  <c r="AJ589"/>
  <c r="AJ590"/>
  <c r="AJ591"/>
  <c r="AJ592"/>
  <c r="AJ593"/>
  <c r="AJ594"/>
  <c r="AJ595"/>
  <c r="AJ596"/>
  <c r="AJ597"/>
  <c r="AJ598"/>
  <c r="AJ599"/>
  <c r="AJ600"/>
  <c r="AJ601"/>
  <c r="AJ602"/>
  <c r="AJ603"/>
  <c r="AJ604"/>
  <c r="AJ605"/>
  <c r="AJ606"/>
  <c r="AJ607"/>
  <c r="AJ608"/>
  <c r="AJ609"/>
  <c r="AJ610"/>
  <c r="AJ611"/>
  <c r="AJ612"/>
  <c r="AJ613"/>
  <c r="AJ614"/>
  <c r="AJ615"/>
  <c r="AJ616"/>
  <c r="AJ617"/>
  <c r="AJ618"/>
  <c r="AJ619"/>
  <c r="AJ620"/>
  <c r="AJ621"/>
  <c r="AJ622"/>
  <c r="AJ623"/>
  <c r="AJ624"/>
  <c r="AJ625"/>
  <c r="AJ626"/>
  <c r="AJ627"/>
  <c r="AJ628"/>
  <c r="AJ629"/>
  <c r="AJ630"/>
  <c r="AJ631"/>
  <c r="AJ632"/>
  <c r="AJ633"/>
  <c r="AJ634"/>
  <c r="AJ635"/>
  <c r="AJ636"/>
  <c r="AJ637"/>
  <c r="AJ638"/>
  <c r="AJ639"/>
  <c r="AJ640"/>
  <c r="AJ641"/>
  <c r="AJ642"/>
  <c r="AJ643"/>
  <c r="AJ644"/>
  <c r="AJ645"/>
  <c r="AJ646"/>
  <c r="AJ647"/>
  <c r="AJ648"/>
  <c r="AJ649"/>
  <c r="AJ650"/>
  <c r="AJ651"/>
  <c r="AJ652"/>
  <c r="AJ653"/>
  <c r="AJ654"/>
  <c r="AJ655"/>
  <c r="AJ656"/>
  <c r="AJ657"/>
  <c r="AJ658"/>
  <c r="AJ659"/>
  <c r="AJ660"/>
  <c r="AJ661"/>
  <c r="AJ662"/>
  <c r="AJ663"/>
  <c r="AJ664"/>
  <c r="AJ665"/>
  <c r="AJ666"/>
  <c r="AJ667"/>
  <c r="AJ668"/>
  <c r="AJ669"/>
  <c r="AJ670"/>
  <c r="AJ671"/>
  <c r="AJ672"/>
  <c r="AJ673"/>
  <c r="AJ674"/>
  <c r="AJ675"/>
  <c r="AJ676"/>
  <c r="AJ677"/>
  <c r="AJ678"/>
  <c r="AJ679"/>
  <c r="AJ680"/>
  <c r="AJ681"/>
  <c r="AJ682"/>
  <c r="AJ683"/>
  <c r="AJ684"/>
  <c r="AJ685"/>
  <c r="AJ686"/>
  <c r="AJ687"/>
  <c r="AJ688"/>
  <c r="AJ689"/>
  <c r="AJ690"/>
  <c r="AJ691"/>
  <c r="AJ692"/>
  <c r="AJ693"/>
  <c r="AJ694"/>
  <c r="AJ695"/>
  <c r="AJ696"/>
  <c r="AJ697"/>
  <c r="AJ698"/>
  <c r="AJ699"/>
  <c r="AJ700"/>
  <c r="AJ701"/>
  <c r="AJ702"/>
  <c r="AJ703"/>
  <c r="AJ704"/>
  <c r="AJ705"/>
  <c r="AJ706"/>
  <c r="AJ707"/>
  <c r="AJ708"/>
  <c r="AJ709"/>
  <c r="AJ710"/>
  <c r="AJ711"/>
  <c r="AJ712"/>
  <c r="AJ713"/>
  <c r="AJ714"/>
  <c r="AJ715"/>
  <c r="AJ716"/>
  <c r="AJ717"/>
  <c r="AJ718"/>
  <c r="AJ719"/>
  <c r="AJ720"/>
  <c r="AJ721"/>
  <c r="AJ722"/>
  <c r="AJ723"/>
  <c r="AJ724"/>
  <c r="AJ725"/>
  <c r="AJ726"/>
  <c r="AJ727"/>
  <c r="AJ728"/>
  <c r="AJ729"/>
  <c r="AJ730"/>
  <c r="AJ731"/>
  <c r="AJ732"/>
  <c r="AJ733"/>
  <c r="AJ734"/>
  <c r="AJ735"/>
  <c r="AJ736"/>
  <c r="AJ737"/>
  <c r="AJ738"/>
  <c r="AJ739"/>
  <c r="AJ740"/>
  <c r="AJ741"/>
  <c r="AJ742"/>
  <c r="AJ743"/>
  <c r="AJ744"/>
  <c r="AJ745"/>
  <c r="AJ746"/>
  <c r="AJ747"/>
  <c r="AJ748"/>
  <c r="AJ749"/>
  <c r="AJ750"/>
  <c r="AJ751"/>
  <c r="AJ752"/>
  <c r="AJ753"/>
  <c r="AJ754"/>
  <c r="AJ755"/>
  <c r="AJ756"/>
  <c r="AJ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696"/>
  <c r="AH697"/>
  <c r="AH698"/>
  <c r="AH699"/>
  <c r="AH700"/>
  <c r="AH701"/>
  <c r="AH702"/>
  <c r="AH703"/>
  <c r="AH704"/>
  <c r="AH705"/>
  <c r="AH706"/>
  <c r="AH707"/>
  <c r="AH708"/>
  <c r="AH709"/>
  <c r="AH710"/>
  <c r="AH711"/>
  <c r="AH712"/>
  <c r="AH713"/>
  <c r="AH714"/>
  <c r="AH715"/>
  <c r="AH716"/>
  <c r="AH717"/>
  <c r="AH718"/>
  <c r="AH719"/>
  <c r="AH720"/>
  <c r="AH721"/>
  <c r="AH722"/>
  <c r="AH723"/>
  <c r="AH724"/>
  <c r="AH725"/>
  <c r="AH726"/>
  <c r="AH727"/>
  <c r="AH728"/>
  <c r="AH729"/>
  <c r="AH730"/>
  <c r="AH731"/>
  <c r="AH732"/>
  <c r="AH733"/>
  <c r="AH734"/>
  <c r="AH735"/>
  <c r="AH736"/>
  <c r="AH737"/>
  <c r="AH738"/>
  <c r="AH739"/>
  <c r="AH740"/>
  <c r="AH741"/>
  <c r="AH742"/>
  <c r="AH743"/>
  <c r="AH744"/>
  <c r="AH745"/>
  <c r="AH746"/>
  <c r="AH747"/>
  <c r="AH748"/>
  <c r="AH749"/>
  <c r="AH750"/>
  <c r="AH751"/>
  <c r="AH752"/>
  <c r="AH753"/>
  <c r="AH754"/>
  <c r="AH755"/>
  <c r="AH756"/>
  <c r="AH4"/>
  <c r="AF5"/>
  <c r="AF6"/>
  <c r="AF7"/>
  <c r="AF8"/>
  <c r="AF9"/>
  <c r="AF10"/>
  <c r="AF11"/>
  <c r="AF12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F85"/>
  <c r="AF86"/>
  <c r="AF87"/>
  <c r="AF88"/>
  <c r="AF89"/>
  <c r="AF90"/>
  <c r="AF91"/>
  <c r="AF92"/>
  <c r="AF93"/>
  <c r="AF94"/>
  <c r="AF95"/>
  <c r="AF96"/>
  <c r="AF97"/>
  <c r="AF98"/>
  <c r="AF99"/>
  <c r="AF100"/>
  <c r="AF101"/>
  <c r="AF102"/>
  <c r="AF103"/>
  <c r="AF104"/>
  <c r="AF105"/>
  <c r="AF106"/>
  <c r="AF107"/>
  <c r="AF108"/>
  <c r="AF109"/>
  <c r="AF110"/>
  <c r="AF111"/>
  <c r="AF112"/>
  <c r="AF113"/>
  <c r="AF114"/>
  <c r="AF115"/>
  <c r="AF116"/>
  <c r="AF117"/>
  <c r="AF118"/>
  <c r="AF119"/>
  <c r="AF120"/>
  <c r="AF121"/>
  <c r="AF122"/>
  <c r="AF123"/>
  <c r="AF124"/>
  <c r="AF125"/>
  <c r="AF126"/>
  <c r="AF127"/>
  <c r="AF128"/>
  <c r="AF129"/>
  <c r="AF130"/>
  <c r="AF131"/>
  <c r="AF132"/>
  <c r="AF133"/>
  <c r="AF134"/>
  <c r="AF135"/>
  <c r="AF136"/>
  <c r="AF137"/>
  <c r="AF138"/>
  <c r="AF139"/>
  <c r="AF140"/>
  <c r="AF141"/>
  <c r="AF142"/>
  <c r="AF143"/>
  <c r="AF144"/>
  <c r="AF145"/>
  <c r="AF146"/>
  <c r="AF147"/>
  <c r="AF148"/>
  <c r="AF149"/>
  <c r="AF150"/>
  <c r="AF151"/>
  <c r="AF152"/>
  <c r="AF153"/>
  <c r="AF154"/>
  <c r="AF155"/>
  <c r="AF156"/>
  <c r="AF157"/>
  <c r="AF158"/>
  <c r="AF159"/>
  <c r="AF160"/>
  <c r="AF161"/>
  <c r="AF162"/>
  <c r="AF163"/>
  <c r="AF164"/>
  <c r="AF165"/>
  <c r="AF166"/>
  <c r="AF167"/>
  <c r="AF168"/>
  <c r="AF169"/>
  <c r="AF170"/>
  <c r="AF171"/>
  <c r="AF172"/>
  <c r="AF173"/>
  <c r="AF174"/>
  <c r="AF175"/>
  <c r="AF176"/>
  <c r="AF177"/>
  <c r="AF178"/>
  <c r="AF179"/>
  <c r="AF180"/>
  <c r="AF181"/>
  <c r="AF182"/>
  <c r="AF183"/>
  <c r="AF184"/>
  <c r="AF185"/>
  <c r="AF186"/>
  <c r="AF187"/>
  <c r="AF188"/>
  <c r="AF189"/>
  <c r="AF190"/>
  <c r="AF191"/>
  <c r="AF192"/>
  <c r="AF193"/>
  <c r="AF194"/>
  <c r="AF195"/>
  <c r="AF196"/>
  <c r="AF197"/>
  <c r="AF198"/>
  <c r="AF199"/>
  <c r="AF200"/>
  <c r="AF201"/>
  <c r="AF202"/>
  <c r="AF203"/>
  <c r="AF204"/>
  <c r="AF205"/>
  <c r="AF206"/>
  <c r="AF207"/>
  <c r="AF208"/>
  <c r="AF209"/>
  <c r="AF210"/>
  <c r="AF211"/>
  <c r="AF212"/>
  <c r="AF213"/>
  <c r="AF214"/>
  <c r="AF215"/>
  <c r="AF216"/>
  <c r="AF217"/>
  <c r="AF218"/>
  <c r="AF219"/>
  <c r="AF220"/>
  <c r="AF221"/>
  <c r="AF222"/>
  <c r="AF223"/>
  <c r="AF224"/>
  <c r="AF225"/>
  <c r="AF226"/>
  <c r="AF227"/>
  <c r="AF228"/>
  <c r="AF229"/>
  <c r="AF230"/>
  <c r="AF231"/>
  <c r="AF232"/>
  <c r="AF233"/>
  <c r="AF234"/>
  <c r="AF235"/>
  <c r="AF236"/>
  <c r="AF237"/>
  <c r="AF238"/>
  <c r="AF239"/>
  <c r="AF240"/>
  <c r="AF241"/>
  <c r="AF242"/>
  <c r="AF243"/>
  <c r="AF244"/>
  <c r="AF245"/>
  <c r="AF246"/>
  <c r="AF247"/>
  <c r="AF248"/>
  <c r="AF249"/>
  <c r="AF250"/>
  <c r="AF251"/>
  <c r="AF252"/>
  <c r="AF253"/>
  <c r="AF254"/>
  <c r="AF255"/>
  <c r="AF256"/>
  <c r="AF257"/>
  <c r="AF258"/>
  <c r="AF259"/>
  <c r="AF260"/>
  <c r="AF261"/>
  <c r="AF262"/>
  <c r="AF263"/>
  <c r="AF264"/>
  <c r="AF265"/>
  <c r="AF266"/>
  <c r="AF267"/>
  <c r="AF268"/>
  <c r="AF269"/>
  <c r="AF270"/>
  <c r="AF271"/>
  <c r="AF272"/>
  <c r="AF273"/>
  <c r="AF274"/>
  <c r="AF275"/>
  <c r="AF276"/>
  <c r="AF277"/>
  <c r="AF278"/>
  <c r="AF279"/>
  <c r="AF280"/>
  <c r="AF281"/>
  <c r="AF282"/>
  <c r="AF283"/>
  <c r="AF284"/>
  <c r="AF285"/>
  <c r="AF286"/>
  <c r="AF287"/>
  <c r="AF288"/>
  <c r="AF289"/>
  <c r="AF290"/>
  <c r="AF291"/>
  <c r="AF292"/>
  <c r="AF293"/>
  <c r="AF294"/>
  <c r="AF295"/>
  <c r="AF296"/>
  <c r="AF297"/>
  <c r="AF298"/>
  <c r="AF299"/>
  <c r="AF300"/>
  <c r="AF301"/>
  <c r="AF302"/>
  <c r="AF303"/>
  <c r="AF304"/>
  <c r="AF305"/>
  <c r="AF306"/>
  <c r="AF307"/>
  <c r="AF308"/>
  <c r="AF309"/>
  <c r="AF310"/>
  <c r="AF311"/>
  <c r="AF312"/>
  <c r="AF313"/>
  <c r="AF314"/>
  <c r="AF315"/>
  <c r="AF316"/>
  <c r="AF317"/>
  <c r="AF318"/>
  <c r="AF319"/>
  <c r="AF320"/>
  <c r="AF321"/>
  <c r="AF322"/>
  <c r="AF323"/>
  <c r="AF324"/>
  <c r="AF325"/>
  <c r="AF326"/>
  <c r="AF327"/>
  <c r="AF328"/>
  <c r="AF329"/>
  <c r="AF330"/>
  <c r="AF331"/>
  <c r="AF332"/>
  <c r="AF333"/>
  <c r="AF334"/>
  <c r="AF335"/>
  <c r="AF336"/>
  <c r="AF337"/>
  <c r="AF338"/>
  <c r="AF339"/>
  <c r="AF340"/>
  <c r="AF341"/>
  <c r="AF342"/>
  <c r="AF343"/>
  <c r="AF344"/>
  <c r="AF345"/>
  <c r="AF346"/>
  <c r="AF347"/>
  <c r="AF348"/>
  <c r="AF349"/>
  <c r="AF350"/>
  <c r="AF351"/>
  <c r="AF352"/>
  <c r="AF353"/>
  <c r="AF354"/>
  <c r="AF355"/>
  <c r="AF356"/>
  <c r="AF357"/>
  <c r="AF358"/>
  <c r="AF359"/>
  <c r="AF360"/>
  <c r="AF361"/>
  <c r="AF362"/>
  <c r="AF363"/>
  <c r="AF364"/>
  <c r="AF365"/>
  <c r="AF366"/>
  <c r="AF367"/>
  <c r="AF368"/>
  <c r="AF369"/>
  <c r="AF370"/>
  <c r="AF371"/>
  <c r="AF372"/>
  <c r="AF373"/>
  <c r="AF374"/>
  <c r="AF375"/>
  <c r="AF376"/>
  <c r="AF377"/>
  <c r="AF378"/>
  <c r="AF379"/>
  <c r="AF380"/>
  <c r="AF381"/>
  <c r="AF382"/>
  <c r="AF383"/>
  <c r="AF384"/>
  <c r="AF385"/>
  <c r="AF386"/>
  <c r="AF387"/>
  <c r="AF388"/>
  <c r="AF389"/>
  <c r="AF390"/>
  <c r="AF391"/>
  <c r="AF392"/>
  <c r="AF393"/>
  <c r="AF394"/>
  <c r="AF395"/>
  <c r="AF396"/>
  <c r="AF397"/>
  <c r="AF398"/>
  <c r="AF399"/>
  <c r="AF400"/>
  <c r="AF401"/>
  <c r="AF402"/>
  <c r="AF403"/>
  <c r="AF404"/>
  <c r="AF405"/>
  <c r="AF406"/>
  <c r="AF407"/>
  <c r="AF408"/>
  <c r="AF409"/>
  <c r="AF410"/>
  <c r="AF411"/>
  <c r="AF412"/>
  <c r="AF413"/>
  <c r="AF414"/>
  <c r="AF415"/>
  <c r="AF416"/>
  <c r="AF417"/>
  <c r="AF418"/>
  <c r="AF419"/>
  <c r="AF420"/>
  <c r="AF421"/>
  <c r="AF422"/>
  <c r="AF423"/>
  <c r="AF424"/>
  <c r="AF425"/>
  <c r="AF426"/>
  <c r="AF427"/>
  <c r="AF428"/>
  <c r="AF429"/>
  <c r="AF430"/>
  <c r="AF431"/>
  <c r="AF432"/>
  <c r="AF433"/>
  <c r="AF434"/>
  <c r="AF435"/>
  <c r="AF436"/>
  <c r="AF437"/>
  <c r="AF438"/>
  <c r="AF439"/>
  <c r="AF440"/>
  <c r="AF441"/>
  <c r="AF442"/>
  <c r="AF443"/>
  <c r="AF444"/>
  <c r="AF445"/>
  <c r="AF446"/>
  <c r="AF447"/>
  <c r="AF448"/>
  <c r="AF449"/>
  <c r="AF450"/>
  <c r="AF451"/>
  <c r="AF452"/>
  <c r="AF453"/>
  <c r="AF454"/>
  <c r="AF455"/>
  <c r="AF456"/>
  <c r="AF457"/>
  <c r="AF458"/>
  <c r="AF459"/>
  <c r="AF460"/>
  <c r="AF461"/>
  <c r="AF462"/>
  <c r="AF463"/>
  <c r="AF464"/>
  <c r="AF465"/>
  <c r="AF466"/>
  <c r="AF467"/>
  <c r="AF468"/>
  <c r="AF469"/>
  <c r="AF470"/>
  <c r="AF471"/>
  <c r="AF472"/>
  <c r="AF473"/>
  <c r="AF474"/>
  <c r="AF475"/>
  <c r="AF476"/>
  <c r="AF477"/>
  <c r="AF478"/>
  <c r="AF479"/>
  <c r="AF480"/>
  <c r="AF481"/>
  <c r="AF482"/>
  <c r="AF483"/>
  <c r="AF484"/>
  <c r="AF485"/>
  <c r="AF486"/>
  <c r="AF487"/>
  <c r="AF488"/>
  <c r="AF489"/>
  <c r="AF490"/>
  <c r="AF491"/>
  <c r="AF492"/>
  <c r="AF493"/>
  <c r="AF494"/>
  <c r="AF495"/>
  <c r="AF496"/>
  <c r="AF497"/>
  <c r="AF498"/>
  <c r="AF499"/>
  <c r="AF500"/>
  <c r="AF501"/>
  <c r="AF502"/>
  <c r="AF503"/>
  <c r="AF504"/>
  <c r="AF505"/>
  <c r="AF506"/>
  <c r="AF507"/>
  <c r="AF508"/>
  <c r="AF509"/>
  <c r="AF510"/>
  <c r="AF511"/>
  <c r="AF512"/>
  <c r="AF513"/>
  <c r="AF514"/>
  <c r="AF515"/>
  <c r="AF516"/>
  <c r="AF517"/>
  <c r="AF518"/>
  <c r="AF519"/>
  <c r="AF520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4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734"/>
  <c r="AD735"/>
  <c r="AD736"/>
  <c r="AD737"/>
  <c r="AD738"/>
  <c r="AD739"/>
  <c r="AD740"/>
  <c r="AD741"/>
  <c r="AD742"/>
  <c r="AD743"/>
  <c r="AD744"/>
  <c r="AD745"/>
  <c r="AD746"/>
  <c r="AD747"/>
  <c r="AD748"/>
  <c r="AD749"/>
  <c r="AD750"/>
  <c r="AD751"/>
  <c r="AD752"/>
  <c r="AD753"/>
  <c r="AD754"/>
  <c r="AD755"/>
  <c r="AD756"/>
  <c r="AD4"/>
  <c r="AB5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B106"/>
  <c r="AB107"/>
  <c r="AB108"/>
  <c r="AB109"/>
  <c r="AB110"/>
  <c r="AB111"/>
  <c r="AB112"/>
  <c r="AB113"/>
  <c r="AB114"/>
  <c r="AB115"/>
  <c r="AB116"/>
  <c r="AB117"/>
  <c r="AB118"/>
  <c r="AB119"/>
  <c r="AB120"/>
  <c r="AB121"/>
  <c r="AB122"/>
  <c r="AB123"/>
  <c r="AB124"/>
  <c r="AB125"/>
  <c r="AB126"/>
  <c r="AB127"/>
  <c r="AB128"/>
  <c r="AB129"/>
  <c r="AB130"/>
  <c r="AB131"/>
  <c r="AB132"/>
  <c r="AB133"/>
  <c r="AB134"/>
  <c r="AB135"/>
  <c r="AB136"/>
  <c r="AB137"/>
  <c r="AB138"/>
  <c r="AB139"/>
  <c r="AB140"/>
  <c r="AB141"/>
  <c r="AB142"/>
  <c r="AB143"/>
  <c r="AB144"/>
  <c r="AB145"/>
  <c r="AB146"/>
  <c r="AB147"/>
  <c r="AB148"/>
  <c r="AB149"/>
  <c r="AB150"/>
  <c r="AB151"/>
  <c r="AB152"/>
  <c r="AB153"/>
  <c r="AB154"/>
  <c r="AB155"/>
  <c r="AB156"/>
  <c r="AB157"/>
  <c r="AB158"/>
  <c r="AB159"/>
  <c r="AB160"/>
  <c r="AB161"/>
  <c r="AB162"/>
  <c r="AB163"/>
  <c r="AB164"/>
  <c r="AB165"/>
  <c r="AB166"/>
  <c r="AB167"/>
  <c r="AB168"/>
  <c r="AB169"/>
  <c r="AB170"/>
  <c r="AB171"/>
  <c r="AB172"/>
  <c r="AB173"/>
  <c r="AB174"/>
  <c r="AB175"/>
  <c r="AB176"/>
  <c r="AB177"/>
  <c r="AB178"/>
  <c r="AB179"/>
  <c r="AB180"/>
  <c r="AB181"/>
  <c r="AB182"/>
  <c r="AB183"/>
  <c r="AB184"/>
  <c r="AB185"/>
  <c r="AB186"/>
  <c r="AB187"/>
  <c r="AB188"/>
  <c r="AB189"/>
  <c r="AB190"/>
  <c r="AB191"/>
  <c r="AB192"/>
  <c r="AB193"/>
  <c r="AB194"/>
  <c r="AB195"/>
  <c r="AB196"/>
  <c r="AB197"/>
  <c r="AB198"/>
  <c r="AB199"/>
  <c r="AB200"/>
  <c r="AB201"/>
  <c r="AB202"/>
  <c r="AB203"/>
  <c r="AB204"/>
  <c r="AB205"/>
  <c r="AB206"/>
  <c r="AB207"/>
  <c r="AB208"/>
  <c r="AB209"/>
  <c r="AB210"/>
  <c r="AB211"/>
  <c r="AB212"/>
  <c r="AB213"/>
  <c r="AB214"/>
  <c r="AB215"/>
  <c r="AB216"/>
  <c r="AB217"/>
  <c r="AB218"/>
  <c r="AB219"/>
  <c r="AB220"/>
  <c r="AB221"/>
  <c r="AB222"/>
  <c r="AB223"/>
  <c r="AB224"/>
  <c r="AB225"/>
  <c r="AB226"/>
  <c r="AB227"/>
  <c r="AB228"/>
  <c r="AB229"/>
  <c r="AB230"/>
  <c r="AB231"/>
  <c r="AB232"/>
  <c r="AB233"/>
  <c r="AB234"/>
  <c r="AB235"/>
  <c r="AB236"/>
  <c r="AB237"/>
  <c r="AB238"/>
  <c r="AB239"/>
  <c r="AB240"/>
  <c r="AB241"/>
  <c r="AB242"/>
  <c r="AB243"/>
  <c r="AB244"/>
  <c r="AB245"/>
  <c r="AB246"/>
  <c r="AB247"/>
  <c r="AB248"/>
  <c r="AB249"/>
  <c r="AB250"/>
  <c r="AB251"/>
  <c r="AB252"/>
  <c r="AB253"/>
  <c r="AB254"/>
  <c r="AB255"/>
  <c r="AB256"/>
  <c r="AB257"/>
  <c r="AB258"/>
  <c r="AB259"/>
  <c r="AB260"/>
  <c r="AB261"/>
  <c r="AB262"/>
  <c r="AB263"/>
  <c r="AB264"/>
  <c r="AB265"/>
  <c r="AB266"/>
  <c r="AB267"/>
  <c r="AB268"/>
  <c r="AB269"/>
  <c r="AB270"/>
  <c r="AB271"/>
  <c r="AB272"/>
  <c r="AB273"/>
  <c r="AB274"/>
  <c r="AB275"/>
  <c r="AB276"/>
  <c r="AB277"/>
  <c r="AB278"/>
  <c r="AB279"/>
  <c r="AB280"/>
  <c r="AB281"/>
  <c r="AB282"/>
  <c r="AB283"/>
  <c r="AB284"/>
  <c r="AB285"/>
  <c r="AB286"/>
  <c r="AB287"/>
  <c r="AB288"/>
  <c r="AB289"/>
  <c r="AB290"/>
  <c r="AB291"/>
  <c r="AB292"/>
  <c r="AB293"/>
  <c r="AB294"/>
  <c r="AB295"/>
  <c r="AB296"/>
  <c r="AB297"/>
  <c r="AB298"/>
  <c r="AB299"/>
  <c r="AB300"/>
  <c r="AB301"/>
  <c r="AB302"/>
  <c r="AB303"/>
  <c r="AB304"/>
  <c r="AB305"/>
  <c r="AB306"/>
  <c r="AB307"/>
  <c r="AB308"/>
  <c r="AB309"/>
  <c r="AB310"/>
  <c r="AB311"/>
  <c r="AB312"/>
  <c r="AB313"/>
  <c r="AB314"/>
  <c r="AB315"/>
  <c r="AB316"/>
  <c r="AB317"/>
  <c r="AB318"/>
  <c r="AB319"/>
  <c r="AB320"/>
  <c r="AB321"/>
  <c r="AB322"/>
  <c r="AB323"/>
  <c r="AB324"/>
  <c r="AB325"/>
  <c r="AB326"/>
  <c r="AB327"/>
  <c r="AB328"/>
  <c r="AB329"/>
  <c r="AB330"/>
  <c r="AB331"/>
  <c r="AB332"/>
  <c r="AB333"/>
  <c r="AB334"/>
  <c r="AB335"/>
  <c r="AB336"/>
  <c r="AB337"/>
  <c r="AB338"/>
  <c r="AB339"/>
  <c r="AB340"/>
  <c r="AB341"/>
  <c r="AB342"/>
  <c r="AB343"/>
  <c r="AB344"/>
  <c r="AB345"/>
  <c r="AB346"/>
  <c r="AB347"/>
  <c r="AB348"/>
  <c r="AB349"/>
  <c r="AB350"/>
  <c r="AB351"/>
  <c r="AB352"/>
  <c r="AB353"/>
  <c r="AB354"/>
  <c r="AB355"/>
  <c r="AB356"/>
  <c r="AB357"/>
  <c r="AB358"/>
  <c r="AB359"/>
  <c r="AB360"/>
  <c r="AB361"/>
  <c r="AB362"/>
  <c r="AB363"/>
  <c r="AB364"/>
  <c r="AB365"/>
  <c r="AB366"/>
  <c r="AB367"/>
  <c r="AB368"/>
  <c r="AB369"/>
  <c r="AB370"/>
  <c r="AB371"/>
  <c r="AB372"/>
  <c r="AB373"/>
  <c r="AB374"/>
  <c r="AB375"/>
  <c r="AB376"/>
  <c r="AB377"/>
  <c r="AB378"/>
  <c r="AB379"/>
  <c r="AB380"/>
  <c r="AB381"/>
  <c r="AB382"/>
  <c r="AB383"/>
  <c r="AB384"/>
  <c r="AB385"/>
  <c r="AB386"/>
  <c r="AB387"/>
  <c r="AB388"/>
  <c r="AB389"/>
  <c r="AB390"/>
  <c r="AB391"/>
  <c r="AB392"/>
  <c r="AB393"/>
  <c r="AB394"/>
  <c r="AB395"/>
  <c r="AB396"/>
  <c r="AB397"/>
  <c r="AB398"/>
  <c r="AB399"/>
  <c r="AB400"/>
  <c r="AB401"/>
  <c r="AB402"/>
  <c r="AB403"/>
  <c r="AB404"/>
  <c r="AB405"/>
  <c r="AB406"/>
  <c r="AB407"/>
  <c r="AB408"/>
  <c r="AB409"/>
  <c r="AB410"/>
  <c r="AB411"/>
  <c r="AB412"/>
  <c r="AB413"/>
  <c r="AB414"/>
  <c r="AB415"/>
  <c r="AB416"/>
  <c r="AB417"/>
  <c r="AB418"/>
  <c r="AB419"/>
  <c r="AB420"/>
  <c r="AB421"/>
  <c r="AB422"/>
  <c r="AB423"/>
  <c r="AB424"/>
  <c r="AB425"/>
  <c r="AB426"/>
  <c r="AB427"/>
  <c r="AB428"/>
  <c r="AB429"/>
  <c r="AB430"/>
  <c r="AB431"/>
  <c r="AB432"/>
  <c r="AB433"/>
  <c r="AB434"/>
  <c r="AB435"/>
  <c r="AB436"/>
  <c r="AB437"/>
  <c r="AB438"/>
  <c r="AB439"/>
  <c r="AB440"/>
  <c r="AB441"/>
  <c r="AB442"/>
  <c r="AB443"/>
  <c r="AB444"/>
  <c r="AB445"/>
  <c r="AB446"/>
  <c r="AB447"/>
  <c r="AB448"/>
  <c r="AB449"/>
  <c r="AB450"/>
  <c r="AB451"/>
  <c r="AB452"/>
  <c r="AB453"/>
  <c r="AB454"/>
  <c r="AB455"/>
  <c r="AB456"/>
  <c r="AB457"/>
  <c r="AB458"/>
  <c r="AB459"/>
  <c r="AB460"/>
  <c r="AB461"/>
  <c r="AB462"/>
  <c r="AB463"/>
  <c r="AB464"/>
  <c r="AB465"/>
  <c r="AB466"/>
  <c r="AB467"/>
  <c r="AB468"/>
  <c r="AB469"/>
  <c r="AB470"/>
  <c r="AB471"/>
  <c r="AB472"/>
  <c r="AB473"/>
  <c r="AB474"/>
  <c r="AB475"/>
  <c r="AB476"/>
  <c r="AB477"/>
  <c r="AB478"/>
  <c r="AB479"/>
  <c r="AB480"/>
  <c r="AB481"/>
  <c r="AB482"/>
  <c r="AB483"/>
  <c r="AB484"/>
  <c r="AB485"/>
  <c r="AB486"/>
  <c r="AB487"/>
  <c r="AB488"/>
  <c r="AB489"/>
  <c r="AB490"/>
  <c r="AB491"/>
  <c r="AB492"/>
  <c r="AB493"/>
  <c r="AB494"/>
  <c r="AB495"/>
  <c r="AB496"/>
  <c r="AB497"/>
  <c r="AB498"/>
  <c r="AB499"/>
  <c r="AB500"/>
  <c r="AB501"/>
  <c r="AB502"/>
  <c r="AB503"/>
  <c r="AB504"/>
  <c r="AB505"/>
  <c r="AB506"/>
  <c r="AB507"/>
  <c r="AB508"/>
  <c r="AB509"/>
  <c r="AB510"/>
  <c r="AB5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4"/>
  <c r="BA12" i="2"/>
  <c r="AZ12"/>
  <c r="AY12"/>
  <c r="AX12"/>
  <c r="AW12"/>
  <c r="AV12"/>
  <c r="AU12"/>
  <c r="AT12"/>
  <c r="AS12"/>
  <c r="AR12"/>
  <c r="AQ12"/>
  <c r="AP12"/>
  <c r="AO12"/>
  <c r="C31" i="4" l="1"/>
  <c r="AN234" i="2"/>
  <c r="C223" i="4" s="1"/>
  <c r="AN202" i="2"/>
  <c r="AN138"/>
  <c r="AN106"/>
  <c r="C95" i="4" s="1"/>
  <c r="AN74" i="2"/>
  <c r="C63" i="4" s="1"/>
  <c r="AN250" i="2"/>
  <c r="AN238"/>
  <c r="AN222"/>
  <c r="C211" i="4" s="1"/>
  <c r="AN218" i="2"/>
  <c r="C207" i="4" s="1"/>
  <c r="AN206" i="2"/>
  <c r="AN190"/>
  <c r="AN186"/>
  <c r="C175" i="4" s="1"/>
  <c r="AN174" i="2"/>
  <c r="AN158"/>
  <c r="AN154"/>
  <c r="AN142"/>
  <c r="C131" i="4" s="1"/>
  <c r="AN126" i="2"/>
  <c r="AN122"/>
  <c r="AN110"/>
  <c r="AN94"/>
  <c r="C83" i="4" s="1"/>
  <c r="AN90" i="2"/>
  <c r="C79" i="4" s="1"/>
  <c r="AN78" i="2"/>
  <c r="AN62"/>
  <c r="AN58"/>
  <c r="C47" i="4" s="1"/>
  <c r="AN46" i="2"/>
  <c r="AN30"/>
  <c r="AN26"/>
  <c r="AN14"/>
  <c r="C3" i="4" s="1"/>
  <c r="AN242" i="2"/>
  <c r="AN226"/>
  <c r="AN214"/>
  <c r="AN194"/>
  <c r="AN182"/>
  <c r="AN166"/>
  <c r="AN146"/>
  <c r="AN134"/>
  <c r="AN114"/>
  <c r="AN98"/>
  <c r="AN82"/>
  <c r="AN70"/>
  <c r="AN50"/>
  <c r="AN38"/>
  <c r="AN22"/>
  <c r="AN18"/>
  <c r="C7" i="4" s="1"/>
  <c r="AN254" i="2"/>
  <c r="AN262"/>
  <c r="AN258"/>
  <c r="AN246"/>
  <c r="AN230"/>
  <c r="AN210"/>
  <c r="AN198"/>
  <c r="AN178"/>
  <c r="AN162"/>
  <c r="AN150"/>
  <c r="AN130"/>
  <c r="AN118"/>
  <c r="AN102"/>
  <c r="AN86"/>
  <c r="AN66"/>
  <c r="AN54"/>
  <c r="AN34"/>
  <c r="AN243"/>
  <c r="AN223"/>
  <c r="AN221"/>
  <c r="C210" i="4" s="1"/>
  <c r="AN219" i="2"/>
  <c r="AN199"/>
  <c r="AN187"/>
  <c r="AN183"/>
  <c r="C172" i="4" s="1"/>
  <c r="AN175" i="2"/>
  <c r="AN155"/>
  <c r="AN151"/>
  <c r="AN135"/>
  <c r="C124" i="4" s="1"/>
  <c r="AN123" i="2"/>
  <c r="AN121"/>
  <c r="AN119"/>
  <c r="AN263"/>
  <c r="C252" i="4" s="1"/>
  <c r="AN261" i="2"/>
  <c r="C250" i="4" s="1"/>
  <c r="AN259" i="2"/>
  <c r="AN257"/>
  <c r="AN255"/>
  <c r="C244" i="4" s="1"/>
  <c r="AN253" i="2"/>
  <c r="C242" i="4" s="1"/>
  <c r="AN251" i="2"/>
  <c r="AN249"/>
  <c r="AN247"/>
  <c r="AN245"/>
  <c r="AN241"/>
  <c r="AN239"/>
  <c r="AN237"/>
  <c r="C226" i="4" s="1"/>
  <c r="AN235" i="2"/>
  <c r="C224" i="4" s="1"/>
  <c r="AN233" i="2"/>
  <c r="AN231"/>
  <c r="AN229"/>
  <c r="C218" i="4" s="1"/>
  <c r="AN227" i="2"/>
  <c r="AN225"/>
  <c r="AN217"/>
  <c r="AN215"/>
  <c r="C204" i="4" s="1"/>
  <c r="AN213" i="2"/>
  <c r="C202" i="4" s="1"/>
  <c r="AN211" i="2"/>
  <c r="AN209"/>
  <c r="C198" i="4" s="1"/>
  <c r="AN207" i="2"/>
  <c r="AN205"/>
  <c r="AN203"/>
  <c r="AN201"/>
  <c r="AN197"/>
  <c r="AN195"/>
  <c r="AN193"/>
  <c r="AN191"/>
  <c r="C180" i="4" s="1"/>
  <c r="AN189" i="2"/>
  <c r="AN185"/>
  <c r="C174" i="4" s="1"/>
  <c r="AN181" i="2"/>
  <c r="AN179"/>
  <c r="AN177"/>
  <c r="AN173"/>
  <c r="C162" i="4" s="1"/>
  <c r="AN171" i="2"/>
  <c r="AN169"/>
  <c r="AN167"/>
  <c r="C156" i="4" s="1"/>
  <c r="AN165" i="2"/>
  <c r="C154" i="4" s="1"/>
  <c r="AN163" i="2"/>
  <c r="AN161"/>
  <c r="C150" i="4" s="1"/>
  <c r="AN159" i="2"/>
  <c r="AN157"/>
  <c r="AN153"/>
  <c r="AN149"/>
  <c r="AN147"/>
  <c r="C136" i="4" s="1"/>
  <c r="AN145" i="2"/>
  <c r="AN143"/>
  <c r="AN141"/>
  <c r="AN139"/>
  <c r="AN137"/>
  <c r="AN133"/>
  <c r="AN131"/>
  <c r="C120" i="4" s="1"/>
  <c r="AN129" i="2"/>
  <c r="AN127"/>
  <c r="AN125"/>
  <c r="AN117"/>
  <c r="AN115"/>
  <c r="C104" i="4" s="1"/>
  <c r="AN113" i="2"/>
  <c r="C102" i="4" s="1"/>
  <c r="AN111" i="2"/>
  <c r="AN109"/>
  <c r="AN107"/>
  <c r="C96" i="4" s="1"/>
  <c r="AN105" i="2"/>
  <c r="C94" i="4" s="1"/>
  <c r="AN103" i="2"/>
  <c r="AN101"/>
  <c r="AN99"/>
  <c r="C88" i="4" s="1"/>
  <c r="AN97" i="2"/>
  <c r="C86" i="4" s="1"/>
  <c r="AN95" i="2"/>
  <c r="AN93"/>
  <c r="AN91"/>
  <c r="C80" i="4" s="1"/>
  <c r="AN89" i="2"/>
  <c r="C78" i="4" s="1"/>
  <c r="AN87" i="2"/>
  <c r="AN85"/>
  <c r="AN83"/>
  <c r="C72" i="4" s="1"/>
  <c r="AN81" i="2"/>
  <c r="C70" i="4" s="1"/>
  <c r="AN79" i="2"/>
  <c r="AN77"/>
  <c r="AN75"/>
  <c r="C64" i="4" s="1"/>
  <c r="AN73" i="2"/>
  <c r="C62" i="4" s="1"/>
  <c r="AN71" i="2"/>
  <c r="AN69"/>
  <c r="AN67"/>
  <c r="C56" i="4" s="1"/>
  <c r="AN65" i="2"/>
  <c r="C54" i="4" s="1"/>
  <c r="AN63" i="2"/>
  <c r="AN61"/>
  <c r="AN59"/>
  <c r="C48" i="4" s="1"/>
  <c r="AN57" i="2"/>
  <c r="C46" i="4" s="1"/>
  <c r="AN55" i="2"/>
  <c r="AN53"/>
  <c r="AN51"/>
  <c r="C40" i="4" s="1"/>
  <c r="AN49" i="2"/>
  <c r="C38" i="4" s="1"/>
  <c r="AN47" i="2"/>
  <c r="AN45"/>
  <c r="AN43"/>
  <c r="C32" i="4" s="1"/>
  <c r="AN41" i="2"/>
  <c r="C30" i="4" s="1"/>
  <c r="AN39" i="2"/>
  <c r="AN37"/>
  <c r="AN35"/>
  <c r="C24" i="4" s="1"/>
  <c r="AN33" i="2"/>
  <c r="C22" i="4" s="1"/>
  <c r="AN31" i="2"/>
  <c r="AN29"/>
  <c r="AN27"/>
  <c r="C16" i="4" s="1"/>
  <c r="AN25" i="2"/>
  <c r="C14" i="4" s="1"/>
  <c r="AN23" i="2"/>
  <c r="AN21"/>
  <c r="C10" i="4" s="1"/>
  <c r="AN19" i="2"/>
  <c r="C8" i="4" s="1"/>
  <c r="AN17" i="2"/>
  <c r="C6" i="4" s="1"/>
  <c r="AN15" i="2"/>
  <c r="C4" i="4" s="1"/>
  <c r="AN13" i="2"/>
  <c r="C2" i="4" s="1"/>
  <c r="AN264" i="2"/>
  <c r="C253" i="4" s="1"/>
  <c r="AN260" i="2"/>
  <c r="C249" i="4" s="1"/>
  <c r="AN256" i="2"/>
  <c r="AN252"/>
  <c r="AN248"/>
  <c r="AN244"/>
  <c r="C233" i="4" s="1"/>
  <c r="AN240" i="2"/>
  <c r="AN236"/>
  <c r="C225" i="4" s="1"/>
  <c r="AN232" i="2"/>
  <c r="C221" i="4" s="1"/>
  <c r="AN228" i="2"/>
  <c r="C217" i="4" s="1"/>
  <c r="AN224" i="2"/>
  <c r="AN220"/>
  <c r="C209" i="4" s="1"/>
  <c r="AN216" i="2"/>
  <c r="C205" i="4" s="1"/>
  <c r="AN212" i="2"/>
  <c r="C201" i="4" s="1"/>
  <c r="AN208" i="2"/>
  <c r="AN204"/>
  <c r="AN200"/>
  <c r="AN196"/>
  <c r="AN192"/>
  <c r="AN188"/>
  <c r="AN184"/>
  <c r="C173" i="4" s="1"/>
  <c r="AN180" i="2"/>
  <c r="C169" i="4" s="1"/>
  <c r="AN176" i="2"/>
  <c r="C165" i="4" s="1"/>
  <c r="AN172" i="2"/>
  <c r="AN168"/>
  <c r="C157" i="4" s="1"/>
  <c r="AN164" i="2"/>
  <c r="AN160"/>
  <c r="C149" i="4" s="1"/>
  <c r="AN156" i="2"/>
  <c r="C145" i="4" s="1"/>
  <c r="AN152" i="2"/>
  <c r="C141" i="4" s="1"/>
  <c r="AN148" i="2"/>
  <c r="AN144"/>
  <c r="AN140"/>
  <c r="C129" i="4" s="1"/>
  <c r="AN136" i="2"/>
  <c r="C125" i="4" s="1"/>
  <c r="AN132" i="2"/>
  <c r="C121" i="4" s="1"/>
  <c r="AN128" i="2"/>
  <c r="AN124"/>
  <c r="AN120"/>
  <c r="AN116"/>
  <c r="AN112"/>
  <c r="AN108"/>
  <c r="C97" i="4" s="1"/>
  <c r="AN104" i="2"/>
  <c r="C93" i="4" s="1"/>
  <c r="AN100" i="2"/>
  <c r="C89" i="4" s="1"/>
  <c r="AN96" i="2"/>
  <c r="C85" i="4" s="1"/>
  <c r="AN92" i="2"/>
  <c r="C81" i="4" s="1"/>
  <c r="AN88" i="2"/>
  <c r="C77" i="4" s="1"/>
  <c r="AN84" i="2"/>
  <c r="C73" i="4" s="1"/>
  <c r="AN80" i="2"/>
  <c r="AN76"/>
  <c r="C65" i="4" s="1"/>
  <c r="AN72" i="2"/>
  <c r="AN68"/>
  <c r="AN64"/>
  <c r="AN60"/>
  <c r="AN56"/>
  <c r="C45" i="4" s="1"/>
  <c r="AN52" i="2"/>
  <c r="C41" i="4" s="1"/>
  <c r="AN48" i="2"/>
  <c r="C37" i="4" s="1"/>
  <c r="AN44" i="2"/>
  <c r="AN40"/>
  <c r="C29" i="4" s="1"/>
  <c r="AN36" i="2"/>
  <c r="AN32"/>
  <c r="AN28"/>
  <c r="AN24"/>
  <c r="C13" i="4" s="1"/>
  <c r="AN20" i="2"/>
  <c r="C9" i="4" s="1"/>
  <c r="AN16" i="2"/>
  <c r="C5" i="4" s="1"/>
  <c r="AN12" i="2"/>
  <c r="C196" i="4" l="1"/>
  <c r="C17"/>
  <c r="C33"/>
  <c r="C49"/>
  <c r="C113"/>
  <c r="C161"/>
  <c r="C177"/>
  <c r="C193"/>
  <c r="C241"/>
  <c r="C18"/>
  <c r="C26"/>
  <c r="C34"/>
  <c r="C42"/>
  <c r="C50"/>
  <c r="C58"/>
  <c r="C66"/>
  <c r="C74"/>
  <c r="C82"/>
  <c r="C90"/>
  <c r="C98"/>
  <c r="C106"/>
  <c r="C138"/>
  <c r="C158"/>
  <c r="C206"/>
  <c r="C220"/>
  <c r="C228"/>
  <c r="C246"/>
  <c r="C176"/>
  <c r="C212"/>
  <c r="C55"/>
  <c r="C119"/>
  <c r="C247"/>
  <c r="C71"/>
  <c r="C135"/>
  <c r="C15"/>
  <c r="C51"/>
  <c r="C99"/>
  <c r="C143"/>
  <c r="C179"/>
  <c r="C227"/>
  <c r="C127"/>
  <c r="C159"/>
  <c r="C130"/>
  <c r="C168"/>
  <c r="C190"/>
  <c r="C140"/>
  <c r="C203"/>
  <c r="C109"/>
  <c r="C237"/>
  <c r="C118"/>
  <c r="C178"/>
  <c r="C236"/>
  <c r="C238"/>
  <c r="C108"/>
  <c r="C187"/>
  <c r="C11"/>
  <c r="C61"/>
  <c r="C189"/>
  <c r="C128"/>
  <c r="C148"/>
  <c r="C166"/>
  <c r="C186"/>
  <c r="C43"/>
  <c r="C107"/>
  <c r="C167"/>
  <c r="C235"/>
  <c r="C59"/>
  <c r="C123"/>
  <c r="C183"/>
  <c r="C25"/>
  <c r="C57"/>
  <c r="C105"/>
  <c r="C137"/>
  <c r="C153"/>
  <c r="C185"/>
  <c r="C116"/>
  <c r="C126"/>
  <c r="C134"/>
  <c r="C146"/>
  <c r="C184"/>
  <c r="C194"/>
  <c r="C216"/>
  <c r="C234"/>
  <c r="C112"/>
  <c r="C164"/>
  <c r="C208"/>
  <c r="C23"/>
  <c r="C91"/>
  <c r="C151"/>
  <c r="C219"/>
  <c r="C243"/>
  <c r="C39"/>
  <c r="C103"/>
  <c r="C171"/>
  <c r="C231"/>
  <c r="C35"/>
  <c r="C115"/>
  <c r="C163"/>
  <c r="C21"/>
  <c r="C53"/>
  <c r="C69"/>
  <c r="C101"/>
  <c r="C117"/>
  <c r="C133"/>
  <c r="C181"/>
  <c r="C197"/>
  <c r="C213"/>
  <c r="C229"/>
  <c r="C245"/>
  <c r="C12"/>
  <c r="C20"/>
  <c r="C28"/>
  <c r="C36"/>
  <c r="C44"/>
  <c r="C52"/>
  <c r="C60"/>
  <c r="C68"/>
  <c r="C76"/>
  <c r="C84"/>
  <c r="C92"/>
  <c r="C100"/>
  <c r="C114"/>
  <c r="C122"/>
  <c r="C132"/>
  <c r="C142"/>
  <c r="C152"/>
  <c r="C160"/>
  <c r="C170"/>
  <c r="C182"/>
  <c r="C192"/>
  <c r="C200"/>
  <c r="C214"/>
  <c r="C222"/>
  <c r="C230"/>
  <c r="C240"/>
  <c r="C248"/>
  <c r="C110"/>
  <c r="C144"/>
  <c r="C188"/>
  <c r="C232"/>
  <c r="C75"/>
  <c r="C139"/>
  <c r="C199"/>
  <c r="C251"/>
  <c r="C27"/>
  <c r="C87"/>
  <c r="C155"/>
  <c r="C215"/>
  <c r="C19"/>
  <c r="C67"/>
  <c r="C111"/>
  <c r="C147"/>
  <c r="C195"/>
  <c r="C239"/>
  <c r="C191"/>
  <c r="L3" i="5" l="1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2"/>
  <c r="AC3" i="2" l="1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2"/>
  <c r="AA3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2"/>
  <c r="Z3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2"/>
  <c r="Y3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8"/>
  <c r="Y109"/>
  <c r="Y110"/>
  <c r="Y111"/>
  <c r="Y112"/>
  <c r="Y113"/>
  <c r="Y114"/>
  <c r="Y115"/>
  <c r="Y116"/>
  <c r="Y117"/>
  <c r="Y118"/>
  <c r="Y119"/>
  <c r="Y120"/>
  <c r="Y121"/>
  <c r="Y122"/>
  <c r="Y123"/>
  <c r="Y124"/>
  <c r="Y125"/>
  <c r="Y126"/>
  <c r="Y127"/>
  <c r="Y128"/>
  <c r="Y129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48"/>
  <c r="Y149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7"/>
  <c r="Y218"/>
  <c r="Y219"/>
  <c r="Y220"/>
  <c r="Y221"/>
  <c r="Y222"/>
  <c r="Y223"/>
  <c r="Y224"/>
  <c r="Y225"/>
  <c r="Y226"/>
  <c r="Y227"/>
  <c r="Y228"/>
  <c r="Y229"/>
  <c r="Y230"/>
  <c r="Y231"/>
  <c r="Y232"/>
  <c r="Y233"/>
  <c r="Y234"/>
  <c r="Y235"/>
  <c r="Y236"/>
  <c r="Y237"/>
  <c r="Y238"/>
  <c r="Y239"/>
  <c r="Y240"/>
  <c r="Y241"/>
  <c r="Y242"/>
  <c r="Y243"/>
  <c r="Y244"/>
  <c r="Y245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5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5"/>
  <c r="Y286"/>
  <c r="Y287"/>
  <c r="Y288"/>
  <c r="Y289"/>
  <c r="Y290"/>
  <c r="Y291"/>
  <c r="Y292"/>
  <c r="Y293"/>
  <c r="Y294"/>
  <c r="Y295"/>
  <c r="Y296"/>
  <c r="Y297"/>
  <c r="Y298"/>
  <c r="Y299"/>
  <c r="Y300"/>
  <c r="Y301"/>
  <c r="Y302"/>
  <c r="Y303"/>
  <c r="Y304"/>
  <c r="Y305"/>
  <c r="Y306"/>
  <c r="Y307"/>
  <c r="Y308"/>
  <c r="Y309"/>
  <c r="Y310"/>
  <c r="Y311"/>
  <c r="Y312"/>
  <c r="Y313"/>
  <c r="Y314"/>
  <c r="Y315"/>
  <c r="Y316"/>
  <c r="Y317"/>
  <c r="Y318"/>
  <c r="Y319"/>
  <c r="Y320"/>
  <c r="Y321"/>
  <c r="Y322"/>
  <c r="Y323"/>
  <c r="Y324"/>
  <c r="Y325"/>
  <c r="Y326"/>
  <c r="Y327"/>
  <c r="Y328"/>
  <c r="Y329"/>
  <c r="Y330"/>
  <c r="Y331"/>
  <c r="Y332"/>
  <c r="Y333"/>
  <c r="Y334"/>
  <c r="Y335"/>
  <c r="Y336"/>
  <c r="Y337"/>
  <c r="Y338"/>
  <c r="Y339"/>
  <c r="Y340"/>
  <c r="Y341"/>
  <c r="Y342"/>
  <c r="Y343"/>
  <c r="Y344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0"/>
  <c r="Y371"/>
  <c r="Y372"/>
  <c r="Y373"/>
  <c r="Y374"/>
  <c r="Y375"/>
  <c r="Y376"/>
  <c r="Y377"/>
  <c r="Y378"/>
  <c r="Y379"/>
  <c r="Y380"/>
  <c r="Y381"/>
  <c r="Y382"/>
  <c r="Y383"/>
  <c r="Y384"/>
  <c r="Y385"/>
  <c r="Y386"/>
  <c r="Y387"/>
  <c r="Y388"/>
  <c r="Y389"/>
  <c r="Y390"/>
  <c r="Y391"/>
  <c r="Y392"/>
  <c r="Y393"/>
  <c r="Y394"/>
  <c r="Y395"/>
  <c r="Y396"/>
  <c r="Y397"/>
  <c r="Y398"/>
  <c r="Y399"/>
  <c r="Y400"/>
  <c r="Y401"/>
  <c r="Y402"/>
  <c r="Y403"/>
  <c r="Y404"/>
  <c r="Y405"/>
  <c r="Y406"/>
  <c r="Y407"/>
  <c r="Y408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2"/>
  <c r="X3"/>
  <c r="X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2"/>
  <c r="W3"/>
  <c r="W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2"/>
  <c r="AN505" i="1"/>
  <c r="AN506"/>
  <c r="AN507"/>
  <c r="AN508"/>
  <c r="AN509"/>
  <c r="AN510"/>
  <c r="AN511"/>
  <c r="AN512"/>
  <c r="AN513"/>
  <c r="AN514"/>
  <c r="AN515"/>
  <c r="AN516"/>
  <c r="AN517"/>
  <c r="AN518"/>
  <c r="AN519"/>
  <c r="AN520"/>
  <c r="AN521"/>
  <c r="AN522"/>
  <c r="AN523"/>
  <c r="AN524"/>
  <c r="AN525"/>
  <c r="AN526"/>
  <c r="AN527"/>
  <c r="AN528"/>
  <c r="AN529"/>
  <c r="AN530"/>
  <c r="AN531"/>
  <c r="AN532"/>
  <c r="AN533"/>
  <c r="AN534"/>
  <c r="AN535"/>
  <c r="AN536"/>
  <c r="AN537"/>
  <c r="AN538"/>
  <c r="AN539"/>
  <c r="AN540"/>
  <c r="AN541"/>
  <c r="AN542"/>
  <c r="AN543"/>
  <c r="AN544"/>
  <c r="AN545"/>
  <c r="AN546"/>
  <c r="AN547"/>
  <c r="AN548"/>
  <c r="AN549"/>
  <c r="AN550"/>
  <c r="AN551"/>
  <c r="AN552"/>
  <c r="AN553"/>
  <c r="AN554"/>
  <c r="AN555"/>
  <c r="AN556"/>
  <c r="AN557"/>
  <c r="AN558"/>
  <c r="AN559"/>
  <c r="AN560"/>
  <c r="AN561"/>
  <c r="AN562"/>
  <c r="AN563"/>
  <c r="AN564"/>
  <c r="AN565"/>
  <c r="AN566"/>
  <c r="AN567"/>
  <c r="AN568"/>
  <c r="AN569"/>
  <c r="AN570"/>
  <c r="AN571"/>
  <c r="AN572"/>
  <c r="AN573"/>
  <c r="AN574"/>
  <c r="AN575"/>
  <c r="AN576"/>
  <c r="AN577"/>
  <c r="AN578"/>
  <c r="AN579"/>
  <c r="AN580"/>
  <c r="AN581"/>
  <c r="AN582"/>
  <c r="AN583"/>
  <c r="AN584"/>
  <c r="AN585"/>
  <c r="AN586"/>
  <c r="AN587"/>
  <c r="AN588"/>
  <c r="AN589"/>
  <c r="AN590"/>
  <c r="AN591"/>
  <c r="AN592"/>
  <c r="AN593"/>
  <c r="AN594"/>
  <c r="AN595"/>
  <c r="AN596"/>
  <c r="AN597"/>
  <c r="AN598"/>
  <c r="AN599"/>
  <c r="AN600"/>
  <c r="AN601"/>
  <c r="AN602"/>
  <c r="AN603"/>
  <c r="AN604"/>
  <c r="AN605"/>
  <c r="AN606"/>
  <c r="AN607"/>
  <c r="AN608"/>
  <c r="AN609"/>
  <c r="AN610"/>
  <c r="AN611"/>
  <c r="AN612"/>
  <c r="AN613"/>
  <c r="AN614"/>
  <c r="AN615"/>
  <c r="AN616"/>
  <c r="AN617"/>
  <c r="AN618"/>
  <c r="AN619"/>
  <c r="AN620"/>
  <c r="AN621"/>
  <c r="AN622"/>
  <c r="AN623"/>
  <c r="AN624"/>
  <c r="AN625"/>
  <c r="AN626"/>
  <c r="AN627"/>
  <c r="AN628"/>
  <c r="AN629"/>
  <c r="AN630"/>
  <c r="AN631"/>
  <c r="AN632"/>
  <c r="AN633"/>
  <c r="AN634"/>
  <c r="AN635"/>
  <c r="AN636"/>
  <c r="AN637"/>
  <c r="AN638"/>
  <c r="AN639"/>
  <c r="AN640"/>
  <c r="AN641"/>
  <c r="AN642"/>
  <c r="AN643"/>
  <c r="AN644"/>
  <c r="AN645"/>
  <c r="AN646"/>
  <c r="AN647"/>
  <c r="AN648"/>
  <c r="AN649"/>
  <c r="AN650"/>
  <c r="AN651"/>
  <c r="AN652"/>
  <c r="AN653"/>
  <c r="AN654"/>
  <c r="AN655"/>
  <c r="AN656"/>
  <c r="AN657"/>
  <c r="AN658"/>
  <c r="AN659"/>
  <c r="AN660"/>
  <c r="AN661"/>
  <c r="AN662"/>
  <c r="AN663"/>
  <c r="AN664"/>
  <c r="AN665"/>
  <c r="AN666"/>
  <c r="AN667"/>
  <c r="AN668"/>
  <c r="AN669"/>
  <c r="AN670"/>
  <c r="AN671"/>
  <c r="AN672"/>
  <c r="AN673"/>
  <c r="AN674"/>
  <c r="AN675"/>
  <c r="AN676"/>
  <c r="AN677"/>
  <c r="AN678"/>
  <c r="AN679"/>
  <c r="AN680"/>
  <c r="AN681"/>
  <c r="AN682"/>
  <c r="AN683"/>
  <c r="AN684"/>
  <c r="AN685"/>
  <c r="AN686"/>
  <c r="AN687"/>
  <c r="AN688"/>
  <c r="AN689"/>
  <c r="AN690"/>
  <c r="AN691"/>
  <c r="AN692"/>
  <c r="AN693"/>
  <c r="AN694"/>
  <c r="AN695"/>
  <c r="AN696"/>
  <c r="AN697"/>
  <c r="AN698"/>
  <c r="AN699"/>
  <c r="AN700"/>
  <c r="AN701"/>
  <c r="AN702"/>
  <c r="AN703"/>
  <c r="AN704"/>
  <c r="AN705"/>
  <c r="AN706"/>
  <c r="AN707"/>
  <c r="AN708"/>
  <c r="AN709"/>
  <c r="AN710"/>
  <c r="AN711"/>
  <c r="AN712"/>
  <c r="AN713"/>
  <c r="AN714"/>
  <c r="AN715"/>
  <c r="AN716"/>
  <c r="AN717"/>
  <c r="AN718"/>
  <c r="AN719"/>
  <c r="AN720"/>
  <c r="AN721"/>
  <c r="AN722"/>
  <c r="AN723"/>
  <c r="AN724"/>
  <c r="AN725"/>
  <c r="AN726"/>
  <c r="AN727"/>
  <c r="AN728"/>
  <c r="AN729"/>
  <c r="AN730"/>
  <c r="AN731"/>
  <c r="AN732"/>
  <c r="AN733"/>
  <c r="AN734"/>
  <c r="AN735"/>
  <c r="AN736"/>
  <c r="AN737"/>
  <c r="AN738"/>
  <c r="AN739"/>
  <c r="AN740"/>
  <c r="AN741"/>
  <c r="AN742"/>
  <c r="AN743"/>
  <c r="AN744"/>
  <c r="AN745"/>
  <c r="AN746"/>
  <c r="AN747"/>
  <c r="AN748"/>
  <c r="AN749"/>
  <c r="AN750"/>
  <c r="AN751"/>
  <c r="AN752"/>
  <c r="AN753"/>
  <c r="AN754"/>
  <c r="AN755"/>
  <c r="AN756"/>
  <c r="AP505"/>
  <c r="AP506"/>
  <c r="AP507"/>
  <c r="AP508"/>
  <c r="AP509"/>
  <c r="AP510"/>
  <c r="AP511"/>
  <c r="AP512"/>
  <c r="AP513"/>
  <c r="AP514"/>
  <c r="AP515"/>
  <c r="AP516"/>
  <c r="AP517"/>
  <c r="AP518"/>
  <c r="AP519"/>
  <c r="AP520"/>
  <c r="AP521"/>
  <c r="AP522"/>
  <c r="AP523"/>
  <c r="AP524"/>
  <c r="AP525"/>
  <c r="AP526"/>
  <c r="AP527"/>
  <c r="AP528"/>
  <c r="AP529"/>
  <c r="AP530"/>
  <c r="AP531"/>
  <c r="AP532"/>
  <c r="AP533"/>
  <c r="AP534"/>
  <c r="AP535"/>
  <c r="AP536"/>
  <c r="AP537"/>
  <c r="AP538"/>
  <c r="AP539"/>
  <c r="AP540"/>
  <c r="AP541"/>
  <c r="AP542"/>
  <c r="AP543"/>
  <c r="AP544"/>
  <c r="AP545"/>
  <c r="AP546"/>
  <c r="AP547"/>
  <c r="AP548"/>
  <c r="AP549"/>
  <c r="AP550"/>
  <c r="AP551"/>
  <c r="AP552"/>
  <c r="AP553"/>
  <c r="AP554"/>
  <c r="AP555"/>
  <c r="AP556"/>
  <c r="AP557"/>
  <c r="AP558"/>
  <c r="AP559"/>
  <c r="AP560"/>
  <c r="AP561"/>
  <c r="AP562"/>
  <c r="AP563"/>
  <c r="AP564"/>
  <c r="AP565"/>
  <c r="AP566"/>
  <c r="AP567"/>
  <c r="AP568"/>
  <c r="AP569"/>
  <c r="AP570"/>
  <c r="AP571"/>
  <c r="AP572"/>
  <c r="AP573"/>
  <c r="AP574"/>
  <c r="AP575"/>
  <c r="AP576"/>
  <c r="AP577"/>
  <c r="AP578"/>
  <c r="AP579"/>
  <c r="AP580"/>
  <c r="AP581"/>
  <c r="AP582"/>
  <c r="AP583"/>
  <c r="AP584"/>
  <c r="AP585"/>
  <c r="AP586"/>
  <c r="AP587"/>
  <c r="AP588"/>
  <c r="AP589"/>
  <c r="AP590"/>
  <c r="AP591"/>
  <c r="AP592"/>
  <c r="AP593"/>
  <c r="AP594"/>
  <c r="AP595"/>
  <c r="AP596"/>
  <c r="AP597"/>
  <c r="AP598"/>
  <c r="AP599"/>
  <c r="AP600"/>
  <c r="AP601"/>
  <c r="AP602"/>
  <c r="AP603"/>
  <c r="AP604"/>
  <c r="AP605"/>
  <c r="AP606"/>
  <c r="AP607"/>
  <c r="AP608"/>
  <c r="AP609"/>
  <c r="AP610"/>
  <c r="AP611"/>
  <c r="AP612"/>
  <c r="AP613"/>
  <c r="AP614"/>
  <c r="AP615"/>
  <c r="AP616"/>
  <c r="AP617"/>
  <c r="AP618"/>
  <c r="AP619"/>
  <c r="AP620"/>
  <c r="AP621"/>
  <c r="AP622"/>
  <c r="AP623"/>
  <c r="AP624"/>
  <c r="AP625"/>
  <c r="AP626"/>
  <c r="AP627"/>
  <c r="AP628"/>
  <c r="AP629"/>
  <c r="AP630"/>
  <c r="AP631"/>
  <c r="AP632"/>
  <c r="AP633"/>
  <c r="AP634"/>
  <c r="AP635"/>
  <c r="AP636"/>
  <c r="AP637"/>
  <c r="AP638"/>
  <c r="AP639"/>
  <c r="AP640"/>
  <c r="AP641"/>
  <c r="AP642"/>
  <c r="AP643"/>
  <c r="AP644"/>
  <c r="AP645"/>
  <c r="AP646"/>
  <c r="AP647"/>
  <c r="AP648"/>
  <c r="AP649"/>
  <c r="AP650"/>
  <c r="AP651"/>
  <c r="AP652"/>
  <c r="AP653"/>
  <c r="AP654"/>
  <c r="AP655"/>
  <c r="AP656"/>
  <c r="AP657"/>
  <c r="AP658"/>
  <c r="AP659"/>
  <c r="AP660"/>
  <c r="AP661"/>
  <c r="AP662"/>
  <c r="AP663"/>
  <c r="AP664"/>
  <c r="AP665"/>
  <c r="AP666"/>
  <c r="AP667"/>
  <c r="AP668"/>
  <c r="AP669"/>
  <c r="AP670"/>
  <c r="AP671"/>
  <c r="AP672"/>
  <c r="AP673"/>
  <c r="AP674"/>
  <c r="AP675"/>
  <c r="AP676"/>
  <c r="AP677"/>
  <c r="AP678"/>
  <c r="AP679"/>
  <c r="AP680"/>
  <c r="AP681"/>
  <c r="AP682"/>
  <c r="AP683"/>
  <c r="AP684"/>
  <c r="AP685"/>
  <c r="AP686"/>
  <c r="AP687"/>
  <c r="AP688"/>
  <c r="AP689"/>
  <c r="AP690"/>
  <c r="AP691"/>
  <c r="AP692"/>
  <c r="AP693"/>
  <c r="AP694"/>
  <c r="AP695"/>
  <c r="AP696"/>
  <c r="AP697"/>
  <c r="AP698"/>
  <c r="AP699"/>
  <c r="AP700"/>
  <c r="AP701"/>
  <c r="AP702"/>
  <c r="AP703"/>
  <c r="AP704"/>
  <c r="AP705"/>
  <c r="AP706"/>
  <c r="AP707"/>
  <c r="AP708"/>
  <c r="AP709"/>
  <c r="AP710"/>
  <c r="AP711"/>
  <c r="AP712"/>
  <c r="AP713"/>
  <c r="AP714"/>
  <c r="AP715"/>
  <c r="AP716"/>
  <c r="AP717"/>
  <c r="AP718"/>
  <c r="AP719"/>
  <c r="AP720"/>
  <c r="AP721"/>
  <c r="AP722"/>
  <c r="AP723"/>
  <c r="AP724"/>
  <c r="AP725"/>
  <c r="AP726"/>
  <c r="AP727"/>
  <c r="AP728"/>
  <c r="AP729"/>
  <c r="AP730"/>
  <c r="AP731"/>
  <c r="AP732"/>
  <c r="AP733"/>
  <c r="AP734"/>
  <c r="AP735"/>
  <c r="AP736"/>
  <c r="AP737"/>
  <c r="AP738"/>
  <c r="AP739"/>
  <c r="AP740"/>
  <c r="AP741"/>
  <c r="AP742"/>
  <c r="AP743"/>
  <c r="AP744"/>
  <c r="AP745"/>
  <c r="AP746"/>
  <c r="AP747"/>
  <c r="AP748"/>
  <c r="AP749"/>
  <c r="AP750"/>
  <c r="AP751"/>
  <c r="AP752"/>
  <c r="AP753"/>
  <c r="AP754"/>
  <c r="AP755"/>
  <c r="AP756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700"/>
  <c r="Z701"/>
  <c r="Z702"/>
  <c r="Z703"/>
  <c r="Z704"/>
  <c r="Z705"/>
  <c r="Z706"/>
  <c r="Z707"/>
  <c r="Z708"/>
  <c r="Z709"/>
  <c r="Z710"/>
  <c r="Z711"/>
  <c r="Z712"/>
  <c r="Z713"/>
  <c r="Z714"/>
  <c r="Z715"/>
  <c r="Z716"/>
  <c r="Z717"/>
  <c r="Z718"/>
  <c r="Z719"/>
  <c r="Z720"/>
  <c r="Z721"/>
  <c r="Z722"/>
  <c r="Z723"/>
  <c r="Z724"/>
  <c r="Z725"/>
  <c r="Z726"/>
  <c r="Z727"/>
  <c r="Z728"/>
  <c r="Z729"/>
  <c r="Z730"/>
  <c r="Z731"/>
  <c r="Z732"/>
  <c r="Z733"/>
  <c r="Z734"/>
  <c r="Z735"/>
  <c r="Z736"/>
  <c r="Z737"/>
  <c r="Z738"/>
  <c r="Z739"/>
  <c r="Z740"/>
  <c r="Z741"/>
  <c r="Z742"/>
  <c r="Z743"/>
  <c r="Z744"/>
  <c r="Z745"/>
  <c r="Z746"/>
  <c r="Z747"/>
  <c r="Z748"/>
  <c r="Z749"/>
  <c r="Z750"/>
  <c r="Z751"/>
  <c r="Z752"/>
  <c r="Z753"/>
  <c r="Z754"/>
  <c r="Z755"/>
  <c r="Z756"/>
  <c r="X505"/>
  <c r="X506"/>
  <c r="X507"/>
  <c r="X508"/>
  <c r="X509"/>
  <c r="X510"/>
  <c r="X511"/>
  <c r="X512"/>
  <c r="X513"/>
  <c r="X514"/>
  <c r="X515"/>
  <c r="X516"/>
  <c r="X517"/>
  <c r="X518"/>
  <c r="X519"/>
  <c r="X520"/>
  <c r="X521"/>
  <c r="X522"/>
  <c r="X523"/>
  <c r="X524"/>
  <c r="X525"/>
  <c r="X526"/>
  <c r="X527"/>
  <c r="X528"/>
  <c r="X529"/>
  <c r="X530"/>
  <c r="X531"/>
  <c r="X532"/>
  <c r="X533"/>
  <c r="X534"/>
  <c r="X535"/>
  <c r="X536"/>
  <c r="X537"/>
  <c r="X538"/>
  <c r="X539"/>
  <c r="X540"/>
  <c r="X541"/>
  <c r="X542"/>
  <c r="X543"/>
  <c r="X544"/>
  <c r="X545"/>
  <c r="X546"/>
  <c r="X547"/>
  <c r="X548"/>
  <c r="X549"/>
  <c r="X550"/>
  <c r="X551"/>
  <c r="X552"/>
  <c r="X553"/>
  <c r="X554"/>
  <c r="X555"/>
  <c r="X556"/>
  <c r="X557"/>
  <c r="X558"/>
  <c r="X559"/>
  <c r="X560"/>
  <c r="X561"/>
  <c r="X562"/>
  <c r="X563"/>
  <c r="X564"/>
  <c r="X565"/>
  <c r="X566"/>
  <c r="X567"/>
  <c r="X568"/>
  <c r="X569"/>
  <c r="X570"/>
  <c r="X571"/>
  <c r="X572"/>
  <c r="X573"/>
  <c r="X574"/>
  <c r="X575"/>
  <c r="X576"/>
  <c r="X577"/>
  <c r="X578"/>
  <c r="X579"/>
  <c r="X580"/>
  <c r="X581"/>
  <c r="X582"/>
  <c r="X583"/>
  <c r="X584"/>
  <c r="X585"/>
  <c r="X586"/>
  <c r="X587"/>
  <c r="X588"/>
  <c r="X589"/>
  <c r="X590"/>
  <c r="X591"/>
  <c r="X592"/>
  <c r="X593"/>
  <c r="X594"/>
  <c r="X595"/>
  <c r="X596"/>
  <c r="X597"/>
  <c r="X598"/>
  <c r="X599"/>
  <c r="X600"/>
  <c r="X601"/>
  <c r="X602"/>
  <c r="X603"/>
  <c r="X604"/>
  <c r="X605"/>
  <c r="X606"/>
  <c r="X607"/>
  <c r="X608"/>
  <c r="X609"/>
  <c r="X610"/>
  <c r="X611"/>
  <c r="X612"/>
  <c r="X613"/>
  <c r="X614"/>
  <c r="X615"/>
  <c r="X616"/>
  <c r="X617"/>
  <c r="X618"/>
  <c r="X619"/>
  <c r="X620"/>
  <c r="X621"/>
  <c r="X622"/>
  <c r="X623"/>
  <c r="X624"/>
  <c r="X625"/>
  <c r="X626"/>
  <c r="X627"/>
  <c r="X628"/>
  <c r="X629"/>
  <c r="X630"/>
  <c r="X631"/>
  <c r="X632"/>
  <c r="X633"/>
  <c r="X634"/>
  <c r="X635"/>
  <c r="X636"/>
  <c r="X637"/>
  <c r="X638"/>
  <c r="X639"/>
  <c r="X640"/>
  <c r="X641"/>
  <c r="X642"/>
  <c r="X643"/>
  <c r="X644"/>
  <c r="X645"/>
  <c r="X646"/>
  <c r="X647"/>
  <c r="X648"/>
  <c r="X649"/>
  <c r="X650"/>
  <c r="X651"/>
  <c r="X652"/>
  <c r="X653"/>
  <c r="X654"/>
  <c r="X655"/>
  <c r="X656"/>
  <c r="X657"/>
  <c r="X658"/>
  <c r="X659"/>
  <c r="X660"/>
  <c r="X661"/>
  <c r="X662"/>
  <c r="X663"/>
  <c r="X664"/>
  <c r="X665"/>
  <c r="X666"/>
  <c r="X667"/>
  <c r="X668"/>
  <c r="X669"/>
  <c r="X670"/>
  <c r="X671"/>
  <c r="X672"/>
  <c r="X673"/>
  <c r="X674"/>
  <c r="X675"/>
  <c r="X676"/>
  <c r="X677"/>
  <c r="X678"/>
  <c r="X679"/>
  <c r="X680"/>
  <c r="X681"/>
  <c r="X682"/>
  <c r="X683"/>
  <c r="X684"/>
  <c r="X685"/>
  <c r="X686"/>
  <c r="X687"/>
  <c r="X688"/>
  <c r="X689"/>
  <c r="X690"/>
  <c r="X691"/>
  <c r="X692"/>
  <c r="X693"/>
  <c r="X694"/>
  <c r="X695"/>
  <c r="X696"/>
  <c r="X697"/>
  <c r="X698"/>
  <c r="X699"/>
  <c r="X700"/>
  <c r="X701"/>
  <c r="X702"/>
  <c r="X703"/>
  <c r="X704"/>
  <c r="X705"/>
  <c r="X706"/>
  <c r="X707"/>
  <c r="X708"/>
  <c r="X709"/>
  <c r="X710"/>
  <c r="X711"/>
  <c r="X712"/>
  <c r="X713"/>
  <c r="X714"/>
  <c r="X715"/>
  <c r="X716"/>
  <c r="X717"/>
  <c r="X718"/>
  <c r="X719"/>
  <c r="X720"/>
  <c r="X721"/>
  <c r="X722"/>
  <c r="X723"/>
  <c r="X724"/>
  <c r="X725"/>
  <c r="X726"/>
  <c r="X727"/>
  <c r="X728"/>
  <c r="X729"/>
  <c r="X730"/>
  <c r="X731"/>
  <c r="X732"/>
  <c r="X733"/>
  <c r="X734"/>
  <c r="X735"/>
  <c r="X736"/>
  <c r="X737"/>
  <c r="X738"/>
  <c r="X739"/>
  <c r="X740"/>
  <c r="X741"/>
  <c r="X742"/>
  <c r="X743"/>
  <c r="X744"/>
  <c r="X745"/>
  <c r="X746"/>
  <c r="X747"/>
  <c r="X748"/>
  <c r="X749"/>
  <c r="X750"/>
  <c r="X751"/>
  <c r="X752"/>
  <c r="X753"/>
  <c r="X754"/>
  <c r="X755"/>
  <c r="X756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61"/>
  <c r="AP162"/>
  <c r="AP163"/>
  <c r="AP164"/>
  <c r="AP165"/>
  <c r="AP166"/>
  <c r="AP167"/>
  <c r="AP168"/>
  <c r="AP169"/>
  <c r="AP170"/>
  <c r="AP171"/>
  <c r="AP172"/>
  <c r="AP173"/>
  <c r="AP174"/>
  <c r="AP175"/>
  <c r="AP176"/>
  <c r="AP177"/>
  <c r="AP178"/>
  <c r="AP179"/>
  <c r="AP180"/>
  <c r="AP181"/>
  <c r="AP182"/>
  <c r="AP183"/>
  <c r="AP184"/>
  <c r="AP185"/>
  <c r="AP186"/>
  <c r="AP187"/>
  <c r="AP188"/>
  <c r="AP189"/>
  <c r="AP190"/>
  <c r="AP191"/>
  <c r="AP192"/>
  <c r="AP193"/>
  <c r="AP194"/>
  <c r="AP195"/>
  <c r="AP196"/>
  <c r="AP197"/>
  <c r="AP198"/>
  <c r="AP199"/>
  <c r="AP200"/>
  <c r="AP201"/>
  <c r="AP202"/>
  <c r="AP203"/>
  <c r="AP204"/>
  <c r="AP205"/>
  <c r="AP206"/>
  <c r="AP207"/>
  <c r="AP208"/>
  <c r="AP209"/>
  <c r="AP210"/>
  <c r="AP211"/>
  <c r="AP212"/>
  <c r="AP213"/>
  <c r="AP214"/>
  <c r="AP215"/>
  <c r="AP216"/>
  <c r="AP217"/>
  <c r="AP218"/>
  <c r="AP219"/>
  <c r="AP220"/>
  <c r="AP221"/>
  <c r="AP222"/>
  <c r="AP223"/>
  <c r="AP224"/>
  <c r="AP225"/>
  <c r="AP226"/>
  <c r="AP227"/>
  <c r="AP228"/>
  <c r="AP229"/>
  <c r="AP230"/>
  <c r="AP231"/>
  <c r="AP232"/>
  <c r="AP233"/>
  <c r="AP234"/>
  <c r="AP235"/>
  <c r="AP236"/>
  <c r="AP237"/>
  <c r="AP238"/>
  <c r="AP239"/>
  <c r="AP240"/>
  <c r="AP241"/>
  <c r="AP242"/>
  <c r="AP243"/>
  <c r="AP244"/>
  <c r="AP245"/>
  <c r="AP246"/>
  <c r="AP247"/>
  <c r="AP248"/>
  <c r="AP249"/>
  <c r="AP250"/>
  <c r="AP251"/>
  <c r="AP252"/>
  <c r="AP253"/>
  <c r="AP254"/>
  <c r="AP255"/>
  <c r="AP256"/>
  <c r="AP257"/>
  <c r="AP258"/>
  <c r="AP259"/>
  <c r="AP260"/>
  <c r="AP261"/>
  <c r="AP262"/>
  <c r="AP263"/>
  <c r="AP264"/>
  <c r="AP265"/>
  <c r="AP266"/>
  <c r="AP267"/>
  <c r="AP268"/>
  <c r="AP269"/>
  <c r="AP270"/>
  <c r="AP271"/>
  <c r="AP272"/>
  <c r="AP273"/>
  <c r="AP274"/>
  <c r="AP275"/>
  <c r="AP276"/>
  <c r="AP277"/>
  <c r="AP278"/>
  <c r="AP279"/>
  <c r="AP280"/>
  <c r="AP281"/>
  <c r="AP282"/>
  <c r="AP283"/>
  <c r="AP284"/>
  <c r="AP285"/>
  <c r="AP286"/>
  <c r="AP287"/>
  <c r="AP288"/>
  <c r="AP289"/>
  <c r="AP290"/>
  <c r="AP291"/>
  <c r="AP292"/>
  <c r="AP293"/>
  <c r="AP294"/>
  <c r="AP295"/>
  <c r="AP296"/>
  <c r="AP297"/>
  <c r="AP298"/>
  <c r="AP299"/>
  <c r="AP300"/>
  <c r="AP301"/>
  <c r="AP302"/>
  <c r="AP303"/>
  <c r="AP304"/>
  <c r="AP305"/>
  <c r="AP306"/>
  <c r="AP307"/>
  <c r="AP308"/>
  <c r="AP309"/>
  <c r="AP310"/>
  <c r="AP311"/>
  <c r="AP312"/>
  <c r="AP313"/>
  <c r="AP314"/>
  <c r="AP315"/>
  <c r="AP316"/>
  <c r="AP317"/>
  <c r="AP318"/>
  <c r="AP319"/>
  <c r="AP320"/>
  <c r="AP321"/>
  <c r="AP322"/>
  <c r="AP323"/>
  <c r="AP324"/>
  <c r="AP325"/>
  <c r="AP326"/>
  <c r="AP327"/>
  <c r="AP328"/>
  <c r="AP329"/>
  <c r="AP330"/>
  <c r="AP331"/>
  <c r="AP332"/>
  <c r="AP333"/>
  <c r="AP334"/>
  <c r="AP335"/>
  <c r="AP336"/>
  <c r="AP337"/>
  <c r="AP338"/>
  <c r="AP339"/>
  <c r="AP340"/>
  <c r="AP341"/>
  <c r="AP342"/>
  <c r="AP343"/>
  <c r="AP344"/>
  <c r="AP345"/>
  <c r="AP346"/>
  <c r="AP347"/>
  <c r="AP348"/>
  <c r="AP349"/>
  <c r="AP350"/>
  <c r="AP351"/>
  <c r="AP352"/>
  <c r="AP353"/>
  <c r="AP354"/>
  <c r="AP355"/>
  <c r="AP356"/>
  <c r="AP357"/>
  <c r="AP358"/>
  <c r="AP359"/>
  <c r="AP360"/>
  <c r="AP361"/>
  <c r="AP362"/>
  <c r="AP363"/>
  <c r="AP364"/>
  <c r="AP365"/>
  <c r="AP366"/>
  <c r="AP367"/>
  <c r="AP368"/>
  <c r="AP369"/>
  <c r="AP370"/>
  <c r="AP371"/>
  <c r="AP372"/>
  <c r="AP373"/>
  <c r="AP374"/>
  <c r="AP375"/>
  <c r="AP376"/>
  <c r="AP377"/>
  <c r="AP378"/>
  <c r="AP379"/>
  <c r="AP380"/>
  <c r="AP381"/>
  <c r="AP382"/>
  <c r="AP383"/>
  <c r="AP384"/>
  <c r="AP385"/>
  <c r="AP386"/>
  <c r="AP387"/>
  <c r="AP388"/>
  <c r="AP389"/>
  <c r="AP390"/>
  <c r="AP391"/>
  <c r="AP392"/>
  <c r="AP393"/>
  <c r="AP394"/>
  <c r="AP395"/>
  <c r="AP396"/>
  <c r="AP397"/>
  <c r="AP398"/>
  <c r="AP399"/>
  <c r="AP400"/>
  <c r="AP401"/>
  <c r="AP402"/>
  <c r="AP403"/>
  <c r="AP404"/>
  <c r="AP405"/>
  <c r="AP406"/>
  <c r="AP407"/>
  <c r="AP408"/>
  <c r="AP409"/>
  <c r="AP410"/>
  <c r="AP411"/>
  <c r="AP412"/>
  <c r="AP413"/>
  <c r="AP414"/>
  <c r="AP415"/>
  <c r="AP416"/>
  <c r="AP417"/>
  <c r="AP418"/>
  <c r="AP419"/>
  <c r="AP420"/>
  <c r="AP421"/>
  <c r="AP422"/>
  <c r="AP423"/>
  <c r="AP424"/>
  <c r="AP425"/>
  <c r="AP426"/>
  <c r="AP427"/>
  <c r="AP428"/>
  <c r="AP429"/>
  <c r="AP430"/>
  <c r="AP431"/>
  <c r="AP432"/>
  <c r="AP433"/>
  <c r="AP434"/>
  <c r="AP435"/>
  <c r="AP436"/>
  <c r="AP437"/>
  <c r="AP438"/>
  <c r="AP439"/>
  <c r="AP440"/>
  <c r="AP441"/>
  <c r="AP442"/>
  <c r="AP443"/>
  <c r="AP444"/>
  <c r="AP445"/>
  <c r="AP446"/>
  <c r="AP447"/>
  <c r="AP448"/>
  <c r="AP449"/>
  <c r="AP450"/>
  <c r="AP451"/>
  <c r="AP452"/>
  <c r="AP453"/>
  <c r="AP454"/>
  <c r="AP455"/>
  <c r="AP456"/>
  <c r="AP457"/>
  <c r="AP458"/>
  <c r="AP459"/>
  <c r="AP460"/>
  <c r="AP461"/>
  <c r="AP462"/>
  <c r="AP463"/>
  <c r="AP464"/>
  <c r="AP465"/>
  <c r="AP466"/>
  <c r="AP467"/>
  <c r="AP468"/>
  <c r="AP469"/>
  <c r="AP470"/>
  <c r="AP471"/>
  <c r="AP472"/>
  <c r="AP473"/>
  <c r="AP474"/>
  <c r="AP475"/>
  <c r="AP476"/>
  <c r="AP477"/>
  <c r="AP478"/>
  <c r="AP479"/>
  <c r="AP480"/>
  <c r="AP481"/>
  <c r="AP482"/>
  <c r="AP483"/>
  <c r="AP484"/>
  <c r="AP485"/>
  <c r="AP486"/>
  <c r="AP487"/>
  <c r="AP488"/>
  <c r="AP489"/>
  <c r="AP490"/>
  <c r="AP491"/>
  <c r="AP492"/>
  <c r="AP493"/>
  <c r="AP494"/>
  <c r="AP495"/>
  <c r="AP496"/>
  <c r="AP497"/>
  <c r="AP498"/>
  <c r="AP499"/>
  <c r="AP500"/>
  <c r="AP501"/>
  <c r="AP502"/>
  <c r="AP503"/>
  <c r="AP504"/>
  <c r="AP4"/>
  <c r="AN16"/>
  <c r="AN17"/>
  <c r="AN18"/>
  <c r="AN19"/>
  <c r="AN20"/>
  <c r="AN21"/>
  <c r="AN22"/>
  <c r="AN23"/>
  <c r="AN24"/>
  <c r="AN25"/>
  <c r="AN26"/>
  <c r="AN27"/>
  <c r="AN28"/>
  <c r="AN29"/>
  <c r="AN30"/>
  <c r="AN31"/>
  <c r="AN32"/>
  <c r="AN33"/>
  <c r="AN34"/>
  <c r="AN35"/>
  <c r="AN36"/>
  <c r="AN37"/>
  <c r="AN38"/>
  <c r="AN39"/>
  <c r="AN40"/>
  <c r="AN41"/>
  <c r="AN42"/>
  <c r="AN43"/>
  <c r="AN44"/>
  <c r="AN45"/>
  <c r="AN46"/>
  <c r="AN47"/>
  <c r="AN48"/>
  <c r="AN49"/>
  <c r="AN50"/>
  <c r="AN51"/>
  <c r="AN52"/>
  <c r="AN53"/>
  <c r="AN54"/>
  <c r="AN55"/>
  <c r="AN56"/>
  <c r="AN57"/>
  <c r="AN58"/>
  <c r="AN59"/>
  <c r="AN60"/>
  <c r="AN61"/>
  <c r="AN62"/>
  <c r="AN63"/>
  <c r="AN64"/>
  <c r="AN65"/>
  <c r="AN66"/>
  <c r="AN67"/>
  <c r="AN68"/>
  <c r="AN69"/>
  <c r="AN70"/>
  <c r="AN71"/>
  <c r="AN72"/>
  <c r="AN73"/>
  <c r="AN74"/>
  <c r="AN75"/>
  <c r="AN76"/>
  <c r="AN77"/>
  <c r="AN78"/>
  <c r="AN79"/>
  <c r="AN80"/>
  <c r="AN81"/>
  <c r="AN82"/>
  <c r="AN83"/>
  <c r="AN84"/>
  <c r="AN85"/>
  <c r="AN86"/>
  <c r="AN87"/>
  <c r="AN88"/>
  <c r="AN89"/>
  <c r="AN90"/>
  <c r="AN91"/>
  <c r="AN92"/>
  <c r="AN93"/>
  <c r="AN94"/>
  <c r="AN95"/>
  <c r="AN96"/>
  <c r="AN97"/>
  <c r="AN98"/>
  <c r="AN99"/>
  <c r="AN100"/>
  <c r="AN101"/>
  <c r="AN102"/>
  <c r="AN103"/>
  <c r="AN104"/>
  <c r="AN105"/>
  <c r="AN106"/>
  <c r="AN107"/>
  <c r="AN108"/>
  <c r="AN109"/>
  <c r="AN110"/>
  <c r="AN111"/>
  <c r="AN112"/>
  <c r="AN113"/>
  <c r="AN114"/>
  <c r="AN115"/>
  <c r="AN116"/>
  <c r="AN117"/>
  <c r="AN118"/>
  <c r="AN119"/>
  <c r="AN120"/>
  <c r="AN121"/>
  <c r="AN122"/>
  <c r="AN123"/>
  <c r="AN124"/>
  <c r="AN125"/>
  <c r="AN126"/>
  <c r="AN127"/>
  <c r="AN128"/>
  <c r="AN129"/>
  <c r="AN130"/>
  <c r="AN131"/>
  <c r="AN132"/>
  <c r="AN133"/>
  <c r="AN134"/>
  <c r="AN135"/>
  <c r="AN136"/>
  <c r="AN137"/>
  <c r="AN138"/>
  <c r="AN139"/>
  <c r="AN140"/>
  <c r="AN141"/>
  <c r="AN142"/>
  <c r="AN143"/>
  <c r="AN144"/>
  <c r="AN145"/>
  <c r="AN146"/>
  <c r="AN147"/>
  <c r="AN148"/>
  <c r="AN149"/>
  <c r="AN150"/>
  <c r="AN151"/>
  <c r="AN152"/>
  <c r="AN153"/>
  <c r="AN154"/>
  <c r="AN155"/>
  <c r="AN156"/>
  <c r="AN157"/>
  <c r="AN158"/>
  <c r="AN159"/>
  <c r="AN160"/>
  <c r="AN161"/>
  <c r="AN162"/>
  <c r="AN163"/>
  <c r="AN164"/>
  <c r="AN165"/>
  <c r="AN166"/>
  <c r="AN167"/>
  <c r="AN168"/>
  <c r="AN169"/>
  <c r="AN170"/>
  <c r="AN171"/>
  <c r="AN172"/>
  <c r="AN173"/>
  <c r="AN174"/>
  <c r="AN175"/>
  <c r="AN176"/>
  <c r="AN177"/>
  <c r="AN178"/>
  <c r="AN179"/>
  <c r="AN180"/>
  <c r="AN181"/>
  <c r="AN182"/>
  <c r="AN183"/>
  <c r="AN184"/>
  <c r="AN185"/>
  <c r="AN186"/>
  <c r="AN187"/>
  <c r="AN188"/>
  <c r="AN189"/>
  <c r="AN190"/>
  <c r="AN191"/>
  <c r="AN192"/>
  <c r="AN193"/>
  <c r="AN194"/>
  <c r="AN195"/>
  <c r="AN196"/>
  <c r="AN197"/>
  <c r="AN198"/>
  <c r="AN199"/>
  <c r="AN200"/>
  <c r="AN201"/>
  <c r="AN202"/>
  <c r="AN203"/>
  <c r="AN204"/>
  <c r="AN205"/>
  <c r="AN206"/>
  <c r="AN207"/>
  <c r="AN208"/>
  <c r="AN209"/>
  <c r="AN210"/>
  <c r="AN211"/>
  <c r="AN212"/>
  <c r="AN213"/>
  <c r="AN214"/>
  <c r="AN215"/>
  <c r="AN216"/>
  <c r="AN217"/>
  <c r="AN218"/>
  <c r="AN219"/>
  <c r="AN220"/>
  <c r="AN221"/>
  <c r="AN222"/>
  <c r="AN223"/>
  <c r="AN224"/>
  <c r="AN225"/>
  <c r="AN226"/>
  <c r="AN227"/>
  <c r="AN228"/>
  <c r="AN229"/>
  <c r="AN230"/>
  <c r="AN231"/>
  <c r="AN232"/>
  <c r="AN233"/>
  <c r="AN234"/>
  <c r="AN235"/>
  <c r="AN236"/>
  <c r="AN237"/>
  <c r="AN238"/>
  <c r="AN239"/>
  <c r="AN240"/>
  <c r="AN241"/>
  <c r="AN242"/>
  <c r="AN243"/>
  <c r="AN244"/>
  <c r="AN245"/>
  <c r="AN246"/>
  <c r="AN247"/>
  <c r="AN248"/>
  <c r="AN249"/>
  <c r="AN250"/>
  <c r="AN251"/>
  <c r="AN252"/>
  <c r="AN253"/>
  <c r="AN254"/>
  <c r="AN255"/>
  <c r="AN256"/>
  <c r="AN257"/>
  <c r="AN258"/>
  <c r="AN259"/>
  <c r="AN260"/>
  <c r="AN261"/>
  <c r="AN262"/>
  <c r="AN263"/>
  <c r="AN264"/>
  <c r="AN265"/>
  <c r="AN266"/>
  <c r="AN267"/>
  <c r="AN268"/>
  <c r="AN269"/>
  <c r="AN270"/>
  <c r="AN271"/>
  <c r="AN272"/>
  <c r="AN273"/>
  <c r="AN274"/>
  <c r="AN275"/>
  <c r="AN276"/>
  <c r="AN277"/>
  <c r="AN278"/>
  <c r="AN279"/>
  <c r="AN280"/>
  <c r="AN281"/>
  <c r="AN282"/>
  <c r="AN283"/>
  <c r="AN284"/>
  <c r="AN285"/>
  <c r="AN286"/>
  <c r="AN287"/>
  <c r="AN288"/>
  <c r="AN289"/>
  <c r="AN290"/>
  <c r="AN291"/>
  <c r="AN292"/>
  <c r="AN293"/>
  <c r="AN294"/>
  <c r="AN295"/>
  <c r="AN296"/>
  <c r="AN297"/>
  <c r="AN298"/>
  <c r="AN299"/>
  <c r="AN300"/>
  <c r="AN301"/>
  <c r="AN302"/>
  <c r="AN303"/>
  <c r="AN304"/>
  <c r="AN305"/>
  <c r="AN306"/>
  <c r="AN307"/>
  <c r="AN308"/>
  <c r="AN309"/>
  <c r="AN310"/>
  <c r="AN311"/>
  <c r="AN312"/>
  <c r="AN313"/>
  <c r="AN314"/>
  <c r="AN315"/>
  <c r="AN316"/>
  <c r="AN317"/>
  <c r="AN318"/>
  <c r="AN319"/>
  <c r="AN320"/>
  <c r="AN321"/>
  <c r="AN322"/>
  <c r="AN323"/>
  <c r="AN324"/>
  <c r="AN325"/>
  <c r="AN326"/>
  <c r="AN327"/>
  <c r="AN328"/>
  <c r="AN329"/>
  <c r="AN330"/>
  <c r="AN331"/>
  <c r="AN332"/>
  <c r="AN333"/>
  <c r="AN334"/>
  <c r="AN335"/>
  <c r="AN336"/>
  <c r="AN337"/>
  <c r="AN338"/>
  <c r="AN339"/>
  <c r="AN340"/>
  <c r="AN341"/>
  <c r="AN342"/>
  <c r="AN343"/>
  <c r="AN344"/>
  <c r="AN345"/>
  <c r="AN346"/>
  <c r="AN347"/>
  <c r="AN348"/>
  <c r="AN349"/>
  <c r="AN350"/>
  <c r="AN351"/>
  <c r="AN352"/>
  <c r="AN353"/>
  <c r="AN354"/>
  <c r="AN355"/>
  <c r="AN356"/>
  <c r="AN357"/>
  <c r="AN358"/>
  <c r="AN359"/>
  <c r="AN360"/>
  <c r="AN361"/>
  <c r="AN362"/>
  <c r="AN363"/>
  <c r="AN364"/>
  <c r="AN365"/>
  <c r="AN366"/>
  <c r="AN367"/>
  <c r="AN368"/>
  <c r="AN369"/>
  <c r="AN370"/>
  <c r="AN371"/>
  <c r="AN372"/>
  <c r="AN373"/>
  <c r="AN374"/>
  <c r="AN375"/>
  <c r="AN376"/>
  <c r="AN377"/>
  <c r="AN378"/>
  <c r="AN379"/>
  <c r="AN380"/>
  <c r="AN381"/>
  <c r="AN382"/>
  <c r="AN383"/>
  <c r="AN384"/>
  <c r="AN385"/>
  <c r="AN386"/>
  <c r="AN387"/>
  <c r="AN388"/>
  <c r="AN389"/>
  <c r="AN390"/>
  <c r="AN391"/>
  <c r="AN392"/>
  <c r="AN393"/>
  <c r="AN394"/>
  <c r="AN395"/>
  <c r="AN396"/>
  <c r="AN397"/>
  <c r="AN398"/>
  <c r="AN399"/>
  <c r="AN400"/>
  <c r="AN401"/>
  <c r="AN402"/>
  <c r="AN403"/>
  <c r="AN404"/>
  <c r="AN405"/>
  <c r="AN406"/>
  <c r="AN407"/>
  <c r="AN408"/>
  <c r="AN409"/>
  <c r="AN410"/>
  <c r="AN411"/>
  <c r="AN412"/>
  <c r="AN413"/>
  <c r="AN414"/>
  <c r="AN415"/>
  <c r="AN416"/>
  <c r="AN417"/>
  <c r="AN418"/>
  <c r="AN419"/>
  <c r="AN420"/>
  <c r="AN421"/>
  <c r="AN422"/>
  <c r="AN423"/>
  <c r="AN424"/>
  <c r="AN425"/>
  <c r="AN426"/>
  <c r="AN427"/>
  <c r="AN428"/>
  <c r="AN429"/>
  <c r="AN430"/>
  <c r="AN431"/>
  <c r="AN432"/>
  <c r="AN433"/>
  <c r="AN434"/>
  <c r="AN435"/>
  <c r="AN436"/>
  <c r="AN437"/>
  <c r="AN438"/>
  <c r="AN439"/>
  <c r="AN440"/>
  <c r="AN441"/>
  <c r="AN442"/>
  <c r="AN443"/>
  <c r="AN444"/>
  <c r="AN445"/>
  <c r="AN446"/>
  <c r="AN447"/>
  <c r="AN448"/>
  <c r="AN449"/>
  <c r="AN450"/>
  <c r="AN451"/>
  <c r="AN452"/>
  <c r="AN453"/>
  <c r="AN454"/>
  <c r="AN455"/>
  <c r="AN456"/>
  <c r="AN457"/>
  <c r="AN458"/>
  <c r="AN459"/>
  <c r="AN460"/>
  <c r="AN461"/>
  <c r="AN462"/>
  <c r="AN463"/>
  <c r="AN464"/>
  <c r="AN465"/>
  <c r="AN466"/>
  <c r="AN467"/>
  <c r="AN468"/>
  <c r="AN469"/>
  <c r="AN470"/>
  <c r="AN471"/>
  <c r="AN472"/>
  <c r="AN473"/>
  <c r="AN474"/>
  <c r="AN475"/>
  <c r="AN476"/>
  <c r="AN477"/>
  <c r="AN478"/>
  <c r="AN479"/>
  <c r="AN480"/>
  <c r="AN481"/>
  <c r="AN482"/>
  <c r="AN483"/>
  <c r="AN484"/>
  <c r="AN485"/>
  <c r="AN486"/>
  <c r="AN487"/>
  <c r="AN488"/>
  <c r="AN489"/>
  <c r="AN490"/>
  <c r="AN491"/>
  <c r="AN492"/>
  <c r="AN493"/>
  <c r="AN494"/>
  <c r="AN495"/>
  <c r="AN496"/>
  <c r="AN497"/>
  <c r="AN498"/>
  <c r="AN499"/>
  <c r="AN500"/>
  <c r="AN501"/>
  <c r="AN502"/>
  <c r="AN503"/>
  <c r="AN504"/>
  <c r="AN5"/>
  <c r="AN6"/>
  <c r="AN7"/>
  <c r="AN8"/>
  <c r="AN9"/>
  <c r="AN10"/>
  <c r="AN11"/>
  <c r="AN12"/>
  <c r="AN13"/>
  <c r="AN14"/>
  <c r="AN15"/>
  <c r="AN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8"/>
  <c r="Z109"/>
  <c r="Z110"/>
  <c r="Z111"/>
  <c r="Z112"/>
  <c r="Z113"/>
  <c r="Z114"/>
  <c r="Z115"/>
  <c r="Z116"/>
  <c r="Z117"/>
  <c r="Z118"/>
  <c r="Z119"/>
  <c r="Z120"/>
  <c r="Z121"/>
  <c r="Z122"/>
  <c r="Z123"/>
  <c r="Z124"/>
  <c r="Z125"/>
  <c r="Z126"/>
  <c r="Z127"/>
  <c r="Z128"/>
  <c r="Z129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48"/>
  <c r="Z149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21"/>
  <c r="Z222"/>
  <c r="Z223"/>
  <c r="Z224"/>
  <c r="Z225"/>
  <c r="Z226"/>
  <c r="Z227"/>
  <c r="Z228"/>
  <c r="Z229"/>
  <c r="Z230"/>
  <c r="Z231"/>
  <c r="Z232"/>
  <c r="Z233"/>
  <c r="Z234"/>
  <c r="Z235"/>
  <c r="Z236"/>
  <c r="Z237"/>
  <c r="Z238"/>
  <c r="Z239"/>
  <c r="Z240"/>
  <c r="Z241"/>
  <c r="Z242"/>
  <c r="Z243"/>
  <c r="Z244"/>
  <c r="Z245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5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5"/>
  <c r="Z286"/>
  <c r="Z287"/>
  <c r="Z288"/>
  <c r="Z289"/>
  <c r="Z290"/>
  <c r="Z291"/>
  <c r="Z292"/>
  <c r="Z293"/>
  <c r="Z294"/>
  <c r="Z295"/>
  <c r="Z296"/>
  <c r="Z297"/>
  <c r="Z298"/>
  <c r="Z299"/>
  <c r="Z300"/>
  <c r="Z301"/>
  <c r="Z302"/>
  <c r="Z303"/>
  <c r="Z304"/>
  <c r="Z305"/>
  <c r="Z306"/>
  <c r="Z307"/>
  <c r="Z308"/>
  <c r="Z309"/>
  <c r="Z310"/>
  <c r="Z311"/>
  <c r="Z312"/>
  <c r="Z313"/>
  <c r="Z314"/>
  <c r="Z315"/>
  <c r="Z316"/>
  <c r="Z317"/>
  <c r="Z318"/>
  <c r="Z319"/>
  <c r="Z320"/>
  <c r="Z321"/>
  <c r="Z322"/>
  <c r="Z323"/>
  <c r="Z324"/>
  <c r="Z325"/>
  <c r="Z326"/>
  <c r="Z327"/>
  <c r="Z328"/>
  <c r="Z329"/>
  <c r="Z330"/>
  <c r="Z331"/>
  <c r="Z332"/>
  <c r="Z333"/>
  <c r="Z334"/>
  <c r="Z335"/>
  <c r="Z336"/>
  <c r="Z337"/>
  <c r="Z338"/>
  <c r="Z339"/>
  <c r="Z340"/>
  <c r="Z341"/>
  <c r="Z342"/>
  <c r="Z343"/>
  <c r="Z344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0"/>
  <c r="Z371"/>
  <c r="Z372"/>
  <c r="Z373"/>
  <c r="Z374"/>
  <c r="Z375"/>
  <c r="Z376"/>
  <c r="Z377"/>
  <c r="Z378"/>
  <c r="Z379"/>
  <c r="Z380"/>
  <c r="Z381"/>
  <c r="Z382"/>
  <c r="Z383"/>
  <c r="Z384"/>
  <c r="Z385"/>
  <c r="Z386"/>
  <c r="Z387"/>
  <c r="Z388"/>
  <c r="Z389"/>
  <c r="Z390"/>
  <c r="Z391"/>
  <c r="Z392"/>
  <c r="Z393"/>
  <c r="Z394"/>
  <c r="Z395"/>
  <c r="Z396"/>
  <c r="Z397"/>
  <c r="Z398"/>
  <c r="Z399"/>
  <c r="Z400"/>
  <c r="Z401"/>
  <c r="Z402"/>
  <c r="Z403"/>
  <c r="Z404"/>
  <c r="Z405"/>
  <c r="Z406"/>
  <c r="Z407"/>
  <c r="Z408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4"/>
  <c r="X5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X472"/>
  <c r="X473"/>
  <c r="X474"/>
  <c r="X475"/>
  <c r="X476"/>
  <c r="X477"/>
  <c r="X478"/>
  <c r="X479"/>
  <c r="X480"/>
  <c r="X481"/>
  <c r="X482"/>
  <c r="X483"/>
  <c r="X484"/>
  <c r="X485"/>
  <c r="X486"/>
  <c r="X487"/>
  <c r="X488"/>
  <c r="X489"/>
  <c r="X490"/>
  <c r="X491"/>
  <c r="X492"/>
  <c r="X493"/>
  <c r="X494"/>
  <c r="X495"/>
  <c r="X496"/>
  <c r="X497"/>
  <c r="X498"/>
  <c r="X499"/>
  <c r="X500"/>
  <c r="X501"/>
  <c r="X502"/>
  <c r="X503"/>
  <c r="X504"/>
  <c r="L135" i="2" s="1"/>
  <c r="X4" i="1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K105" i="2" s="1"/>
  <c r="V4" i="1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J58" i="2" s="1"/>
  <c r="T4" i="1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H15" i="2" s="1"/>
  <c r="P4" i="1"/>
  <c r="N5"/>
  <c r="N6"/>
  <c r="N7"/>
  <c r="N8"/>
  <c r="N9"/>
  <c r="N10"/>
  <c r="N11"/>
  <c r="N12"/>
  <c r="N13"/>
  <c r="N14"/>
  <c r="N15"/>
  <c r="N4"/>
  <c r="L5"/>
  <c r="L6"/>
  <c r="L7"/>
  <c r="L8"/>
  <c r="L9"/>
  <c r="L10"/>
  <c r="L11"/>
  <c r="L12"/>
  <c r="L13"/>
  <c r="L14"/>
  <c r="L15"/>
  <c r="L4"/>
  <c r="J5"/>
  <c r="J6"/>
  <c r="J7"/>
  <c r="J8"/>
  <c r="J9"/>
  <c r="J10"/>
  <c r="J11"/>
  <c r="J12"/>
  <c r="J13"/>
  <c r="J14"/>
  <c r="J15"/>
  <c r="J4"/>
  <c r="H5"/>
  <c r="H6"/>
  <c r="H7"/>
  <c r="H8"/>
  <c r="H9"/>
  <c r="H10"/>
  <c r="H11"/>
  <c r="H12"/>
  <c r="H13"/>
  <c r="H14"/>
  <c r="H15"/>
  <c r="H4"/>
  <c r="F5"/>
  <c r="F6"/>
  <c r="F7"/>
  <c r="F8"/>
  <c r="F9"/>
  <c r="F10"/>
  <c r="F11"/>
  <c r="F12"/>
  <c r="F13"/>
  <c r="F14"/>
  <c r="F15"/>
  <c r="F4"/>
  <c r="D5"/>
  <c r="D6"/>
  <c r="D7"/>
  <c r="D8"/>
  <c r="D9"/>
  <c r="D10"/>
  <c r="D11"/>
  <c r="D12"/>
  <c r="D13"/>
  <c r="D14"/>
  <c r="D15"/>
  <c r="D4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G15" i="2" s="1"/>
  <c r="N16" i="1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F15" i="2" s="1"/>
  <c r="L16" i="1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D8" i="2" s="1"/>
  <c r="H16" i="1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B5" i="2" s="1"/>
  <c r="D16" i="1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C6" i="2" s="1"/>
  <c r="F16" i="1"/>
  <c r="E5" i="2" l="1"/>
  <c r="E9"/>
  <c r="E13"/>
  <c r="E17"/>
  <c r="E21"/>
  <c r="E25"/>
  <c r="E29"/>
  <c r="E33"/>
  <c r="E37"/>
  <c r="E41"/>
  <c r="E45"/>
  <c r="E49"/>
  <c r="E53"/>
  <c r="E57"/>
  <c r="E61"/>
  <c r="E65"/>
  <c r="E69"/>
  <c r="E73"/>
  <c r="E77"/>
  <c r="E81"/>
  <c r="E85"/>
  <c r="E89"/>
  <c r="E93"/>
  <c r="E97"/>
  <c r="E101"/>
  <c r="E105"/>
  <c r="E109"/>
  <c r="E113"/>
  <c r="E117"/>
  <c r="E121"/>
  <c r="E125"/>
  <c r="E129"/>
  <c r="E133"/>
  <c r="E137"/>
  <c r="E141"/>
  <c r="E145"/>
  <c r="E149"/>
  <c r="E153"/>
  <c r="E157"/>
  <c r="E161"/>
  <c r="E165"/>
  <c r="E169"/>
  <c r="E173"/>
  <c r="E177"/>
  <c r="E181"/>
  <c r="E185"/>
  <c r="E189"/>
  <c r="E193"/>
  <c r="E197"/>
  <c r="E201"/>
  <c r="E205"/>
  <c r="E209"/>
  <c r="E213"/>
  <c r="E217"/>
  <c r="E221"/>
  <c r="E225"/>
  <c r="E229"/>
  <c r="E233"/>
  <c r="E237"/>
  <c r="E241"/>
  <c r="E245"/>
  <c r="E249"/>
  <c r="E253"/>
  <c r="E257"/>
  <c r="E261"/>
  <c r="E265"/>
  <c r="E269"/>
  <c r="E273"/>
  <c r="E277"/>
  <c r="E281"/>
  <c r="E285"/>
  <c r="E289"/>
  <c r="E293"/>
  <c r="E297"/>
  <c r="E301"/>
  <c r="E305"/>
  <c r="E309"/>
  <c r="E313"/>
  <c r="E317"/>
  <c r="E321"/>
  <c r="E325"/>
  <c r="E329"/>
  <c r="E333"/>
  <c r="E337"/>
  <c r="E341"/>
  <c r="E345"/>
  <c r="E349"/>
  <c r="E353"/>
  <c r="E357"/>
  <c r="E361"/>
  <c r="E365"/>
  <c r="E369"/>
  <c r="E373"/>
  <c r="E377"/>
  <c r="E381"/>
  <c r="E385"/>
  <c r="E389"/>
  <c r="E393"/>
  <c r="E397"/>
  <c r="E401"/>
  <c r="E405"/>
  <c r="E409"/>
  <c r="E413"/>
  <c r="E417"/>
  <c r="E421"/>
  <c r="E425"/>
  <c r="E429"/>
  <c r="E433"/>
  <c r="E437"/>
  <c r="E441"/>
  <c r="E445"/>
  <c r="E449"/>
  <c r="E453"/>
  <c r="E457"/>
  <c r="E461"/>
  <c r="E465"/>
  <c r="E469"/>
  <c r="E473"/>
  <c r="E477"/>
  <c r="E481"/>
  <c r="E485"/>
  <c r="E489"/>
  <c r="E493"/>
  <c r="E497"/>
  <c r="E501"/>
  <c r="E6"/>
  <c r="E10"/>
  <c r="E14"/>
  <c r="E18"/>
  <c r="E22"/>
  <c r="E26"/>
  <c r="E30"/>
  <c r="E34"/>
  <c r="E38"/>
  <c r="E42"/>
  <c r="E46"/>
  <c r="E50"/>
  <c r="E54"/>
  <c r="E58"/>
  <c r="E62"/>
  <c r="E66"/>
  <c r="E70"/>
  <c r="E74"/>
  <c r="E78"/>
  <c r="E82"/>
  <c r="E86"/>
  <c r="E90"/>
  <c r="E94"/>
  <c r="E98"/>
  <c r="E102"/>
  <c r="E106"/>
  <c r="E110"/>
  <c r="E114"/>
  <c r="E118"/>
  <c r="E122"/>
  <c r="E126"/>
  <c r="E130"/>
  <c r="E134"/>
  <c r="E138"/>
  <c r="E142"/>
  <c r="E146"/>
  <c r="E150"/>
  <c r="E154"/>
  <c r="E158"/>
  <c r="E162"/>
  <c r="E166"/>
  <c r="E170"/>
  <c r="E174"/>
  <c r="E178"/>
  <c r="E182"/>
  <c r="E186"/>
  <c r="E190"/>
  <c r="E194"/>
  <c r="E198"/>
  <c r="E202"/>
  <c r="E206"/>
  <c r="E210"/>
  <c r="E214"/>
  <c r="E218"/>
  <c r="E222"/>
  <c r="E226"/>
  <c r="E230"/>
  <c r="E234"/>
  <c r="E238"/>
  <c r="E242"/>
  <c r="E246"/>
  <c r="E250"/>
  <c r="E254"/>
  <c r="E258"/>
  <c r="E262"/>
  <c r="E266"/>
  <c r="E270"/>
  <c r="E274"/>
  <c r="E278"/>
  <c r="E282"/>
  <c r="E286"/>
  <c r="E290"/>
  <c r="E294"/>
  <c r="E298"/>
  <c r="E302"/>
  <c r="E306"/>
  <c r="E310"/>
  <c r="E314"/>
  <c r="E318"/>
  <c r="E322"/>
  <c r="E326"/>
  <c r="E330"/>
  <c r="E334"/>
  <c r="E338"/>
  <c r="E342"/>
  <c r="E346"/>
  <c r="E350"/>
  <c r="E354"/>
  <c r="E358"/>
  <c r="E362"/>
  <c r="E366"/>
  <c r="E370"/>
  <c r="E374"/>
  <c r="E378"/>
  <c r="E382"/>
  <c r="E386"/>
  <c r="E390"/>
  <c r="E394"/>
  <c r="E398"/>
  <c r="E402"/>
  <c r="E406"/>
  <c r="E410"/>
  <c r="E414"/>
  <c r="E418"/>
  <c r="E422"/>
  <c r="E426"/>
  <c r="E430"/>
  <c r="E434"/>
  <c r="E438"/>
  <c r="E442"/>
  <c r="E446"/>
  <c r="E450"/>
  <c r="E454"/>
  <c r="E458"/>
  <c r="E462"/>
  <c r="E466"/>
  <c r="E470"/>
  <c r="E474"/>
  <c r="E478"/>
  <c r="E482"/>
  <c r="E486"/>
  <c r="E490"/>
  <c r="E494"/>
  <c r="E498"/>
  <c r="E2"/>
  <c r="E4"/>
  <c r="E8"/>
  <c r="E12"/>
  <c r="E16"/>
  <c r="E20"/>
  <c r="E24"/>
  <c r="E28"/>
  <c r="E32"/>
  <c r="E36"/>
  <c r="E40"/>
  <c r="E44"/>
  <c r="E48"/>
  <c r="E52"/>
  <c r="E56"/>
  <c r="E60"/>
  <c r="E64"/>
  <c r="E68"/>
  <c r="E72"/>
  <c r="E76"/>
  <c r="E80"/>
  <c r="E84"/>
  <c r="E88"/>
  <c r="E92"/>
  <c r="E96"/>
  <c r="E100"/>
  <c r="E104"/>
  <c r="E108"/>
  <c r="E112"/>
  <c r="E116"/>
  <c r="E120"/>
  <c r="E124"/>
  <c r="E128"/>
  <c r="E132"/>
  <c r="E136"/>
  <c r="E140"/>
  <c r="E144"/>
  <c r="E148"/>
  <c r="E152"/>
  <c r="E156"/>
  <c r="E160"/>
  <c r="E164"/>
  <c r="E168"/>
  <c r="E172"/>
  <c r="E176"/>
  <c r="E180"/>
  <c r="E184"/>
  <c r="E188"/>
  <c r="E192"/>
  <c r="E196"/>
  <c r="E200"/>
  <c r="E204"/>
  <c r="E208"/>
  <c r="E212"/>
  <c r="E216"/>
  <c r="E220"/>
  <c r="E224"/>
  <c r="E228"/>
  <c r="E232"/>
  <c r="E236"/>
  <c r="E240"/>
  <c r="E244"/>
  <c r="E248"/>
  <c r="E252"/>
  <c r="E256"/>
  <c r="E260"/>
  <c r="E264"/>
  <c r="E268"/>
  <c r="E272"/>
  <c r="E276"/>
  <c r="E280"/>
  <c r="E284"/>
  <c r="E288"/>
  <c r="E292"/>
  <c r="E296"/>
  <c r="E300"/>
  <c r="E304"/>
  <c r="E308"/>
  <c r="E312"/>
  <c r="E316"/>
  <c r="E320"/>
  <c r="E324"/>
  <c r="E328"/>
  <c r="E332"/>
  <c r="E336"/>
  <c r="E340"/>
  <c r="E344"/>
  <c r="E348"/>
  <c r="E352"/>
  <c r="E356"/>
  <c r="E360"/>
  <c r="E364"/>
  <c r="E368"/>
  <c r="E372"/>
  <c r="E376"/>
  <c r="E380"/>
  <c r="E384"/>
  <c r="E388"/>
  <c r="E392"/>
  <c r="E396"/>
  <c r="E400"/>
  <c r="E404"/>
  <c r="E408"/>
  <c r="E412"/>
  <c r="E416"/>
  <c r="E420"/>
  <c r="E424"/>
  <c r="E428"/>
  <c r="E432"/>
  <c r="E436"/>
  <c r="E440"/>
  <c r="E444"/>
  <c r="E448"/>
  <c r="E452"/>
  <c r="E456"/>
  <c r="E460"/>
  <c r="E464"/>
  <c r="E468"/>
  <c r="E472"/>
  <c r="E476"/>
  <c r="E480"/>
  <c r="E484"/>
  <c r="E488"/>
  <c r="E492"/>
  <c r="E496"/>
  <c r="E500"/>
  <c r="I4"/>
  <c r="I8"/>
  <c r="I12"/>
  <c r="I16"/>
  <c r="I20"/>
  <c r="I24"/>
  <c r="I28"/>
  <c r="I32"/>
  <c r="I36"/>
  <c r="I40"/>
  <c r="I44"/>
  <c r="I48"/>
  <c r="I52"/>
  <c r="I56"/>
  <c r="I60"/>
  <c r="I64"/>
  <c r="I68"/>
  <c r="I72"/>
  <c r="I76"/>
  <c r="I80"/>
  <c r="I84"/>
  <c r="I88"/>
  <c r="I92"/>
  <c r="I96"/>
  <c r="I100"/>
  <c r="I104"/>
  <c r="I108"/>
  <c r="I112"/>
  <c r="I116"/>
  <c r="I5"/>
  <c r="I9"/>
  <c r="I13"/>
  <c r="I17"/>
  <c r="I21"/>
  <c r="I25"/>
  <c r="I29"/>
  <c r="I33"/>
  <c r="I37"/>
  <c r="I41"/>
  <c r="I45"/>
  <c r="I49"/>
  <c r="I53"/>
  <c r="I57"/>
  <c r="I61"/>
  <c r="I65"/>
  <c r="I69"/>
  <c r="I73"/>
  <c r="I77"/>
  <c r="I81"/>
  <c r="I85"/>
  <c r="I89"/>
  <c r="I93"/>
  <c r="I97"/>
  <c r="I101"/>
  <c r="I105"/>
  <c r="I109"/>
  <c r="I113"/>
  <c r="I117"/>
  <c r="I3"/>
  <c r="I7"/>
  <c r="I11"/>
  <c r="I15"/>
  <c r="I19"/>
  <c r="I23"/>
  <c r="I27"/>
  <c r="I31"/>
  <c r="I35"/>
  <c r="I39"/>
  <c r="I43"/>
  <c r="I47"/>
  <c r="I51"/>
  <c r="I55"/>
  <c r="I59"/>
  <c r="I63"/>
  <c r="I67"/>
  <c r="I71"/>
  <c r="I75"/>
  <c r="I79"/>
  <c r="I83"/>
  <c r="I87"/>
  <c r="I91"/>
  <c r="I95"/>
  <c r="I99"/>
  <c r="I103"/>
  <c r="I107"/>
  <c r="I111"/>
  <c r="I115"/>
  <c r="I119"/>
  <c r="I14"/>
  <c r="I30"/>
  <c r="I46"/>
  <c r="I62"/>
  <c r="I78"/>
  <c r="I94"/>
  <c r="I110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189"/>
  <c r="I193"/>
  <c r="I197"/>
  <c r="I201"/>
  <c r="I205"/>
  <c r="I209"/>
  <c r="I213"/>
  <c r="I217"/>
  <c r="I221"/>
  <c r="I225"/>
  <c r="I229"/>
  <c r="I233"/>
  <c r="I237"/>
  <c r="I241"/>
  <c r="I245"/>
  <c r="I249"/>
  <c r="I253"/>
  <c r="I257"/>
  <c r="I261"/>
  <c r="I265"/>
  <c r="I269"/>
  <c r="I273"/>
  <c r="I277"/>
  <c r="I281"/>
  <c r="I285"/>
  <c r="I289"/>
  <c r="I293"/>
  <c r="I297"/>
  <c r="I301"/>
  <c r="I305"/>
  <c r="I309"/>
  <c r="I313"/>
  <c r="I317"/>
  <c r="I321"/>
  <c r="I325"/>
  <c r="I329"/>
  <c r="I333"/>
  <c r="I337"/>
  <c r="I341"/>
  <c r="I345"/>
  <c r="I349"/>
  <c r="I353"/>
  <c r="I357"/>
  <c r="I361"/>
  <c r="I365"/>
  <c r="I369"/>
  <c r="I373"/>
  <c r="I377"/>
  <c r="I381"/>
  <c r="I385"/>
  <c r="I389"/>
  <c r="I393"/>
  <c r="I397"/>
  <c r="I401"/>
  <c r="I405"/>
  <c r="I409"/>
  <c r="I413"/>
  <c r="I417"/>
  <c r="I421"/>
  <c r="I425"/>
  <c r="I429"/>
  <c r="I433"/>
  <c r="I437"/>
  <c r="I441"/>
  <c r="I445"/>
  <c r="I449"/>
  <c r="I453"/>
  <c r="I457"/>
  <c r="I461"/>
  <c r="I465"/>
  <c r="I469"/>
  <c r="I473"/>
  <c r="I477"/>
  <c r="I481"/>
  <c r="I485"/>
  <c r="I489"/>
  <c r="I493"/>
  <c r="I497"/>
  <c r="I501"/>
  <c r="I18"/>
  <c r="I34"/>
  <c r="I50"/>
  <c r="I66"/>
  <c r="I82"/>
  <c r="I98"/>
  <c r="I114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190"/>
  <c r="I194"/>
  <c r="I198"/>
  <c r="I202"/>
  <c r="I206"/>
  <c r="I210"/>
  <c r="I214"/>
  <c r="I218"/>
  <c r="I222"/>
  <c r="I226"/>
  <c r="I230"/>
  <c r="I234"/>
  <c r="I238"/>
  <c r="I242"/>
  <c r="I246"/>
  <c r="I250"/>
  <c r="I254"/>
  <c r="I258"/>
  <c r="I262"/>
  <c r="I266"/>
  <c r="I270"/>
  <c r="I274"/>
  <c r="I278"/>
  <c r="I282"/>
  <c r="I286"/>
  <c r="I290"/>
  <c r="I294"/>
  <c r="I298"/>
  <c r="I302"/>
  <c r="I306"/>
  <c r="I310"/>
  <c r="I314"/>
  <c r="I318"/>
  <c r="I322"/>
  <c r="I326"/>
  <c r="I330"/>
  <c r="I334"/>
  <c r="I338"/>
  <c r="I342"/>
  <c r="I346"/>
  <c r="I350"/>
  <c r="I354"/>
  <c r="I358"/>
  <c r="I362"/>
  <c r="I366"/>
  <c r="I370"/>
  <c r="I374"/>
  <c r="I378"/>
  <c r="I382"/>
  <c r="I386"/>
  <c r="I390"/>
  <c r="I394"/>
  <c r="I398"/>
  <c r="I402"/>
  <c r="I406"/>
  <c r="I410"/>
  <c r="I414"/>
  <c r="I418"/>
  <c r="I422"/>
  <c r="I426"/>
  <c r="I430"/>
  <c r="I434"/>
  <c r="I438"/>
  <c r="I442"/>
  <c r="I446"/>
  <c r="I450"/>
  <c r="I454"/>
  <c r="I458"/>
  <c r="I462"/>
  <c r="I466"/>
  <c r="I470"/>
  <c r="I474"/>
  <c r="I478"/>
  <c r="I482"/>
  <c r="I486"/>
  <c r="I490"/>
  <c r="I494"/>
  <c r="I498"/>
  <c r="I2"/>
  <c r="I10"/>
  <c r="I26"/>
  <c r="I42"/>
  <c r="I58"/>
  <c r="I74"/>
  <c r="I90"/>
  <c r="I106"/>
  <c r="I120"/>
  <c r="I124"/>
  <c r="I128"/>
  <c r="I132"/>
  <c r="I136"/>
  <c r="I140"/>
  <c r="I144"/>
  <c r="I148"/>
  <c r="I152"/>
  <c r="I156"/>
  <c r="I160"/>
  <c r="I164"/>
  <c r="I168"/>
  <c r="I172"/>
  <c r="I176"/>
  <c r="I180"/>
  <c r="I184"/>
  <c r="I188"/>
  <c r="I192"/>
  <c r="I196"/>
  <c r="I200"/>
  <c r="I204"/>
  <c r="I208"/>
  <c r="I212"/>
  <c r="I216"/>
  <c r="I220"/>
  <c r="I224"/>
  <c r="I228"/>
  <c r="I232"/>
  <c r="I236"/>
  <c r="I240"/>
  <c r="I244"/>
  <c r="I248"/>
  <c r="I252"/>
  <c r="I256"/>
  <c r="I260"/>
  <c r="I264"/>
  <c r="I268"/>
  <c r="I272"/>
  <c r="I276"/>
  <c r="I280"/>
  <c r="I284"/>
  <c r="I288"/>
  <c r="I292"/>
  <c r="I296"/>
  <c r="I300"/>
  <c r="I304"/>
  <c r="I308"/>
  <c r="I312"/>
  <c r="I316"/>
  <c r="I320"/>
  <c r="I324"/>
  <c r="I328"/>
  <c r="I332"/>
  <c r="I336"/>
  <c r="I340"/>
  <c r="I344"/>
  <c r="I348"/>
  <c r="I352"/>
  <c r="I356"/>
  <c r="I360"/>
  <c r="I364"/>
  <c r="I368"/>
  <c r="I372"/>
  <c r="I376"/>
  <c r="I380"/>
  <c r="I384"/>
  <c r="I388"/>
  <c r="I392"/>
  <c r="I396"/>
  <c r="I400"/>
  <c r="I404"/>
  <c r="I408"/>
  <c r="I412"/>
  <c r="I416"/>
  <c r="I420"/>
  <c r="I424"/>
  <c r="I428"/>
  <c r="I432"/>
  <c r="I436"/>
  <c r="I440"/>
  <c r="I444"/>
  <c r="I448"/>
  <c r="I452"/>
  <c r="I456"/>
  <c r="I460"/>
  <c r="I464"/>
  <c r="I468"/>
  <c r="I472"/>
  <c r="I476"/>
  <c r="I480"/>
  <c r="I484"/>
  <c r="I488"/>
  <c r="I492"/>
  <c r="I496"/>
  <c r="I500"/>
  <c r="M6"/>
  <c r="M10"/>
  <c r="M14"/>
  <c r="M18"/>
  <c r="M3"/>
  <c r="M7"/>
  <c r="M11"/>
  <c r="M15"/>
  <c r="M19"/>
  <c r="M4"/>
  <c r="M8"/>
  <c r="M12"/>
  <c r="M16"/>
  <c r="M9"/>
  <c r="M21"/>
  <c r="M25"/>
  <c r="M29"/>
  <c r="M33"/>
  <c r="M37"/>
  <c r="M41"/>
  <c r="M45"/>
  <c r="M49"/>
  <c r="M53"/>
  <c r="M57"/>
  <c r="M61"/>
  <c r="M65"/>
  <c r="M69"/>
  <c r="M73"/>
  <c r="M77"/>
  <c r="M81"/>
  <c r="M85"/>
  <c r="M89"/>
  <c r="M93"/>
  <c r="M97"/>
  <c r="M101"/>
  <c r="M105"/>
  <c r="M109"/>
  <c r="M113"/>
  <c r="M117"/>
  <c r="M121"/>
  <c r="M125"/>
  <c r="M129"/>
  <c r="M133"/>
  <c r="M137"/>
  <c r="M141"/>
  <c r="M145"/>
  <c r="M149"/>
  <c r="M153"/>
  <c r="M157"/>
  <c r="M161"/>
  <c r="M165"/>
  <c r="M169"/>
  <c r="M173"/>
  <c r="M177"/>
  <c r="M181"/>
  <c r="M185"/>
  <c r="M189"/>
  <c r="M193"/>
  <c r="M197"/>
  <c r="M201"/>
  <c r="M205"/>
  <c r="M209"/>
  <c r="M213"/>
  <c r="M217"/>
  <c r="M221"/>
  <c r="M225"/>
  <c r="M229"/>
  <c r="M233"/>
  <c r="M237"/>
  <c r="M241"/>
  <c r="M245"/>
  <c r="M249"/>
  <c r="M253"/>
  <c r="M257"/>
  <c r="M261"/>
  <c r="M265"/>
  <c r="M269"/>
  <c r="M273"/>
  <c r="M277"/>
  <c r="M281"/>
  <c r="M285"/>
  <c r="M289"/>
  <c r="M293"/>
  <c r="M297"/>
  <c r="M301"/>
  <c r="M305"/>
  <c r="M309"/>
  <c r="M313"/>
  <c r="M317"/>
  <c r="M321"/>
  <c r="M325"/>
  <c r="M329"/>
  <c r="M333"/>
  <c r="M337"/>
  <c r="M341"/>
  <c r="M345"/>
  <c r="M349"/>
  <c r="M353"/>
  <c r="M357"/>
  <c r="M361"/>
  <c r="M365"/>
  <c r="M369"/>
  <c r="M373"/>
  <c r="M377"/>
  <c r="M381"/>
  <c r="M385"/>
  <c r="M389"/>
  <c r="M393"/>
  <c r="M397"/>
  <c r="M401"/>
  <c r="M405"/>
  <c r="M409"/>
  <c r="M413"/>
  <c r="M417"/>
  <c r="M421"/>
  <c r="M425"/>
  <c r="M429"/>
  <c r="M433"/>
  <c r="M437"/>
  <c r="M441"/>
  <c r="M445"/>
  <c r="M449"/>
  <c r="M453"/>
  <c r="M457"/>
  <c r="M461"/>
  <c r="M465"/>
  <c r="M469"/>
  <c r="M473"/>
  <c r="M477"/>
  <c r="M481"/>
  <c r="M485"/>
  <c r="M489"/>
  <c r="M493"/>
  <c r="M497"/>
  <c r="M501"/>
  <c r="M13"/>
  <c r="M22"/>
  <c r="M26"/>
  <c r="M30"/>
  <c r="M34"/>
  <c r="M38"/>
  <c r="M42"/>
  <c r="M46"/>
  <c r="M50"/>
  <c r="M54"/>
  <c r="M58"/>
  <c r="M62"/>
  <c r="M66"/>
  <c r="M70"/>
  <c r="M74"/>
  <c r="M78"/>
  <c r="M82"/>
  <c r="M86"/>
  <c r="M90"/>
  <c r="M94"/>
  <c r="M98"/>
  <c r="M102"/>
  <c r="M106"/>
  <c r="M110"/>
  <c r="M114"/>
  <c r="M118"/>
  <c r="M122"/>
  <c r="M126"/>
  <c r="M130"/>
  <c r="M134"/>
  <c r="M138"/>
  <c r="M142"/>
  <c r="M146"/>
  <c r="M150"/>
  <c r="M154"/>
  <c r="M158"/>
  <c r="M162"/>
  <c r="M166"/>
  <c r="M170"/>
  <c r="M174"/>
  <c r="M178"/>
  <c r="M182"/>
  <c r="M186"/>
  <c r="M190"/>
  <c r="M194"/>
  <c r="M198"/>
  <c r="M202"/>
  <c r="M206"/>
  <c r="M210"/>
  <c r="M214"/>
  <c r="M218"/>
  <c r="M222"/>
  <c r="M226"/>
  <c r="M230"/>
  <c r="M234"/>
  <c r="M238"/>
  <c r="M242"/>
  <c r="M246"/>
  <c r="M250"/>
  <c r="M254"/>
  <c r="M258"/>
  <c r="M262"/>
  <c r="M266"/>
  <c r="M270"/>
  <c r="M274"/>
  <c r="M278"/>
  <c r="M282"/>
  <c r="M286"/>
  <c r="M290"/>
  <c r="M294"/>
  <c r="M298"/>
  <c r="M302"/>
  <c r="M306"/>
  <c r="M310"/>
  <c r="M314"/>
  <c r="M318"/>
  <c r="M322"/>
  <c r="M326"/>
  <c r="M330"/>
  <c r="M334"/>
  <c r="M338"/>
  <c r="M342"/>
  <c r="M346"/>
  <c r="M350"/>
  <c r="M354"/>
  <c r="M358"/>
  <c r="M362"/>
  <c r="M366"/>
  <c r="M370"/>
  <c r="M374"/>
  <c r="M378"/>
  <c r="M382"/>
  <c r="M386"/>
  <c r="M390"/>
  <c r="M394"/>
  <c r="M398"/>
  <c r="M402"/>
  <c r="M406"/>
  <c r="M410"/>
  <c r="M414"/>
  <c r="M418"/>
  <c r="M422"/>
  <c r="M426"/>
  <c r="M430"/>
  <c r="M434"/>
  <c r="M438"/>
  <c r="M442"/>
  <c r="M446"/>
  <c r="M450"/>
  <c r="M454"/>
  <c r="M458"/>
  <c r="M462"/>
  <c r="M466"/>
  <c r="M470"/>
  <c r="M474"/>
  <c r="M478"/>
  <c r="M482"/>
  <c r="M486"/>
  <c r="M490"/>
  <c r="M494"/>
  <c r="M498"/>
  <c r="M2"/>
  <c r="M5"/>
  <c r="M20"/>
  <c r="M24"/>
  <c r="M28"/>
  <c r="M32"/>
  <c r="M36"/>
  <c r="M40"/>
  <c r="M44"/>
  <c r="M48"/>
  <c r="M52"/>
  <c r="M56"/>
  <c r="M60"/>
  <c r="M64"/>
  <c r="M68"/>
  <c r="M72"/>
  <c r="M76"/>
  <c r="M80"/>
  <c r="M84"/>
  <c r="M88"/>
  <c r="M92"/>
  <c r="M96"/>
  <c r="M100"/>
  <c r="M104"/>
  <c r="M108"/>
  <c r="M112"/>
  <c r="M116"/>
  <c r="M120"/>
  <c r="M124"/>
  <c r="M128"/>
  <c r="M132"/>
  <c r="M136"/>
  <c r="M140"/>
  <c r="M144"/>
  <c r="M148"/>
  <c r="M152"/>
  <c r="M156"/>
  <c r="M160"/>
  <c r="M164"/>
  <c r="M168"/>
  <c r="M172"/>
  <c r="M176"/>
  <c r="M180"/>
  <c r="M184"/>
  <c r="M188"/>
  <c r="M192"/>
  <c r="M196"/>
  <c r="M200"/>
  <c r="M204"/>
  <c r="M208"/>
  <c r="M212"/>
  <c r="M216"/>
  <c r="M220"/>
  <c r="M224"/>
  <c r="M228"/>
  <c r="M232"/>
  <c r="M236"/>
  <c r="M240"/>
  <c r="M244"/>
  <c r="M248"/>
  <c r="M252"/>
  <c r="M256"/>
  <c r="M260"/>
  <c r="M264"/>
  <c r="M268"/>
  <c r="M272"/>
  <c r="M276"/>
  <c r="M280"/>
  <c r="M284"/>
  <c r="M288"/>
  <c r="M292"/>
  <c r="M296"/>
  <c r="M300"/>
  <c r="M304"/>
  <c r="M308"/>
  <c r="M312"/>
  <c r="M316"/>
  <c r="M320"/>
  <c r="M324"/>
  <c r="M328"/>
  <c r="M332"/>
  <c r="M336"/>
  <c r="M340"/>
  <c r="M344"/>
  <c r="M348"/>
  <c r="M352"/>
  <c r="M356"/>
  <c r="M360"/>
  <c r="M364"/>
  <c r="M368"/>
  <c r="M372"/>
  <c r="M376"/>
  <c r="M380"/>
  <c r="M384"/>
  <c r="M388"/>
  <c r="M392"/>
  <c r="M396"/>
  <c r="M400"/>
  <c r="M404"/>
  <c r="M408"/>
  <c r="M412"/>
  <c r="M416"/>
  <c r="M420"/>
  <c r="M424"/>
  <c r="M428"/>
  <c r="M432"/>
  <c r="M436"/>
  <c r="M440"/>
  <c r="M444"/>
  <c r="M448"/>
  <c r="M452"/>
  <c r="M456"/>
  <c r="M460"/>
  <c r="M464"/>
  <c r="M468"/>
  <c r="M472"/>
  <c r="M476"/>
  <c r="M480"/>
  <c r="M484"/>
  <c r="M488"/>
  <c r="M492"/>
  <c r="M496"/>
  <c r="M500"/>
  <c r="M17"/>
  <c r="M35"/>
  <c r="M51"/>
  <c r="M67"/>
  <c r="M83"/>
  <c r="M99"/>
  <c r="M115"/>
  <c r="M131"/>
  <c r="M147"/>
  <c r="M163"/>
  <c r="M179"/>
  <c r="M195"/>
  <c r="M211"/>
  <c r="M227"/>
  <c r="M243"/>
  <c r="M259"/>
  <c r="M275"/>
  <c r="M291"/>
  <c r="M307"/>
  <c r="M323"/>
  <c r="M339"/>
  <c r="M355"/>
  <c r="M371"/>
  <c r="M387"/>
  <c r="M403"/>
  <c r="M419"/>
  <c r="M435"/>
  <c r="M451"/>
  <c r="M467"/>
  <c r="M483"/>
  <c r="M499"/>
  <c r="M23"/>
  <c r="M39"/>
  <c r="M55"/>
  <c r="M71"/>
  <c r="M87"/>
  <c r="M103"/>
  <c r="M119"/>
  <c r="M135"/>
  <c r="M151"/>
  <c r="M167"/>
  <c r="M183"/>
  <c r="M199"/>
  <c r="M215"/>
  <c r="M231"/>
  <c r="M247"/>
  <c r="M263"/>
  <c r="M279"/>
  <c r="M295"/>
  <c r="M311"/>
  <c r="M327"/>
  <c r="M343"/>
  <c r="M359"/>
  <c r="M375"/>
  <c r="M391"/>
  <c r="M407"/>
  <c r="M423"/>
  <c r="M439"/>
  <c r="M455"/>
  <c r="M471"/>
  <c r="M487"/>
  <c r="M31"/>
  <c r="M47"/>
  <c r="M63"/>
  <c r="M79"/>
  <c r="M95"/>
  <c r="M111"/>
  <c r="M127"/>
  <c r="M143"/>
  <c r="M159"/>
  <c r="M175"/>
  <c r="M191"/>
  <c r="M207"/>
  <c r="M223"/>
  <c r="M239"/>
  <c r="M255"/>
  <c r="M271"/>
  <c r="M287"/>
  <c r="M303"/>
  <c r="M319"/>
  <c r="M335"/>
  <c r="M351"/>
  <c r="M367"/>
  <c r="M383"/>
  <c r="M399"/>
  <c r="M415"/>
  <c r="M431"/>
  <c r="M447"/>
  <c r="M463"/>
  <c r="M479"/>
  <c r="M495"/>
  <c r="M27"/>
  <c r="M91"/>
  <c r="M155"/>
  <c r="M219"/>
  <c r="M283"/>
  <c r="M347"/>
  <c r="M411"/>
  <c r="M475"/>
  <c r="M43"/>
  <c r="M107"/>
  <c r="M171"/>
  <c r="M235"/>
  <c r="M299"/>
  <c r="M363"/>
  <c r="M427"/>
  <c r="M491"/>
  <c r="M75"/>
  <c r="M139"/>
  <c r="M203"/>
  <c r="M267"/>
  <c r="M331"/>
  <c r="M395"/>
  <c r="M459"/>
  <c r="N6"/>
  <c r="N10"/>
  <c r="N14"/>
  <c r="N18"/>
  <c r="N22"/>
  <c r="N26"/>
  <c r="N30"/>
  <c r="N34"/>
  <c r="N38"/>
  <c r="N42"/>
  <c r="N46"/>
  <c r="N50"/>
  <c r="N54"/>
  <c r="N58"/>
  <c r="N62"/>
  <c r="N66"/>
  <c r="N70"/>
  <c r="N74"/>
  <c r="N78"/>
  <c r="N82"/>
  <c r="N86"/>
  <c r="N90"/>
  <c r="N94"/>
  <c r="N98"/>
  <c r="N102"/>
  <c r="N106"/>
  <c r="N110"/>
  <c r="N114"/>
  <c r="N118"/>
  <c r="N122"/>
  <c r="N126"/>
  <c r="N130"/>
  <c r="N134"/>
  <c r="N138"/>
  <c r="N142"/>
  <c r="N146"/>
  <c r="N150"/>
  <c r="N154"/>
  <c r="N158"/>
  <c r="N162"/>
  <c r="N166"/>
  <c r="N170"/>
  <c r="N174"/>
  <c r="N178"/>
  <c r="N182"/>
  <c r="N186"/>
  <c r="N190"/>
  <c r="N194"/>
  <c r="N198"/>
  <c r="N202"/>
  <c r="N206"/>
  <c r="N210"/>
  <c r="N214"/>
  <c r="N218"/>
  <c r="N222"/>
  <c r="N226"/>
  <c r="N230"/>
  <c r="N234"/>
  <c r="N238"/>
  <c r="N242"/>
  <c r="N246"/>
  <c r="N250"/>
  <c r="N254"/>
  <c r="N258"/>
  <c r="N262"/>
  <c r="N266"/>
  <c r="N270"/>
  <c r="N274"/>
  <c r="N278"/>
  <c r="N282"/>
  <c r="N286"/>
  <c r="N290"/>
  <c r="N294"/>
  <c r="N298"/>
  <c r="N302"/>
  <c r="N306"/>
  <c r="N310"/>
  <c r="N314"/>
  <c r="N318"/>
  <c r="N322"/>
  <c r="N326"/>
  <c r="N330"/>
  <c r="N334"/>
  <c r="N338"/>
  <c r="N342"/>
  <c r="N346"/>
  <c r="N350"/>
  <c r="N354"/>
  <c r="N358"/>
  <c r="N362"/>
  <c r="N366"/>
  <c r="N370"/>
  <c r="N374"/>
  <c r="N378"/>
  <c r="N382"/>
  <c r="N386"/>
  <c r="N390"/>
  <c r="N394"/>
  <c r="N398"/>
  <c r="N402"/>
  <c r="N406"/>
  <c r="N410"/>
  <c r="N414"/>
  <c r="N418"/>
  <c r="N422"/>
  <c r="N426"/>
  <c r="N430"/>
  <c r="N434"/>
  <c r="N438"/>
  <c r="N442"/>
  <c r="N446"/>
  <c r="N450"/>
  <c r="N454"/>
  <c r="N458"/>
  <c r="N462"/>
  <c r="N466"/>
  <c r="N470"/>
  <c r="N474"/>
  <c r="N478"/>
  <c r="N482"/>
  <c r="N486"/>
  <c r="N490"/>
  <c r="N494"/>
  <c r="N498"/>
  <c r="N2"/>
  <c r="N3"/>
  <c r="N7"/>
  <c r="N11"/>
  <c r="N15"/>
  <c r="N19"/>
  <c r="N23"/>
  <c r="N27"/>
  <c r="N31"/>
  <c r="N35"/>
  <c r="N39"/>
  <c r="N43"/>
  <c r="N47"/>
  <c r="N51"/>
  <c r="N55"/>
  <c r="N59"/>
  <c r="N63"/>
  <c r="N67"/>
  <c r="N71"/>
  <c r="N75"/>
  <c r="N79"/>
  <c r="N83"/>
  <c r="N87"/>
  <c r="N91"/>
  <c r="N95"/>
  <c r="N99"/>
  <c r="N103"/>
  <c r="N107"/>
  <c r="N111"/>
  <c r="N115"/>
  <c r="N119"/>
  <c r="N123"/>
  <c r="N127"/>
  <c r="N131"/>
  <c r="N135"/>
  <c r="N139"/>
  <c r="N143"/>
  <c r="N147"/>
  <c r="N151"/>
  <c r="N155"/>
  <c r="N159"/>
  <c r="N163"/>
  <c r="N167"/>
  <c r="N171"/>
  <c r="N175"/>
  <c r="N179"/>
  <c r="N183"/>
  <c r="N187"/>
  <c r="N191"/>
  <c r="N195"/>
  <c r="N199"/>
  <c r="N203"/>
  <c r="N207"/>
  <c r="N211"/>
  <c r="N215"/>
  <c r="N219"/>
  <c r="N223"/>
  <c r="N227"/>
  <c r="N231"/>
  <c r="N235"/>
  <c r="N239"/>
  <c r="N243"/>
  <c r="N247"/>
  <c r="N251"/>
  <c r="N255"/>
  <c r="N259"/>
  <c r="N263"/>
  <c r="N267"/>
  <c r="N271"/>
  <c r="N275"/>
  <c r="N279"/>
  <c r="N283"/>
  <c r="N287"/>
  <c r="N291"/>
  <c r="N295"/>
  <c r="N299"/>
  <c r="N303"/>
  <c r="N307"/>
  <c r="N311"/>
  <c r="N315"/>
  <c r="N319"/>
  <c r="N323"/>
  <c r="N327"/>
  <c r="N331"/>
  <c r="N335"/>
  <c r="N339"/>
  <c r="N343"/>
  <c r="N347"/>
  <c r="N351"/>
  <c r="N355"/>
  <c r="N359"/>
  <c r="N363"/>
  <c r="N367"/>
  <c r="N371"/>
  <c r="N375"/>
  <c r="N379"/>
  <c r="N383"/>
  <c r="N387"/>
  <c r="N391"/>
  <c r="N395"/>
  <c r="N399"/>
  <c r="N403"/>
  <c r="N407"/>
  <c r="N411"/>
  <c r="N415"/>
  <c r="N419"/>
  <c r="N423"/>
  <c r="N427"/>
  <c r="N431"/>
  <c r="N435"/>
  <c r="N439"/>
  <c r="N443"/>
  <c r="N447"/>
  <c r="N451"/>
  <c r="N455"/>
  <c r="N459"/>
  <c r="N463"/>
  <c r="N467"/>
  <c r="N471"/>
  <c r="N475"/>
  <c r="N479"/>
  <c r="N483"/>
  <c r="N487"/>
  <c r="N491"/>
  <c r="N495"/>
  <c r="N499"/>
  <c r="N4"/>
  <c r="N8"/>
  <c r="N12"/>
  <c r="N16"/>
  <c r="N20"/>
  <c r="N24"/>
  <c r="N28"/>
  <c r="N32"/>
  <c r="N36"/>
  <c r="N40"/>
  <c r="N44"/>
  <c r="N48"/>
  <c r="N52"/>
  <c r="N56"/>
  <c r="N60"/>
  <c r="N64"/>
  <c r="N68"/>
  <c r="N72"/>
  <c r="N76"/>
  <c r="N80"/>
  <c r="N84"/>
  <c r="N88"/>
  <c r="N92"/>
  <c r="N96"/>
  <c r="N100"/>
  <c r="N104"/>
  <c r="N108"/>
  <c r="N112"/>
  <c r="N116"/>
  <c r="N120"/>
  <c r="N124"/>
  <c r="N128"/>
  <c r="N132"/>
  <c r="N136"/>
  <c r="N140"/>
  <c r="N144"/>
  <c r="N148"/>
  <c r="N152"/>
  <c r="N156"/>
  <c r="N160"/>
  <c r="N164"/>
  <c r="N168"/>
  <c r="N172"/>
  <c r="N176"/>
  <c r="N180"/>
  <c r="N184"/>
  <c r="N188"/>
  <c r="N192"/>
  <c r="N196"/>
  <c r="N200"/>
  <c r="N204"/>
  <c r="N208"/>
  <c r="N212"/>
  <c r="N216"/>
  <c r="N220"/>
  <c r="N224"/>
  <c r="N228"/>
  <c r="N232"/>
  <c r="N236"/>
  <c r="N240"/>
  <c r="N244"/>
  <c r="N248"/>
  <c r="N252"/>
  <c r="N256"/>
  <c r="N260"/>
  <c r="N264"/>
  <c r="N268"/>
  <c r="N272"/>
  <c r="N276"/>
  <c r="N280"/>
  <c r="N284"/>
  <c r="N288"/>
  <c r="N292"/>
  <c r="N296"/>
  <c r="N300"/>
  <c r="N304"/>
  <c r="N308"/>
  <c r="N312"/>
  <c r="N316"/>
  <c r="N320"/>
  <c r="N324"/>
  <c r="N328"/>
  <c r="N332"/>
  <c r="N336"/>
  <c r="N340"/>
  <c r="N344"/>
  <c r="N348"/>
  <c r="N352"/>
  <c r="N356"/>
  <c r="N360"/>
  <c r="N364"/>
  <c r="N368"/>
  <c r="N372"/>
  <c r="N376"/>
  <c r="N380"/>
  <c r="N384"/>
  <c r="N388"/>
  <c r="N392"/>
  <c r="N396"/>
  <c r="N400"/>
  <c r="N404"/>
  <c r="N408"/>
  <c r="N412"/>
  <c r="N416"/>
  <c r="N420"/>
  <c r="N424"/>
  <c r="N428"/>
  <c r="N432"/>
  <c r="N436"/>
  <c r="N440"/>
  <c r="N444"/>
  <c r="N448"/>
  <c r="N452"/>
  <c r="N456"/>
  <c r="N460"/>
  <c r="N464"/>
  <c r="N468"/>
  <c r="N472"/>
  <c r="N476"/>
  <c r="N480"/>
  <c r="N484"/>
  <c r="N488"/>
  <c r="N492"/>
  <c r="N496"/>
  <c r="N500"/>
  <c r="N13"/>
  <c r="N29"/>
  <c r="N45"/>
  <c r="N61"/>
  <c r="N77"/>
  <c r="N93"/>
  <c r="N109"/>
  <c r="N125"/>
  <c r="N141"/>
  <c r="N157"/>
  <c r="N173"/>
  <c r="N189"/>
  <c r="N205"/>
  <c r="N221"/>
  <c r="N237"/>
  <c r="N253"/>
  <c r="N269"/>
  <c r="N285"/>
  <c r="N301"/>
  <c r="N317"/>
  <c r="N333"/>
  <c r="N349"/>
  <c r="N365"/>
  <c r="N381"/>
  <c r="N397"/>
  <c r="N413"/>
  <c r="N429"/>
  <c r="N445"/>
  <c r="N461"/>
  <c r="N477"/>
  <c r="N493"/>
  <c r="N17"/>
  <c r="N33"/>
  <c r="N49"/>
  <c r="N65"/>
  <c r="N81"/>
  <c r="N97"/>
  <c r="N113"/>
  <c r="N129"/>
  <c r="N145"/>
  <c r="N161"/>
  <c r="N177"/>
  <c r="N193"/>
  <c r="N209"/>
  <c r="N225"/>
  <c r="N241"/>
  <c r="N257"/>
  <c r="N273"/>
  <c r="N289"/>
  <c r="N305"/>
  <c r="N321"/>
  <c r="N337"/>
  <c r="N353"/>
  <c r="N369"/>
  <c r="N385"/>
  <c r="N401"/>
  <c r="N417"/>
  <c r="N433"/>
  <c r="N449"/>
  <c r="N465"/>
  <c r="N481"/>
  <c r="N497"/>
  <c r="N9"/>
  <c r="N25"/>
  <c r="N41"/>
  <c r="N57"/>
  <c r="N73"/>
  <c r="N89"/>
  <c r="N105"/>
  <c r="N121"/>
  <c r="N137"/>
  <c r="N153"/>
  <c r="N169"/>
  <c r="N185"/>
  <c r="N201"/>
  <c r="N217"/>
  <c r="N233"/>
  <c r="N249"/>
  <c r="N265"/>
  <c r="N281"/>
  <c r="N297"/>
  <c r="N313"/>
  <c r="N329"/>
  <c r="N345"/>
  <c r="N361"/>
  <c r="N377"/>
  <c r="N393"/>
  <c r="N409"/>
  <c r="N425"/>
  <c r="N441"/>
  <c r="N457"/>
  <c r="N473"/>
  <c r="N489"/>
  <c r="N5"/>
  <c r="N69"/>
  <c r="N133"/>
  <c r="N197"/>
  <c r="N261"/>
  <c r="N325"/>
  <c r="N389"/>
  <c r="N453"/>
  <c r="N21"/>
  <c r="N85"/>
  <c r="N149"/>
  <c r="N213"/>
  <c r="N277"/>
  <c r="N341"/>
  <c r="N405"/>
  <c r="N469"/>
  <c r="N53"/>
  <c r="N117"/>
  <c r="N181"/>
  <c r="N245"/>
  <c r="N309"/>
  <c r="N373"/>
  <c r="N437"/>
  <c r="N501"/>
  <c r="N37"/>
  <c r="N293"/>
  <c r="N101"/>
  <c r="N357"/>
  <c r="N229"/>
  <c r="N485"/>
  <c r="Q4"/>
  <c r="Q8"/>
  <c r="Q12"/>
  <c r="Q16"/>
  <c r="Q20"/>
  <c r="Q24"/>
  <c r="Q28"/>
  <c r="Q32"/>
  <c r="Q36"/>
  <c r="Q40"/>
  <c r="Q44"/>
  <c r="Q48"/>
  <c r="Q52"/>
  <c r="Q56"/>
  <c r="Q60"/>
  <c r="Q64"/>
  <c r="Q68"/>
  <c r="Q72"/>
  <c r="Q76"/>
  <c r="Q80"/>
  <c r="Q84"/>
  <c r="Q88"/>
  <c r="Q92"/>
  <c r="Q96"/>
  <c r="Q100"/>
  <c r="Q104"/>
  <c r="Q108"/>
  <c r="Q112"/>
  <c r="Q116"/>
  <c r="Q120"/>
  <c r="Q124"/>
  <c r="Q128"/>
  <c r="Q132"/>
  <c r="Q136"/>
  <c r="Q140"/>
  <c r="Q144"/>
  <c r="Q148"/>
  <c r="Q152"/>
  <c r="Q156"/>
  <c r="Q160"/>
  <c r="Q164"/>
  <c r="Q168"/>
  <c r="Q172"/>
  <c r="Q176"/>
  <c r="Q180"/>
  <c r="Q184"/>
  <c r="Q188"/>
  <c r="Q192"/>
  <c r="Q196"/>
  <c r="Q200"/>
  <c r="Q204"/>
  <c r="Q208"/>
  <c r="Q212"/>
  <c r="Q216"/>
  <c r="Q220"/>
  <c r="Q224"/>
  <c r="Q228"/>
  <c r="Q232"/>
  <c r="Q236"/>
  <c r="Q240"/>
  <c r="Q244"/>
  <c r="Q248"/>
  <c r="Q252"/>
  <c r="Q256"/>
  <c r="Q260"/>
  <c r="Q264"/>
  <c r="Q268"/>
  <c r="Q272"/>
  <c r="Q276"/>
  <c r="Q280"/>
  <c r="Q284"/>
  <c r="Q288"/>
  <c r="Q292"/>
  <c r="Q296"/>
  <c r="Q300"/>
  <c r="Q304"/>
  <c r="Q308"/>
  <c r="Q312"/>
  <c r="Q316"/>
  <c r="Q320"/>
  <c r="Q324"/>
  <c r="Q328"/>
  <c r="Q332"/>
  <c r="Q336"/>
  <c r="Q340"/>
  <c r="Q344"/>
  <c r="Q348"/>
  <c r="Q352"/>
  <c r="Q356"/>
  <c r="Q360"/>
  <c r="Q364"/>
  <c r="Q368"/>
  <c r="Q372"/>
  <c r="Q376"/>
  <c r="Q380"/>
  <c r="Q384"/>
  <c r="Q388"/>
  <c r="Q392"/>
  <c r="Q396"/>
  <c r="Q400"/>
  <c r="Q404"/>
  <c r="Q408"/>
  <c r="Q412"/>
  <c r="Q416"/>
  <c r="Q420"/>
  <c r="Q424"/>
  <c r="Q428"/>
  <c r="Q432"/>
  <c r="Q436"/>
  <c r="Q440"/>
  <c r="Q444"/>
  <c r="Q448"/>
  <c r="Q452"/>
  <c r="Q456"/>
  <c r="Q460"/>
  <c r="Q464"/>
  <c r="Q468"/>
  <c r="Q5"/>
  <c r="Q9"/>
  <c r="Q13"/>
  <c r="Q17"/>
  <c r="Q21"/>
  <c r="Q25"/>
  <c r="Q29"/>
  <c r="Q33"/>
  <c r="Q37"/>
  <c r="Q41"/>
  <c r="Q45"/>
  <c r="Q49"/>
  <c r="Q53"/>
  <c r="Q57"/>
  <c r="Q61"/>
  <c r="Q65"/>
  <c r="Q69"/>
  <c r="Q73"/>
  <c r="Q77"/>
  <c r="Q81"/>
  <c r="Q85"/>
  <c r="Q89"/>
  <c r="Q93"/>
  <c r="Q97"/>
  <c r="Q101"/>
  <c r="Q105"/>
  <c r="Q109"/>
  <c r="Q113"/>
  <c r="Q117"/>
  <c r="Q121"/>
  <c r="Q125"/>
  <c r="Q129"/>
  <c r="Q133"/>
  <c r="Q137"/>
  <c r="Q141"/>
  <c r="Q145"/>
  <c r="Q149"/>
  <c r="Q153"/>
  <c r="Q157"/>
  <c r="Q161"/>
  <c r="Q165"/>
  <c r="Q169"/>
  <c r="Q173"/>
  <c r="Q177"/>
  <c r="Q181"/>
  <c r="Q185"/>
  <c r="Q189"/>
  <c r="Q193"/>
  <c r="Q197"/>
  <c r="Q201"/>
  <c r="Q205"/>
  <c r="Q209"/>
  <c r="Q213"/>
  <c r="Q217"/>
  <c r="Q221"/>
  <c r="Q225"/>
  <c r="Q229"/>
  <c r="Q233"/>
  <c r="Q237"/>
  <c r="Q241"/>
  <c r="Q245"/>
  <c r="Q249"/>
  <c r="Q253"/>
  <c r="Q257"/>
  <c r="Q261"/>
  <c r="Q265"/>
  <c r="Q269"/>
  <c r="Q273"/>
  <c r="Q277"/>
  <c r="Q281"/>
  <c r="Q285"/>
  <c r="Q289"/>
  <c r="Q293"/>
  <c r="Q297"/>
  <c r="Q301"/>
  <c r="Q305"/>
  <c r="Q309"/>
  <c r="Q313"/>
  <c r="Q317"/>
  <c r="Q321"/>
  <c r="Q325"/>
  <c r="Q329"/>
  <c r="Q333"/>
  <c r="Q337"/>
  <c r="Q341"/>
  <c r="Q345"/>
  <c r="Q349"/>
  <c r="Q353"/>
  <c r="Q357"/>
  <c r="Q361"/>
  <c r="Q365"/>
  <c r="Q369"/>
  <c r="Q373"/>
  <c r="Q377"/>
  <c r="Q381"/>
  <c r="Q385"/>
  <c r="Q389"/>
  <c r="Q393"/>
  <c r="Q397"/>
  <c r="Q401"/>
  <c r="Q405"/>
  <c r="Q409"/>
  <c r="Q413"/>
  <c r="Q417"/>
  <c r="Q421"/>
  <c r="Q425"/>
  <c r="Q429"/>
  <c r="Q433"/>
  <c r="Q437"/>
  <c r="Q441"/>
  <c r="Q445"/>
  <c r="Q449"/>
  <c r="Q453"/>
  <c r="Q457"/>
  <c r="Q461"/>
  <c r="Q465"/>
  <c r="Q469"/>
  <c r="Q473"/>
  <c r="Q477"/>
  <c r="Q481"/>
  <c r="Q485"/>
  <c r="Q489"/>
  <c r="Q493"/>
  <c r="Q497"/>
  <c r="Q501"/>
  <c r="Q6"/>
  <c r="Q10"/>
  <c r="Q14"/>
  <c r="Q18"/>
  <c r="Q22"/>
  <c r="Q26"/>
  <c r="Q30"/>
  <c r="Q34"/>
  <c r="Q38"/>
  <c r="Q42"/>
  <c r="Q46"/>
  <c r="Q50"/>
  <c r="Q54"/>
  <c r="Q58"/>
  <c r="Q62"/>
  <c r="Q66"/>
  <c r="Q70"/>
  <c r="Q74"/>
  <c r="Q78"/>
  <c r="Q82"/>
  <c r="Q86"/>
  <c r="Q90"/>
  <c r="Q94"/>
  <c r="Q98"/>
  <c r="Q102"/>
  <c r="Q106"/>
  <c r="Q110"/>
  <c r="Q114"/>
  <c r="Q118"/>
  <c r="Q122"/>
  <c r="Q126"/>
  <c r="Q130"/>
  <c r="Q134"/>
  <c r="Q138"/>
  <c r="Q142"/>
  <c r="Q146"/>
  <c r="Q150"/>
  <c r="Q154"/>
  <c r="Q158"/>
  <c r="Q162"/>
  <c r="Q166"/>
  <c r="Q170"/>
  <c r="Q174"/>
  <c r="Q178"/>
  <c r="Q182"/>
  <c r="Q186"/>
  <c r="Q190"/>
  <c r="Q194"/>
  <c r="Q198"/>
  <c r="Q202"/>
  <c r="Q206"/>
  <c r="Q210"/>
  <c r="Q214"/>
  <c r="Q218"/>
  <c r="Q222"/>
  <c r="Q226"/>
  <c r="Q230"/>
  <c r="Q234"/>
  <c r="Q238"/>
  <c r="Q242"/>
  <c r="Q246"/>
  <c r="Q250"/>
  <c r="Q254"/>
  <c r="Q258"/>
  <c r="Q262"/>
  <c r="Q266"/>
  <c r="Q270"/>
  <c r="Q274"/>
  <c r="Q278"/>
  <c r="Q282"/>
  <c r="Q286"/>
  <c r="Q290"/>
  <c r="Q294"/>
  <c r="Q298"/>
  <c r="Q302"/>
  <c r="Q306"/>
  <c r="Q310"/>
  <c r="Q314"/>
  <c r="Q318"/>
  <c r="Q322"/>
  <c r="Q326"/>
  <c r="Q330"/>
  <c r="Q334"/>
  <c r="Q338"/>
  <c r="Q342"/>
  <c r="Q346"/>
  <c r="Q350"/>
  <c r="Q354"/>
  <c r="Q358"/>
  <c r="Q362"/>
  <c r="Q366"/>
  <c r="Q370"/>
  <c r="Q374"/>
  <c r="Q378"/>
  <c r="Q382"/>
  <c r="Q386"/>
  <c r="Q390"/>
  <c r="Q394"/>
  <c r="Q398"/>
  <c r="Q402"/>
  <c r="Q406"/>
  <c r="Q410"/>
  <c r="Q414"/>
  <c r="Q418"/>
  <c r="Q422"/>
  <c r="Q426"/>
  <c r="Q430"/>
  <c r="Q434"/>
  <c r="Q438"/>
  <c r="Q442"/>
  <c r="Q446"/>
  <c r="Q450"/>
  <c r="Q454"/>
  <c r="Q458"/>
  <c r="Q462"/>
  <c r="Q466"/>
  <c r="Q470"/>
  <c r="Q474"/>
  <c r="Q478"/>
  <c r="Q482"/>
  <c r="Q486"/>
  <c r="Q490"/>
  <c r="Q494"/>
  <c r="Q498"/>
  <c r="Q2"/>
  <c r="Q3"/>
  <c r="Q7"/>
  <c r="Q11"/>
  <c r="Q15"/>
  <c r="Q19"/>
  <c r="Q23"/>
  <c r="Q27"/>
  <c r="Q31"/>
  <c r="Q35"/>
  <c r="Q39"/>
  <c r="Q43"/>
  <c r="Q47"/>
  <c r="Q51"/>
  <c r="Q55"/>
  <c r="Q59"/>
  <c r="Q63"/>
  <c r="Q67"/>
  <c r="Q71"/>
  <c r="Q75"/>
  <c r="Q79"/>
  <c r="Q83"/>
  <c r="Q87"/>
  <c r="Q91"/>
  <c r="Q95"/>
  <c r="Q99"/>
  <c r="Q103"/>
  <c r="Q107"/>
  <c r="Q111"/>
  <c r="Q115"/>
  <c r="Q119"/>
  <c r="Q123"/>
  <c r="Q127"/>
  <c r="Q131"/>
  <c r="Q135"/>
  <c r="Q139"/>
  <c r="Q143"/>
  <c r="Q147"/>
  <c r="Q151"/>
  <c r="Q155"/>
  <c r="Q159"/>
  <c r="Q163"/>
  <c r="Q167"/>
  <c r="Q171"/>
  <c r="Q175"/>
  <c r="Q179"/>
  <c r="Q183"/>
  <c r="Q187"/>
  <c r="Q191"/>
  <c r="Q195"/>
  <c r="Q199"/>
  <c r="Q203"/>
  <c r="Q207"/>
  <c r="Q211"/>
  <c r="Q215"/>
  <c r="Q219"/>
  <c r="Q223"/>
  <c r="Q227"/>
  <c r="Q231"/>
  <c r="Q235"/>
  <c r="Q239"/>
  <c r="Q243"/>
  <c r="Q247"/>
  <c r="Q251"/>
  <c r="Q255"/>
  <c r="Q259"/>
  <c r="Q263"/>
  <c r="Q267"/>
  <c r="Q271"/>
  <c r="Q275"/>
  <c r="Q279"/>
  <c r="Q283"/>
  <c r="Q287"/>
  <c r="Q291"/>
  <c r="Q295"/>
  <c r="Q299"/>
  <c r="Q303"/>
  <c r="Q307"/>
  <c r="Q311"/>
  <c r="Q315"/>
  <c r="Q319"/>
  <c r="Q323"/>
  <c r="Q327"/>
  <c r="Q331"/>
  <c r="Q335"/>
  <c r="Q339"/>
  <c r="Q343"/>
  <c r="Q347"/>
  <c r="Q351"/>
  <c r="Q355"/>
  <c r="Q359"/>
  <c r="Q363"/>
  <c r="Q367"/>
  <c r="Q371"/>
  <c r="Q375"/>
  <c r="Q379"/>
  <c r="Q383"/>
  <c r="Q387"/>
  <c r="Q391"/>
  <c r="Q395"/>
  <c r="Q399"/>
  <c r="Q403"/>
  <c r="Q407"/>
  <c r="Q411"/>
  <c r="Q415"/>
  <c r="Q419"/>
  <c r="Q423"/>
  <c r="Q427"/>
  <c r="Q431"/>
  <c r="Q435"/>
  <c r="Q439"/>
  <c r="Q443"/>
  <c r="Q447"/>
  <c r="Q451"/>
  <c r="Q455"/>
  <c r="Q459"/>
  <c r="Q463"/>
  <c r="Q467"/>
  <c r="Q471"/>
  <c r="Q475"/>
  <c r="Q479"/>
  <c r="Q483"/>
  <c r="Q487"/>
  <c r="Q491"/>
  <c r="Q495"/>
  <c r="Q499"/>
  <c r="Q484"/>
  <c r="Q500"/>
  <c r="Q472"/>
  <c r="Q488"/>
  <c r="Q476"/>
  <c r="Q492"/>
  <c r="Q480"/>
  <c r="Q496"/>
  <c r="U6"/>
  <c r="U10"/>
  <c r="U14"/>
  <c r="U18"/>
  <c r="U22"/>
  <c r="U26"/>
  <c r="U30"/>
  <c r="U34"/>
  <c r="U38"/>
  <c r="U42"/>
  <c r="U46"/>
  <c r="U50"/>
  <c r="U54"/>
  <c r="U58"/>
  <c r="U62"/>
  <c r="U66"/>
  <c r="U70"/>
  <c r="U74"/>
  <c r="U78"/>
  <c r="U82"/>
  <c r="U86"/>
  <c r="U90"/>
  <c r="U94"/>
  <c r="U98"/>
  <c r="U102"/>
  <c r="U106"/>
  <c r="U110"/>
  <c r="U114"/>
  <c r="U118"/>
  <c r="U122"/>
  <c r="U126"/>
  <c r="U130"/>
  <c r="U134"/>
  <c r="U138"/>
  <c r="U142"/>
  <c r="U146"/>
  <c r="U150"/>
  <c r="U154"/>
  <c r="U158"/>
  <c r="U162"/>
  <c r="U166"/>
  <c r="U170"/>
  <c r="U174"/>
  <c r="U178"/>
  <c r="U182"/>
  <c r="U186"/>
  <c r="U190"/>
  <c r="U194"/>
  <c r="U198"/>
  <c r="U202"/>
  <c r="U206"/>
  <c r="U210"/>
  <c r="U214"/>
  <c r="U220"/>
  <c r="U224"/>
  <c r="U228"/>
  <c r="U232"/>
  <c r="U236"/>
  <c r="U240"/>
  <c r="U244"/>
  <c r="U248"/>
  <c r="U252"/>
  <c r="U256"/>
  <c r="U260"/>
  <c r="U264"/>
  <c r="U268"/>
  <c r="U272"/>
  <c r="U276"/>
  <c r="U280"/>
  <c r="U284"/>
  <c r="U288"/>
  <c r="U292"/>
  <c r="U296"/>
  <c r="U300"/>
  <c r="U304"/>
  <c r="U308"/>
  <c r="U312"/>
  <c r="U316"/>
  <c r="U320"/>
  <c r="U324"/>
  <c r="U328"/>
  <c r="U332"/>
  <c r="U336"/>
  <c r="U340"/>
  <c r="U344"/>
  <c r="U348"/>
  <c r="U352"/>
  <c r="U356"/>
  <c r="U360"/>
  <c r="U364"/>
  <c r="U368"/>
  <c r="U372"/>
  <c r="U376"/>
  <c r="U380"/>
  <c r="U384"/>
  <c r="U388"/>
  <c r="U392"/>
  <c r="U396"/>
  <c r="U400"/>
  <c r="U404"/>
  <c r="U408"/>
  <c r="U412"/>
  <c r="U416"/>
  <c r="U420"/>
  <c r="U424"/>
  <c r="U428"/>
  <c r="U432"/>
  <c r="U436"/>
  <c r="U440"/>
  <c r="U444"/>
  <c r="U448"/>
  <c r="U452"/>
  <c r="U456"/>
  <c r="U460"/>
  <c r="U464"/>
  <c r="U468"/>
  <c r="U472"/>
  <c r="U476"/>
  <c r="U480"/>
  <c r="U484"/>
  <c r="U488"/>
  <c r="U492"/>
  <c r="U496"/>
  <c r="U500"/>
  <c r="U3"/>
  <c r="U7"/>
  <c r="U11"/>
  <c r="U15"/>
  <c r="U19"/>
  <c r="U23"/>
  <c r="U27"/>
  <c r="U31"/>
  <c r="U35"/>
  <c r="U39"/>
  <c r="U43"/>
  <c r="U47"/>
  <c r="U51"/>
  <c r="U55"/>
  <c r="U59"/>
  <c r="U63"/>
  <c r="U67"/>
  <c r="U71"/>
  <c r="U75"/>
  <c r="U79"/>
  <c r="U83"/>
  <c r="U87"/>
  <c r="U91"/>
  <c r="U95"/>
  <c r="U99"/>
  <c r="U103"/>
  <c r="U107"/>
  <c r="U111"/>
  <c r="U115"/>
  <c r="U119"/>
  <c r="U123"/>
  <c r="U127"/>
  <c r="U131"/>
  <c r="U135"/>
  <c r="U139"/>
  <c r="U143"/>
  <c r="U147"/>
  <c r="U151"/>
  <c r="U155"/>
  <c r="U159"/>
  <c r="U163"/>
  <c r="U167"/>
  <c r="U171"/>
  <c r="U175"/>
  <c r="U179"/>
  <c r="U183"/>
  <c r="U187"/>
  <c r="U191"/>
  <c r="U195"/>
  <c r="U199"/>
  <c r="U203"/>
  <c r="U207"/>
  <c r="U211"/>
  <c r="U215"/>
  <c r="U221"/>
  <c r="U225"/>
  <c r="U229"/>
  <c r="U233"/>
  <c r="U237"/>
  <c r="U241"/>
  <c r="U245"/>
  <c r="U249"/>
  <c r="U253"/>
  <c r="U257"/>
  <c r="U261"/>
  <c r="U265"/>
  <c r="U269"/>
  <c r="U273"/>
  <c r="U277"/>
  <c r="U281"/>
  <c r="U285"/>
  <c r="U289"/>
  <c r="U293"/>
  <c r="U297"/>
  <c r="U301"/>
  <c r="U305"/>
  <c r="U309"/>
  <c r="U313"/>
  <c r="U317"/>
  <c r="U321"/>
  <c r="U325"/>
  <c r="U329"/>
  <c r="U333"/>
  <c r="U337"/>
  <c r="U341"/>
  <c r="U345"/>
  <c r="U349"/>
  <c r="U353"/>
  <c r="U357"/>
  <c r="U361"/>
  <c r="U365"/>
  <c r="U369"/>
  <c r="U373"/>
  <c r="U377"/>
  <c r="U381"/>
  <c r="U385"/>
  <c r="U389"/>
  <c r="U393"/>
  <c r="U397"/>
  <c r="U401"/>
  <c r="U405"/>
  <c r="U409"/>
  <c r="U413"/>
  <c r="U417"/>
  <c r="U421"/>
  <c r="U425"/>
  <c r="U429"/>
  <c r="U433"/>
  <c r="U437"/>
  <c r="U441"/>
  <c r="U445"/>
  <c r="U449"/>
  <c r="U453"/>
  <c r="U457"/>
  <c r="U461"/>
  <c r="U465"/>
  <c r="U469"/>
  <c r="U473"/>
  <c r="U477"/>
  <c r="U481"/>
  <c r="U485"/>
  <c r="U489"/>
  <c r="U493"/>
  <c r="U497"/>
  <c r="U501"/>
  <c r="U4"/>
  <c r="U8"/>
  <c r="U12"/>
  <c r="U16"/>
  <c r="U20"/>
  <c r="U24"/>
  <c r="U28"/>
  <c r="U32"/>
  <c r="U36"/>
  <c r="U40"/>
  <c r="U44"/>
  <c r="U48"/>
  <c r="U52"/>
  <c r="U56"/>
  <c r="U60"/>
  <c r="U64"/>
  <c r="U68"/>
  <c r="U72"/>
  <c r="U76"/>
  <c r="U80"/>
  <c r="U84"/>
  <c r="U88"/>
  <c r="U92"/>
  <c r="U96"/>
  <c r="U100"/>
  <c r="U104"/>
  <c r="U108"/>
  <c r="U112"/>
  <c r="U116"/>
  <c r="U120"/>
  <c r="U124"/>
  <c r="U128"/>
  <c r="U132"/>
  <c r="U136"/>
  <c r="U140"/>
  <c r="U144"/>
  <c r="U148"/>
  <c r="U152"/>
  <c r="U156"/>
  <c r="U160"/>
  <c r="U164"/>
  <c r="U168"/>
  <c r="U172"/>
  <c r="U176"/>
  <c r="U180"/>
  <c r="U184"/>
  <c r="U188"/>
  <c r="U192"/>
  <c r="U196"/>
  <c r="U200"/>
  <c r="U204"/>
  <c r="U208"/>
  <c r="U212"/>
  <c r="U216"/>
  <c r="U222"/>
  <c r="U226"/>
  <c r="U230"/>
  <c r="U234"/>
  <c r="U238"/>
  <c r="U242"/>
  <c r="U246"/>
  <c r="U250"/>
  <c r="U254"/>
  <c r="U258"/>
  <c r="U262"/>
  <c r="U266"/>
  <c r="U270"/>
  <c r="U274"/>
  <c r="U278"/>
  <c r="U282"/>
  <c r="U286"/>
  <c r="U290"/>
  <c r="U294"/>
  <c r="U298"/>
  <c r="U302"/>
  <c r="U306"/>
  <c r="U310"/>
  <c r="U314"/>
  <c r="U318"/>
  <c r="U322"/>
  <c r="U326"/>
  <c r="U330"/>
  <c r="U334"/>
  <c r="U338"/>
  <c r="U342"/>
  <c r="U346"/>
  <c r="U350"/>
  <c r="U354"/>
  <c r="U358"/>
  <c r="U362"/>
  <c r="U366"/>
  <c r="U370"/>
  <c r="U374"/>
  <c r="U378"/>
  <c r="U382"/>
  <c r="U386"/>
  <c r="U390"/>
  <c r="U394"/>
  <c r="U398"/>
  <c r="U402"/>
  <c r="U406"/>
  <c r="U410"/>
  <c r="U414"/>
  <c r="U418"/>
  <c r="U422"/>
  <c r="U426"/>
  <c r="U430"/>
  <c r="U434"/>
  <c r="U438"/>
  <c r="U442"/>
  <c r="U446"/>
  <c r="U450"/>
  <c r="U454"/>
  <c r="U458"/>
  <c r="U462"/>
  <c r="U5"/>
  <c r="U9"/>
  <c r="U13"/>
  <c r="U17"/>
  <c r="U21"/>
  <c r="U25"/>
  <c r="U29"/>
  <c r="U33"/>
  <c r="U37"/>
  <c r="U41"/>
  <c r="U45"/>
  <c r="U49"/>
  <c r="U53"/>
  <c r="U57"/>
  <c r="U61"/>
  <c r="U65"/>
  <c r="U69"/>
  <c r="U73"/>
  <c r="U77"/>
  <c r="U81"/>
  <c r="U85"/>
  <c r="U89"/>
  <c r="U93"/>
  <c r="U97"/>
  <c r="U101"/>
  <c r="U105"/>
  <c r="U109"/>
  <c r="U113"/>
  <c r="U117"/>
  <c r="U121"/>
  <c r="U125"/>
  <c r="U129"/>
  <c r="U133"/>
  <c r="U137"/>
  <c r="U141"/>
  <c r="U145"/>
  <c r="U149"/>
  <c r="U153"/>
  <c r="U157"/>
  <c r="U161"/>
  <c r="U165"/>
  <c r="U169"/>
  <c r="U173"/>
  <c r="U177"/>
  <c r="U181"/>
  <c r="U185"/>
  <c r="U189"/>
  <c r="U193"/>
  <c r="U197"/>
  <c r="U201"/>
  <c r="U205"/>
  <c r="U209"/>
  <c r="U213"/>
  <c r="U217"/>
  <c r="U223"/>
  <c r="U227"/>
  <c r="U231"/>
  <c r="U235"/>
  <c r="U239"/>
  <c r="U243"/>
  <c r="U247"/>
  <c r="U251"/>
  <c r="U255"/>
  <c r="U259"/>
  <c r="U263"/>
  <c r="U267"/>
  <c r="U271"/>
  <c r="U275"/>
  <c r="U279"/>
  <c r="U283"/>
  <c r="U287"/>
  <c r="U291"/>
  <c r="U295"/>
  <c r="U299"/>
  <c r="U303"/>
  <c r="U307"/>
  <c r="U311"/>
  <c r="U315"/>
  <c r="U319"/>
  <c r="U323"/>
  <c r="U327"/>
  <c r="U331"/>
  <c r="U335"/>
  <c r="U339"/>
  <c r="U343"/>
  <c r="U347"/>
  <c r="U351"/>
  <c r="U355"/>
  <c r="U359"/>
  <c r="U363"/>
  <c r="U367"/>
  <c r="U371"/>
  <c r="U375"/>
  <c r="U379"/>
  <c r="U383"/>
  <c r="U387"/>
  <c r="U391"/>
  <c r="U395"/>
  <c r="U399"/>
  <c r="U403"/>
  <c r="U407"/>
  <c r="U411"/>
  <c r="U415"/>
  <c r="U419"/>
  <c r="U423"/>
  <c r="U427"/>
  <c r="U431"/>
  <c r="U435"/>
  <c r="U439"/>
  <c r="U443"/>
  <c r="U447"/>
  <c r="U451"/>
  <c r="U455"/>
  <c r="U459"/>
  <c r="U463"/>
  <c r="U467"/>
  <c r="U471"/>
  <c r="U475"/>
  <c r="U479"/>
  <c r="U483"/>
  <c r="U487"/>
  <c r="U491"/>
  <c r="U495"/>
  <c r="U499"/>
  <c r="U478"/>
  <c r="U494"/>
  <c r="U466"/>
  <c r="U482"/>
  <c r="U498"/>
  <c r="U470"/>
  <c r="U486"/>
  <c r="U2"/>
  <c r="U474"/>
  <c r="U490"/>
  <c r="B2"/>
  <c r="B498"/>
  <c r="B494"/>
  <c r="B490"/>
  <c r="B486"/>
  <c r="B482"/>
  <c r="B478"/>
  <c r="B474"/>
  <c r="B470"/>
  <c r="B466"/>
  <c r="B462"/>
  <c r="B458"/>
  <c r="B454"/>
  <c r="B450"/>
  <c r="B446"/>
  <c r="B442"/>
  <c r="B438"/>
  <c r="B434"/>
  <c r="B430"/>
  <c r="B426"/>
  <c r="B422"/>
  <c r="B418"/>
  <c r="B414"/>
  <c r="B410"/>
  <c r="B406"/>
  <c r="B402"/>
  <c r="B398"/>
  <c r="B394"/>
  <c r="B390"/>
  <c r="B386"/>
  <c r="B382"/>
  <c r="B378"/>
  <c r="B374"/>
  <c r="B370"/>
  <c r="B366"/>
  <c r="B362"/>
  <c r="B358"/>
  <c r="B354"/>
  <c r="B350"/>
  <c r="B346"/>
  <c r="B342"/>
  <c r="B338"/>
  <c r="B334"/>
  <c r="B330"/>
  <c r="B326"/>
  <c r="B322"/>
  <c r="B318"/>
  <c r="B314"/>
  <c r="B310"/>
  <c r="B306"/>
  <c r="B302"/>
  <c r="B298"/>
  <c r="B294"/>
  <c r="B290"/>
  <c r="B286"/>
  <c r="B282"/>
  <c r="B278"/>
  <c r="B274"/>
  <c r="B270"/>
  <c r="B266"/>
  <c r="B262"/>
  <c r="B258"/>
  <c r="B254"/>
  <c r="B250"/>
  <c r="B246"/>
  <c r="B242"/>
  <c r="B238"/>
  <c r="B234"/>
  <c r="B230"/>
  <c r="B226"/>
  <c r="B222"/>
  <c r="B218"/>
  <c r="B214"/>
  <c r="B210"/>
  <c r="B206"/>
  <c r="B202"/>
  <c r="B198"/>
  <c r="B194"/>
  <c r="B190"/>
  <c r="B186"/>
  <c r="B182"/>
  <c r="B178"/>
  <c r="B174"/>
  <c r="B170"/>
  <c r="B166"/>
  <c r="B162"/>
  <c r="B158"/>
  <c r="B154"/>
  <c r="B150"/>
  <c r="B146"/>
  <c r="B142"/>
  <c r="B138"/>
  <c r="B134"/>
  <c r="B130"/>
  <c r="B126"/>
  <c r="B122"/>
  <c r="B118"/>
  <c r="B114"/>
  <c r="B110"/>
  <c r="B106"/>
  <c r="B102"/>
  <c r="B98"/>
  <c r="B94"/>
  <c r="B90"/>
  <c r="B86"/>
  <c r="B82"/>
  <c r="B78"/>
  <c r="B74"/>
  <c r="B70"/>
  <c r="B66"/>
  <c r="B62"/>
  <c r="B58"/>
  <c r="B54"/>
  <c r="B50"/>
  <c r="B46"/>
  <c r="B42"/>
  <c r="B38"/>
  <c r="B34"/>
  <c r="B30"/>
  <c r="B26"/>
  <c r="B22"/>
  <c r="B18"/>
  <c r="B14"/>
  <c r="B10"/>
  <c r="B6"/>
  <c r="C2"/>
  <c r="C498"/>
  <c r="C494"/>
  <c r="C490"/>
  <c r="C486"/>
  <c r="C482"/>
  <c r="C478"/>
  <c r="C474"/>
  <c r="C470"/>
  <c r="C466"/>
  <c r="C462"/>
  <c r="C458"/>
  <c r="C454"/>
  <c r="C450"/>
  <c r="C446"/>
  <c r="C442"/>
  <c r="C438"/>
  <c r="C434"/>
  <c r="C430"/>
  <c r="C426"/>
  <c r="C422"/>
  <c r="C418"/>
  <c r="C414"/>
  <c r="C410"/>
  <c r="C406"/>
  <c r="C402"/>
  <c r="C398"/>
  <c r="C394"/>
  <c r="C390"/>
  <c r="C386"/>
  <c r="C382"/>
  <c r="C378"/>
  <c r="C374"/>
  <c r="C370"/>
  <c r="C366"/>
  <c r="C362"/>
  <c r="C358"/>
  <c r="C354"/>
  <c r="C350"/>
  <c r="C346"/>
  <c r="C342"/>
  <c r="C338"/>
  <c r="C334"/>
  <c r="C330"/>
  <c r="C326"/>
  <c r="C322"/>
  <c r="C318"/>
  <c r="C314"/>
  <c r="C310"/>
  <c r="C306"/>
  <c r="C302"/>
  <c r="C298"/>
  <c r="C294"/>
  <c r="C290"/>
  <c r="C286"/>
  <c r="C282"/>
  <c r="C278"/>
  <c r="C274"/>
  <c r="C270"/>
  <c r="C266"/>
  <c r="C262"/>
  <c r="C258"/>
  <c r="C254"/>
  <c r="C250"/>
  <c r="C246"/>
  <c r="C242"/>
  <c r="C238"/>
  <c r="C234"/>
  <c r="C230"/>
  <c r="C226"/>
  <c r="C222"/>
  <c r="C218"/>
  <c r="C214"/>
  <c r="C210"/>
  <c r="C206"/>
  <c r="C202"/>
  <c r="C198"/>
  <c r="C194"/>
  <c r="C190"/>
  <c r="C186"/>
  <c r="C182"/>
  <c r="C178"/>
  <c r="C174"/>
  <c r="C170"/>
  <c r="C166"/>
  <c r="C162"/>
  <c r="C158"/>
  <c r="C154"/>
  <c r="C150"/>
  <c r="C146"/>
  <c r="C142"/>
  <c r="C138"/>
  <c r="C134"/>
  <c r="C130"/>
  <c r="C126"/>
  <c r="C122"/>
  <c r="C118"/>
  <c r="C114"/>
  <c r="C110"/>
  <c r="C106"/>
  <c r="C102"/>
  <c r="C98"/>
  <c r="C94"/>
  <c r="C90"/>
  <c r="C86"/>
  <c r="C82"/>
  <c r="C78"/>
  <c r="C74"/>
  <c r="C70"/>
  <c r="C66"/>
  <c r="C62"/>
  <c r="C58"/>
  <c r="C54"/>
  <c r="C50"/>
  <c r="C46"/>
  <c r="C42"/>
  <c r="C38"/>
  <c r="C34"/>
  <c r="C30"/>
  <c r="C26"/>
  <c r="C22"/>
  <c r="C18"/>
  <c r="C14"/>
  <c r="C10"/>
  <c r="D2"/>
  <c r="D498"/>
  <c r="D494"/>
  <c r="D490"/>
  <c r="D486"/>
  <c r="D482"/>
  <c r="D478"/>
  <c r="D474"/>
  <c r="D470"/>
  <c r="D466"/>
  <c r="D462"/>
  <c r="D458"/>
  <c r="D454"/>
  <c r="D450"/>
  <c r="D446"/>
  <c r="D442"/>
  <c r="D438"/>
  <c r="D434"/>
  <c r="D430"/>
  <c r="D426"/>
  <c r="D422"/>
  <c r="D418"/>
  <c r="D414"/>
  <c r="D410"/>
  <c r="D406"/>
  <c r="D402"/>
  <c r="D398"/>
  <c r="D394"/>
  <c r="D390"/>
  <c r="D386"/>
  <c r="D382"/>
  <c r="D378"/>
  <c r="D374"/>
  <c r="D370"/>
  <c r="D366"/>
  <c r="D362"/>
  <c r="D358"/>
  <c r="D354"/>
  <c r="D350"/>
  <c r="D346"/>
  <c r="D342"/>
  <c r="D338"/>
  <c r="D334"/>
  <c r="D330"/>
  <c r="D326"/>
  <c r="D322"/>
  <c r="D318"/>
  <c r="D314"/>
  <c r="D310"/>
  <c r="D306"/>
  <c r="D302"/>
  <c r="D298"/>
  <c r="D294"/>
  <c r="D290"/>
  <c r="D286"/>
  <c r="D282"/>
  <c r="D278"/>
  <c r="D274"/>
  <c r="D270"/>
  <c r="D266"/>
  <c r="D262"/>
  <c r="D258"/>
  <c r="D254"/>
  <c r="D250"/>
  <c r="D246"/>
  <c r="D242"/>
  <c r="D238"/>
  <c r="D234"/>
  <c r="D230"/>
  <c r="D226"/>
  <c r="D222"/>
  <c r="D218"/>
  <c r="D214"/>
  <c r="D210"/>
  <c r="D206"/>
  <c r="D202"/>
  <c r="D198"/>
  <c r="D194"/>
  <c r="D190"/>
  <c r="D186"/>
  <c r="D182"/>
  <c r="D178"/>
  <c r="D174"/>
  <c r="D170"/>
  <c r="D166"/>
  <c r="D162"/>
  <c r="D158"/>
  <c r="D154"/>
  <c r="D150"/>
  <c r="D146"/>
  <c r="D142"/>
  <c r="D138"/>
  <c r="D134"/>
  <c r="D130"/>
  <c r="D126"/>
  <c r="D122"/>
  <c r="D118"/>
  <c r="D114"/>
  <c r="D110"/>
  <c r="D106"/>
  <c r="D102"/>
  <c r="D98"/>
  <c r="D94"/>
  <c r="D90"/>
  <c r="D86"/>
  <c r="D82"/>
  <c r="D78"/>
  <c r="D74"/>
  <c r="D70"/>
  <c r="D66"/>
  <c r="D62"/>
  <c r="D58"/>
  <c r="D54"/>
  <c r="D50"/>
  <c r="D46"/>
  <c r="D42"/>
  <c r="D38"/>
  <c r="D34"/>
  <c r="D30"/>
  <c r="D26"/>
  <c r="D22"/>
  <c r="D18"/>
  <c r="D14"/>
  <c r="D10"/>
  <c r="D6"/>
  <c r="E491"/>
  <c r="E475"/>
  <c r="E459"/>
  <c r="E443"/>
  <c r="E427"/>
  <c r="E411"/>
  <c r="E395"/>
  <c r="E379"/>
  <c r="E363"/>
  <c r="E347"/>
  <c r="E331"/>
  <c r="E315"/>
  <c r="E299"/>
  <c r="E283"/>
  <c r="E267"/>
  <c r="E251"/>
  <c r="E235"/>
  <c r="E219"/>
  <c r="E203"/>
  <c r="E187"/>
  <c r="E171"/>
  <c r="E155"/>
  <c r="E139"/>
  <c r="E123"/>
  <c r="E107"/>
  <c r="E91"/>
  <c r="E75"/>
  <c r="E59"/>
  <c r="E43"/>
  <c r="E27"/>
  <c r="E11"/>
  <c r="F495"/>
  <c r="F479"/>
  <c r="F463"/>
  <c r="F447"/>
  <c r="F431"/>
  <c r="F415"/>
  <c r="F399"/>
  <c r="F383"/>
  <c r="F367"/>
  <c r="F351"/>
  <c r="F335"/>
  <c r="F319"/>
  <c r="F303"/>
  <c r="F287"/>
  <c r="F271"/>
  <c r="F255"/>
  <c r="F239"/>
  <c r="F223"/>
  <c r="F207"/>
  <c r="F191"/>
  <c r="F175"/>
  <c r="F159"/>
  <c r="F143"/>
  <c r="F127"/>
  <c r="F111"/>
  <c r="F95"/>
  <c r="F79"/>
  <c r="F63"/>
  <c r="F47"/>
  <c r="F31"/>
  <c r="G499"/>
  <c r="G483"/>
  <c r="G467"/>
  <c r="G451"/>
  <c r="G435"/>
  <c r="G419"/>
  <c r="G403"/>
  <c r="G387"/>
  <c r="G371"/>
  <c r="G355"/>
  <c r="G339"/>
  <c r="G323"/>
  <c r="G307"/>
  <c r="G291"/>
  <c r="G275"/>
  <c r="G259"/>
  <c r="G243"/>
  <c r="G227"/>
  <c r="G211"/>
  <c r="G195"/>
  <c r="G179"/>
  <c r="G163"/>
  <c r="G147"/>
  <c r="G131"/>
  <c r="G115"/>
  <c r="G99"/>
  <c r="G83"/>
  <c r="G67"/>
  <c r="G51"/>
  <c r="G35"/>
  <c r="G19"/>
  <c r="G3"/>
  <c r="H487"/>
  <c r="H471"/>
  <c r="H455"/>
  <c r="H439"/>
  <c r="H423"/>
  <c r="H407"/>
  <c r="H391"/>
  <c r="H375"/>
  <c r="H359"/>
  <c r="H343"/>
  <c r="H327"/>
  <c r="H311"/>
  <c r="H295"/>
  <c r="H279"/>
  <c r="H263"/>
  <c r="H247"/>
  <c r="H231"/>
  <c r="H215"/>
  <c r="H199"/>
  <c r="H183"/>
  <c r="H167"/>
  <c r="H151"/>
  <c r="H135"/>
  <c r="H119"/>
  <c r="H103"/>
  <c r="H87"/>
  <c r="H71"/>
  <c r="H55"/>
  <c r="H39"/>
  <c r="H23"/>
  <c r="H7"/>
  <c r="I491"/>
  <c r="I475"/>
  <c r="I459"/>
  <c r="I443"/>
  <c r="I427"/>
  <c r="I411"/>
  <c r="I395"/>
  <c r="I379"/>
  <c r="I363"/>
  <c r="I347"/>
  <c r="I331"/>
  <c r="I315"/>
  <c r="I299"/>
  <c r="I283"/>
  <c r="I267"/>
  <c r="I251"/>
  <c r="I235"/>
  <c r="I219"/>
  <c r="I203"/>
  <c r="I187"/>
  <c r="I171"/>
  <c r="I155"/>
  <c r="I139"/>
  <c r="I123"/>
  <c r="I70"/>
  <c r="I6"/>
  <c r="J442"/>
  <c r="J378"/>
  <c r="J314"/>
  <c r="J250"/>
  <c r="J186"/>
  <c r="J122"/>
  <c r="K494"/>
  <c r="K430"/>
  <c r="K366"/>
  <c r="K302"/>
  <c r="K238"/>
  <c r="K137"/>
  <c r="K9"/>
  <c r="L381"/>
  <c r="L253"/>
  <c r="L7"/>
  <c r="M251"/>
  <c r="N421"/>
  <c r="K499" i="5"/>
  <c r="K494"/>
  <c r="K491"/>
  <c r="K486"/>
  <c r="K483"/>
  <c r="K478"/>
  <c r="K475"/>
  <c r="K470"/>
  <c r="K467"/>
  <c r="K462"/>
  <c r="K459"/>
  <c r="K454"/>
  <c r="K451"/>
  <c r="K446"/>
  <c r="K443"/>
  <c r="K438"/>
  <c r="K435"/>
  <c r="K430"/>
  <c r="K427"/>
  <c r="K422"/>
  <c r="K419"/>
  <c r="K414"/>
  <c r="K411"/>
  <c r="K406"/>
  <c r="K403"/>
  <c r="K398"/>
  <c r="K395"/>
  <c r="K390"/>
  <c r="K387"/>
  <c r="K382"/>
  <c r="K379"/>
  <c r="K374"/>
  <c r="K371"/>
  <c r="K366"/>
  <c r="K363"/>
  <c r="K358"/>
  <c r="K355"/>
  <c r="K350"/>
  <c r="K347"/>
  <c r="K342"/>
  <c r="K339"/>
  <c r="K334"/>
  <c r="K331"/>
  <c r="K329"/>
  <c r="K327"/>
  <c r="K325"/>
  <c r="K323"/>
  <c r="K321"/>
  <c r="K319"/>
  <c r="K317"/>
  <c r="K315"/>
  <c r="K313"/>
  <c r="K311"/>
  <c r="K309"/>
  <c r="K307"/>
  <c r="K305"/>
  <c r="K303"/>
  <c r="K301"/>
  <c r="K299"/>
  <c r="K297"/>
  <c r="K295"/>
  <c r="K293"/>
  <c r="K291"/>
  <c r="K289"/>
  <c r="K287"/>
  <c r="K285"/>
  <c r="K283"/>
  <c r="K281"/>
  <c r="K279"/>
  <c r="K277"/>
  <c r="K275"/>
  <c r="K273"/>
  <c r="K271"/>
  <c r="K269"/>
  <c r="K267"/>
  <c r="K265"/>
  <c r="K263"/>
  <c r="K261"/>
  <c r="K259"/>
  <c r="K257"/>
  <c r="K255"/>
  <c r="K253"/>
  <c r="K251"/>
  <c r="K249"/>
  <c r="K247"/>
  <c r="K245"/>
  <c r="K243"/>
  <c r="K241"/>
  <c r="K239"/>
  <c r="K237"/>
  <c r="K235"/>
  <c r="K233"/>
  <c r="K231"/>
  <c r="K229"/>
  <c r="K227"/>
  <c r="K225"/>
  <c r="K223"/>
  <c r="K221"/>
  <c r="K219"/>
  <c r="K217"/>
  <c r="K215"/>
  <c r="K213"/>
  <c r="K211"/>
  <c r="K209"/>
  <c r="K207"/>
  <c r="K205"/>
  <c r="K203"/>
  <c r="K201"/>
  <c r="K199"/>
  <c r="K197"/>
  <c r="K195"/>
  <c r="K193"/>
  <c r="K191"/>
  <c r="K189"/>
  <c r="K187"/>
  <c r="K185"/>
  <c r="K183"/>
  <c r="K181"/>
  <c r="K179"/>
  <c r="K177"/>
  <c r="K175"/>
  <c r="K173"/>
  <c r="K171"/>
  <c r="K169"/>
  <c r="K167"/>
  <c r="K165"/>
  <c r="K163"/>
  <c r="K161"/>
  <c r="K159"/>
  <c r="K157"/>
  <c r="K155"/>
  <c r="K153"/>
  <c r="K151"/>
  <c r="K149"/>
  <c r="K147"/>
  <c r="K145"/>
  <c r="K143"/>
  <c r="K141"/>
  <c r="K139"/>
  <c r="K137"/>
  <c r="K135"/>
  <c r="K133"/>
  <c r="K131"/>
  <c r="K129"/>
  <c r="K127"/>
  <c r="K125"/>
  <c r="K123"/>
  <c r="K121"/>
  <c r="K119"/>
  <c r="K501"/>
  <c r="K498"/>
  <c r="K487"/>
  <c r="K484"/>
  <c r="K480"/>
  <c r="K473"/>
  <c r="K469"/>
  <c r="K466"/>
  <c r="K455"/>
  <c r="K452"/>
  <c r="K448"/>
  <c r="K441"/>
  <c r="K437"/>
  <c r="K434"/>
  <c r="K423"/>
  <c r="K416"/>
  <c r="K409"/>
  <c r="K405"/>
  <c r="K402"/>
  <c r="K391"/>
  <c r="K388"/>
  <c r="K384"/>
  <c r="K377"/>
  <c r="K373"/>
  <c r="K370"/>
  <c r="K356"/>
  <c r="K352"/>
  <c r="K345"/>
  <c r="K328"/>
  <c r="K320"/>
  <c r="K312"/>
  <c r="K304"/>
  <c r="K296"/>
  <c r="K288"/>
  <c r="K280"/>
  <c r="K264"/>
  <c r="K256"/>
  <c r="K248"/>
  <c r="K240"/>
  <c r="K184"/>
  <c r="K176"/>
  <c r="K168"/>
  <c r="K160"/>
  <c r="K152"/>
  <c r="K144"/>
  <c r="K136"/>
  <c r="K128"/>
  <c r="K120"/>
  <c r="K495"/>
  <c r="K492"/>
  <c r="K488"/>
  <c r="K481"/>
  <c r="K477"/>
  <c r="K474"/>
  <c r="K463"/>
  <c r="K460"/>
  <c r="K456"/>
  <c r="K449"/>
  <c r="K445"/>
  <c r="K442"/>
  <c r="K431"/>
  <c r="K428"/>
  <c r="K424"/>
  <c r="K417"/>
  <c r="K413"/>
  <c r="K410"/>
  <c r="K399"/>
  <c r="K396"/>
  <c r="K392"/>
  <c r="K385"/>
  <c r="K381"/>
  <c r="K378"/>
  <c r="K367"/>
  <c r="K364"/>
  <c r="K360"/>
  <c r="K353"/>
  <c r="K349"/>
  <c r="K346"/>
  <c r="K335"/>
  <c r="K332"/>
  <c r="K326"/>
  <c r="K318"/>
  <c r="K310"/>
  <c r="K302"/>
  <c r="K294"/>
  <c r="K286"/>
  <c r="K278"/>
  <c r="K270"/>
  <c r="K262"/>
  <c r="K254"/>
  <c r="K246"/>
  <c r="K238"/>
  <c r="K230"/>
  <c r="K222"/>
  <c r="K214"/>
  <c r="K206"/>
  <c r="K198"/>
  <c r="K190"/>
  <c r="K182"/>
  <c r="K174"/>
  <c r="K166"/>
  <c r="K158"/>
  <c r="K150"/>
  <c r="K142"/>
  <c r="K134"/>
  <c r="K126"/>
  <c r="K118"/>
  <c r="K116"/>
  <c r="K114"/>
  <c r="K112"/>
  <c r="K110"/>
  <c r="K108"/>
  <c r="K106"/>
  <c r="K104"/>
  <c r="K102"/>
  <c r="K100"/>
  <c r="K98"/>
  <c r="K96"/>
  <c r="K94"/>
  <c r="K92"/>
  <c r="K90"/>
  <c r="K88"/>
  <c r="K86"/>
  <c r="K84"/>
  <c r="K82"/>
  <c r="K80"/>
  <c r="K78"/>
  <c r="K76"/>
  <c r="K74"/>
  <c r="K72"/>
  <c r="K70"/>
  <c r="K68"/>
  <c r="K66"/>
  <c r="K64"/>
  <c r="K62"/>
  <c r="K60"/>
  <c r="K58"/>
  <c r="K56"/>
  <c r="K54"/>
  <c r="K52"/>
  <c r="K50"/>
  <c r="K48"/>
  <c r="K46"/>
  <c r="K44"/>
  <c r="K42"/>
  <c r="K40"/>
  <c r="K38"/>
  <c r="K36"/>
  <c r="K34"/>
  <c r="K32"/>
  <c r="K30"/>
  <c r="K28"/>
  <c r="K26"/>
  <c r="K24"/>
  <c r="K22"/>
  <c r="K20"/>
  <c r="K18"/>
  <c r="K16"/>
  <c r="K14"/>
  <c r="K12"/>
  <c r="K10"/>
  <c r="K8"/>
  <c r="K6"/>
  <c r="K4"/>
  <c r="K2"/>
  <c r="K420"/>
  <c r="K359"/>
  <c r="K341"/>
  <c r="K338"/>
  <c r="K272"/>
  <c r="K232"/>
  <c r="K224"/>
  <c r="K216"/>
  <c r="K208"/>
  <c r="K200"/>
  <c r="K192"/>
  <c r="K457"/>
  <c r="K400"/>
  <c r="K357"/>
  <c r="K343"/>
  <c r="K324"/>
  <c r="K292"/>
  <c r="K276"/>
  <c r="K212"/>
  <c r="K196"/>
  <c r="K164"/>
  <c r="K148"/>
  <c r="K21"/>
  <c r="K5"/>
  <c r="K426"/>
  <c r="K383"/>
  <c r="K362"/>
  <c r="K333"/>
  <c r="K274"/>
  <c r="K258"/>
  <c r="K226"/>
  <c r="K210"/>
  <c r="K194"/>
  <c r="K178"/>
  <c r="K115"/>
  <c r="K103"/>
  <c r="K91"/>
  <c r="K71"/>
  <c r="K55"/>
  <c r="K43"/>
  <c r="K23"/>
  <c r="K15"/>
  <c r="K464"/>
  <c r="K386"/>
  <c r="K228"/>
  <c r="K497"/>
  <c r="K461"/>
  <c r="K440"/>
  <c r="K397"/>
  <c r="K369"/>
  <c r="K348"/>
  <c r="K322"/>
  <c r="K242"/>
  <c r="K146"/>
  <c r="K111"/>
  <c r="K95"/>
  <c r="K79"/>
  <c r="K63"/>
  <c r="K51"/>
  <c r="K35"/>
  <c r="K476"/>
  <c r="K162"/>
  <c r="K83"/>
  <c r="K496"/>
  <c r="K489"/>
  <c r="K482"/>
  <c r="K468"/>
  <c r="K453"/>
  <c r="K439"/>
  <c r="K432"/>
  <c r="K425"/>
  <c r="K418"/>
  <c r="K404"/>
  <c r="K389"/>
  <c r="K375"/>
  <c r="K368"/>
  <c r="K361"/>
  <c r="K354"/>
  <c r="K340"/>
  <c r="K316"/>
  <c r="K300"/>
  <c r="K284"/>
  <c r="K268"/>
  <c r="K252"/>
  <c r="K236"/>
  <c r="K220"/>
  <c r="K204"/>
  <c r="K188"/>
  <c r="K172"/>
  <c r="K156"/>
  <c r="K140"/>
  <c r="K124"/>
  <c r="K31"/>
  <c r="K25"/>
  <c r="K17"/>
  <c r="K9"/>
  <c r="K493"/>
  <c r="K479"/>
  <c r="K472"/>
  <c r="K465"/>
  <c r="K458"/>
  <c r="K444"/>
  <c r="K429"/>
  <c r="K415"/>
  <c r="K408"/>
  <c r="K401"/>
  <c r="K394"/>
  <c r="K380"/>
  <c r="K365"/>
  <c r="K351"/>
  <c r="K344"/>
  <c r="K337"/>
  <c r="K330"/>
  <c r="K314"/>
  <c r="K298"/>
  <c r="K282"/>
  <c r="K266"/>
  <c r="K250"/>
  <c r="K234"/>
  <c r="K218"/>
  <c r="K202"/>
  <c r="K186"/>
  <c r="K170"/>
  <c r="K154"/>
  <c r="K138"/>
  <c r="K122"/>
  <c r="K117"/>
  <c r="K113"/>
  <c r="K109"/>
  <c r="K105"/>
  <c r="K101"/>
  <c r="K97"/>
  <c r="K93"/>
  <c r="K89"/>
  <c r="K85"/>
  <c r="K81"/>
  <c r="K77"/>
  <c r="K73"/>
  <c r="K69"/>
  <c r="K65"/>
  <c r="K61"/>
  <c r="K57"/>
  <c r="K53"/>
  <c r="K49"/>
  <c r="K45"/>
  <c r="K41"/>
  <c r="K37"/>
  <c r="K33"/>
  <c r="K27"/>
  <c r="K19"/>
  <c r="K11"/>
  <c r="K3"/>
  <c r="K500"/>
  <c r="K485"/>
  <c r="K471"/>
  <c r="K450"/>
  <c r="K436"/>
  <c r="K421"/>
  <c r="K407"/>
  <c r="K393"/>
  <c r="K372"/>
  <c r="K336"/>
  <c r="K308"/>
  <c r="K260"/>
  <c r="K244"/>
  <c r="K180"/>
  <c r="K132"/>
  <c r="K29"/>
  <c r="K13"/>
  <c r="K490"/>
  <c r="K447"/>
  <c r="K433"/>
  <c r="K412"/>
  <c r="K376"/>
  <c r="K306"/>
  <c r="K290"/>
  <c r="K130"/>
  <c r="K107"/>
  <c r="K99"/>
  <c r="K87"/>
  <c r="K75"/>
  <c r="K67"/>
  <c r="K59"/>
  <c r="K47"/>
  <c r="K39"/>
  <c r="K7"/>
  <c r="F5" i="2"/>
  <c r="F9"/>
  <c r="F13"/>
  <c r="F17"/>
  <c r="F21"/>
  <c r="F25"/>
  <c r="F29"/>
  <c r="F33"/>
  <c r="F37"/>
  <c r="F41"/>
  <c r="F45"/>
  <c r="F49"/>
  <c r="F53"/>
  <c r="F57"/>
  <c r="F61"/>
  <c r="F65"/>
  <c r="F69"/>
  <c r="F73"/>
  <c r="F77"/>
  <c r="F81"/>
  <c r="F85"/>
  <c r="F89"/>
  <c r="F93"/>
  <c r="F97"/>
  <c r="F101"/>
  <c r="F105"/>
  <c r="F109"/>
  <c r="F113"/>
  <c r="F117"/>
  <c r="F121"/>
  <c r="F125"/>
  <c r="F129"/>
  <c r="F133"/>
  <c r="F137"/>
  <c r="F141"/>
  <c r="F145"/>
  <c r="F149"/>
  <c r="F153"/>
  <c r="F157"/>
  <c r="F161"/>
  <c r="F165"/>
  <c r="F169"/>
  <c r="F173"/>
  <c r="F177"/>
  <c r="F181"/>
  <c r="F185"/>
  <c r="F189"/>
  <c r="F193"/>
  <c r="F197"/>
  <c r="F201"/>
  <c r="F205"/>
  <c r="F209"/>
  <c r="F213"/>
  <c r="F217"/>
  <c r="F221"/>
  <c r="F225"/>
  <c r="F229"/>
  <c r="F233"/>
  <c r="F237"/>
  <c r="F241"/>
  <c r="F245"/>
  <c r="F249"/>
  <c r="F253"/>
  <c r="F257"/>
  <c r="F261"/>
  <c r="F265"/>
  <c r="F269"/>
  <c r="F273"/>
  <c r="F277"/>
  <c r="F281"/>
  <c r="F285"/>
  <c r="F289"/>
  <c r="F293"/>
  <c r="F297"/>
  <c r="F301"/>
  <c r="F305"/>
  <c r="F309"/>
  <c r="F313"/>
  <c r="F317"/>
  <c r="F321"/>
  <c r="F325"/>
  <c r="F329"/>
  <c r="F333"/>
  <c r="F337"/>
  <c r="F341"/>
  <c r="F345"/>
  <c r="F349"/>
  <c r="F353"/>
  <c r="F357"/>
  <c r="F361"/>
  <c r="F365"/>
  <c r="F369"/>
  <c r="F373"/>
  <c r="F377"/>
  <c r="F381"/>
  <c r="F385"/>
  <c r="F389"/>
  <c r="F393"/>
  <c r="F397"/>
  <c r="F401"/>
  <c r="F405"/>
  <c r="F409"/>
  <c r="F413"/>
  <c r="F417"/>
  <c r="F421"/>
  <c r="F425"/>
  <c r="F429"/>
  <c r="F433"/>
  <c r="F437"/>
  <c r="F441"/>
  <c r="F445"/>
  <c r="F449"/>
  <c r="F453"/>
  <c r="F457"/>
  <c r="F461"/>
  <c r="F465"/>
  <c r="F469"/>
  <c r="F473"/>
  <c r="F477"/>
  <c r="F481"/>
  <c r="F485"/>
  <c r="F489"/>
  <c r="F493"/>
  <c r="F497"/>
  <c r="F501"/>
  <c r="F6"/>
  <c r="F10"/>
  <c r="F14"/>
  <c r="F18"/>
  <c r="F22"/>
  <c r="F26"/>
  <c r="F30"/>
  <c r="F34"/>
  <c r="F38"/>
  <c r="F42"/>
  <c r="F46"/>
  <c r="F50"/>
  <c r="F54"/>
  <c r="F58"/>
  <c r="F62"/>
  <c r="F66"/>
  <c r="F70"/>
  <c r="F74"/>
  <c r="F78"/>
  <c r="F82"/>
  <c r="F86"/>
  <c r="F90"/>
  <c r="F94"/>
  <c r="F98"/>
  <c r="F102"/>
  <c r="F106"/>
  <c r="F110"/>
  <c r="F114"/>
  <c r="F118"/>
  <c r="F122"/>
  <c r="F126"/>
  <c r="F130"/>
  <c r="F134"/>
  <c r="F138"/>
  <c r="F142"/>
  <c r="F146"/>
  <c r="F150"/>
  <c r="F154"/>
  <c r="F158"/>
  <c r="F162"/>
  <c r="F166"/>
  <c r="F170"/>
  <c r="F174"/>
  <c r="F178"/>
  <c r="F182"/>
  <c r="F186"/>
  <c r="F190"/>
  <c r="F194"/>
  <c r="F198"/>
  <c r="F202"/>
  <c r="F206"/>
  <c r="F210"/>
  <c r="F214"/>
  <c r="F218"/>
  <c r="F222"/>
  <c r="F226"/>
  <c r="F230"/>
  <c r="F234"/>
  <c r="F238"/>
  <c r="F242"/>
  <c r="F246"/>
  <c r="F250"/>
  <c r="F254"/>
  <c r="F258"/>
  <c r="F262"/>
  <c r="F266"/>
  <c r="F270"/>
  <c r="F274"/>
  <c r="F278"/>
  <c r="F282"/>
  <c r="F286"/>
  <c r="F290"/>
  <c r="F294"/>
  <c r="F298"/>
  <c r="F302"/>
  <c r="F306"/>
  <c r="F310"/>
  <c r="F314"/>
  <c r="F318"/>
  <c r="F322"/>
  <c r="F326"/>
  <c r="F330"/>
  <c r="F334"/>
  <c r="F338"/>
  <c r="F342"/>
  <c r="F346"/>
  <c r="F350"/>
  <c r="F354"/>
  <c r="F358"/>
  <c r="F362"/>
  <c r="F366"/>
  <c r="F370"/>
  <c r="F374"/>
  <c r="F378"/>
  <c r="F382"/>
  <c r="F386"/>
  <c r="F390"/>
  <c r="F394"/>
  <c r="F398"/>
  <c r="F402"/>
  <c r="F406"/>
  <c r="F410"/>
  <c r="F414"/>
  <c r="F418"/>
  <c r="F422"/>
  <c r="F426"/>
  <c r="F430"/>
  <c r="F434"/>
  <c r="F438"/>
  <c r="F442"/>
  <c r="F446"/>
  <c r="F450"/>
  <c r="F454"/>
  <c r="F458"/>
  <c r="F462"/>
  <c r="F466"/>
  <c r="F470"/>
  <c r="F474"/>
  <c r="F478"/>
  <c r="F482"/>
  <c r="F486"/>
  <c r="F490"/>
  <c r="F494"/>
  <c r="F498"/>
  <c r="F2"/>
  <c r="F4"/>
  <c r="F8"/>
  <c r="F12"/>
  <c r="F16"/>
  <c r="F20"/>
  <c r="F24"/>
  <c r="F28"/>
  <c r="F32"/>
  <c r="F36"/>
  <c r="F40"/>
  <c r="F44"/>
  <c r="F48"/>
  <c r="F52"/>
  <c r="F56"/>
  <c r="F60"/>
  <c r="F64"/>
  <c r="F68"/>
  <c r="F72"/>
  <c r="F76"/>
  <c r="F80"/>
  <c r="F84"/>
  <c r="F88"/>
  <c r="F92"/>
  <c r="F96"/>
  <c r="F100"/>
  <c r="F104"/>
  <c r="F108"/>
  <c r="F112"/>
  <c r="F116"/>
  <c r="F120"/>
  <c r="F124"/>
  <c r="F128"/>
  <c r="F132"/>
  <c r="F136"/>
  <c r="F140"/>
  <c r="F144"/>
  <c r="F148"/>
  <c r="F152"/>
  <c r="F156"/>
  <c r="F160"/>
  <c r="F164"/>
  <c r="F168"/>
  <c r="F172"/>
  <c r="F176"/>
  <c r="F180"/>
  <c r="F184"/>
  <c r="F188"/>
  <c r="F192"/>
  <c r="F196"/>
  <c r="F200"/>
  <c r="F204"/>
  <c r="F208"/>
  <c r="F212"/>
  <c r="F216"/>
  <c r="F220"/>
  <c r="F224"/>
  <c r="F228"/>
  <c r="F232"/>
  <c r="F236"/>
  <c r="F240"/>
  <c r="F244"/>
  <c r="F248"/>
  <c r="F252"/>
  <c r="F256"/>
  <c r="F260"/>
  <c r="F264"/>
  <c r="F268"/>
  <c r="F272"/>
  <c r="F276"/>
  <c r="F280"/>
  <c r="F284"/>
  <c r="F288"/>
  <c r="F292"/>
  <c r="F296"/>
  <c r="F300"/>
  <c r="F304"/>
  <c r="F308"/>
  <c r="F312"/>
  <c r="F316"/>
  <c r="F320"/>
  <c r="F324"/>
  <c r="F328"/>
  <c r="F332"/>
  <c r="F336"/>
  <c r="F340"/>
  <c r="F344"/>
  <c r="F348"/>
  <c r="F352"/>
  <c r="F356"/>
  <c r="F360"/>
  <c r="F364"/>
  <c r="F368"/>
  <c r="F372"/>
  <c r="F376"/>
  <c r="F380"/>
  <c r="F384"/>
  <c r="F388"/>
  <c r="F392"/>
  <c r="F396"/>
  <c r="F400"/>
  <c r="F404"/>
  <c r="F408"/>
  <c r="F412"/>
  <c r="F416"/>
  <c r="F420"/>
  <c r="F424"/>
  <c r="F428"/>
  <c r="F432"/>
  <c r="F436"/>
  <c r="F440"/>
  <c r="F444"/>
  <c r="F448"/>
  <c r="F452"/>
  <c r="F456"/>
  <c r="F460"/>
  <c r="F464"/>
  <c r="F468"/>
  <c r="F472"/>
  <c r="F476"/>
  <c r="F480"/>
  <c r="F484"/>
  <c r="F488"/>
  <c r="F492"/>
  <c r="F496"/>
  <c r="F500"/>
  <c r="J4"/>
  <c r="J8"/>
  <c r="J12"/>
  <c r="J16"/>
  <c r="J20"/>
  <c r="J24"/>
  <c r="J28"/>
  <c r="J32"/>
  <c r="J36"/>
  <c r="J40"/>
  <c r="J44"/>
  <c r="J48"/>
  <c r="J52"/>
  <c r="J56"/>
  <c r="J60"/>
  <c r="J64"/>
  <c r="J68"/>
  <c r="J72"/>
  <c r="J76"/>
  <c r="J80"/>
  <c r="J84"/>
  <c r="J88"/>
  <c r="J92"/>
  <c r="J96"/>
  <c r="J100"/>
  <c r="J104"/>
  <c r="J108"/>
  <c r="J112"/>
  <c r="J116"/>
  <c r="J120"/>
  <c r="J124"/>
  <c r="J128"/>
  <c r="J132"/>
  <c r="J136"/>
  <c r="J140"/>
  <c r="J144"/>
  <c r="J148"/>
  <c r="J152"/>
  <c r="J156"/>
  <c r="J160"/>
  <c r="J164"/>
  <c r="J168"/>
  <c r="J172"/>
  <c r="J176"/>
  <c r="J180"/>
  <c r="J184"/>
  <c r="J188"/>
  <c r="J192"/>
  <c r="J196"/>
  <c r="J200"/>
  <c r="J204"/>
  <c r="J208"/>
  <c r="J212"/>
  <c r="J216"/>
  <c r="J220"/>
  <c r="J224"/>
  <c r="J228"/>
  <c r="J232"/>
  <c r="J236"/>
  <c r="J240"/>
  <c r="J244"/>
  <c r="J248"/>
  <c r="J252"/>
  <c r="J256"/>
  <c r="J260"/>
  <c r="J264"/>
  <c r="J268"/>
  <c r="J272"/>
  <c r="J276"/>
  <c r="J280"/>
  <c r="J284"/>
  <c r="J288"/>
  <c r="J292"/>
  <c r="J296"/>
  <c r="J300"/>
  <c r="J304"/>
  <c r="J308"/>
  <c r="J312"/>
  <c r="J316"/>
  <c r="J320"/>
  <c r="J324"/>
  <c r="J328"/>
  <c r="J332"/>
  <c r="J336"/>
  <c r="J340"/>
  <c r="J344"/>
  <c r="J348"/>
  <c r="J352"/>
  <c r="J356"/>
  <c r="J360"/>
  <c r="J364"/>
  <c r="J368"/>
  <c r="J372"/>
  <c r="J376"/>
  <c r="J380"/>
  <c r="J384"/>
  <c r="J388"/>
  <c r="J392"/>
  <c r="J396"/>
  <c r="J400"/>
  <c r="J404"/>
  <c r="J408"/>
  <c r="J412"/>
  <c r="J416"/>
  <c r="J420"/>
  <c r="J424"/>
  <c r="J428"/>
  <c r="J432"/>
  <c r="J436"/>
  <c r="J440"/>
  <c r="J444"/>
  <c r="J448"/>
  <c r="J452"/>
  <c r="J456"/>
  <c r="J460"/>
  <c r="J464"/>
  <c r="J468"/>
  <c r="J472"/>
  <c r="J476"/>
  <c r="J480"/>
  <c r="J484"/>
  <c r="J488"/>
  <c r="J492"/>
  <c r="J496"/>
  <c r="J500"/>
  <c r="J5"/>
  <c r="J9"/>
  <c r="J13"/>
  <c r="J17"/>
  <c r="J21"/>
  <c r="J25"/>
  <c r="J29"/>
  <c r="J33"/>
  <c r="J37"/>
  <c r="J41"/>
  <c r="J45"/>
  <c r="J49"/>
  <c r="J53"/>
  <c r="J57"/>
  <c r="J61"/>
  <c r="J65"/>
  <c r="J69"/>
  <c r="J73"/>
  <c r="J77"/>
  <c r="J81"/>
  <c r="J85"/>
  <c r="J89"/>
  <c r="J93"/>
  <c r="J97"/>
  <c r="J101"/>
  <c r="J105"/>
  <c r="J109"/>
  <c r="J113"/>
  <c r="J117"/>
  <c r="J121"/>
  <c r="J125"/>
  <c r="J129"/>
  <c r="J133"/>
  <c r="J137"/>
  <c r="J141"/>
  <c r="J145"/>
  <c r="J149"/>
  <c r="J153"/>
  <c r="J157"/>
  <c r="J161"/>
  <c r="J165"/>
  <c r="J169"/>
  <c r="J173"/>
  <c r="J177"/>
  <c r="J181"/>
  <c r="J185"/>
  <c r="J189"/>
  <c r="J193"/>
  <c r="J197"/>
  <c r="J201"/>
  <c r="J205"/>
  <c r="J209"/>
  <c r="J213"/>
  <c r="J217"/>
  <c r="J221"/>
  <c r="J225"/>
  <c r="J229"/>
  <c r="J233"/>
  <c r="J237"/>
  <c r="J241"/>
  <c r="J245"/>
  <c r="J249"/>
  <c r="J253"/>
  <c r="J257"/>
  <c r="J261"/>
  <c r="J265"/>
  <c r="J269"/>
  <c r="J273"/>
  <c r="J277"/>
  <c r="J281"/>
  <c r="J285"/>
  <c r="J289"/>
  <c r="J293"/>
  <c r="J297"/>
  <c r="J301"/>
  <c r="J305"/>
  <c r="J309"/>
  <c r="J313"/>
  <c r="J317"/>
  <c r="J321"/>
  <c r="J325"/>
  <c r="J329"/>
  <c r="J333"/>
  <c r="J337"/>
  <c r="J341"/>
  <c r="J345"/>
  <c r="J349"/>
  <c r="J353"/>
  <c r="J357"/>
  <c r="J361"/>
  <c r="J365"/>
  <c r="J369"/>
  <c r="J373"/>
  <c r="J377"/>
  <c r="J381"/>
  <c r="J385"/>
  <c r="J389"/>
  <c r="J393"/>
  <c r="J397"/>
  <c r="J401"/>
  <c r="J405"/>
  <c r="J409"/>
  <c r="J413"/>
  <c r="J417"/>
  <c r="J421"/>
  <c r="J425"/>
  <c r="J429"/>
  <c r="J433"/>
  <c r="J437"/>
  <c r="J441"/>
  <c r="J445"/>
  <c r="J449"/>
  <c r="J453"/>
  <c r="J457"/>
  <c r="J461"/>
  <c r="J465"/>
  <c r="J469"/>
  <c r="J473"/>
  <c r="J477"/>
  <c r="J481"/>
  <c r="J485"/>
  <c r="J489"/>
  <c r="J493"/>
  <c r="J497"/>
  <c r="J501"/>
  <c r="J3"/>
  <c r="J7"/>
  <c r="J11"/>
  <c r="J15"/>
  <c r="J19"/>
  <c r="J23"/>
  <c r="J27"/>
  <c r="J31"/>
  <c r="J35"/>
  <c r="J39"/>
  <c r="J43"/>
  <c r="J47"/>
  <c r="J51"/>
  <c r="J55"/>
  <c r="J59"/>
  <c r="J63"/>
  <c r="J67"/>
  <c r="J71"/>
  <c r="J75"/>
  <c r="J79"/>
  <c r="J83"/>
  <c r="J87"/>
  <c r="J91"/>
  <c r="J95"/>
  <c r="J99"/>
  <c r="J103"/>
  <c r="J107"/>
  <c r="J111"/>
  <c r="J115"/>
  <c r="J119"/>
  <c r="J123"/>
  <c r="J127"/>
  <c r="J131"/>
  <c r="J135"/>
  <c r="J139"/>
  <c r="J143"/>
  <c r="J147"/>
  <c r="J151"/>
  <c r="J155"/>
  <c r="J159"/>
  <c r="J163"/>
  <c r="J167"/>
  <c r="J171"/>
  <c r="J175"/>
  <c r="J179"/>
  <c r="J183"/>
  <c r="J187"/>
  <c r="J191"/>
  <c r="J195"/>
  <c r="J199"/>
  <c r="J203"/>
  <c r="J207"/>
  <c r="J211"/>
  <c r="J215"/>
  <c r="J219"/>
  <c r="J223"/>
  <c r="J227"/>
  <c r="J231"/>
  <c r="J235"/>
  <c r="J239"/>
  <c r="J243"/>
  <c r="J247"/>
  <c r="J251"/>
  <c r="J255"/>
  <c r="J259"/>
  <c r="J263"/>
  <c r="J267"/>
  <c r="J271"/>
  <c r="J275"/>
  <c r="J279"/>
  <c r="J283"/>
  <c r="J287"/>
  <c r="J291"/>
  <c r="J295"/>
  <c r="J299"/>
  <c r="J303"/>
  <c r="J307"/>
  <c r="J311"/>
  <c r="J315"/>
  <c r="J319"/>
  <c r="J323"/>
  <c r="J327"/>
  <c r="J331"/>
  <c r="J335"/>
  <c r="J339"/>
  <c r="J343"/>
  <c r="J347"/>
  <c r="J351"/>
  <c r="J355"/>
  <c r="J359"/>
  <c r="J363"/>
  <c r="J367"/>
  <c r="J371"/>
  <c r="J375"/>
  <c r="J379"/>
  <c r="J383"/>
  <c r="J387"/>
  <c r="J391"/>
  <c r="J395"/>
  <c r="J399"/>
  <c r="J403"/>
  <c r="J407"/>
  <c r="J411"/>
  <c r="J415"/>
  <c r="J419"/>
  <c r="J423"/>
  <c r="J427"/>
  <c r="J431"/>
  <c r="J435"/>
  <c r="J439"/>
  <c r="J443"/>
  <c r="J447"/>
  <c r="J451"/>
  <c r="J455"/>
  <c r="J459"/>
  <c r="J463"/>
  <c r="J467"/>
  <c r="J471"/>
  <c r="J475"/>
  <c r="J479"/>
  <c r="J483"/>
  <c r="J487"/>
  <c r="J491"/>
  <c r="J495"/>
  <c r="J499"/>
  <c r="J18"/>
  <c r="J34"/>
  <c r="J50"/>
  <c r="J66"/>
  <c r="J82"/>
  <c r="J98"/>
  <c r="J114"/>
  <c r="J130"/>
  <c r="J146"/>
  <c r="J162"/>
  <c r="J178"/>
  <c r="J194"/>
  <c r="J210"/>
  <c r="J226"/>
  <c r="J242"/>
  <c r="J258"/>
  <c r="J274"/>
  <c r="J290"/>
  <c r="J306"/>
  <c r="J322"/>
  <c r="J338"/>
  <c r="J354"/>
  <c r="J370"/>
  <c r="J386"/>
  <c r="J402"/>
  <c r="J418"/>
  <c r="J434"/>
  <c r="J450"/>
  <c r="J466"/>
  <c r="J482"/>
  <c r="J498"/>
  <c r="J6"/>
  <c r="J22"/>
  <c r="J38"/>
  <c r="J54"/>
  <c r="J70"/>
  <c r="J86"/>
  <c r="J102"/>
  <c r="J118"/>
  <c r="J134"/>
  <c r="J150"/>
  <c r="J166"/>
  <c r="J182"/>
  <c r="J198"/>
  <c r="J214"/>
  <c r="J230"/>
  <c r="J246"/>
  <c r="J262"/>
  <c r="J278"/>
  <c r="J294"/>
  <c r="J310"/>
  <c r="J326"/>
  <c r="J342"/>
  <c r="J358"/>
  <c r="J374"/>
  <c r="J390"/>
  <c r="J406"/>
  <c r="J422"/>
  <c r="J438"/>
  <c r="J454"/>
  <c r="J470"/>
  <c r="J486"/>
  <c r="J2"/>
  <c r="J14"/>
  <c r="J30"/>
  <c r="J46"/>
  <c r="J62"/>
  <c r="J78"/>
  <c r="J94"/>
  <c r="J110"/>
  <c r="J126"/>
  <c r="J142"/>
  <c r="J158"/>
  <c r="J174"/>
  <c r="J190"/>
  <c r="J206"/>
  <c r="J222"/>
  <c r="J238"/>
  <c r="J254"/>
  <c r="J270"/>
  <c r="J286"/>
  <c r="J302"/>
  <c r="J318"/>
  <c r="J334"/>
  <c r="J350"/>
  <c r="J366"/>
  <c r="J382"/>
  <c r="J398"/>
  <c r="J414"/>
  <c r="J430"/>
  <c r="J446"/>
  <c r="J462"/>
  <c r="J478"/>
  <c r="J494"/>
  <c r="O6"/>
  <c r="O10"/>
  <c r="O14"/>
  <c r="O18"/>
  <c r="O22"/>
  <c r="O26"/>
  <c r="O30"/>
  <c r="O34"/>
  <c r="O38"/>
  <c r="O42"/>
  <c r="O46"/>
  <c r="O50"/>
  <c r="O54"/>
  <c r="O58"/>
  <c r="O62"/>
  <c r="O66"/>
  <c r="O70"/>
  <c r="O74"/>
  <c r="O78"/>
  <c r="O82"/>
  <c r="O86"/>
  <c r="O90"/>
  <c r="O94"/>
  <c r="O98"/>
  <c r="O102"/>
  <c r="O106"/>
  <c r="O110"/>
  <c r="O114"/>
  <c r="O118"/>
  <c r="O122"/>
  <c r="O126"/>
  <c r="O130"/>
  <c r="O134"/>
  <c r="O138"/>
  <c r="O142"/>
  <c r="O146"/>
  <c r="O150"/>
  <c r="O154"/>
  <c r="O158"/>
  <c r="O162"/>
  <c r="O166"/>
  <c r="O170"/>
  <c r="O174"/>
  <c r="O178"/>
  <c r="O182"/>
  <c r="O186"/>
  <c r="O190"/>
  <c r="O194"/>
  <c r="O198"/>
  <c r="O202"/>
  <c r="O206"/>
  <c r="O210"/>
  <c r="O214"/>
  <c r="O218"/>
  <c r="O222"/>
  <c r="O226"/>
  <c r="O230"/>
  <c r="O234"/>
  <c r="O238"/>
  <c r="O242"/>
  <c r="O246"/>
  <c r="O250"/>
  <c r="O254"/>
  <c r="O258"/>
  <c r="O262"/>
  <c r="O266"/>
  <c r="O270"/>
  <c r="O274"/>
  <c r="O278"/>
  <c r="O282"/>
  <c r="O286"/>
  <c r="O290"/>
  <c r="O294"/>
  <c r="O298"/>
  <c r="O302"/>
  <c r="O306"/>
  <c r="O310"/>
  <c r="O314"/>
  <c r="O318"/>
  <c r="O322"/>
  <c r="O326"/>
  <c r="O330"/>
  <c r="O334"/>
  <c r="O338"/>
  <c r="O342"/>
  <c r="O346"/>
  <c r="O350"/>
  <c r="O354"/>
  <c r="O358"/>
  <c r="O362"/>
  <c r="O366"/>
  <c r="O370"/>
  <c r="O374"/>
  <c r="O378"/>
  <c r="O382"/>
  <c r="O386"/>
  <c r="O390"/>
  <c r="O394"/>
  <c r="O398"/>
  <c r="O402"/>
  <c r="O406"/>
  <c r="O410"/>
  <c r="O414"/>
  <c r="O418"/>
  <c r="O422"/>
  <c r="O426"/>
  <c r="O430"/>
  <c r="O434"/>
  <c r="O438"/>
  <c r="O442"/>
  <c r="O446"/>
  <c r="O450"/>
  <c r="O454"/>
  <c r="O458"/>
  <c r="O462"/>
  <c r="O466"/>
  <c r="O470"/>
  <c r="O474"/>
  <c r="O478"/>
  <c r="O482"/>
  <c r="O486"/>
  <c r="O490"/>
  <c r="O494"/>
  <c r="O498"/>
  <c r="O2"/>
  <c r="O3"/>
  <c r="O7"/>
  <c r="O11"/>
  <c r="O15"/>
  <c r="O19"/>
  <c r="O23"/>
  <c r="O27"/>
  <c r="O31"/>
  <c r="O35"/>
  <c r="O39"/>
  <c r="O43"/>
  <c r="O47"/>
  <c r="O51"/>
  <c r="O55"/>
  <c r="O59"/>
  <c r="O63"/>
  <c r="O67"/>
  <c r="O71"/>
  <c r="O75"/>
  <c r="O79"/>
  <c r="O83"/>
  <c r="O87"/>
  <c r="O91"/>
  <c r="O95"/>
  <c r="O99"/>
  <c r="O103"/>
  <c r="O107"/>
  <c r="O111"/>
  <c r="O115"/>
  <c r="O119"/>
  <c r="O123"/>
  <c r="O127"/>
  <c r="O131"/>
  <c r="O135"/>
  <c r="O139"/>
  <c r="O143"/>
  <c r="O147"/>
  <c r="O151"/>
  <c r="O155"/>
  <c r="O159"/>
  <c r="O163"/>
  <c r="O167"/>
  <c r="O171"/>
  <c r="O175"/>
  <c r="O179"/>
  <c r="O183"/>
  <c r="O187"/>
  <c r="O191"/>
  <c r="O195"/>
  <c r="O199"/>
  <c r="O203"/>
  <c r="O207"/>
  <c r="O211"/>
  <c r="O215"/>
  <c r="O219"/>
  <c r="O223"/>
  <c r="O227"/>
  <c r="O231"/>
  <c r="O235"/>
  <c r="O239"/>
  <c r="O243"/>
  <c r="O247"/>
  <c r="O251"/>
  <c r="O255"/>
  <c r="O259"/>
  <c r="O263"/>
  <c r="O267"/>
  <c r="O271"/>
  <c r="O275"/>
  <c r="O279"/>
  <c r="O283"/>
  <c r="O287"/>
  <c r="O291"/>
  <c r="O295"/>
  <c r="O299"/>
  <c r="O303"/>
  <c r="O307"/>
  <c r="O311"/>
  <c r="O315"/>
  <c r="O319"/>
  <c r="O323"/>
  <c r="O327"/>
  <c r="O331"/>
  <c r="O335"/>
  <c r="O339"/>
  <c r="O343"/>
  <c r="O347"/>
  <c r="O351"/>
  <c r="O355"/>
  <c r="O359"/>
  <c r="O363"/>
  <c r="O367"/>
  <c r="O371"/>
  <c r="O375"/>
  <c r="O379"/>
  <c r="O383"/>
  <c r="O387"/>
  <c r="O391"/>
  <c r="O395"/>
  <c r="O399"/>
  <c r="O403"/>
  <c r="O407"/>
  <c r="O411"/>
  <c r="O415"/>
  <c r="O419"/>
  <c r="O423"/>
  <c r="O427"/>
  <c r="O431"/>
  <c r="O435"/>
  <c r="O439"/>
  <c r="O443"/>
  <c r="O447"/>
  <c r="O451"/>
  <c r="O455"/>
  <c r="O459"/>
  <c r="O463"/>
  <c r="O467"/>
  <c r="O471"/>
  <c r="O475"/>
  <c r="O479"/>
  <c r="O483"/>
  <c r="O487"/>
  <c r="O491"/>
  <c r="O495"/>
  <c r="O499"/>
  <c r="O4"/>
  <c r="O8"/>
  <c r="O12"/>
  <c r="O16"/>
  <c r="O20"/>
  <c r="O24"/>
  <c r="O28"/>
  <c r="O32"/>
  <c r="O36"/>
  <c r="O40"/>
  <c r="O44"/>
  <c r="O48"/>
  <c r="O52"/>
  <c r="O56"/>
  <c r="O60"/>
  <c r="O64"/>
  <c r="O68"/>
  <c r="O72"/>
  <c r="O76"/>
  <c r="O80"/>
  <c r="O84"/>
  <c r="O88"/>
  <c r="O92"/>
  <c r="O96"/>
  <c r="O100"/>
  <c r="O104"/>
  <c r="O108"/>
  <c r="O112"/>
  <c r="O116"/>
  <c r="O120"/>
  <c r="O124"/>
  <c r="O128"/>
  <c r="O132"/>
  <c r="O136"/>
  <c r="O140"/>
  <c r="O144"/>
  <c r="O148"/>
  <c r="O152"/>
  <c r="O156"/>
  <c r="O160"/>
  <c r="O164"/>
  <c r="O168"/>
  <c r="O172"/>
  <c r="O176"/>
  <c r="O180"/>
  <c r="O184"/>
  <c r="O188"/>
  <c r="O192"/>
  <c r="O196"/>
  <c r="O200"/>
  <c r="O204"/>
  <c r="O208"/>
  <c r="O212"/>
  <c r="O216"/>
  <c r="O220"/>
  <c r="O224"/>
  <c r="O228"/>
  <c r="O232"/>
  <c r="O236"/>
  <c r="O240"/>
  <c r="O244"/>
  <c r="O248"/>
  <c r="O252"/>
  <c r="O256"/>
  <c r="O260"/>
  <c r="O264"/>
  <c r="O268"/>
  <c r="O272"/>
  <c r="O276"/>
  <c r="O280"/>
  <c r="O284"/>
  <c r="O288"/>
  <c r="O292"/>
  <c r="O296"/>
  <c r="O300"/>
  <c r="O304"/>
  <c r="O308"/>
  <c r="O312"/>
  <c r="O316"/>
  <c r="O320"/>
  <c r="O324"/>
  <c r="O328"/>
  <c r="O332"/>
  <c r="O336"/>
  <c r="O340"/>
  <c r="O344"/>
  <c r="O348"/>
  <c r="O352"/>
  <c r="O356"/>
  <c r="O360"/>
  <c r="O364"/>
  <c r="O368"/>
  <c r="O372"/>
  <c r="O376"/>
  <c r="O380"/>
  <c r="O384"/>
  <c r="O388"/>
  <c r="O392"/>
  <c r="O396"/>
  <c r="O400"/>
  <c r="O404"/>
  <c r="O408"/>
  <c r="O412"/>
  <c r="O416"/>
  <c r="O420"/>
  <c r="O424"/>
  <c r="O428"/>
  <c r="O432"/>
  <c r="O436"/>
  <c r="O440"/>
  <c r="O444"/>
  <c r="O448"/>
  <c r="O452"/>
  <c r="O456"/>
  <c r="O460"/>
  <c r="O464"/>
  <c r="O468"/>
  <c r="O472"/>
  <c r="O476"/>
  <c r="O480"/>
  <c r="O484"/>
  <c r="O488"/>
  <c r="O492"/>
  <c r="O496"/>
  <c r="O500"/>
  <c r="O5"/>
  <c r="O9"/>
  <c r="O13"/>
  <c r="O17"/>
  <c r="O21"/>
  <c r="O25"/>
  <c r="O29"/>
  <c r="O33"/>
  <c r="O37"/>
  <c r="O41"/>
  <c r="O45"/>
  <c r="O49"/>
  <c r="O53"/>
  <c r="O57"/>
  <c r="O61"/>
  <c r="O65"/>
  <c r="O69"/>
  <c r="O73"/>
  <c r="O77"/>
  <c r="O81"/>
  <c r="O85"/>
  <c r="O89"/>
  <c r="O93"/>
  <c r="O97"/>
  <c r="O101"/>
  <c r="O105"/>
  <c r="O109"/>
  <c r="O113"/>
  <c r="O117"/>
  <c r="O121"/>
  <c r="O125"/>
  <c r="O129"/>
  <c r="O133"/>
  <c r="O137"/>
  <c r="O141"/>
  <c r="O145"/>
  <c r="O149"/>
  <c r="O153"/>
  <c r="O157"/>
  <c r="O161"/>
  <c r="O165"/>
  <c r="O169"/>
  <c r="O173"/>
  <c r="O177"/>
  <c r="O181"/>
  <c r="O185"/>
  <c r="O189"/>
  <c r="O193"/>
  <c r="O197"/>
  <c r="O201"/>
  <c r="O205"/>
  <c r="O209"/>
  <c r="O213"/>
  <c r="O217"/>
  <c r="O221"/>
  <c r="O225"/>
  <c r="O229"/>
  <c r="O233"/>
  <c r="O237"/>
  <c r="O241"/>
  <c r="O245"/>
  <c r="O249"/>
  <c r="O253"/>
  <c r="O257"/>
  <c r="O261"/>
  <c r="O265"/>
  <c r="O269"/>
  <c r="O273"/>
  <c r="O277"/>
  <c r="O281"/>
  <c r="O285"/>
  <c r="O289"/>
  <c r="O293"/>
  <c r="O297"/>
  <c r="O301"/>
  <c r="O305"/>
  <c r="O309"/>
  <c r="O313"/>
  <c r="O317"/>
  <c r="O321"/>
  <c r="O337"/>
  <c r="O353"/>
  <c r="O369"/>
  <c r="O385"/>
  <c r="O401"/>
  <c r="O417"/>
  <c r="O433"/>
  <c r="O449"/>
  <c r="O465"/>
  <c r="O481"/>
  <c r="O497"/>
  <c r="O325"/>
  <c r="O341"/>
  <c r="O357"/>
  <c r="O373"/>
  <c r="O389"/>
  <c r="O405"/>
  <c r="O421"/>
  <c r="O437"/>
  <c r="O453"/>
  <c r="O469"/>
  <c r="O485"/>
  <c r="O501"/>
  <c r="O333"/>
  <c r="O349"/>
  <c r="O365"/>
  <c r="O381"/>
  <c r="O397"/>
  <c r="O413"/>
  <c r="O429"/>
  <c r="O445"/>
  <c r="O461"/>
  <c r="O477"/>
  <c r="O493"/>
  <c r="O377"/>
  <c r="O441"/>
  <c r="O329"/>
  <c r="O393"/>
  <c r="O457"/>
  <c r="O361"/>
  <c r="O425"/>
  <c r="O489"/>
  <c r="O345"/>
  <c r="O473"/>
  <c r="R6"/>
  <c r="R10"/>
  <c r="R14"/>
  <c r="R18"/>
  <c r="R22"/>
  <c r="R26"/>
  <c r="R30"/>
  <c r="R34"/>
  <c r="R38"/>
  <c r="R42"/>
  <c r="R46"/>
  <c r="R50"/>
  <c r="R54"/>
  <c r="R58"/>
  <c r="R62"/>
  <c r="R66"/>
  <c r="R70"/>
  <c r="R74"/>
  <c r="R78"/>
  <c r="R82"/>
  <c r="R86"/>
  <c r="R90"/>
  <c r="R94"/>
  <c r="R98"/>
  <c r="R102"/>
  <c r="R106"/>
  <c r="R110"/>
  <c r="R114"/>
  <c r="R118"/>
  <c r="R122"/>
  <c r="R126"/>
  <c r="R130"/>
  <c r="R134"/>
  <c r="R138"/>
  <c r="R142"/>
  <c r="R146"/>
  <c r="R150"/>
  <c r="R154"/>
  <c r="R158"/>
  <c r="R162"/>
  <c r="R166"/>
  <c r="R170"/>
  <c r="R174"/>
  <c r="R178"/>
  <c r="R182"/>
  <c r="R186"/>
  <c r="R190"/>
  <c r="R194"/>
  <c r="R198"/>
  <c r="R202"/>
  <c r="R206"/>
  <c r="R210"/>
  <c r="R214"/>
  <c r="R218"/>
  <c r="R222"/>
  <c r="R226"/>
  <c r="R230"/>
  <c r="R234"/>
  <c r="R238"/>
  <c r="R5"/>
  <c r="R11"/>
  <c r="R16"/>
  <c r="R21"/>
  <c r="R27"/>
  <c r="R32"/>
  <c r="R37"/>
  <c r="R43"/>
  <c r="R48"/>
  <c r="R53"/>
  <c r="R59"/>
  <c r="R64"/>
  <c r="R69"/>
  <c r="R75"/>
  <c r="R80"/>
  <c r="R85"/>
  <c r="R91"/>
  <c r="R96"/>
  <c r="R101"/>
  <c r="R107"/>
  <c r="R112"/>
  <c r="R117"/>
  <c r="R123"/>
  <c r="R128"/>
  <c r="R133"/>
  <c r="R139"/>
  <c r="R144"/>
  <c r="R149"/>
  <c r="R155"/>
  <c r="R160"/>
  <c r="R165"/>
  <c r="R171"/>
  <c r="R176"/>
  <c r="R181"/>
  <c r="R187"/>
  <c r="R192"/>
  <c r="R197"/>
  <c r="R203"/>
  <c r="R208"/>
  <c r="R213"/>
  <c r="R219"/>
  <c r="R224"/>
  <c r="R229"/>
  <c r="R235"/>
  <c r="R240"/>
  <c r="R244"/>
  <c r="R248"/>
  <c r="R252"/>
  <c r="R256"/>
  <c r="R260"/>
  <c r="R264"/>
  <c r="R268"/>
  <c r="R272"/>
  <c r="R276"/>
  <c r="R280"/>
  <c r="R284"/>
  <c r="R288"/>
  <c r="R292"/>
  <c r="R296"/>
  <c r="R300"/>
  <c r="R304"/>
  <c r="R308"/>
  <c r="R312"/>
  <c r="R316"/>
  <c r="R320"/>
  <c r="R324"/>
  <c r="R328"/>
  <c r="R332"/>
  <c r="R336"/>
  <c r="R340"/>
  <c r="R344"/>
  <c r="R348"/>
  <c r="R352"/>
  <c r="R356"/>
  <c r="R360"/>
  <c r="R364"/>
  <c r="R368"/>
  <c r="R372"/>
  <c r="R376"/>
  <c r="R380"/>
  <c r="R384"/>
  <c r="R388"/>
  <c r="R392"/>
  <c r="R396"/>
  <c r="R400"/>
  <c r="R404"/>
  <c r="R408"/>
  <c r="R412"/>
  <c r="R416"/>
  <c r="R420"/>
  <c r="R424"/>
  <c r="R428"/>
  <c r="R432"/>
  <c r="R436"/>
  <c r="R440"/>
  <c r="R444"/>
  <c r="R448"/>
  <c r="R452"/>
  <c r="R456"/>
  <c r="R460"/>
  <c r="R464"/>
  <c r="R468"/>
  <c r="R472"/>
  <c r="R476"/>
  <c r="R480"/>
  <c r="R484"/>
  <c r="R488"/>
  <c r="R492"/>
  <c r="R496"/>
  <c r="R500"/>
  <c r="R7"/>
  <c r="R12"/>
  <c r="R17"/>
  <c r="R23"/>
  <c r="R28"/>
  <c r="R33"/>
  <c r="R39"/>
  <c r="R44"/>
  <c r="R49"/>
  <c r="R55"/>
  <c r="R60"/>
  <c r="R65"/>
  <c r="R71"/>
  <c r="R76"/>
  <c r="R81"/>
  <c r="R87"/>
  <c r="R92"/>
  <c r="R97"/>
  <c r="R103"/>
  <c r="R108"/>
  <c r="R113"/>
  <c r="R119"/>
  <c r="R124"/>
  <c r="R129"/>
  <c r="R135"/>
  <c r="R140"/>
  <c r="R145"/>
  <c r="R151"/>
  <c r="R156"/>
  <c r="R161"/>
  <c r="R167"/>
  <c r="R172"/>
  <c r="R177"/>
  <c r="R183"/>
  <c r="R188"/>
  <c r="R193"/>
  <c r="R199"/>
  <c r="R204"/>
  <c r="R209"/>
  <c r="R215"/>
  <c r="R220"/>
  <c r="R225"/>
  <c r="R231"/>
  <c r="R236"/>
  <c r="R241"/>
  <c r="R245"/>
  <c r="R249"/>
  <c r="R253"/>
  <c r="R257"/>
  <c r="R261"/>
  <c r="R265"/>
  <c r="R269"/>
  <c r="R273"/>
  <c r="R277"/>
  <c r="R281"/>
  <c r="R285"/>
  <c r="R289"/>
  <c r="R293"/>
  <c r="R297"/>
  <c r="R301"/>
  <c r="R305"/>
  <c r="R309"/>
  <c r="R313"/>
  <c r="R317"/>
  <c r="R321"/>
  <c r="R325"/>
  <c r="R329"/>
  <c r="R333"/>
  <c r="R337"/>
  <c r="R341"/>
  <c r="R345"/>
  <c r="R349"/>
  <c r="R353"/>
  <c r="R357"/>
  <c r="R361"/>
  <c r="R365"/>
  <c r="R369"/>
  <c r="R373"/>
  <c r="R377"/>
  <c r="R381"/>
  <c r="R385"/>
  <c r="R389"/>
  <c r="R393"/>
  <c r="R397"/>
  <c r="R401"/>
  <c r="R405"/>
  <c r="R409"/>
  <c r="R413"/>
  <c r="R417"/>
  <c r="R421"/>
  <c r="R425"/>
  <c r="R429"/>
  <c r="R433"/>
  <c r="R437"/>
  <c r="R441"/>
  <c r="R445"/>
  <c r="R449"/>
  <c r="R453"/>
  <c r="R457"/>
  <c r="R461"/>
  <c r="R465"/>
  <c r="R469"/>
  <c r="R473"/>
  <c r="R477"/>
  <c r="R481"/>
  <c r="R485"/>
  <c r="R489"/>
  <c r="R493"/>
  <c r="R497"/>
  <c r="R501"/>
  <c r="R3"/>
  <c r="R8"/>
  <c r="R13"/>
  <c r="R19"/>
  <c r="R24"/>
  <c r="R29"/>
  <c r="R35"/>
  <c r="R40"/>
  <c r="R45"/>
  <c r="R51"/>
  <c r="R56"/>
  <c r="R61"/>
  <c r="R67"/>
  <c r="R72"/>
  <c r="R77"/>
  <c r="R83"/>
  <c r="R88"/>
  <c r="R93"/>
  <c r="R99"/>
  <c r="R104"/>
  <c r="R109"/>
  <c r="R115"/>
  <c r="R120"/>
  <c r="R125"/>
  <c r="R131"/>
  <c r="R136"/>
  <c r="R141"/>
  <c r="R147"/>
  <c r="R152"/>
  <c r="R157"/>
  <c r="R163"/>
  <c r="R168"/>
  <c r="R173"/>
  <c r="R179"/>
  <c r="R184"/>
  <c r="R189"/>
  <c r="R195"/>
  <c r="R200"/>
  <c r="R205"/>
  <c r="R211"/>
  <c r="R216"/>
  <c r="R221"/>
  <c r="R227"/>
  <c r="R232"/>
  <c r="R237"/>
  <c r="R242"/>
  <c r="R246"/>
  <c r="R250"/>
  <c r="R254"/>
  <c r="R258"/>
  <c r="R262"/>
  <c r="R266"/>
  <c r="R270"/>
  <c r="R274"/>
  <c r="R278"/>
  <c r="R282"/>
  <c r="R286"/>
  <c r="R290"/>
  <c r="R294"/>
  <c r="R298"/>
  <c r="R302"/>
  <c r="R306"/>
  <c r="R310"/>
  <c r="R314"/>
  <c r="R318"/>
  <c r="R322"/>
  <c r="R326"/>
  <c r="R330"/>
  <c r="R334"/>
  <c r="R338"/>
  <c r="R342"/>
  <c r="R346"/>
  <c r="R350"/>
  <c r="R354"/>
  <c r="R358"/>
  <c r="R362"/>
  <c r="R366"/>
  <c r="R370"/>
  <c r="R374"/>
  <c r="R378"/>
  <c r="R382"/>
  <c r="R386"/>
  <c r="R390"/>
  <c r="R394"/>
  <c r="R398"/>
  <c r="R402"/>
  <c r="R406"/>
  <c r="R410"/>
  <c r="R414"/>
  <c r="R418"/>
  <c r="R422"/>
  <c r="R426"/>
  <c r="R430"/>
  <c r="R434"/>
  <c r="R438"/>
  <c r="R442"/>
  <c r="R446"/>
  <c r="R450"/>
  <c r="R454"/>
  <c r="R458"/>
  <c r="R462"/>
  <c r="R466"/>
  <c r="R470"/>
  <c r="R474"/>
  <c r="R478"/>
  <c r="R482"/>
  <c r="R486"/>
  <c r="R490"/>
  <c r="R494"/>
  <c r="R498"/>
  <c r="R2"/>
  <c r="R4"/>
  <c r="R9"/>
  <c r="R15"/>
  <c r="R20"/>
  <c r="R25"/>
  <c r="R31"/>
  <c r="R36"/>
  <c r="R41"/>
  <c r="R47"/>
  <c r="R52"/>
  <c r="R57"/>
  <c r="R63"/>
  <c r="R68"/>
  <c r="R73"/>
  <c r="R79"/>
  <c r="R84"/>
  <c r="R89"/>
  <c r="R95"/>
  <c r="R100"/>
  <c r="R105"/>
  <c r="R111"/>
  <c r="R116"/>
  <c r="R121"/>
  <c r="R127"/>
  <c r="R132"/>
  <c r="R137"/>
  <c r="R143"/>
  <c r="R148"/>
  <c r="R153"/>
  <c r="R159"/>
  <c r="R164"/>
  <c r="R169"/>
  <c r="R175"/>
  <c r="R180"/>
  <c r="R185"/>
  <c r="R191"/>
  <c r="R196"/>
  <c r="R201"/>
  <c r="R207"/>
  <c r="R212"/>
  <c r="R217"/>
  <c r="R223"/>
  <c r="R228"/>
  <c r="R233"/>
  <c r="R239"/>
  <c r="R243"/>
  <c r="R247"/>
  <c r="R251"/>
  <c r="R255"/>
  <c r="R259"/>
  <c r="R263"/>
  <c r="R267"/>
  <c r="R271"/>
  <c r="R275"/>
  <c r="R279"/>
  <c r="R283"/>
  <c r="R287"/>
  <c r="R291"/>
  <c r="R295"/>
  <c r="R299"/>
  <c r="R303"/>
  <c r="R307"/>
  <c r="R311"/>
  <c r="R315"/>
  <c r="R319"/>
  <c r="R323"/>
  <c r="R327"/>
  <c r="R331"/>
  <c r="R335"/>
  <c r="R339"/>
  <c r="R343"/>
  <c r="R347"/>
  <c r="R351"/>
  <c r="R355"/>
  <c r="R359"/>
  <c r="R363"/>
  <c r="R367"/>
  <c r="R371"/>
  <c r="R375"/>
  <c r="R379"/>
  <c r="R383"/>
  <c r="R387"/>
  <c r="R391"/>
  <c r="R395"/>
  <c r="R399"/>
  <c r="R403"/>
  <c r="R407"/>
  <c r="R411"/>
  <c r="R415"/>
  <c r="R419"/>
  <c r="R423"/>
  <c r="R427"/>
  <c r="R431"/>
  <c r="R435"/>
  <c r="R439"/>
  <c r="R443"/>
  <c r="R447"/>
  <c r="R451"/>
  <c r="R455"/>
  <c r="R459"/>
  <c r="R463"/>
  <c r="R467"/>
  <c r="R471"/>
  <c r="R475"/>
  <c r="R479"/>
  <c r="R483"/>
  <c r="R487"/>
  <c r="R491"/>
  <c r="R495"/>
  <c r="R499"/>
  <c r="B501"/>
  <c r="B497"/>
  <c r="B493"/>
  <c r="B489"/>
  <c r="B485"/>
  <c r="B481"/>
  <c r="B477"/>
  <c r="B473"/>
  <c r="B469"/>
  <c r="B465"/>
  <c r="B461"/>
  <c r="B457"/>
  <c r="B453"/>
  <c r="B449"/>
  <c r="B445"/>
  <c r="B441"/>
  <c r="B437"/>
  <c r="B433"/>
  <c r="B429"/>
  <c r="B425"/>
  <c r="B421"/>
  <c r="B417"/>
  <c r="B413"/>
  <c r="B409"/>
  <c r="B405"/>
  <c r="B401"/>
  <c r="B397"/>
  <c r="B393"/>
  <c r="B389"/>
  <c r="B385"/>
  <c r="B381"/>
  <c r="B377"/>
  <c r="B373"/>
  <c r="B369"/>
  <c r="B365"/>
  <c r="B361"/>
  <c r="B357"/>
  <c r="B353"/>
  <c r="B349"/>
  <c r="B345"/>
  <c r="B341"/>
  <c r="B337"/>
  <c r="B333"/>
  <c r="B329"/>
  <c r="B325"/>
  <c r="B321"/>
  <c r="B317"/>
  <c r="B313"/>
  <c r="B309"/>
  <c r="B305"/>
  <c r="B301"/>
  <c r="B297"/>
  <c r="B293"/>
  <c r="B289"/>
  <c r="B285"/>
  <c r="B281"/>
  <c r="B277"/>
  <c r="B273"/>
  <c r="B269"/>
  <c r="B265"/>
  <c r="B261"/>
  <c r="B257"/>
  <c r="B253"/>
  <c r="B249"/>
  <c r="B245"/>
  <c r="B241"/>
  <c r="B237"/>
  <c r="B233"/>
  <c r="B229"/>
  <c r="B225"/>
  <c r="B221"/>
  <c r="B217"/>
  <c r="B213"/>
  <c r="B209"/>
  <c r="B205"/>
  <c r="B201"/>
  <c r="B197"/>
  <c r="B193"/>
  <c r="B189"/>
  <c r="B185"/>
  <c r="B181"/>
  <c r="B177"/>
  <c r="B173"/>
  <c r="B169"/>
  <c r="B165"/>
  <c r="B161"/>
  <c r="B157"/>
  <c r="B153"/>
  <c r="B149"/>
  <c r="B145"/>
  <c r="B141"/>
  <c r="B137"/>
  <c r="B133"/>
  <c r="B129"/>
  <c r="B125"/>
  <c r="B121"/>
  <c r="B117"/>
  <c r="B113"/>
  <c r="B109"/>
  <c r="B105"/>
  <c r="B101"/>
  <c r="B97"/>
  <c r="B93"/>
  <c r="B89"/>
  <c r="B85"/>
  <c r="B81"/>
  <c r="B77"/>
  <c r="B73"/>
  <c r="B69"/>
  <c r="B65"/>
  <c r="B61"/>
  <c r="B57"/>
  <c r="B53"/>
  <c r="B49"/>
  <c r="B45"/>
  <c r="B41"/>
  <c r="B37"/>
  <c r="B33"/>
  <c r="B29"/>
  <c r="B25"/>
  <c r="B21"/>
  <c r="B17"/>
  <c r="B13"/>
  <c r="B9"/>
  <c r="C501"/>
  <c r="C497"/>
  <c r="C493"/>
  <c r="C489"/>
  <c r="C485"/>
  <c r="C481"/>
  <c r="C477"/>
  <c r="C473"/>
  <c r="C469"/>
  <c r="C465"/>
  <c r="C461"/>
  <c r="C457"/>
  <c r="C453"/>
  <c r="C449"/>
  <c r="C445"/>
  <c r="C441"/>
  <c r="C437"/>
  <c r="C433"/>
  <c r="C429"/>
  <c r="C425"/>
  <c r="C421"/>
  <c r="C417"/>
  <c r="C413"/>
  <c r="C409"/>
  <c r="C405"/>
  <c r="C401"/>
  <c r="C397"/>
  <c r="C393"/>
  <c r="C389"/>
  <c r="C385"/>
  <c r="C381"/>
  <c r="C377"/>
  <c r="C373"/>
  <c r="C369"/>
  <c r="C365"/>
  <c r="C361"/>
  <c r="C357"/>
  <c r="C353"/>
  <c r="C349"/>
  <c r="C345"/>
  <c r="C341"/>
  <c r="C337"/>
  <c r="C333"/>
  <c r="C329"/>
  <c r="C325"/>
  <c r="C321"/>
  <c r="C317"/>
  <c r="C313"/>
  <c r="C309"/>
  <c r="C305"/>
  <c r="C301"/>
  <c r="C297"/>
  <c r="C293"/>
  <c r="C289"/>
  <c r="C285"/>
  <c r="C281"/>
  <c r="C277"/>
  <c r="C273"/>
  <c r="C269"/>
  <c r="C265"/>
  <c r="C261"/>
  <c r="C257"/>
  <c r="C253"/>
  <c r="C249"/>
  <c r="C245"/>
  <c r="C241"/>
  <c r="C237"/>
  <c r="C233"/>
  <c r="C229"/>
  <c r="C225"/>
  <c r="C221"/>
  <c r="C217"/>
  <c r="C213"/>
  <c r="C209"/>
  <c r="C205"/>
  <c r="C201"/>
  <c r="C197"/>
  <c r="C193"/>
  <c r="C189"/>
  <c r="C185"/>
  <c r="C181"/>
  <c r="C177"/>
  <c r="C173"/>
  <c r="C169"/>
  <c r="C165"/>
  <c r="C161"/>
  <c r="C157"/>
  <c r="C153"/>
  <c r="C149"/>
  <c r="C145"/>
  <c r="C141"/>
  <c r="C137"/>
  <c r="C133"/>
  <c r="C129"/>
  <c r="C125"/>
  <c r="C121"/>
  <c r="C117"/>
  <c r="C113"/>
  <c r="C109"/>
  <c r="C105"/>
  <c r="C101"/>
  <c r="C97"/>
  <c r="C93"/>
  <c r="C89"/>
  <c r="C85"/>
  <c r="C81"/>
  <c r="C77"/>
  <c r="C73"/>
  <c r="C69"/>
  <c r="C65"/>
  <c r="C61"/>
  <c r="C57"/>
  <c r="C53"/>
  <c r="C49"/>
  <c r="C45"/>
  <c r="C41"/>
  <c r="C37"/>
  <c r="C33"/>
  <c r="C29"/>
  <c r="C25"/>
  <c r="C21"/>
  <c r="C17"/>
  <c r="C13"/>
  <c r="C9"/>
  <c r="C5"/>
  <c r="D501"/>
  <c r="D497"/>
  <c r="D493"/>
  <c r="D489"/>
  <c r="D485"/>
  <c r="D481"/>
  <c r="D477"/>
  <c r="D473"/>
  <c r="D469"/>
  <c r="D465"/>
  <c r="D461"/>
  <c r="D457"/>
  <c r="D453"/>
  <c r="D449"/>
  <c r="D445"/>
  <c r="D441"/>
  <c r="D437"/>
  <c r="D433"/>
  <c r="D429"/>
  <c r="D425"/>
  <c r="D421"/>
  <c r="D417"/>
  <c r="D413"/>
  <c r="D409"/>
  <c r="D405"/>
  <c r="D401"/>
  <c r="D397"/>
  <c r="D393"/>
  <c r="D389"/>
  <c r="D385"/>
  <c r="D381"/>
  <c r="D377"/>
  <c r="D373"/>
  <c r="D369"/>
  <c r="D365"/>
  <c r="D361"/>
  <c r="D357"/>
  <c r="D353"/>
  <c r="D349"/>
  <c r="D345"/>
  <c r="D341"/>
  <c r="D337"/>
  <c r="D333"/>
  <c r="D329"/>
  <c r="D325"/>
  <c r="D321"/>
  <c r="D317"/>
  <c r="D313"/>
  <c r="D309"/>
  <c r="D305"/>
  <c r="D301"/>
  <c r="D297"/>
  <c r="D293"/>
  <c r="D289"/>
  <c r="D285"/>
  <c r="D281"/>
  <c r="D277"/>
  <c r="D273"/>
  <c r="D269"/>
  <c r="D265"/>
  <c r="D261"/>
  <c r="D257"/>
  <c r="D253"/>
  <c r="D249"/>
  <c r="D245"/>
  <c r="D241"/>
  <c r="D237"/>
  <c r="D233"/>
  <c r="D229"/>
  <c r="D225"/>
  <c r="D221"/>
  <c r="D217"/>
  <c r="D213"/>
  <c r="D209"/>
  <c r="D205"/>
  <c r="D201"/>
  <c r="D197"/>
  <c r="D193"/>
  <c r="D189"/>
  <c r="D185"/>
  <c r="D181"/>
  <c r="D177"/>
  <c r="D173"/>
  <c r="D169"/>
  <c r="D165"/>
  <c r="D161"/>
  <c r="D157"/>
  <c r="D153"/>
  <c r="D149"/>
  <c r="D145"/>
  <c r="D141"/>
  <c r="D137"/>
  <c r="D133"/>
  <c r="D129"/>
  <c r="D125"/>
  <c r="D121"/>
  <c r="D117"/>
  <c r="D113"/>
  <c r="D109"/>
  <c r="D105"/>
  <c r="D101"/>
  <c r="D97"/>
  <c r="D93"/>
  <c r="D89"/>
  <c r="D85"/>
  <c r="D81"/>
  <c r="D77"/>
  <c r="D73"/>
  <c r="D69"/>
  <c r="D65"/>
  <c r="D61"/>
  <c r="D57"/>
  <c r="D53"/>
  <c r="D49"/>
  <c r="D45"/>
  <c r="D41"/>
  <c r="D37"/>
  <c r="D33"/>
  <c r="D29"/>
  <c r="D25"/>
  <c r="D21"/>
  <c r="D17"/>
  <c r="D13"/>
  <c r="D9"/>
  <c r="D3"/>
  <c r="E487"/>
  <c r="E471"/>
  <c r="E455"/>
  <c r="E439"/>
  <c r="E423"/>
  <c r="E407"/>
  <c r="E391"/>
  <c r="E375"/>
  <c r="E359"/>
  <c r="E343"/>
  <c r="E327"/>
  <c r="E311"/>
  <c r="E295"/>
  <c r="E279"/>
  <c r="E263"/>
  <c r="E247"/>
  <c r="E231"/>
  <c r="E215"/>
  <c r="E199"/>
  <c r="E183"/>
  <c r="E167"/>
  <c r="E151"/>
  <c r="E135"/>
  <c r="E119"/>
  <c r="E103"/>
  <c r="E87"/>
  <c r="E71"/>
  <c r="E55"/>
  <c r="E39"/>
  <c r="E23"/>
  <c r="E7"/>
  <c r="F491"/>
  <c r="F475"/>
  <c r="F459"/>
  <c r="F443"/>
  <c r="F427"/>
  <c r="F411"/>
  <c r="F395"/>
  <c r="F379"/>
  <c r="F363"/>
  <c r="F347"/>
  <c r="F331"/>
  <c r="F315"/>
  <c r="F299"/>
  <c r="F283"/>
  <c r="F267"/>
  <c r="F251"/>
  <c r="F235"/>
  <c r="F219"/>
  <c r="F203"/>
  <c r="F187"/>
  <c r="F171"/>
  <c r="F155"/>
  <c r="F139"/>
  <c r="F123"/>
  <c r="F107"/>
  <c r="F91"/>
  <c r="F75"/>
  <c r="F59"/>
  <c r="F43"/>
  <c r="F27"/>
  <c r="F11"/>
  <c r="G495"/>
  <c r="G479"/>
  <c r="G463"/>
  <c r="G447"/>
  <c r="G431"/>
  <c r="G415"/>
  <c r="G399"/>
  <c r="G383"/>
  <c r="G367"/>
  <c r="G351"/>
  <c r="G335"/>
  <c r="G319"/>
  <c r="G303"/>
  <c r="G287"/>
  <c r="G271"/>
  <c r="G255"/>
  <c r="G239"/>
  <c r="G223"/>
  <c r="G207"/>
  <c r="G191"/>
  <c r="G175"/>
  <c r="G159"/>
  <c r="G143"/>
  <c r="G127"/>
  <c r="G111"/>
  <c r="G95"/>
  <c r="G79"/>
  <c r="G63"/>
  <c r="G47"/>
  <c r="G31"/>
  <c r="H499"/>
  <c r="H483"/>
  <c r="H467"/>
  <c r="H451"/>
  <c r="H435"/>
  <c r="H419"/>
  <c r="H403"/>
  <c r="H387"/>
  <c r="H371"/>
  <c r="H355"/>
  <c r="H339"/>
  <c r="H323"/>
  <c r="H307"/>
  <c r="H291"/>
  <c r="H275"/>
  <c r="H259"/>
  <c r="H243"/>
  <c r="H227"/>
  <c r="H211"/>
  <c r="H195"/>
  <c r="H179"/>
  <c r="H163"/>
  <c r="H147"/>
  <c r="H131"/>
  <c r="H115"/>
  <c r="H99"/>
  <c r="H83"/>
  <c r="H67"/>
  <c r="H51"/>
  <c r="H35"/>
  <c r="H19"/>
  <c r="H3"/>
  <c r="I487"/>
  <c r="I471"/>
  <c r="I455"/>
  <c r="I439"/>
  <c r="I423"/>
  <c r="I407"/>
  <c r="I391"/>
  <c r="I375"/>
  <c r="I359"/>
  <c r="I343"/>
  <c r="I327"/>
  <c r="I311"/>
  <c r="I295"/>
  <c r="I279"/>
  <c r="I263"/>
  <c r="I247"/>
  <c r="I231"/>
  <c r="I215"/>
  <c r="I199"/>
  <c r="I183"/>
  <c r="I167"/>
  <c r="I151"/>
  <c r="I135"/>
  <c r="I118"/>
  <c r="I54"/>
  <c r="J490"/>
  <c r="J426"/>
  <c r="J362"/>
  <c r="J298"/>
  <c r="J234"/>
  <c r="J170"/>
  <c r="J106"/>
  <c r="J42"/>
  <c r="K478"/>
  <c r="K414"/>
  <c r="K350"/>
  <c r="K286"/>
  <c r="K222"/>
  <c r="L477"/>
  <c r="L349"/>
  <c r="L199"/>
  <c r="M443"/>
  <c r="M187"/>
  <c r="N165"/>
  <c r="J500" i="5"/>
  <c r="N500" s="1"/>
  <c r="O500" s="1"/>
  <c r="J498"/>
  <c r="N498" s="1"/>
  <c r="O498" s="1"/>
  <c r="J496"/>
  <c r="N496" s="1"/>
  <c r="O496" s="1"/>
  <c r="J494"/>
  <c r="N494" s="1"/>
  <c r="O494" s="1"/>
  <c r="J492"/>
  <c r="N492" s="1"/>
  <c r="O492" s="1"/>
  <c r="J490"/>
  <c r="N490" s="1"/>
  <c r="O490" s="1"/>
  <c r="J488"/>
  <c r="N488" s="1"/>
  <c r="O488" s="1"/>
  <c r="J486"/>
  <c r="N486" s="1"/>
  <c r="O486" s="1"/>
  <c r="J484"/>
  <c r="N484" s="1"/>
  <c r="O484" s="1"/>
  <c r="J482"/>
  <c r="N482" s="1"/>
  <c r="O482" s="1"/>
  <c r="J480"/>
  <c r="N480" s="1"/>
  <c r="O480" s="1"/>
  <c r="J478"/>
  <c r="N478" s="1"/>
  <c r="O478" s="1"/>
  <c r="J476"/>
  <c r="N476" s="1"/>
  <c r="O476" s="1"/>
  <c r="J474"/>
  <c r="N474" s="1"/>
  <c r="O474" s="1"/>
  <c r="J472"/>
  <c r="N472" s="1"/>
  <c r="O472" s="1"/>
  <c r="J470"/>
  <c r="N470" s="1"/>
  <c r="O470" s="1"/>
  <c r="J468"/>
  <c r="N468" s="1"/>
  <c r="O468" s="1"/>
  <c r="J466"/>
  <c r="N466" s="1"/>
  <c r="O466" s="1"/>
  <c r="J464"/>
  <c r="N464" s="1"/>
  <c r="O464" s="1"/>
  <c r="J462"/>
  <c r="N462" s="1"/>
  <c r="O462" s="1"/>
  <c r="J460"/>
  <c r="N460" s="1"/>
  <c r="O460" s="1"/>
  <c r="J458"/>
  <c r="N458" s="1"/>
  <c r="O458" s="1"/>
  <c r="J456"/>
  <c r="N456" s="1"/>
  <c r="O456" s="1"/>
  <c r="J454"/>
  <c r="N454" s="1"/>
  <c r="O454" s="1"/>
  <c r="J452"/>
  <c r="N452" s="1"/>
  <c r="O452" s="1"/>
  <c r="J450"/>
  <c r="N450" s="1"/>
  <c r="O450" s="1"/>
  <c r="J448"/>
  <c r="N448" s="1"/>
  <c r="O448" s="1"/>
  <c r="J446"/>
  <c r="N446" s="1"/>
  <c r="O446" s="1"/>
  <c r="J444"/>
  <c r="N444" s="1"/>
  <c r="O444" s="1"/>
  <c r="J442"/>
  <c r="N442" s="1"/>
  <c r="O442" s="1"/>
  <c r="J440"/>
  <c r="N440" s="1"/>
  <c r="O440" s="1"/>
  <c r="J438"/>
  <c r="N438" s="1"/>
  <c r="O438" s="1"/>
  <c r="J436"/>
  <c r="N436" s="1"/>
  <c r="O436" s="1"/>
  <c r="J434"/>
  <c r="N434" s="1"/>
  <c r="O434" s="1"/>
  <c r="J432"/>
  <c r="N432" s="1"/>
  <c r="O432" s="1"/>
  <c r="J430"/>
  <c r="N430" s="1"/>
  <c r="O430" s="1"/>
  <c r="J428"/>
  <c r="N428" s="1"/>
  <c r="O428" s="1"/>
  <c r="J426"/>
  <c r="N426" s="1"/>
  <c r="O426" s="1"/>
  <c r="J424"/>
  <c r="N424" s="1"/>
  <c r="O424" s="1"/>
  <c r="J422"/>
  <c r="N422" s="1"/>
  <c r="O422" s="1"/>
  <c r="J420"/>
  <c r="N420" s="1"/>
  <c r="O420" s="1"/>
  <c r="J418"/>
  <c r="N418" s="1"/>
  <c r="O418" s="1"/>
  <c r="J416"/>
  <c r="N416" s="1"/>
  <c r="O416" s="1"/>
  <c r="J414"/>
  <c r="N414" s="1"/>
  <c r="O414" s="1"/>
  <c r="J412"/>
  <c r="N412" s="1"/>
  <c r="O412" s="1"/>
  <c r="J410"/>
  <c r="N410" s="1"/>
  <c r="O410" s="1"/>
  <c r="J408"/>
  <c r="N408" s="1"/>
  <c r="O408" s="1"/>
  <c r="J406"/>
  <c r="N406" s="1"/>
  <c r="O406" s="1"/>
  <c r="J404"/>
  <c r="N404" s="1"/>
  <c r="O404" s="1"/>
  <c r="J402"/>
  <c r="N402" s="1"/>
  <c r="O402" s="1"/>
  <c r="J400"/>
  <c r="N400" s="1"/>
  <c r="O400" s="1"/>
  <c r="J398"/>
  <c r="N398" s="1"/>
  <c r="O398" s="1"/>
  <c r="J396"/>
  <c r="N396" s="1"/>
  <c r="O396" s="1"/>
  <c r="J394"/>
  <c r="N394" s="1"/>
  <c r="O394" s="1"/>
  <c r="J392"/>
  <c r="N392" s="1"/>
  <c r="O392" s="1"/>
  <c r="J390"/>
  <c r="N390" s="1"/>
  <c r="O390" s="1"/>
  <c r="J388"/>
  <c r="N388" s="1"/>
  <c r="O388" s="1"/>
  <c r="J386"/>
  <c r="N386" s="1"/>
  <c r="O386" s="1"/>
  <c r="J384"/>
  <c r="N384" s="1"/>
  <c r="O384" s="1"/>
  <c r="J382"/>
  <c r="N382" s="1"/>
  <c r="O382" s="1"/>
  <c r="J380"/>
  <c r="N380" s="1"/>
  <c r="O380" s="1"/>
  <c r="J378"/>
  <c r="N378" s="1"/>
  <c r="O378" s="1"/>
  <c r="J376"/>
  <c r="N376" s="1"/>
  <c r="O376" s="1"/>
  <c r="J374"/>
  <c r="N374" s="1"/>
  <c r="O374" s="1"/>
  <c r="J372"/>
  <c r="N372" s="1"/>
  <c r="O372" s="1"/>
  <c r="J370"/>
  <c r="N370" s="1"/>
  <c r="O370" s="1"/>
  <c r="J368"/>
  <c r="N368" s="1"/>
  <c r="O368" s="1"/>
  <c r="J366"/>
  <c r="N366" s="1"/>
  <c r="O366" s="1"/>
  <c r="J364"/>
  <c r="N364" s="1"/>
  <c r="O364" s="1"/>
  <c r="J362"/>
  <c r="N362" s="1"/>
  <c r="O362" s="1"/>
  <c r="J360"/>
  <c r="N360" s="1"/>
  <c r="O360" s="1"/>
  <c r="J358"/>
  <c r="N358" s="1"/>
  <c r="O358" s="1"/>
  <c r="J356"/>
  <c r="N356" s="1"/>
  <c r="O356" s="1"/>
  <c r="J354"/>
  <c r="N354" s="1"/>
  <c r="O354" s="1"/>
  <c r="J352"/>
  <c r="N352" s="1"/>
  <c r="O352" s="1"/>
  <c r="J350"/>
  <c r="N350" s="1"/>
  <c r="O350" s="1"/>
  <c r="J348"/>
  <c r="N348" s="1"/>
  <c r="O348" s="1"/>
  <c r="J346"/>
  <c r="N346" s="1"/>
  <c r="O346" s="1"/>
  <c r="J344"/>
  <c r="N344" s="1"/>
  <c r="O344" s="1"/>
  <c r="J342"/>
  <c r="N342" s="1"/>
  <c r="O342" s="1"/>
  <c r="J340"/>
  <c r="N340" s="1"/>
  <c r="O340" s="1"/>
  <c r="J338"/>
  <c r="N338" s="1"/>
  <c r="O338" s="1"/>
  <c r="J336"/>
  <c r="N336" s="1"/>
  <c r="O336" s="1"/>
  <c r="J334"/>
  <c r="N334" s="1"/>
  <c r="O334" s="1"/>
  <c r="J332"/>
  <c r="N332" s="1"/>
  <c r="O332" s="1"/>
  <c r="J497"/>
  <c r="N497" s="1"/>
  <c r="O497" s="1"/>
  <c r="J489"/>
  <c r="N489" s="1"/>
  <c r="O489" s="1"/>
  <c r="J481"/>
  <c r="N481" s="1"/>
  <c r="O481" s="1"/>
  <c r="J473"/>
  <c r="N473" s="1"/>
  <c r="O473" s="1"/>
  <c r="J465"/>
  <c r="N465" s="1"/>
  <c r="O465" s="1"/>
  <c r="J457"/>
  <c r="N457" s="1"/>
  <c r="O457" s="1"/>
  <c r="J449"/>
  <c r="N449" s="1"/>
  <c r="O449" s="1"/>
  <c r="J441"/>
  <c r="N441" s="1"/>
  <c r="O441" s="1"/>
  <c r="J433"/>
  <c r="N433" s="1"/>
  <c r="O433" s="1"/>
  <c r="J425"/>
  <c r="N425" s="1"/>
  <c r="O425" s="1"/>
  <c r="J417"/>
  <c r="N417" s="1"/>
  <c r="O417" s="1"/>
  <c r="J409"/>
  <c r="N409" s="1"/>
  <c r="O409" s="1"/>
  <c r="J401"/>
  <c r="N401" s="1"/>
  <c r="O401" s="1"/>
  <c r="J393"/>
  <c r="N393" s="1"/>
  <c r="O393" s="1"/>
  <c r="J385"/>
  <c r="N385" s="1"/>
  <c r="O385" s="1"/>
  <c r="J377"/>
  <c r="N377" s="1"/>
  <c r="O377" s="1"/>
  <c r="J369"/>
  <c r="N369" s="1"/>
  <c r="O369" s="1"/>
  <c r="J361"/>
  <c r="N361" s="1"/>
  <c r="O361" s="1"/>
  <c r="J353"/>
  <c r="N353" s="1"/>
  <c r="O353" s="1"/>
  <c r="J345"/>
  <c r="N345" s="1"/>
  <c r="O345" s="1"/>
  <c r="J337"/>
  <c r="N337" s="1"/>
  <c r="O337" s="1"/>
  <c r="J495"/>
  <c r="N495" s="1"/>
  <c r="O495" s="1"/>
  <c r="J491"/>
  <c r="N491" s="1"/>
  <c r="O491" s="1"/>
  <c r="J477"/>
  <c r="N477" s="1"/>
  <c r="O477" s="1"/>
  <c r="J463"/>
  <c r="N463" s="1"/>
  <c r="O463" s="1"/>
  <c r="J459"/>
  <c r="N459" s="1"/>
  <c r="O459" s="1"/>
  <c r="J445"/>
  <c r="N445" s="1"/>
  <c r="O445" s="1"/>
  <c r="J431"/>
  <c r="N431" s="1"/>
  <c r="O431" s="1"/>
  <c r="J427"/>
  <c r="N427" s="1"/>
  <c r="O427" s="1"/>
  <c r="J413"/>
  <c r="N413" s="1"/>
  <c r="O413" s="1"/>
  <c r="J399"/>
  <c r="N399" s="1"/>
  <c r="O399" s="1"/>
  <c r="J395"/>
  <c r="N395" s="1"/>
  <c r="O395" s="1"/>
  <c r="J381"/>
  <c r="N381" s="1"/>
  <c r="O381" s="1"/>
  <c r="J367"/>
  <c r="N367" s="1"/>
  <c r="O367" s="1"/>
  <c r="J363"/>
  <c r="N363" s="1"/>
  <c r="O363" s="1"/>
  <c r="J335"/>
  <c r="N335" s="1"/>
  <c r="O335" s="1"/>
  <c r="J270"/>
  <c r="N270" s="1"/>
  <c r="O270" s="1"/>
  <c r="J230"/>
  <c r="N230" s="1"/>
  <c r="O230" s="1"/>
  <c r="J222"/>
  <c r="N222" s="1"/>
  <c r="O222" s="1"/>
  <c r="J211"/>
  <c r="N211" s="1"/>
  <c r="O211" s="1"/>
  <c r="J203"/>
  <c r="N203" s="1"/>
  <c r="O203" s="1"/>
  <c r="J195"/>
  <c r="N195" s="1"/>
  <c r="O195" s="1"/>
  <c r="J114"/>
  <c r="N114" s="1"/>
  <c r="O114" s="1"/>
  <c r="J108"/>
  <c r="N108" s="1"/>
  <c r="O108" s="1"/>
  <c r="J102"/>
  <c r="N102" s="1"/>
  <c r="O102" s="1"/>
  <c r="J96"/>
  <c r="N96" s="1"/>
  <c r="O96" s="1"/>
  <c r="J90"/>
  <c r="N90" s="1"/>
  <c r="O90" s="1"/>
  <c r="J86"/>
  <c r="N86" s="1"/>
  <c r="O86" s="1"/>
  <c r="J82"/>
  <c r="N82" s="1"/>
  <c r="O82" s="1"/>
  <c r="J76"/>
  <c r="N76" s="1"/>
  <c r="O76" s="1"/>
  <c r="J72"/>
  <c r="N72" s="1"/>
  <c r="O72" s="1"/>
  <c r="J68"/>
  <c r="N68" s="1"/>
  <c r="O68" s="1"/>
  <c r="J62"/>
  <c r="N62" s="1"/>
  <c r="O62" s="1"/>
  <c r="J58"/>
  <c r="N58" s="1"/>
  <c r="O58" s="1"/>
  <c r="J52"/>
  <c r="N52" s="1"/>
  <c r="O52" s="1"/>
  <c r="J48"/>
  <c r="N48" s="1"/>
  <c r="O48" s="1"/>
  <c r="J42"/>
  <c r="N42" s="1"/>
  <c r="O42" s="1"/>
  <c r="J38"/>
  <c r="N38" s="1"/>
  <c r="O38" s="1"/>
  <c r="J499"/>
  <c r="N499" s="1"/>
  <c r="O499" s="1"/>
  <c r="J485"/>
  <c r="N485" s="1"/>
  <c r="O485" s="1"/>
  <c r="J471"/>
  <c r="N471" s="1"/>
  <c r="O471" s="1"/>
  <c r="J467"/>
  <c r="N467" s="1"/>
  <c r="O467" s="1"/>
  <c r="J453"/>
  <c r="N453" s="1"/>
  <c r="O453" s="1"/>
  <c r="J439"/>
  <c r="N439" s="1"/>
  <c r="O439" s="1"/>
  <c r="J435"/>
  <c r="N435" s="1"/>
  <c r="O435" s="1"/>
  <c r="J421"/>
  <c r="N421" s="1"/>
  <c r="O421" s="1"/>
  <c r="J407"/>
  <c r="N407" s="1"/>
  <c r="O407" s="1"/>
  <c r="J403"/>
  <c r="N403" s="1"/>
  <c r="O403" s="1"/>
  <c r="J389"/>
  <c r="N389" s="1"/>
  <c r="O389" s="1"/>
  <c r="J375"/>
  <c r="N375" s="1"/>
  <c r="O375" s="1"/>
  <c r="J371"/>
  <c r="N371" s="1"/>
  <c r="O371" s="1"/>
  <c r="J357"/>
  <c r="N357" s="1"/>
  <c r="O357" s="1"/>
  <c r="J343"/>
  <c r="N343" s="1"/>
  <c r="O343" s="1"/>
  <c r="J339"/>
  <c r="N339" s="1"/>
  <c r="O339" s="1"/>
  <c r="J329"/>
  <c r="N329" s="1"/>
  <c r="O329" s="1"/>
  <c r="J324"/>
  <c r="N324" s="1"/>
  <c r="O324" s="1"/>
  <c r="J321"/>
  <c r="N321" s="1"/>
  <c r="O321" s="1"/>
  <c r="J316"/>
  <c r="N316" s="1"/>
  <c r="O316" s="1"/>
  <c r="J313"/>
  <c r="N313" s="1"/>
  <c r="O313" s="1"/>
  <c r="J308"/>
  <c r="N308" s="1"/>
  <c r="O308" s="1"/>
  <c r="J305"/>
  <c r="N305" s="1"/>
  <c r="O305" s="1"/>
  <c r="J300"/>
  <c r="N300" s="1"/>
  <c r="O300" s="1"/>
  <c r="J297"/>
  <c r="N297" s="1"/>
  <c r="O297" s="1"/>
  <c r="J292"/>
  <c r="N292" s="1"/>
  <c r="O292" s="1"/>
  <c r="J289"/>
  <c r="N289" s="1"/>
  <c r="O289" s="1"/>
  <c r="J284"/>
  <c r="N284" s="1"/>
  <c r="O284" s="1"/>
  <c r="J281"/>
  <c r="N281" s="1"/>
  <c r="O281" s="1"/>
  <c r="J276"/>
  <c r="N276" s="1"/>
  <c r="O276" s="1"/>
  <c r="J273"/>
  <c r="N273" s="1"/>
  <c r="O273" s="1"/>
  <c r="J268"/>
  <c r="N268" s="1"/>
  <c r="O268" s="1"/>
  <c r="J265"/>
  <c r="N265" s="1"/>
  <c r="O265" s="1"/>
  <c r="J260"/>
  <c r="N260" s="1"/>
  <c r="O260" s="1"/>
  <c r="J257"/>
  <c r="N257" s="1"/>
  <c r="O257" s="1"/>
  <c r="J252"/>
  <c r="N252" s="1"/>
  <c r="O252" s="1"/>
  <c r="J249"/>
  <c r="N249" s="1"/>
  <c r="O249" s="1"/>
  <c r="J244"/>
  <c r="N244" s="1"/>
  <c r="O244" s="1"/>
  <c r="J241"/>
  <c r="N241" s="1"/>
  <c r="O241" s="1"/>
  <c r="J236"/>
  <c r="N236" s="1"/>
  <c r="O236" s="1"/>
  <c r="J233"/>
  <c r="N233" s="1"/>
  <c r="O233" s="1"/>
  <c r="J228"/>
  <c r="N228" s="1"/>
  <c r="O228" s="1"/>
  <c r="J225"/>
  <c r="N225" s="1"/>
  <c r="O225" s="1"/>
  <c r="J220"/>
  <c r="N220" s="1"/>
  <c r="O220" s="1"/>
  <c r="J217"/>
  <c r="N217" s="1"/>
  <c r="O217" s="1"/>
  <c r="J212"/>
  <c r="N212" s="1"/>
  <c r="O212" s="1"/>
  <c r="J209"/>
  <c r="N209" s="1"/>
  <c r="O209" s="1"/>
  <c r="J204"/>
  <c r="N204" s="1"/>
  <c r="O204" s="1"/>
  <c r="J201"/>
  <c r="N201" s="1"/>
  <c r="O201" s="1"/>
  <c r="J196"/>
  <c r="N196" s="1"/>
  <c r="O196" s="1"/>
  <c r="J193"/>
  <c r="N193" s="1"/>
  <c r="O193" s="1"/>
  <c r="J188"/>
  <c r="N188" s="1"/>
  <c r="O188" s="1"/>
  <c r="J185"/>
  <c r="N185" s="1"/>
  <c r="O185" s="1"/>
  <c r="J180"/>
  <c r="N180" s="1"/>
  <c r="O180" s="1"/>
  <c r="J177"/>
  <c r="N177" s="1"/>
  <c r="O177" s="1"/>
  <c r="J172"/>
  <c r="N172" s="1"/>
  <c r="O172" s="1"/>
  <c r="J169"/>
  <c r="N169" s="1"/>
  <c r="O169" s="1"/>
  <c r="J164"/>
  <c r="N164" s="1"/>
  <c r="O164" s="1"/>
  <c r="J161"/>
  <c r="N161" s="1"/>
  <c r="O161" s="1"/>
  <c r="J156"/>
  <c r="N156" s="1"/>
  <c r="O156" s="1"/>
  <c r="J153"/>
  <c r="N153" s="1"/>
  <c r="O153" s="1"/>
  <c r="J148"/>
  <c r="N148" s="1"/>
  <c r="O148" s="1"/>
  <c r="J145"/>
  <c r="N145" s="1"/>
  <c r="O145" s="1"/>
  <c r="J140"/>
  <c r="N140" s="1"/>
  <c r="O140" s="1"/>
  <c r="J137"/>
  <c r="N137" s="1"/>
  <c r="O137" s="1"/>
  <c r="J132"/>
  <c r="N132" s="1"/>
  <c r="O132" s="1"/>
  <c r="J129"/>
  <c r="N129" s="1"/>
  <c r="O129" s="1"/>
  <c r="J124"/>
  <c r="N124" s="1"/>
  <c r="O124" s="1"/>
  <c r="J121"/>
  <c r="N121" s="1"/>
  <c r="O121" s="1"/>
  <c r="J349"/>
  <c r="N349" s="1"/>
  <c r="O349" s="1"/>
  <c r="J331"/>
  <c r="N331" s="1"/>
  <c r="O331" s="1"/>
  <c r="J326"/>
  <c r="N326" s="1"/>
  <c r="O326" s="1"/>
  <c r="J323"/>
  <c r="N323" s="1"/>
  <c r="O323" s="1"/>
  <c r="J318"/>
  <c r="N318" s="1"/>
  <c r="O318" s="1"/>
  <c r="J315"/>
  <c r="N315" s="1"/>
  <c r="O315" s="1"/>
  <c r="J310"/>
  <c r="N310" s="1"/>
  <c r="O310" s="1"/>
  <c r="J307"/>
  <c r="N307" s="1"/>
  <c r="O307" s="1"/>
  <c r="J302"/>
  <c r="N302" s="1"/>
  <c r="O302" s="1"/>
  <c r="J299"/>
  <c r="N299" s="1"/>
  <c r="O299" s="1"/>
  <c r="J294"/>
  <c r="N294" s="1"/>
  <c r="O294" s="1"/>
  <c r="J291"/>
  <c r="N291" s="1"/>
  <c r="O291" s="1"/>
  <c r="J286"/>
  <c r="N286" s="1"/>
  <c r="O286" s="1"/>
  <c r="J283"/>
  <c r="N283" s="1"/>
  <c r="O283" s="1"/>
  <c r="J278"/>
  <c r="N278" s="1"/>
  <c r="O278" s="1"/>
  <c r="J275"/>
  <c r="N275" s="1"/>
  <c r="O275" s="1"/>
  <c r="J267"/>
  <c r="N267" s="1"/>
  <c r="O267" s="1"/>
  <c r="J262"/>
  <c r="N262" s="1"/>
  <c r="O262" s="1"/>
  <c r="J259"/>
  <c r="N259" s="1"/>
  <c r="O259" s="1"/>
  <c r="J254"/>
  <c r="N254" s="1"/>
  <c r="O254" s="1"/>
  <c r="J251"/>
  <c r="N251" s="1"/>
  <c r="O251" s="1"/>
  <c r="J246"/>
  <c r="N246" s="1"/>
  <c r="O246" s="1"/>
  <c r="J243"/>
  <c r="N243" s="1"/>
  <c r="O243" s="1"/>
  <c r="J238"/>
  <c r="N238" s="1"/>
  <c r="O238" s="1"/>
  <c r="J235"/>
  <c r="N235" s="1"/>
  <c r="O235" s="1"/>
  <c r="J227"/>
  <c r="N227" s="1"/>
  <c r="O227" s="1"/>
  <c r="J219"/>
  <c r="N219" s="1"/>
  <c r="O219" s="1"/>
  <c r="J214"/>
  <c r="N214" s="1"/>
  <c r="O214" s="1"/>
  <c r="J206"/>
  <c r="N206" s="1"/>
  <c r="O206" s="1"/>
  <c r="J198"/>
  <c r="N198" s="1"/>
  <c r="O198" s="1"/>
  <c r="J190"/>
  <c r="N190" s="1"/>
  <c r="O190" s="1"/>
  <c r="J187"/>
  <c r="N187" s="1"/>
  <c r="O187" s="1"/>
  <c r="J182"/>
  <c r="N182" s="1"/>
  <c r="O182" s="1"/>
  <c r="J179"/>
  <c r="N179" s="1"/>
  <c r="O179" s="1"/>
  <c r="J174"/>
  <c r="N174" s="1"/>
  <c r="O174" s="1"/>
  <c r="J171"/>
  <c r="N171" s="1"/>
  <c r="O171" s="1"/>
  <c r="J166"/>
  <c r="N166" s="1"/>
  <c r="O166" s="1"/>
  <c r="J163"/>
  <c r="N163" s="1"/>
  <c r="O163" s="1"/>
  <c r="J158"/>
  <c r="N158" s="1"/>
  <c r="O158" s="1"/>
  <c r="J155"/>
  <c r="N155" s="1"/>
  <c r="O155" s="1"/>
  <c r="J150"/>
  <c r="N150" s="1"/>
  <c r="O150" s="1"/>
  <c r="J147"/>
  <c r="N147" s="1"/>
  <c r="O147" s="1"/>
  <c r="J142"/>
  <c r="N142" s="1"/>
  <c r="O142" s="1"/>
  <c r="J139"/>
  <c r="N139" s="1"/>
  <c r="O139" s="1"/>
  <c r="J134"/>
  <c r="N134" s="1"/>
  <c r="O134" s="1"/>
  <c r="J131"/>
  <c r="N131" s="1"/>
  <c r="O131" s="1"/>
  <c r="J126"/>
  <c r="N126" s="1"/>
  <c r="O126" s="1"/>
  <c r="J123"/>
  <c r="N123" s="1"/>
  <c r="O123" s="1"/>
  <c r="J118"/>
  <c r="N118" s="1"/>
  <c r="O118" s="1"/>
  <c r="J116"/>
  <c r="N116" s="1"/>
  <c r="O116" s="1"/>
  <c r="J112"/>
  <c r="N112" s="1"/>
  <c r="O112" s="1"/>
  <c r="J110"/>
  <c r="N110" s="1"/>
  <c r="O110" s="1"/>
  <c r="J106"/>
  <c r="N106" s="1"/>
  <c r="O106" s="1"/>
  <c r="J104"/>
  <c r="N104" s="1"/>
  <c r="O104" s="1"/>
  <c r="J100"/>
  <c r="N100" s="1"/>
  <c r="O100" s="1"/>
  <c r="J98"/>
  <c r="N98" s="1"/>
  <c r="O98" s="1"/>
  <c r="J94"/>
  <c r="N94" s="1"/>
  <c r="O94" s="1"/>
  <c r="J92"/>
  <c r="N92" s="1"/>
  <c r="O92" s="1"/>
  <c r="J88"/>
  <c r="N88" s="1"/>
  <c r="O88" s="1"/>
  <c r="J84"/>
  <c r="N84" s="1"/>
  <c r="O84" s="1"/>
  <c r="J80"/>
  <c r="N80" s="1"/>
  <c r="O80" s="1"/>
  <c r="J78"/>
  <c r="N78" s="1"/>
  <c r="O78" s="1"/>
  <c r="J74"/>
  <c r="N74" s="1"/>
  <c r="O74" s="1"/>
  <c r="J70"/>
  <c r="N70" s="1"/>
  <c r="O70" s="1"/>
  <c r="J66"/>
  <c r="N66" s="1"/>
  <c r="O66" s="1"/>
  <c r="J64"/>
  <c r="N64" s="1"/>
  <c r="O64" s="1"/>
  <c r="J60"/>
  <c r="N60" s="1"/>
  <c r="O60" s="1"/>
  <c r="J56"/>
  <c r="N56" s="1"/>
  <c r="O56" s="1"/>
  <c r="J54"/>
  <c r="N54" s="1"/>
  <c r="O54" s="1"/>
  <c r="J50"/>
  <c r="N50" s="1"/>
  <c r="O50" s="1"/>
  <c r="J46"/>
  <c r="N46" s="1"/>
  <c r="O46" s="1"/>
  <c r="J44"/>
  <c r="N44" s="1"/>
  <c r="O44" s="1"/>
  <c r="J40"/>
  <c r="N40" s="1"/>
  <c r="O40" s="1"/>
  <c r="J36"/>
  <c r="N36" s="1"/>
  <c r="O36" s="1"/>
  <c r="J34"/>
  <c r="N34" s="1"/>
  <c r="O34" s="1"/>
  <c r="J30"/>
  <c r="N30" s="1"/>
  <c r="O30" s="1"/>
  <c r="J128"/>
  <c r="N128" s="1"/>
  <c r="O128" s="1"/>
  <c r="J493"/>
  <c r="N493" s="1"/>
  <c r="O493" s="1"/>
  <c r="J479"/>
  <c r="N479" s="1"/>
  <c r="O479" s="1"/>
  <c r="J443"/>
  <c r="N443" s="1"/>
  <c r="O443" s="1"/>
  <c r="J429"/>
  <c r="N429" s="1"/>
  <c r="O429" s="1"/>
  <c r="J415"/>
  <c r="N415" s="1"/>
  <c r="O415" s="1"/>
  <c r="J379"/>
  <c r="N379" s="1"/>
  <c r="O379" s="1"/>
  <c r="J314"/>
  <c r="N314" s="1"/>
  <c r="O314" s="1"/>
  <c r="J303"/>
  <c r="N303" s="1"/>
  <c r="O303" s="1"/>
  <c r="J266"/>
  <c r="N266" s="1"/>
  <c r="O266" s="1"/>
  <c r="J250"/>
  <c r="N250" s="1"/>
  <c r="O250" s="1"/>
  <c r="J239"/>
  <c r="N239" s="1"/>
  <c r="O239" s="1"/>
  <c r="J223"/>
  <c r="N223" s="1"/>
  <c r="O223" s="1"/>
  <c r="J175"/>
  <c r="N175" s="1"/>
  <c r="O175" s="1"/>
  <c r="J138"/>
  <c r="N138" s="1"/>
  <c r="O138" s="1"/>
  <c r="J122"/>
  <c r="N122" s="1"/>
  <c r="O122" s="1"/>
  <c r="J113"/>
  <c r="N113" s="1"/>
  <c r="O113" s="1"/>
  <c r="J101"/>
  <c r="N101" s="1"/>
  <c r="O101" s="1"/>
  <c r="J93"/>
  <c r="N93" s="1"/>
  <c r="O93" s="1"/>
  <c r="J77"/>
  <c r="N77" s="1"/>
  <c r="O77" s="1"/>
  <c r="J69"/>
  <c r="N69" s="1"/>
  <c r="O69" s="1"/>
  <c r="J61"/>
  <c r="N61" s="1"/>
  <c r="O61" s="1"/>
  <c r="J49"/>
  <c r="N49" s="1"/>
  <c r="O49" s="1"/>
  <c r="J37"/>
  <c r="N37" s="1"/>
  <c r="O37" s="1"/>
  <c r="J27"/>
  <c r="N27" s="1"/>
  <c r="O27" s="1"/>
  <c r="J11"/>
  <c r="N11" s="1"/>
  <c r="O11" s="1"/>
  <c r="J483"/>
  <c r="N483" s="1"/>
  <c r="O483" s="1"/>
  <c r="J455"/>
  <c r="N455" s="1"/>
  <c r="O455" s="1"/>
  <c r="J405"/>
  <c r="N405" s="1"/>
  <c r="O405" s="1"/>
  <c r="J312"/>
  <c r="N312" s="1"/>
  <c r="O312" s="1"/>
  <c r="J296"/>
  <c r="N296" s="1"/>
  <c r="O296" s="1"/>
  <c r="J237"/>
  <c r="N237" s="1"/>
  <c r="O237" s="1"/>
  <c r="J157"/>
  <c r="N157" s="1"/>
  <c r="O157" s="1"/>
  <c r="J136"/>
  <c r="N136" s="1"/>
  <c r="O136" s="1"/>
  <c r="J32"/>
  <c r="N32" s="1"/>
  <c r="O32" s="1"/>
  <c r="J5"/>
  <c r="N5" s="1"/>
  <c r="O5" s="1"/>
  <c r="J330"/>
  <c r="N330" s="1"/>
  <c r="O330" s="1"/>
  <c r="J287"/>
  <c r="N287" s="1"/>
  <c r="O287" s="1"/>
  <c r="J255"/>
  <c r="N255" s="1"/>
  <c r="O255" s="1"/>
  <c r="J202"/>
  <c r="N202" s="1"/>
  <c r="O202" s="1"/>
  <c r="J186"/>
  <c r="N186" s="1"/>
  <c r="O186" s="1"/>
  <c r="J159"/>
  <c r="N159" s="1"/>
  <c r="O159" s="1"/>
  <c r="J127"/>
  <c r="N127" s="1"/>
  <c r="O127" s="1"/>
  <c r="J105"/>
  <c r="N105" s="1"/>
  <c r="O105" s="1"/>
  <c r="J81"/>
  <c r="N81" s="1"/>
  <c r="O81" s="1"/>
  <c r="J53"/>
  <c r="N53" s="1"/>
  <c r="O53" s="1"/>
  <c r="J33"/>
  <c r="N33" s="1"/>
  <c r="O33" s="1"/>
  <c r="J16"/>
  <c r="N16" s="1"/>
  <c r="O16" s="1"/>
  <c r="J3"/>
  <c r="N3" s="1"/>
  <c r="O3" s="1"/>
  <c r="J419"/>
  <c r="N419" s="1"/>
  <c r="O419" s="1"/>
  <c r="J301"/>
  <c r="N301" s="1"/>
  <c r="O301" s="1"/>
  <c r="J285"/>
  <c r="N285" s="1"/>
  <c r="O285" s="1"/>
  <c r="J269"/>
  <c r="N269" s="1"/>
  <c r="O269" s="1"/>
  <c r="J221"/>
  <c r="N221" s="1"/>
  <c r="O221" s="1"/>
  <c r="J205"/>
  <c r="N205" s="1"/>
  <c r="O205" s="1"/>
  <c r="J189"/>
  <c r="N189" s="1"/>
  <c r="O189" s="1"/>
  <c r="J168"/>
  <c r="N168" s="1"/>
  <c r="O168" s="1"/>
  <c r="J125"/>
  <c r="N125" s="1"/>
  <c r="O125" s="1"/>
  <c r="J21"/>
  <c r="N21" s="1"/>
  <c r="O21" s="1"/>
  <c r="J10"/>
  <c r="N10" s="1"/>
  <c r="O10" s="1"/>
  <c r="J341"/>
  <c r="N341" s="1"/>
  <c r="O341" s="1"/>
  <c r="J248"/>
  <c r="N248" s="1"/>
  <c r="O248" s="1"/>
  <c r="J26"/>
  <c r="N26" s="1"/>
  <c r="O26" s="1"/>
  <c r="J475"/>
  <c r="N475" s="1"/>
  <c r="O475" s="1"/>
  <c r="J461"/>
  <c r="N461" s="1"/>
  <c r="O461" s="1"/>
  <c r="J447"/>
  <c r="N447" s="1"/>
  <c r="O447" s="1"/>
  <c r="J411"/>
  <c r="N411" s="1"/>
  <c r="O411" s="1"/>
  <c r="J397"/>
  <c r="N397" s="1"/>
  <c r="O397" s="1"/>
  <c r="J383"/>
  <c r="N383" s="1"/>
  <c r="O383" s="1"/>
  <c r="J347"/>
  <c r="N347" s="1"/>
  <c r="O347" s="1"/>
  <c r="J333"/>
  <c r="N333" s="1"/>
  <c r="O333" s="1"/>
  <c r="J327"/>
  <c r="N327" s="1"/>
  <c r="O327" s="1"/>
  <c r="J322"/>
  <c r="N322" s="1"/>
  <c r="O322" s="1"/>
  <c r="J311"/>
  <c r="N311" s="1"/>
  <c r="O311" s="1"/>
  <c r="J306"/>
  <c r="N306" s="1"/>
  <c r="O306" s="1"/>
  <c r="J295"/>
  <c r="N295" s="1"/>
  <c r="O295" s="1"/>
  <c r="J290"/>
  <c r="N290" s="1"/>
  <c r="O290" s="1"/>
  <c r="J279"/>
  <c r="N279" s="1"/>
  <c r="O279" s="1"/>
  <c r="J274"/>
  <c r="N274" s="1"/>
  <c r="O274" s="1"/>
  <c r="J263"/>
  <c r="N263" s="1"/>
  <c r="O263" s="1"/>
  <c r="J258"/>
  <c r="N258" s="1"/>
  <c r="O258" s="1"/>
  <c r="J247"/>
  <c r="N247" s="1"/>
  <c r="O247" s="1"/>
  <c r="J242"/>
  <c r="N242" s="1"/>
  <c r="O242" s="1"/>
  <c r="J231"/>
  <c r="N231" s="1"/>
  <c r="O231" s="1"/>
  <c r="J226"/>
  <c r="N226" s="1"/>
  <c r="O226" s="1"/>
  <c r="J215"/>
  <c r="N215" s="1"/>
  <c r="O215" s="1"/>
  <c r="J210"/>
  <c r="N210" s="1"/>
  <c r="O210" s="1"/>
  <c r="J199"/>
  <c r="N199" s="1"/>
  <c r="O199" s="1"/>
  <c r="J194"/>
  <c r="N194" s="1"/>
  <c r="O194" s="1"/>
  <c r="J183"/>
  <c r="N183" s="1"/>
  <c r="O183" s="1"/>
  <c r="J178"/>
  <c r="N178" s="1"/>
  <c r="O178" s="1"/>
  <c r="J167"/>
  <c r="N167" s="1"/>
  <c r="O167" s="1"/>
  <c r="J162"/>
  <c r="N162" s="1"/>
  <c r="O162" s="1"/>
  <c r="J151"/>
  <c r="N151" s="1"/>
  <c r="O151" s="1"/>
  <c r="J146"/>
  <c r="N146" s="1"/>
  <c r="O146" s="1"/>
  <c r="J135"/>
  <c r="N135" s="1"/>
  <c r="O135" s="1"/>
  <c r="J130"/>
  <c r="N130" s="1"/>
  <c r="O130" s="1"/>
  <c r="J119"/>
  <c r="N119" s="1"/>
  <c r="O119" s="1"/>
  <c r="J115"/>
  <c r="N115" s="1"/>
  <c r="O115" s="1"/>
  <c r="J111"/>
  <c r="N111" s="1"/>
  <c r="O111" s="1"/>
  <c r="J107"/>
  <c r="N107" s="1"/>
  <c r="O107" s="1"/>
  <c r="J103"/>
  <c r="N103" s="1"/>
  <c r="O103" s="1"/>
  <c r="J99"/>
  <c r="N99" s="1"/>
  <c r="O99" s="1"/>
  <c r="J95"/>
  <c r="N95" s="1"/>
  <c r="O95" s="1"/>
  <c r="J91"/>
  <c r="N91" s="1"/>
  <c r="O91" s="1"/>
  <c r="J87"/>
  <c r="N87" s="1"/>
  <c r="O87" s="1"/>
  <c r="J83"/>
  <c r="N83" s="1"/>
  <c r="O83" s="1"/>
  <c r="J79"/>
  <c r="N79" s="1"/>
  <c r="O79" s="1"/>
  <c r="J75"/>
  <c r="N75" s="1"/>
  <c r="O75" s="1"/>
  <c r="J71"/>
  <c r="N71" s="1"/>
  <c r="O71" s="1"/>
  <c r="J67"/>
  <c r="N67" s="1"/>
  <c r="O67" s="1"/>
  <c r="J63"/>
  <c r="N63" s="1"/>
  <c r="O63" s="1"/>
  <c r="J59"/>
  <c r="N59" s="1"/>
  <c r="O59" s="1"/>
  <c r="J55"/>
  <c r="N55" s="1"/>
  <c r="O55" s="1"/>
  <c r="J51"/>
  <c r="N51" s="1"/>
  <c r="O51" s="1"/>
  <c r="J47"/>
  <c r="N47" s="1"/>
  <c r="O47" s="1"/>
  <c r="J43"/>
  <c r="N43" s="1"/>
  <c r="O43" s="1"/>
  <c r="J39"/>
  <c r="N39" s="1"/>
  <c r="O39" s="1"/>
  <c r="J35"/>
  <c r="N35" s="1"/>
  <c r="O35" s="1"/>
  <c r="J28"/>
  <c r="N28" s="1"/>
  <c r="O28" s="1"/>
  <c r="J23"/>
  <c r="N23" s="1"/>
  <c r="O23" s="1"/>
  <c r="J20"/>
  <c r="N20" s="1"/>
  <c r="O20" s="1"/>
  <c r="J15"/>
  <c r="N15" s="1"/>
  <c r="O15" s="1"/>
  <c r="J12"/>
  <c r="N12" s="1"/>
  <c r="O12" s="1"/>
  <c r="J7"/>
  <c r="N7" s="1"/>
  <c r="O7" s="1"/>
  <c r="J4"/>
  <c r="N4" s="1"/>
  <c r="O4" s="1"/>
  <c r="J501"/>
  <c r="N501" s="1"/>
  <c r="O501" s="1"/>
  <c r="J487"/>
  <c r="N487" s="1"/>
  <c r="O487" s="1"/>
  <c r="J451"/>
  <c r="N451" s="1"/>
  <c r="O451" s="1"/>
  <c r="J437"/>
  <c r="N437" s="1"/>
  <c r="O437" s="1"/>
  <c r="J423"/>
  <c r="N423" s="1"/>
  <c r="O423" s="1"/>
  <c r="J387"/>
  <c r="N387" s="1"/>
  <c r="O387" s="1"/>
  <c r="J373"/>
  <c r="N373" s="1"/>
  <c r="O373" s="1"/>
  <c r="J359"/>
  <c r="N359" s="1"/>
  <c r="O359" s="1"/>
  <c r="J325"/>
  <c r="N325" s="1"/>
  <c r="O325" s="1"/>
  <c r="J320"/>
  <c r="N320" s="1"/>
  <c r="O320" s="1"/>
  <c r="J309"/>
  <c r="N309" s="1"/>
  <c r="O309" s="1"/>
  <c r="J304"/>
  <c r="N304" s="1"/>
  <c r="O304" s="1"/>
  <c r="J293"/>
  <c r="N293" s="1"/>
  <c r="O293" s="1"/>
  <c r="J288"/>
  <c r="N288" s="1"/>
  <c r="O288" s="1"/>
  <c r="J277"/>
  <c r="N277" s="1"/>
  <c r="O277" s="1"/>
  <c r="J272"/>
  <c r="N272" s="1"/>
  <c r="O272" s="1"/>
  <c r="J261"/>
  <c r="N261" s="1"/>
  <c r="O261" s="1"/>
  <c r="J256"/>
  <c r="N256" s="1"/>
  <c r="O256" s="1"/>
  <c r="J245"/>
  <c r="N245" s="1"/>
  <c r="O245" s="1"/>
  <c r="J240"/>
  <c r="N240" s="1"/>
  <c r="O240" s="1"/>
  <c r="J229"/>
  <c r="N229" s="1"/>
  <c r="O229" s="1"/>
  <c r="J224"/>
  <c r="N224" s="1"/>
  <c r="O224" s="1"/>
  <c r="J213"/>
  <c r="N213" s="1"/>
  <c r="O213" s="1"/>
  <c r="J208"/>
  <c r="N208" s="1"/>
  <c r="O208" s="1"/>
  <c r="J197"/>
  <c r="N197" s="1"/>
  <c r="O197" s="1"/>
  <c r="J192"/>
  <c r="N192" s="1"/>
  <c r="O192" s="1"/>
  <c r="J181"/>
  <c r="N181" s="1"/>
  <c r="O181" s="1"/>
  <c r="J176"/>
  <c r="N176" s="1"/>
  <c r="O176" s="1"/>
  <c r="J165"/>
  <c r="N165" s="1"/>
  <c r="O165" s="1"/>
  <c r="J160"/>
  <c r="N160" s="1"/>
  <c r="O160" s="1"/>
  <c r="J149"/>
  <c r="N149" s="1"/>
  <c r="O149" s="1"/>
  <c r="J144"/>
  <c r="N144" s="1"/>
  <c r="O144" s="1"/>
  <c r="J133"/>
  <c r="N133" s="1"/>
  <c r="O133" s="1"/>
  <c r="J31"/>
  <c r="N31" s="1"/>
  <c r="O31" s="1"/>
  <c r="J25"/>
  <c r="N25" s="1"/>
  <c r="O25" s="1"/>
  <c r="J22"/>
  <c r="N22" s="1"/>
  <c r="O22" s="1"/>
  <c r="J17"/>
  <c r="N17" s="1"/>
  <c r="O17" s="1"/>
  <c r="J14"/>
  <c r="N14" s="1"/>
  <c r="O14" s="1"/>
  <c r="J9"/>
  <c r="N9" s="1"/>
  <c r="O9" s="1"/>
  <c r="J6"/>
  <c r="N6" s="1"/>
  <c r="O6" s="1"/>
  <c r="J365"/>
  <c r="N365" s="1"/>
  <c r="O365" s="1"/>
  <c r="J351"/>
  <c r="N351" s="1"/>
  <c r="O351" s="1"/>
  <c r="J319"/>
  <c r="N319" s="1"/>
  <c r="O319" s="1"/>
  <c r="J298"/>
  <c r="N298" s="1"/>
  <c r="O298" s="1"/>
  <c r="J282"/>
  <c r="N282" s="1"/>
  <c r="O282" s="1"/>
  <c r="J271"/>
  <c r="N271" s="1"/>
  <c r="O271" s="1"/>
  <c r="J234"/>
  <c r="N234" s="1"/>
  <c r="O234" s="1"/>
  <c r="J218"/>
  <c r="N218" s="1"/>
  <c r="O218" s="1"/>
  <c r="J207"/>
  <c r="N207" s="1"/>
  <c r="O207" s="1"/>
  <c r="J191"/>
  <c r="N191" s="1"/>
  <c r="O191" s="1"/>
  <c r="J170"/>
  <c r="N170" s="1"/>
  <c r="O170" s="1"/>
  <c r="J154"/>
  <c r="N154" s="1"/>
  <c r="O154" s="1"/>
  <c r="J143"/>
  <c r="N143" s="1"/>
  <c r="O143" s="1"/>
  <c r="J117"/>
  <c r="N117" s="1"/>
  <c r="O117" s="1"/>
  <c r="J109"/>
  <c r="N109" s="1"/>
  <c r="O109" s="1"/>
  <c r="J97"/>
  <c r="N97" s="1"/>
  <c r="O97" s="1"/>
  <c r="J89"/>
  <c r="N89" s="1"/>
  <c r="O89" s="1"/>
  <c r="J85"/>
  <c r="N85" s="1"/>
  <c r="O85" s="1"/>
  <c r="J73"/>
  <c r="N73" s="1"/>
  <c r="O73" s="1"/>
  <c r="J65"/>
  <c r="N65" s="1"/>
  <c r="O65" s="1"/>
  <c r="J57"/>
  <c r="N57" s="1"/>
  <c r="O57" s="1"/>
  <c r="J45"/>
  <c r="N45" s="1"/>
  <c r="O45" s="1"/>
  <c r="J41"/>
  <c r="N41" s="1"/>
  <c r="O41" s="1"/>
  <c r="J24"/>
  <c r="N24" s="1"/>
  <c r="O24" s="1"/>
  <c r="J19"/>
  <c r="N19" s="1"/>
  <c r="O19" s="1"/>
  <c r="J8"/>
  <c r="N8" s="1"/>
  <c r="O8" s="1"/>
  <c r="J469"/>
  <c r="N469" s="1"/>
  <c r="O469" s="1"/>
  <c r="J391"/>
  <c r="N391" s="1"/>
  <c r="O391" s="1"/>
  <c r="J355"/>
  <c r="N355" s="1"/>
  <c r="O355" s="1"/>
  <c r="J328"/>
  <c r="N328" s="1"/>
  <c r="O328" s="1"/>
  <c r="J317"/>
  <c r="N317" s="1"/>
  <c r="O317" s="1"/>
  <c r="J280"/>
  <c r="N280" s="1"/>
  <c r="O280" s="1"/>
  <c r="J264"/>
  <c r="N264" s="1"/>
  <c r="O264" s="1"/>
  <c r="J253"/>
  <c r="N253" s="1"/>
  <c r="O253" s="1"/>
  <c r="J232"/>
  <c r="N232" s="1"/>
  <c r="O232" s="1"/>
  <c r="J216"/>
  <c r="N216" s="1"/>
  <c r="O216" s="1"/>
  <c r="J200"/>
  <c r="N200" s="1"/>
  <c r="O200" s="1"/>
  <c r="J184"/>
  <c r="N184" s="1"/>
  <c r="O184" s="1"/>
  <c r="J173"/>
  <c r="N173" s="1"/>
  <c r="O173" s="1"/>
  <c r="J152"/>
  <c r="N152" s="1"/>
  <c r="O152" s="1"/>
  <c r="J141"/>
  <c r="N141" s="1"/>
  <c r="O141" s="1"/>
  <c r="J120"/>
  <c r="N120" s="1"/>
  <c r="O120" s="1"/>
  <c r="J29"/>
  <c r="N29" s="1"/>
  <c r="O29" s="1"/>
  <c r="J18"/>
  <c r="N18" s="1"/>
  <c r="O18" s="1"/>
  <c r="J13"/>
  <c r="N13" s="1"/>
  <c r="O13" s="1"/>
  <c r="J2"/>
  <c r="N2" s="1"/>
  <c r="O2" s="1"/>
  <c r="G5" i="2"/>
  <c r="G9"/>
  <c r="G13"/>
  <c r="G17"/>
  <c r="G21"/>
  <c r="G25"/>
  <c r="G29"/>
  <c r="G33"/>
  <c r="G37"/>
  <c r="G41"/>
  <c r="G45"/>
  <c r="G49"/>
  <c r="G53"/>
  <c r="G57"/>
  <c r="G61"/>
  <c r="G65"/>
  <c r="G69"/>
  <c r="G73"/>
  <c r="G77"/>
  <c r="G81"/>
  <c r="G85"/>
  <c r="G89"/>
  <c r="G93"/>
  <c r="G97"/>
  <c r="G101"/>
  <c r="G105"/>
  <c r="G109"/>
  <c r="G113"/>
  <c r="G117"/>
  <c r="G121"/>
  <c r="G125"/>
  <c r="G129"/>
  <c r="G133"/>
  <c r="G137"/>
  <c r="G141"/>
  <c r="G145"/>
  <c r="G149"/>
  <c r="G153"/>
  <c r="G157"/>
  <c r="G161"/>
  <c r="G165"/>
  <c r="G169"/>
  <c r="G173"/>
  <c r="G177"/>
  <c r="G181"/>
  <c r="G185"/>
  <c r="G189"/>
  <c r="G193"/>
  <c r="G197"/>
  <c r="G201"/>
  <c r="G205"/>
  <c r="G209"/>
  <c r="G213"/>
  <c r="G217"/>
  <c r="G221"/>
  <c r="G225"/>
  <c r="G229"/>
  <c r="G233"/>
  <c r="G237"/>
  <c r="G241"/>
  <c r="G245"/>
  <c r="G249"/>
  <c r="G253"/>
  <c r="G257"/>
  <c r="G261"/>
  <c r="G265"/>
  <c r="G269"/>
  <c r="G273"/>
  <c r="G277"/>
  <c r="G281"/>
  <c r="G285"/>
  <c r="G289"/>
  <c r="G293"/>
  <c r="G297"/>
  <c r="G301"/>
  <c r="G305"/>
  <c r="G309"/>
  <c r="G313"/>
  <c r="G317"/>
  <c r="G321"/>
  <c r="G325"/>
  <c r="G329"/>
  <c r="G333"/>
  <c r="G337"/>
  <c r="G341"/>
  <c r="G345"/>
  <c r="G349"/>
  <c r="G353"/>
  <c r="G357"/>
  <c r="G361"/>
  <c r="G365"/>
  <c r="G369"/>
  <c r="G373"/>
  <c r="G377"/>
  <c r="G381"/>
  <c r="G385"/>
  <c r="G389"/>
  <c r="G393"/>
  <c r="G397"/>
  <c r="G401"/>
  <c r="G405"/>
  <c r="G409"/>
  <c r="G413"/>
  <c r="G417"/>
  <c r="G421"/>
  <c r="G425"/>
  <c r="G429"/>
  <c r="G433"/>
  <c r="G437"/>
  <c r="G441"/>
  <c r="G445"/>
  <c r="G449"/>
  <c r="G453"/>
  <c r="G457"/>
  <c r="G461"/>
  <c r="G465"/>
  <c r="G469"/>
  <c r="G473"/>
  <c r="G477"/>
  <c r="G481"/>
  <c r="G485"/>
  <c r="G489"/>
  <c r="G493"/>
  <c r="G497"/>
  <c r="G501"/>
  <c r="G6"/>
  <c r="G10"/>
  <c r="G14"/>
  <c r="G18"/>
  <c r="G22"/>
  <c r="G26"/>
  <c r="G30"/>
  <c r="G34"/>
  <c r="G38"/>
  <c r="G42"/>
  <c r="G46"/>
  <c r="G50"/>
  <c r="G54"/>
  <c r="G58"/>
  <c r="G62"/>
  <c r="G66"/>
  <c r="G70"/>
  <c r="G74"/>
  <c r="G78"/>
  <c r="G82"/>
  <c r="G86"/>
  <c r="G90"/>
  <c r="G94"/>
  <c r="G98"/>
  <c r="G102"/>
  <c r="G106"/>
  <c r="G110"/>
  <c r="G114"/>
  <c r="G118"/>
  <c r="G122"/>
  <c r="G126"/>
  <c r="G130"/>
  <c r="G134"/>
  <c r="G138"/>
  <c r="G142"/>
  <c r="G146"/>
  <c r="G150"/>
  <c r="G154"/>
  <c r="G158"/>
  <c r="G162"/>
  <c r="G166"/>
  <c r="G170"/>
  <c r="G174"/>
  <c r="G178"/>
  <c r="G182"/>
  <c r="G186"/>
  <c r="G190"/>
  <c r="G194"/>
  <c r="G198"/>
  <c r="G202"/>
  <c r="G206"/>
  <c r="G210"/>
  <c r="G214"/>
  <c r="G218"/>
  <c r="G222"/>
  <c r="G226"/>
  <c r="G230"/>
  <c r="G234"/>
  <c r="G238"/>
  <c r="G242"/>
  <c r="G246"/>
  <c r="G250"/>
  <c r="G254"/>
  <c r="G258"/>
  <c r="G262"/>
  <c r="G266"/>
  <c r="G270"/>
  <c r="G274"/>
  <c r="G278"/>
  <c r="G282"/>
  <c r="G286"/>
  <c r="G290"/>
  <c r="G294"/>
  <c r="G298"/>
  <c r="G302"/>
  <c r="G306"/>
  <c r="G310"/>
  <c r="G314"/>
  <c r="G318"/>
  <c r="G322"/>
  <c r="G326"/>
  <c r="G330"/>
  <c r="G334"/>
  <c r="G338"/>
  <c r="G342"/>
  <c r="G346"/>
  <c r="G350"/>
  <c r="G354"/>
  <c r="G358"/>
  <c r="G362"/>
  <c r="G366"/>
  <c r="G370"/>
  <c r="G374"/>
  <c r="G378"/>
  <c r="G382"/>
  <c r="G386"/>
  <c r="G390"/>
  <c r="G394"/>
  <c r="G398"/>
  <c r="G402"/>
  <c r="G406"/>
  <c r="G410"/>
  <c r="G414"/>
  <c r="G418"/>
  <c r="G422"/>
  <c r="G426"/>
  <c r="G430"/>
  <c r="G434"/>
  <c r="G438"/>
  <c r="G442"/>
  <c r="G446"/>
  <c r="G450"/>
  <c r="G454"/>
  <c r="G458"/>
  <c r="G462"/>
  <c r="G466"/>
  <c r="G470"/>
  <c r="G474"/>
  <c r="G478"/>
  <c r="G482"/>
  <c r="G486"/>
  <c r="G490"/>
  <c r="G494"/>
  <c r="G498"/>
  <c r="G2"/>
  <c r="G4"/>
  <c r="G8"/>
  <c r="G12"/>
  <c r="G16"/>
  <c r="G20"/>
  <c r="G24"/>
  <c r="G28"/>
  <c r="G32"/>
  <c r="G36"/>
  <c r="G40"/>
  <c r="G44"/>
  <c r="G48"/>
  <c r="G52"/>
  <c r="G56"/>
  <c r="G60"/>
  <c r="G64"/>
  <c r="G68"/>
  <c r="G72"/>
  <c r="G76"/>
  <c r="G80"/>
  <c r="G84"/>
  <c r="G88"/>
  <c r="G92"/>
  <c r="G96"/>
  <c r="G100"/>
  <c r="G104"/>
  <c r="G108"/>
  <c r="G112"/>
  <c r="G116"/>
  <c r="G120"/>
  <c r="G124"/>
  <c r="G128"/>
  <c r="G132"/>
  <c r="G136"/>
  <c r="G140"/>
  <c r="G144"/>
  <c r="G148"/>
  <c r="G152"/>
  <c r="G156"/>
  <c r="G160"/>
  <c r="G164"/>
  <c r="G168"/>
  <c r="G172"/>
  <c r="G176"/>
  <c r="G180"/>
  <c r="G184"/>
  <c r="G188"/>
  <c r="G192"/>
  <c r="G196"/>
  <c r="G200"/>
  <c r="G204"/>
  <c r="G208"/>
  <c r="G212"/>
  <c r="G216"/>
  <c r="G220"/>
  <c r="G224"/>
  <c r="G228"/>
  <c r="G232"/>
  <c r="G236"/>
  <c r="G240"/>
  <c r="G244"/>
  <c r="G248"/>
  <c r="G252"/>
  <c r="G256"/>
  <c r="G260"/>
  <c r="G264"/>
  <c r="G268"/>
  <c r="G272"/>
  <c r="G276"/>
  <c r="G280"/>
  <c r="G284"/>
  <c r="G288"/>
  <c r="G292"/>
  <c r="G296"/>
  <c r="G300"/>
  <c r="G304"/>
  <c r="G308"/>
  <c r="G312"/>
  <c r="G316"/>
  <c r="G320"/>
  <c r="G324"/>
  <c r="G328"/>
  <c r="G332"/>
  <c r="G336"/>
  <c r="G340"/>
  <c r="G344"/>
  <c r="G348"/>
  <c r="G352"/>
  <c r="G356"/>
  <c r="G360"/>
  <c r="G364"/>
  <c r="G368"/>
  <c r="G372"/>
  <c r="G376"/>
  <c r="G380"/>
  <c r="G384"/>
  <c r="G388"/>
  <c r="G392"/>
  <c r="G396"/>
  <c r="G400"/>
  <c r="G404"/>
  <c r="G408"/>
  <c r="G412"/>
  <c r="G416"/>
  <c r="G420"/>
  <c r="G424"/>
  <c r="G428"/>
  <c r="G432"/>
  <c r="G436"/>
  <c r="G440"/>
  <c r="G444"/>
  <c r="G448"/>
  <c r="G452"/>
  <c r="G456"/>
  <c r="G460"/>
  <c r="G464"/>
  <c r="G468"/>
  <c r="G472"/>
  <c r="G476"/>
  <c r="G480"/>
  <c r="G484"/>
  <c r="G488"/>
  <c r="G492"/>
  <c r="G496"/>
  <c r="G500"/>
  <c r="K6"/>
  <c r="K10"/>
  <c r="K14"/>
  <c r="K18"/>
  <c r="K22"/>
  <c r="K26"/>
  <c r="K30"/>
  <c r="K34"/>
  <c r="K38"/>
  <c r="K42"/>
  <c r="K46"/>
  <c r="K50"/>
  <c r="K54"/>
  <c r="K58"/>
  <c r="K62"/>
  <c r="K66"/>
  <c r="K70"/>
  <c r="K74"/>
  <c r="K78"/>
  <c r="K82"/>
  <c r="K86"/>
  <c r="K90"/>
  <c r="K94"/>
  <c r="K98"/>
  <c r="K102"/>
  <c r="K106"/>
  <c r="K110"/>
  <c r="K114"/>
  <c r="K118"/>
  <c r="K122"/>
  <c r="K126"/>
  <c r="K130"/>
  <c r="K134"/>
  <c r="K138"/>
  <c r="K142"/>
  <c r="K146"/>
  <c r="K150"/>
  <c r="K154"/>
  <c r="K158"/>
  <c r="K162"/>
  <c r="K166"/>
  <c r="K170"/>
  <c r="K174"/>
  <c r="K178"/>
  <c r="K182"/>
  <c r="K186"/>
  <c r="K190"/>
  <c r="K194"/>
  <c r="K198"/>
  <c r="K202"/>
  <c r="K206"/>
  <c r="K210"/>
  <c r="K4"/>
  <c r="K8"/>
  <c r="K12"/>
  <c r="K16"/>
  <c r="K20"/>
  <c r="K24"/>
  <c r="K28"/>
  <c r="K32"/>
  <c r="K36"/>
  <c r="K40"/>
  <c r="K44"/>
  <c r="K48"/>
  <c r="K52"/>
  <c r="K56"/>
  <c r="K60"/>
  <c r="K64"/>
  <c r="K68"/>
  <c r="K72"/>
  <c r="K76"/>
  <c r="K80"/>
  <c r="K84"/>
  <c r="K88"/>
  <c r="K92"/>
  <c r="K96"/>
  <c r="K100"/>
  <c r="K104"/>
  <c r="K108"/>
  <c r="K112"/>
  <c r="K116"/>
  <c r="K120"/>
  <c r="K124"/>
  <c r="K128"/>
  <c r="K132"/>
  <c r="K136"/>
  <c r="K140"/>
  <c r="K144"/>
  <c r="K148"/>
  <c r="K152"/>
  <c r="K156"/>
  <c r="K160"/>
  <c r="K164"/>
  <c r="K168"/>
  <c r="K172"/>
  <c r="K176"/>
  <c r="K180"/>
  <c r="K184"/>
  <c r="K188"/>
  <c r="K192"/>
  <c r="K196"/>
  <c r="K200"/>
  <c r="K204"/>
  <c r="K208"/>
  <c r="K5"/>
  <c r="K13"/>
  <c r="K21"/>
  <c r="K29"/>
  <c r="K37"/>
  <c r="K45"/>
  <c r="K53"/>
  <c r="K61"/>
  <c r="K69"/>
  <c r="K77"/>
  <c r="K85"/>
  <c r="K93"/>
  <c r="K101"/>
  <c r="K109"/>
  <c r="K117"/>
  <c r="K125"/>
  <c r="K133"/>
  <c r="K141"/>
  <c r="K149"/>
  <c r="K157"/>
  <c r="K165"/>
  <c r="K173"/>
  <c r="K181"/>
  <c r="K189"/>
  <c r="K197"/>
  <c r="K205"/>
  <c r="K212"/>
  <c r="K216"/>
  <c r="K220"/>
  <c r="K224"/>
  <c r="K228"/>
  <c r="K232"/>
  <c r="K236"/>
  <c r="K240"/>
  <c r="K244"/>
  <c r="K248"/>
  <c r="K252"/>
  <c r="K256"/>
  <c r="K260"/>
  <c r="K264"/>
  <c r="K268"/>
  <c r="K272"/>
  <c r="K276"/>
  <c r="K280"/>
  <c r="K284"/>
  <c r="K288"/>
  <c r="K292"/>
  <c r="K296"/>
  <c r="K300"/>
  <c r="K304"/>
  <c r="K308"/>
  <c r="K312"/>
  <c r="K316"/>
  <c r="K320"/>
  <c r="K324"/>
  <c r="K328"/>
  <c r="K332"/>
  <c r="K336"/>
  <c r="K340"/>
  <c r="K344"/>
  <c r="K348"/>
  <c r="K352"/>
  <c r="K356"/>
  <c r="K360"/>
  <c r="K364"/>
  <c r="K368"/>
  <c r="K372"/>
  <c r="K376"/>
  <c r="K380"/>
  <c r="K384"/>
  <c r="K388"/>
  <c r="K392"/>
  <c r="K396"/>
  <c r="K400"/>
  <c r="K404"/>
  <c r="K408"/>
  <c r="K412"/>
  <c r="K416"/>
  <c r="K420"/>
  <c r="K424"/>
  <c r="K428"/>
  <c r="K432"/>
  <c r="K436"/>
  <c r="K440"/>
  <c r="K444"/>
  <c r="K448"/>
  <c r="K452"/>
  <c r="K456"/>
  <c r="K460"/>
  <c r="K464"/>
  <c r="K468"/>
  <c r="K472"/>
  <c r="K476"/>
  <c r="K480"/>
  <c r="K484"/>
  <c r="K488"/>
  <c r="K492"/>
  <c r="K496"/>
  <c r="K500"/>
  <c r="K7"/>
  <c r="K15"/>
  <c r="K23"/>
  <c r="K31"/>
  <c r="K39"/>
  <c r="K47"/>
  <c r="K55"/>
  <c r="K63"/>
  <c r="K71"/>
  <c r="K79"/>
  <c r="K87"/>
  <c r="K95"/>
  <c r="K103"/>
  <c r="K111"/>
  <c r="K119"/>
  <c r="K127"/>
  <c r="K135"/>
  <c r="K143"/>
  <c r="K151"/>
  <c r="K159"/>
  <c r="K167"/>
  <c r="K175"/>
  <c r="K183"/>
  <c r="K191"/>
  <c r="K199"/>
  <c r="K207"/>
  <c r="K213"/>
  <c r="K217"/>
  <c r="K221"/>
  <c r="K225"/>
  <c r="K229"/>
  <c r="K233"/>
  <c r="K237"/>
  <c r="K241"/>
  <c r="K245"/>
  <c r="K249"/>
  <c r="K253"/>
  <c r="K257"/>
  <c r="K261"/>
  <c r="K265"/>
  <c r="K269"/>
  <c r="K273"/>
  <c r="K277"/>
  <c r="K281"/>
  <c r="K285"/>
  <c r="K289"/>
  <c r="K293"/>
  <c r="K297"/>
  <c r="K301"/>
  <c r="K305"/>
  <c r="K309"/>
  <c r="K313"/>
  <c r="K317"/>
  <c r="K321"/>
  <c r="K325"/>
  <c r="K329"/>
  <c r="K333"/>
  <c r="K337"/>
  <c r="K341"/>
  <c r="K345"/>
  <c r="K349"/>
  <c r="K353"/>
  <c r="K357"/>
  <c r="K361"/>
  <c r="K365"/>
  <c r="K369"/>
  <c r="K373"/>
  <c r="K377"/>
  <c r="K381"/>
  <c r="K385"/>
  <c r="K389"/>
  <c r="K393"/>
  <c r="K397"/>
  <c r="K401"/>
  <c r="K405"/>
  <c r="K409"/>
  <c r="K413"/>
  <c r="K417"/>
  <c r="K421"/>
  <c r="K425"/>
  <c r="K429"/>
  <c r="K433"/>
  <c r="K437"/>
  <c r="K441"/>
  <c r="K445"/>
  <c r="K449"/>
  <c r="K453"/>
  <c r="K457"/>
  <c r="K461"/>
  <c r="K465"/>
  <c r="K469"/>
  <c r="K473"/>
  <c r="K477"/>
  <c r="K481"/>
  <c r="K485"/>
  <c r="K489"/>
  <c r="K493"/>
  <c r="K497"/>
  <c r="K501"/>
  <c r="K3"/>
  <c r="K11"/>
  <c r="K19"/>
  <c r="K27"/>
  <c r="K35"/>
  <c r="K43"/>
  <c r="K51"/>
  <c r="K59"/>
  <c r="K67"/>
  <c r="K75"/>
  <c r="K83"/>
  <c r="K91"/>
  <c r="K99"/>
  <c r="K107"/>
  <c r="K115"/>
  <c r="K123"/>
  <c r="K131"/>
  <c r="K139"/>
  <c r="K147"/>
  <c r="K155"/>
  <c r="K163"/>
  <c r="K171"/>
  <c r="K179"/>
  <c r="K187"/>
  <c r="K195"/>
  <c r="K203"/>
  <c r="K211"/>
  <c r="K215"/>
  <c r="K219"/>
  <c r="K223"/>
  <c r="K227"/>
  <c r="K231"/>
  <c r="K235"/>
  <c r="K239"/>
  <c r="K243"/>
  <c r="K247"/>
  <c r="K251"/>
  <c r="K255"/>
  <c r="K259"/>
  <c r="K263"/>
  <c r="K267"/>
  <c r="K271"/>
  <c r="K275"/>
  <c r="K279"/>
  <c r="K283"/>
  <c r="K287"/>
  <c r="K291"/>
  <c r="K295"/>
  <c r="K299"/>
  <c r="K303"/>
  <c r="K307"/>
  <c r="K311"/>
  <c r="K315"/>
  <c r="K319"/>
  <c r="K323"/>
  <c r="K327"/>
  <c r="K331"/>
  <c r="K335"/>
  <c r="K339"/>
  <c r="K343"/>
  <c r="K347"/>
  <c r="K351"/>
  <c r="K355"/>
  <c r="K359"/>
  <c r="K363"/>
  <c r="K367"/>
  <c r="K371"/>
  <c r="K375"/>
  <c r="K379"/>
  <c r="K383"/>
  <c r="K387"/>
  <c r="K391"/>
  <c r="K395"/>
  <c r="K399"/>
  <c r="K403"/>
  <c r="K407"/>
  <c r="K411"/>
  <c r="K415"/>
  <c r="K419"/>
  <c r="K423"/>
  <c r="K427"/>
  <c r="K431"/>
  <c r="K435"/>
  <c r="K439"/>
  <c r="K443"/>
  <c r="K447"/>
  <c r="K451"/>
  <c r="K455"/>
  <c r="K459"/>
  <c r="K463"/>
  <c r="K467"/>
  <c r="K471"/>
  <c r="K475"/>
  <c r="K479"/>
  <c r="K483"/>
  <c r="K487"/>
  <c r="K491"/>
  <c r="K495"/>
  <c r="K499"/>
  <c r="K25"/>
  <c r="K57"/>
  <c r="K89"/>
  <c r="K121"/>
  <c r="K153"/>
  <c r="K185"/>
  <c r="K214"/>
  <c r="K230"/>
  <c r="K246"/>
  <c r="K262"/>
  <c r="K278"/>
  <c r="K294"/>
  <c r="K310"/>
  <c r="K326"/>
  <c r="K342"/>
  <c r="K358"/>
  <c r="K374"/>
  <c r="K390"/>
  <c r="K406"/>
  <c r="K422"/>
  <c r="K438"/>
  <c r="K454"/>
  <c r="K470"/>
  <c r="K486"/>
  <c r="K2"/>
  <c r="K33"/>
  <c r="K65"/>
  <c r="K97"/>
  <c r="K129"/>
  <c r="K161"/>
  <c r="K193"/>
  <c r="K218"/>
  <c r="K234"/>
  <c r="K250"/>
  <c r="K266"/>
  <c r="K282"/>
  <c r="K298"/>
  <c r="K314"/>
  <c r="K330"/>
  <c r="K346"/>
  <c r="K362"/>
  <c r="K378"/>
  <c r="K394"/>
  <c r="K410"/>
  <c r="K426"/>
  <c r="K442"/>
  <c r="K458"/>
  <c r="K474"/>
  <c r="K490"/>
  <c r="K17"/>
  <c r="K49"/>
  <c r="K81"/>
  <c r="K113"/>
  <c r="K145"/>
  <c r="K177"/>
  <c r="K209"/>
  <c r="K226"/>
  <c r="K242"/>
  <c r="K258"/>
  <c r="K274"/>
  <c r="K290"/>
  <c r="K306"/>
  <c r="K322"/>
  <c r="K338"/>
  <c r="K354"/>
  <c r="K370"/>
  <c r="K386"/>
  <c r="K402"/>
  <c r="K418"/>
  <c r="K434"/>
  <c r="K450"/>
  <c r="K466"/>
  <c r="K482"/>
  <c r="K498"/>
  <c r="P5"/>
  <c r="P9"/>
  <c r="P13"/>
  <c r="P17"/>
  <c r="P21"/>
  <c r="P25"/>
  <c r="P29"/>
  <c r="P33"/>
  <c r="P37"/>
  <c r="P41"/>
  <c r="P45"/>
  <c r="P49"/>
  <c r="P53"/>
  <c r="P57"/>
  <c r="P61"/>
  <c r="P65"/>
  <c r="P69"/>
  <c r="P73"/>
  <c r="P77"/>
  <c r="P81"/>
  <c r="P85"/>
  <c r="P89"/>
  <c r="P93"/>
  <c r="P97"/>
  <c r="P101"/>
  <c r="P105"/>
  <c r="P109"/>
  <c r="P113"/>
  <c r="P117"/>
  <c r="P121"/>
  <c r="P125"/>
  <c r="P129"/>
  <c r="P133"/>
  <c r="P137"/>
  <c r="P141"/>
  <c r="P145"/>
  <c r="P149"/>
  <c r="P153"/>
  <c r="P157"/>
  <c r="P161"/>
  <c r="P165"/>
  <c r="P169"/>
  <c r="P173"/>
  <c r="P177"/>
  <c r="P181"/>
  <c r="P185"/>
  <c r="P189"/>
  <c r="P193"/>
  <c r="P197"/>
  <c r="P201"/>
  <c r="P205"/>
  <c r="P209"/>
  <c r="P213"/>
  <c r="P217"/>
  <c r="P221"/>
  <c r="P225"/>
  <c r="P229"/>
  <c r="P233"/>
  <c r="P237"/>
  <c r="P241"/>
  <c r="P245"/>
  <c r="P249"/>
  <c r="P253"/>
  <c r="P6"/>
  <c r="P10"/>
  <c r="P14"/>
  <c r="P18"/>
  <c r="P22"/>
  <c r="P26"/>
  <c r="P30"/>
  <c r="P34"/>
  <c r="P38"/>
  <c r="P42"/>
  <c r="P46"/>
  <c r="P50"/>
  <c r="P54"/>
  <c r="P58"/>
  <c r="P62"/>
  <c r="P66"/>
  <c r="P70"/>
  <c r="P74"/>
  <c r="P78"/>
  <c r="P82"/>
  <c r="P86"/>
  <c r="P90"/>
  <c r="P94"/>
  <c r="P98"/>
  <c r="P102"/>
  <c r="P106"/>
  <c r="P110"/>
  <c r="P114"/>
  <c r="P118"/>
  <c r="P122"/>
  <c r="P126"/>
  <c r="P130"/>
  <c r="P134"/>
  <c r="P3"/>
  <c r="P7"/>
  <c r="P11"/>
  <c r="P15"/>
  <c r="P19"/>
  <c r="P23"/>
  <c r="P27"/>
  <c r="P31"/>
  <c r="P35"/>
  <c r="P39"/>
  <c r="P43"/>
  <c r="P47"/>
  <c r="P51"/>
  <c r="P55"/>
  <c r="P59"/>
  <c r="P63"/>
  <c r="P67"/>
  <c r="P71"/>
  <c r="P75"/>
  <c r="P79"/>
  <c r="P83"/>
  <c r="P87"/>
  <c r="P91"/>
  <c r="P95"/>
  <c r="P99"/>
  <c r="P103"/>
  <c r="P107"/>
  <c r="P111"/>
  <c r="P115"/>
  <c r="P119"/>
  <c r="P123"/>
  <c r="P127"/>
  <c r="P131"/>
  <c r="P135"/>
  <c r="P139"/>
  <c r="P143"/>
  <c r="P147"/>
  <c r="P151"/>
  <c r="P155"/>
  <c r="P159"/>
  <c r="P163"/>
  <c r="P167"/>
  <c r="P171"/>
  <c r="P175"/>
  <c r="P179"/>
  <c r="P183"/>
  <c r="P187"/>
  <c r="P191"/>
  <c r="P195"/>
  <c r="P199"/>
  <c r="P203"/>
  <c r="P207"/>
  <c r="P211"/>
  <c r="P215"/>
  <c r="P219"/>
  <c r="P223"/>
  <c r="P227"/>
  <c r="P231"/>
  <c r="P235"/>
  <c r="P239"/>
  <c r="P243"/>
  <c r="P247"/>
  <c r="P251"/>
  <c r="P255"/>
  <c r="P16"/>
  <c r="P32"/>
  <c r="P48"/>
  <c r="P64"/>
  <c r="P80"/>
  <c r="P96"/>
  <c r="P112"/>
  <c r="P128"/>
  <c r="P140"/>
  <c r="P148"/>
  <c r="P156"/>
  <c r="P164"/>
  <c r="P172"/>
  <c r="P180"/>
  <c r="P188"/>
  <c r="P196"/>
  <c r="P204"/>
  <c r="P212"/>
  <c r="P220"/>
  <c r="P228"/>
  <c r="P236"/>
  <c r="P244"/>
  <c r="P252"/>
  <c r="P258"/>
  <c r="P262"/>
  <c r="P266"/>
  <c r="P270"/>
  <c r="P274"/>
  <c r="P278"/>
  <c r="P282"/>
  <c r="P286"/>
  <c r="P290"/>
  <c r="P294"/>
  <c r="P298"/>
  <c r="P302"/>
  <c r="P306"/>
  <c r="P310"/>
  <c r="P314"/>
  <c r="P318"/>
  <c r="P322"/>
  <c r="P326"/>
  <c r="P330"/>
  <c r="P334"/>
  <c r="P338"/>
  <c r="P342"/>
  <c r="P346"/>
  <c r="P350"/>
  <c r="P354"/>
  <c r="P358"/>
  <c r="P362"/>
  <c r="P366"/>
  <c r="P370"/>
  <c r="P374"/>
  <c r="P378"/>
  <c r="P382"/>
  <c r="P386"/>
  <c r="P390"/>
  <c r="P394"/>
  <c r="P398"/>
  <c r="P402"/>
  <c r="P406"/>
  <c r="P410"/>
  <c r="P414"/>
  <c r="P418"/>
  <c r="P422"/>
  <c r="P426"/>
  <c r="P430"/>
  <c r="P434"/>
  <c r="P438"/>
  <c r="P442"/>
  <c r="P446"/>
  <c r="P450"/>
  <c r="P454"/>
  <c r="P458"/>
  <c r="P462"/>
  <c r="P466"/>
  <c r="P470"/>
  <c r="P474"/>
  <c r="P478"/>
  <c r="P482"/>
  <c r="P486"/>
  <c r="P490"/>
  <c r="P494"/>
  <c r="P498"/>
  <c r="P2"/>
  <c r="P4"/>
  <c r="P20"/>
  <c r="P36"/>
  <c r="P52"/>
  <c r="P68"/>
  <c r="P84"/>
  <c r="P100"/>
  <c r="P116"/>
  <c r="P132"/>
  <c r="P142"/>
  <c r="P150"/>
  <c r="P158"/>
  <c r="P166"/>
  <c r="P174"/>
  <c r="P182"/>
  <c r="P190"/>
  <c r="P198"/>
  <c r="P206"/>
  <c r="P214"/>
  <c r="P222"/>
  <c r="P230"/>
  <c r="P238"/>
  <c r="P246"/>
  <c r="P254"/>
  <c r="P259"/>
  <c r="P263"/>
  <c r="P267"/>
  <c r="P271"/>
  <c r="P275"/>
  <c r="P279"/>
  <c r="P283"/>
  <c r="P287"/>
  <c r="P291"/>
  <c r="P295"/>
  <c r="P299"/>
  <c r="P303"/>
  <c r="P307"/>
  <c r="P311"/>
  <c r="P315"/>
  <c r="P319"/>
  <c r="P323"/>
  <c r="P327"/>
  <c r="P331"/>
  <c r="P335"/>
  <c r="P339"/>
  <c r="P343"/>
  <c r="P347"/>
  <c r="P351"/>
  <c r="P355"/>
  <c r="P359"/>
  <c r="P363"/>
  <c r="P367"/>
  <c r="P371"/>
  <c r="P375"/>
  <c r="P379"/>
  <c r="P383"/>
  <c r="P387"/>
  <c r="P391"/>
  <c r="P395"/>
  <c r="P399"/>
  <c r="P403"/>
  <c r="P407"/>
  <c r="P411"/>
  <c r="P415"/>
  <c r="P419"/>
  <c r="P423"/>
  <c r="P427"/>
  <c r="P431"/>
  <c r="P435"/>
  <c r="P439"/>
  <c r="P443"/>
  <c r="P447"/>
  <c r="P451"/>
  <c r="P455"/>
  <c r="P459"/>
  <c r="P463"/>
  <c r="P467"/>
  <c r="P471"/>
  <c r="P475"/>
  <c r="P479"/>
  <c r="P483"/>
  <c r="P487"/>
  <c r="P491"/>
  <c r="P495"/>
  <c r="P499"/>
  <c r="P8"/>
  <c r="P24"/>
  <c r="P40"/>
  <c r="P56"/>
  <c r="P72"/>
  <c r="P88"/>
  <c r="P104"/>
  <c r="P120"/>
  <c r="P136"/>
  <c r="P144"/>
  <c r="P152"/>
  <c r="P160"/>
  <c r="P168"/>
  <c r="P176"/>
  <c r="P184"/>
  <c r="P192"/>
  <c r="P200"/>
  <c r="P208"/>
  <c r="P216"/>
  <c r="P224"/>
  <c r="P232"/>
  <c r="P240"/>
  <c r="P248"/>
  <c r="P256"/>
  <c r="P260"/>
  <c r="P264"/>
  <c r="P268"/>
  <c r="P272"/>
  <c r="P276"/>
  <c r="P280"/>
  <c r="P284"/>
  <c r="P288"/>
  <c r="P292"/>
  <c r="P296"/>
  <c r="P300"/>
  <c r="P304"/>
  <c r="P308"/>
  <c r="P312"/>
  <c r="P316"/>
  <c r="P320"/>
  <c r="P324"/>
  <c r="P328"/>
  <c r="P332"/>
  <c r="P336"/>
  <c r="P340"/>
  <c r="P344"/>
  <c r="P348"/>
  <c r="P352"/>
  <c r="P356"/>
  <c r="P360"/>
  <c r="P364"/>
  <c r="P368"/>
  <c r="P372"/>
  <c r="P376"/>
  <c r="P380"/>
  <c r="P384"/>
  <c r="P388"/>
  <c r="P392"/>
  <c r="P396"/>
  <c r="P400"/>
  <c r="P404"/>
  <c r="P408"/>
  <c r="P412"/>
  <c r="P416"/>
  <c r="P420"/>
  <c r="P424"/>
  <c r="P428"/>
  <c r="P432"/>
  <c r="P436"/>
  <c r="P440"/>
  <c r="P444"/>
  <c r="P448"/>
  <c r="P452"/>
  <c r="P456"/>
  <c r="P460"/>
  <c r="P464"/>
  <c r="P468"/>
  <c r="P472"/>
  <c r="P476"/>
  <c r="P480"/>
  <c r="P484"/>
  <c r="P488"/>
  <c r="P492"/>
  <c r="P496"/>
  <c r="P500"/>
  <c r="P12"/>
  <c r="P28"/>
  <c r="P44"/>
  <c r="P60"/>
  <c r="P76"/>
  <c r="P92"/>
  <c r="P108"/>
  <c r="P124"/>
  <c r="P138"/>
  <c r="P146"/>
  <c r="P154"/>
  <c r="P162"/>
  <c r="P170"/>
  <c r="P178"/>
  <c r="P186"/>
  <c r="P194"/>
  <c r="P202"/>
  <c r="P210"/>
  <c r="P218"/>
  <c r="P226"/>
  <c r="P234"/>
  <c r="P242"/>
  <c r="P250"/>
  <c r="P257"/>
  <c r="P261"/>
  <c r="P265"/>
  <c r="P269"/>
  <c r="P273"/>
  <c r="P277"/>
  <c r="P281"/>
  <c r="P285"/>
  <c r="P289"/>
  <c r="P293"/>
  <c r="P297"/>
  <c r="P301"/>
  <c r="P305"/>
  <c r="P309"/>
  <c r="P313"/>
  <c r="P317"/>
  <c r="P321"/>
  <c r="P325"/>
  <c r="P329"/>
  <c r="P333"/>
  <c r="P337"/>
  <c r="P341"/>
  <c r="P345"/>
  <c r="P349"/>
  <c r="P353"/>
  <c r="P357"/>
  <c r="P361"/>
  <c r="P365"/>
  <c r="P369"/>
  <c r="P373"/>
  <c r="P377"/>
  <c r="P381"/>
  <c r="P385"/>
  <c r="P389"/>
  <c r="P393"/>
  <c r="P397"/>
  <c r="P401"/>
  <c r="P405"/>
  <c r="P409"/>
  <c r="P413"/>
  <c r="P417"/>
  <c r="P421"/>
  <c r="P425"/>
  <c r="P429"/>
  <c r="P433"/>
  <c r="P437"/>
  <c r="P441"/>
  <c r="P445"/>
  <c r="P449"/>
  <c r="P453"/>
  <c r="P457"/>
  <c r="P461"/>
  <c r="P465"/>
  <c r="P469"/>
  <c r="P473"/>
  <c r="P477"/>
  <c r="P481"/>
  <c r="P485"/>
  <c r="P489"/>
  <c r="P493"/>
  <c r="P497"/>
  <c r="P501"/>
  <c r="S3"/>
  <c r="S7"/>
  <c r="S11"/>
  <c r="S15"/>
  <c r="S19"/>
  <c r="S23"/>
  <c r="S27"/>
  <c r="S31"/>
  <c r="S35"/>
  <c r="S39"/>
  <c r="S43"/>
  <c r="S47"/>
  <c r="S51"/>
  <c r="S55"/>
  <c r="S59"/>
  <c r="S63"/>
  <c r="S67"/>
  <c r="S71"/>
  <c r="S75"/>
  <c r="S79"/>
  <c r="S83"/>
  <c r="S87"/>
  <c r="S91"/>
  <c r="S95"/>
  <c r="S99"/>
  <c r="S103"/>
  <c r="S107"/>
  <c r="S111"/>
  <c r="S115"/>
  <c r="S119"/>
  <c r="S123"/>
  <c r="S127"/>
  <c r="S131"/>
  <c r="S135"/>
  <c r="S139"/>
  <c r="S143"/>
  <c r="S147"/>
  <c r="S151"/>
  <c r="S155"/>
  <c r="S159"/>
  <c r="S163"/>
  <c r="S167"/>
  <c r="S171"/>
  <c r="S175"/>
  <c r="S179"/>
  <c r="S183"/>
  <c r="S187"/>
  <c r="S191"/>
  <c r="S195"/>
  <c r="S199"/>
  <c r="S203"/>
  <c r="S207"/>
  <c r="S211"/>
  <c r="S215"/>
  <c r="S219"/>
  <c r="S223"/>
  <c r="S227"/>
  <c r="S231"/>
  <c r="S235"/>
  <c r="S239"/>
  <c r="S243"/>
  <c r="S247"/>
  <c r="S251"/>
  <c r="S255"/>
  <c r="S259"/>
  <c r="S263"/>
  <c r="S267"/>
  <c r="S271"/>
  <c r="S275"/>
  <c r="S279"/>
  <c r="S4"/>
  <c r="S8"/>
  <c r="S12"/>
  <c r="S16"/>
  <c r="S20"/>
  <c r="S24"/>
  <c r="S28"/>
  <c r="S32"/>
  <c r="S36"/>
  <c r="S40"/>
  <c r="S44"/>
  <c r="S48"/>
  <c r="S52"/>
  <c r="S56"/>
  <c r="S60"/>
  <c r="S64"/>
  <c r="S68"/>
  <c r="S72"/>
  <c r="S76"/>
  <c r="S80"/>
  <c r="S84"/>
  <c r="S88"/>
  <c r="S92"/>
  <c r="S96"/>
  <c r="S100"/>
  <c r="S104"/>
  <c r="S108"/>
  <c r="S112"/>
  <c r="S116"/>
  <c r="S120"/>
  <c r="S124"/>
  <c r="S128"/>
  <c r="S132"/>
  <c r="S136"/>
  <c r="S140"/>
  <c r="S144"/>
  <c r="S148"/>
  <c r="S152"/>
  <c r="S156"/>
  <c r="S160"/>
  <c r="S164"/>
  <c r="S168"/>
  <c r="S172"/>
  <c r="S176"/>
  <c r="S180"/>
  <c r="S184"/>
  <c r="S188"/>
  <c r="S192"/>
  <c r="S196"/>
  <c r="S200"/>
  <c r="S204"/>
  <c r="S208"/>
  <c r="S212"/>
  <c r="S216"/>
  <c r="S220"/>
  <c r="S224"/>
  <c r="S228"/>
  <c r="S232"/>
  <c r="S236"/>
  <c r="S240"/>
  <c r="S244"/>
  <c r="S248"/>
  <c r="S252"/>
  <c r="S256"/>
  <c r="S260"/>
  <c r="S264"/>
  <c r="S268"/>
  <c r="S5"/>
  <c r="S9"/>
  <c r="S13"/>
  <c r="S17"/>
  <c r="S21"/>
  <c r="S25"/>
  <c r="S29"/>
  <c r="S33"/>
  <c r="S37"/>
  <c r="S41"/>
  <c r="S45"/>
  <c r="S49"/>
  <c r="S53"/>
  <c r="S57"/>
  <c r="S61"/>
  <c r="S65"/>
  <c r="S69"/>
  <c r="S73"/>
  <c r="S77"/>
  <c r="S81"/>
  <c r="S85"/>
  <c r="S89"/>
  <c r="S93"/>
  <c r="S97"/>
  <c r="S101"/>
  <c r="S105"/>
  <c r="S109"/>
  <c r="S113"/>
  <c r="S117"/>
  <c r="S121"/>
  <c r="S125"/>
  <c r="S129"/>
  <c r="S133"/>
  <c r="S137"/>
  <c r="S141"/>
  <c r="S145"/>
  <c r="S149"/>
  <c r="S153"/>
  <c r="S157"/>
  <c r="S161"/>
  <c r="S165"/>
  <c r="S169"/>
  <c r="S173"/>
  <c r="S177"/>
  <c r="S181"/>
  <c r="S185"/>
  <c r="S189"/>
  <c r="S193"/>
  <c r="S197"/>
  <c r="S201"/>
  <c r="S205"/>
  <c r="S209"/>
  <c r="S213"/>
  <c r="S217"/>
  <c r="S221"/>
  <c r="S225"/>
  <c r="S229"/>
  <c r="S233"/>
  <c r="S237"/>
  <c r="S241"/>
  <c r="S245"/>
  <c r="S249"/>
  <c r="S253"/>
  <c r="S257"/>
  <c r="S261"/>
  <c r="S265"/>
  <c r="S269"/>
  <c r="S273"/>
  <c r="S277"/>
  <c r="S6"/>
  <c r="S10"/>
  <c r="S14"/>
  <c r="S18"/>
  <c r="S22"/>
  <c r="S26"/>
  <c r="S30"/>
  <c r="S34"/>
  <c r="S38"/>
  <c r="S42"/>
  <c r="S46"/>
  <c r="S50"/>
  <c r="S54"/>
  <c r="S58"/>
  <c r="S62"/>
  <c r="S66"/>
  <c r="S70"/>
  <c r="S74"/>
  <c r="S78"/>
  <c r="S82"/>
  <c r="S86"/>
  <c r="S90"/>
  <c r="S94"/>
  <c r="S98"/>
  <c r="S102"/>
  <c r="S106"/>
  <c r="S110"/>
  <c r="S114"/>
  <c r="S118"/>
  <c r="S122"/>
  <c r="S126"/>
  <c r="S130"/>
  <c r="S134"/>
  <c r="S138"/>
  <c r="S142"/>
  <c r="S146"/>
  <c r="S150"/>
  <c r="S154"/>
  <c r="S158"/>
  <c r="S162"/>
  <c r="S166"/>
  <c r="S170"/>
  <c r="S174"/>
  <c r="S178"/>
  <c r="S182"/>
  <c r="S186"/>
  <c r="S190"/>
  <c r="S194"/>
  <c r="S198"/>
  <c r="S202"/>
  <c r="S206"/>
  <c r="S210"/>
  <c r="S214"/>
  <c r="S218"/>
  <c r="S222"/>
  <c r="S226"/>
  <c r="S230"/>
  <c r="S234"/>
  <c r="S238"/>
  <c r="S242"/>
  <c r="S246"/>
  <c r="S250"/>
  <c r="S254"/>
  <c r="S258"/>
  <c r="S262"/>
  <c r="S266"/>
  <c r="S270"/>
  <c r="S274"/>
  <c r="S278"/>
  <c r="S282"/>
  <c r="S286"/>
  <c r="S290"/>
  <c r="S294"/>
  <c r="S298"/>
  <c r="S302"/>
  <c r="S306"/>
  <c r="S310"/>
  <c r="S314"/>
  <c r="S318"/>
  <c r="S322"/>
  <c r="S326"/>
  <c r="S330"/>
  <c r="S334"/>
  <c r="S338"/>
  <c r="S342"/>
  <c r="S346"/>
  <c r="S350"/>
  <c r="S354"/>
  <c r="S358"/>
  <c r="S362"/>
  <c r="S366"/>
  <c r="S370"/>
  <c r="S374"/>
  <c r="S378"/>
  <c r="S382"/>
  <c r="S386"/>
  <c r="S390"/>
  <c r="S394"/>
  <c r="S398"/>
  <c r="S402"/>
  <c r="S406"/>
  <c r="S410"/>
  <c r="S414"/>
  <c r="S418"/>
  <c r="S422"/>
  <c r="S426"/>
  <c r="S430"/>
  <c r="S434"/>
  <c r="S438"/>
  <c r="S442"/>
  <c r="S446"/>
  <c r="S450"/>
  <c r="S454"/>
  <c r="S458"/>
  <c r="S462"/>
  <c r="S466"/>
  <c r="S470"/>
  <c r="S474"/>
  <c r="S478"/>
  <c r="S482"/>
  <c r="S486"/>
  <c r="S490"/>
  <c r="S494"/>
  <c r="S498"/>
  <c r="S2"/>
  <c r="S281"/>
  <c r="S287"/>
  <c r="S292"/>
  <c r="S297"/>
  <c r="S303"/>
  <c r="S308"/>
  <c r="S313"/>
  <c r="S319"/>
  <c r="S324"/>
  <c r="S329"/>
  <c r="S335"/>
  <c r="S340"/>
  <c r="S345"/>
  <c r="S351"/>
  <c r="S356"/>
  <c r="S361"/>
  <c r="S367"/>
  <c r="S372"/>
  <c r="S377"/>
  <c r="S383"/>
  <c r="S388"/>
  <c r="S393"/>
  <c r="S399"/>
  <c r="S404"/>
  <c r="S409"/>
  <c r="S415"/>
  <c r="S420"/>
  <c r="S425"/>
  <c r="S431"/>
  <c r="S436"/>
  <c r="S441"/>
  <c r="S447"/>
  <c r="S452"/>
  <c r="S457"/>
  <c r="S463"/>
  <c r="S468"/>
  <c r="S473"/>
  <c r="S479"/>
  <c r="S484"/>
  <c r="S489"/>
  <c r="S495"/>
  <c r="S500"/>
  <c r="S272"/>
  <c r="S283"/>
  <c r="S288"/>
  <c r="S293"/>
  <c r="S299"/>
  <c r="S304"/>
  <c r="S309"/>
  <c r="S315"/>
  <c r="S320"/>
  <c r="S325"/>
  <c r="S331"/>
  <c r="S336"/>
  <c r="S341"/>
  <c r="S347"/>
  <c r="S352"/>
  <c r="S357"/>
  <c r="S363"/>
  <c r="S368"/>
  <c r="S373"/>
  <c r="S379"/>
  <c r="S384"/>
  <c r="S389"/>
  <c r="S395"/>
  <c r="S400"/>
  <c r="S405"/>
  <c r="S411"/>
  <c r="S416"/>
  <c r="S421"/>
  <c r="S427"/>
  <c r="S432"/>
  <c r="S437"/>
  <c r="S443"/>
  <c r="S448"/>
  <c r="S453"/>
  <c r="S459"/>
  <c r="S464"/>
  <c r="S469"/>
  <c r="S475"/>
  <c r="S480"/>
  <c r="S485"/>
  <c r="S491"/>
  <c r="S496"/>
  <c r="S501"/>
  <c r="S276"/>
  <c r="S284"/>
  <c r="S289"/>
  <c r="S295"/>
  <c r="S300"/>
  <c r="S305"/>
  <c r="S311"/>
  <c r="S316"/>
  <c r="S321"/>
  <c r="S327"/>
  <c r="S332"/>
  <c r="S337"/>
  <c r="S343"/>
  <c r="S348"/>
  <c r="S353"/>
  <c r="S359"/>
  <c r="S364"/>
  <c r="S369"/>
  <c r="S375"/>
  <c r="S380"/>
  <c r="S385"/>
  <c r="S391"/>
  <c r="S396"/>
  <c r="S401"/>
  <c r="S407"/>
  <c r="S412"/>
  <c r="S417"/>
  <c r="S423"/>
  <c r="S428"/>
  <c r="S433"/>
  <c r="S439"/>
  <c r="S444"/>
  <c r="S449"/>
  <c r="S455"/>
  <c r="S460"/>
  <c r="S465"/>
  <c r="S471"/>
  <c r="S476"/>
  <c r="S481"/>
  <c r="S487"/>
  <c r="S492"/>
  <c r="S497"/>
  <c r="S280"/>
  <c r="S285"/>
  <c r="S291"/>
  <c r="S296"/>
  <c r="S301"/>
  <c r="S307"/>
  <c r="S312"/>
  <c r="S317"/>
  <c r="S323"/>
  <c r="S328"/>
  <c r="S333"/>
  <c r="S339"/>
  <c r="S344"/>
  <c r="S349"/>
  <c r="S355"/>
  <c r="S360"/>
  <c r="S365"/>
  <c r="S371"/>
  <c r="S376"/>
  <c r="S381"/>
  <c r="S387"/>
  <c r="S392"/>
  <c r="S397"/>
  <c r="S403"/>
  <c r="S408"/>
  <c r="S413"/>
  <c r="S419"/>
  <c r="S424"/>
  <c r="S429"/>
  <c r="S435"/>
  <c r="S440"/>
  <c r="S445"/>
  <c r="S451"/>
  <c r="S456"/>
  <c r="S461"/>
  <c r="S467"/>
  <c r="S472"/>
  <c r="S477"/>
  <c r="S483"/>
  <c r="S488"/>
  <c r="S493"/>
  <c r="S499"/>
  <c r="T4"/>
  <c r="T8"/>
  <c r="T12"/>
  <c r="T16"/>
  <c r="T20"/>
  <c r="T24"/>
  <c r="T28"/>
  <c r="T32"/>
  <c r="T36"/>
  <c r="T40"/>
  <c r="T44"/>
  <c r="T48"/>
  <c r="T52"/>
  <c r="T56"/>
  <c r="T60"/>
  <c r="T64"/>
  <c r="T68"/>
  <c r="T72"/>
  <c r="T76"/>
  <c r="T80"/>
  <c r="T84"/>
  <c r="T88"/>
  <c r="T92"/>
  <c r="T96"/>
  <c r="T100"/>
  <c r="T104"/>
  <c r="T108"/>
  <c r="T112"/>
  <c r="T116"/>
  <c r="T120"/>
  <c r="T124"/>
  <c r="T128"/>
  <c r="T132"/>
  <c r="T136"/>
  <c r="T140"/>
  <c r="T144"/>
  <c r="T5"/>
  <c r="T9"/>
  <c r="T13"/>
  <c r="T17"/>
  <c r="T21"/>
  <c r="T25"/>
  <c r="T29"/>
  <c r="T33"/>
  <c r="T37"/>
  <c r="T41"/>
  <c r="T45"/>
  <c r="T49"/>
  <c r="T53"/>
  <c r="T57"/>
  <c r="T61"/>
  <c r="T65"/>
  <c r="T69"/>
  <c r="T73"/>
  <c r="T77"/>
  <c r="T81"/>
  <c r="T85"/>
  <c r="T89"/>
  <c r="T93"/>
  <c r="T97"/>
  <c r="T101"/>
  <c r="T105"/>
  <c r="T109"/>
  <c r="T113"/>
  <c r="T117"/>
  <c r="T121"/>
  <c r="T125"/>
  <c r="T129"/>
  <c r="T133"/>
  <c r="T137"/>
  <c r="T141"/>
  <c r="T3"/>
  <c r="T7"/>
  <c r="T11"/>
  <c r="T15"/>
  <c r="T19"/>
  <c r="T23"/>
  <c r="T27"/>
  <c r="T31"/>
  <c r="T35"/>
  <c r="T39"/>
  <c r="T43"/>
  <c r="T47"/>
  <c r="T51"/>
  <c r="T55"/>
  <c r="T59"/>
  <c r="T63"/>
  <c r="T67"/>
  <c r="T71"/>
  <c r="T75"/>
  <c r="T79"/>
  <c r="T83"/>
  <c r="T87"/>
  <c r="T91"/>
  <c r="T95"/>
  <c r="T99"/>
  <c r="T103"/>
  <c r="T107"/>
  <c r="T111"/>
  <c r="T115"/>
  <c r="T119"/>
  <c r="T123"/>
  <c r="T127"/>
  <c r="T131"/>
  <c r="T135"/>
  <c r="T139"/>
  <c r="T143"/>
  <c r="T10"/>
  <c r="T26"/>
  <c r="T42"/>
  <c r="T58"/>
  <c r="T74"/>
  <c r="T90"/>
  <c r="T106"/>
  <c r="T122"/>
  <c r="T138"/>
  <c r="T147"/>
  <c r="T151"/>
  <c r="T155"/>
  <c r="T159"/>
  <c r="T163"/>
  <c r="T167"/>
  <c r="T171"/>
  <c r="T175"/>
  <c r="T179"/>
  <c r="T183"/>
  <c r="T187"/>
  <c r="T191"/>
  <c r="T195"/>
  <c r="T199"/>
  <c r="T203"/>
  <c r="T207"/>
  <c r="T211"/>
  <c r="T215"/>
  <c r="T219"/>
  <c r="T223"/>
  <c r="T227"/>
  <c r="T231"/>
  <c r="T235"/>
  <c r="T239"/>
  <c r="T243"/>
  <c r="T247"/>
  <c r="T251"/>
  <c r="T255"/>
  <c r="T259"/>
  <c r="T263"/>
  <c r="T267"/>
  <c r="T271"/>
  <c r="T275"/>
  <c r="T279"/>
  <c r="T283"/>
  <c r="T287"/>
  <c r="T291"/>
  <c r="T295"/>
  <c r="T299"/>
  <c r="T303"/>
  <c r="T307"/>
  <c r="T311"/>
  <c r="T315"/>
  <c r="T319"/>
  <c r="T323"/>
  <c r="T327"/>
  <c r="T331"/>
  <c r="T335"/>
  <c r="T339"/>
  <c r="T343"/>
  <c r="T347"/>
  <c r="T351"/>
  <c r="T355"/>
  <c r="T359"/>
  <c r="T363"/>
  <c r="T367"/>
  <c r="T371"/>
  <c r="T375"/>
  <c r="T379"/>
  <c r="T383"/>
  <c r="T387"/>
  <c r="T391"/>
  <c r="T395"/>
  <c r="T399"/>
  <c r="T403"/>
  <c r="T407"/>
  <c r="T411"/>
  <c r="T415"/>
  <c r="T419"/>
  <c r="T423"/>
  <c r="T427"/>
  <c r="T431"/>
  <c r="T435"/>
  <c r="T439"/>
  <c r="T443"/>
  <c r="T447"/>
  <c r="T451"/>
  <c r="T455"/>
  <c r="T459"/>
  <c r="T463"/>
  <c r="T467"/>
  <c r="T471"/>
  <c r="T475"/>
  <c r="T479"/>
  <c r="T483"/>
  <c r="T487"/>
  <c r="T491"/>
  <c r="T495"/>
  <c r="T499"/>
  <c r="T14"/>
  <c r="T30"/>
  <c r="T46"/>
  <c r="T62"/>
  <c r="T78"/>
  <c r="T94"/>
  <c r="T110"/>
  <c r="T126"/>
  <c r="T142"/>
  <c r="T148"/>
  <c r="T152"/>
  <c r="T156"/>
  <c r="T160"/>
  <c r="T164"/>
  <c r="T168"/>
  <c r="T172"/>
  <c r="T176"/>
  <c r="T180"/>
  <c r="T184"/>
  <c r="T188"/>
  <c r="T192"/>
  <c r="T196"/>
  <c r="T200"/>
  <c r="T204"/>
  <c r="T208"/>
  <c r="T212"/>
  <c r="T216"/>
  <c r="T220"/>
  <c r="T224"/>
  <c r="T228"/>
  <c r="T232"/>
  <c r="T236"/>
  <c r="T240"/>
  <c r="T244"/>
  <c r="T248"/>
  <c r="T252"/>
  <c r="T256"/>
  <c r="T260"/>
  <c r="T264"/>
  <c r="T268"/>
  <c r="T272"/>
  <c r="T276"/>
  <c r="T280"/>
  <c r="T284"/>
  <c r="T288"/>
  <c r="T292"/>
  <c r="T296"/>
  <c r="T300"/>
  <c r="T304"/>
  <c r="T308"/>
  <c r="T312"/>
  <c r="T316"/>
  <c r="T320"/>
  <c r="T324"/>
  <c r="T328"/>
  <c r="T332"/>
  <c r="T336"/>
  <c r="T340"/>
  <c r="T344"/>
  <c r="T348"/>
  <c r="T352"/>
  <c r="T356"/>
  <c r="T360"/>
  <c r="T364"/>
  <c r="T368"/>
  <c r="T372"/>
  <c r="T376"/>
  <c r="T380"/>
  <c r="T384"/>
  <c r="T388"/>
  <c r="T392"/>
  <c r="T396"/>
  <c r="T400"/>
  <c r="T404"/>
  <c r="T408"/>
  <c r="T412"/>
  <c r="T416"/>
  <c r="T420"/>
  <c r="T424"/>
  <c r="T428"/>
  <c r="T432"/>
  <c r="T436"/>
  <c r="T440"/>
  <c r="T444"/>
  <c r="T448"/>
  <c r="T452"/>
  <c r="T456"/>
  <c r="T460"/>
  <c r="T464"/>
  <c r="T468"/>
  <c r="T472"/>
  <c r="T476"/>
  <c r="T480"/>
  <c r="T484"/>
  <c r="T488"/>
  <c r="T492"/>
  <c r="T496"/>
  <c r="T500"/>
  <c r="T18"/>
  <c r="T34"/>
  <c r="T50"/>
  <c r="T66"/>
  <c r="T82"/>
  <c r="T98"/>
  <c r="T114"/>
  <c r="T130"/>
  <c r="T145"/>
  <c r="T149"/>
  <c r="T153"/>
  <c r="T157"/>
  <c r="T161"/>
  <c r="T165"/>
  <c r="T169"/>
  <c r="T173"/>
  <c r="T177"/>
  <c r="T181"/>
  <c r="T185"/>
  <c r="T189"/>
  <c r="T193"/>
  <c r="T197"/>
  <c r="T201"/>
  <c r="T205"/>
  <c r="T209"/>
  <c r="T213"/>
  <c r="T217"/>
  <c r="T221"/>
  <c r="T225"/>
  <c r="T229"/>
  <c r="T233"/>
  <c r="T237"/>
  <c r="T241"/>
  <c r="T245"/>
  <c r="T249"/>
  <c r="T253"/>
  <c r="T257"/>
  <c r="T261"/>
  <c r="T265"/>
  <c r="T269"/>
  <c r="T273"/>
  <c r="T277"/>
  <c r="T281"/>
  <c r="T285"/>
  <c r="T289"/>
  <c r="T293"/>
  <c r="T297"/>
  <c r="T301"/>
  <c r="T305"/>
  <c r="T309"/>
  <c r="T313"/>
  <c r="T317"/>
  <c r="T321"/>
  <c r="T325"/>
  <c r="T329"/>
  <c r="T333"/>
  <c r="T337"/>
  <c r="T341"/>
  <c r="T345"/>
  <c r="T349"/>
  <c r="T353"/>
  <c r="T357"/>
  <c r="T361"/>
  <c r="T365"/>
  <c r="T369"/>
  <c r="T373"/>
  <c r="T377"/>
  <c r="T381"/>
  <c r="T385"/>
  <c r="T389"/>
  <c r="T393"/>
  <c r="T397"/>
  <c r="T401"/>
  <c r="T405"/>
  <c r="T409"/>
  <c r="T413"/>
  <c r="T417"/>
  <c r="T421"/>
  <c r="T425"/>
  <c r="T429"/>
  <c r="T433"/>
  <c r="T437"/>
  <c r="T441"/>
  <c r="T445"/>
  <c r="T449"/>
  <c r="T453"/>
  <c r="T457"/>
  <c r="T461"/>
  <c r="T465"/>
  <c r="T469"/>
  <c r="T473"/>
  <c r="T477"/>
  <c r="T481"/>
  <c r="T485"/>
  <c r="T489"/>
  <c r="T493"/>
  <c r="T497"/>
  <c r="T501"/>
  <c r="T6"/>
  <c r="T22"/>
  <c r="T38"/>
  <c r="T54"/>
  <c r="T70"/>
  <c r="T86"/>
  <c r="T102"/>
  <c r="T118"/>
  <c r="T134"/>
  <c r="T146"/>
  <c r="T150"/>
  <c r="T154"/>
  <c r="T158"/>
  <c r="T162"/>
  <c r="T166"/>
  <c r="T170"/>
  <c r="T174"/>
  <c r="T178"/>
  <c r="T182"/>
  <c r="T186"/>
  <c r="T190"/>
  <c r="T194"/>
  <c r="T198"/>
  <c r="T202"/>
  <c r="T206"/>
  <c r="T210"/>
  <c r="T214"/>
  <c r="T218"/>
  <c r="T222"/>
  <c r="T226"/>
  <c r="T230"/>
  <c r="T234"/>
  <c r="T238"/>
  <c r="T242"/>
  <c r="T246"/>
  <c r="T250"/>
  <c r="T254"/>
  <c r="T258"/>
  <c r="T262"/>
  <c r="T266"/>
  <c r="T270"/>
  <c r="T274"/>
  <c r="T278"/>
  <c r="T282"/>
  <c r="T286"/>
  <c r="T290"/>
  <c r="T294"/>
  <c r="T298"/>
  <c r="T302"/>
  <c r="T306"/>
  <c r="T310"/>
  <c r="T314"/>
  <c r="T318"/>
  <c r="T322"/>
  <c r="T326"/>
  <c r="T330"/>
  <c r="T334"/>
  <c r="T338"/>
  <c r="T342"/>
  <c r="T346"/>
  <c r="T350"/>
  <c r="T354"/>
  <c r="T358"/>
  <c r="T362"/>
  <c r="T366"/>
  <c r="T370"/>
  <c r="T374"/>
  <c r="T378"/>
  <c r="T382"/>
  <c r="T386"/>
  <c r="T390"/>
  <c r="T394"/>
  <c r="T398"/>
  <c r="T402"/>
  <c r="T406"/>
  <c r="T410"/>
  <c r="T414"/>
  <c r="T418"/>
  <c r="T422"/>
  <c r="T426"/>
  <c r="T430"/>
  <c r="T434"/>
  <c r="T438"/>
  <c r="T442"/>
  <c r="T446"/>
  <c r="T450"/>
  <c r="T454"/>
  <c r="T458"/>
  <c r="T462"/>
  <c r="T466"/>
  <c r="T470"/>
  <c r="T474"/>
  <c r="T478"/>
  <c r="T482"/>
  <c r="T486"/>
  <c r="T490"/>
  <c r="T494"/>
  <c r="T498"/>
  <c r="T2"/>
  <c r="B500"/>
  <c r="B496"/>
  <c r="B492"/>
  <c r="B488"/>
  <c r="B484"/>
  <c r="B480"/>
  <c r="B476"/>
  <c r="B472"/>
  <c r="B468"/>
  <c r="B464"/>
  <c r="B460"/>
  <c r="B456"/>
  <c r="B452"/>
  <c r="B448"/>
  <c r="B444"/>
  <c r="B440"/>
  <c r="B436"/>
  <c r="B432"/>
  <c r="B428"/>
  <c r="B424"/>
  <c r="B420"/>
  <c r="B416"/>
  <c r="B412"/>
  <c r="B408"/>
  <c r="B404"/>
  <c r="B400"/>
  <c r="B396"/>
  <c r="B392"/>
  <c r="B388"/>
  <c r="B384"/>
  <c r="B380"/>
  <c r="B376"/>
  <c r="B372"/>
  <c r="B368"/>
  <c r="B364"/>
  <c r="B360"/>
  <c r="B356"/>
  <c r="B352"/>
  <c r="B348"/>
  <c r="B344"/>
  <c r="B340"/>
  <c r="B336"/>
  <c r="B332"/>
  <c r="B328"/>
  <c r="B324"/>
  <c r="B320"/>
  <c r="B316"/>
  <c r="B312"/>
  <c r="B308"/>
  <c r="B304"/>
  <c r="B300"/>
  <c r="B296"/>
  <c r="B292"/>
  <c r="B288"/>
  <c r="B284"/>
  <c r="B280"/>
  <c r="B276"/>
  <c r="B272"/>
  <c r="B268"/>
  <c r="B264"/>
  <c r="B260"/>
  <c r="B256"/>
  <c r="B252"/>
  <c r="B248"/>
  <c r="B244"/>
  <c r="B240"/>
  <c r="B236"/>
  <c r="B232"/>
  <c r="B228"/>
  <c r="B224"/>
  <c r="B220"/>
  <c r="B216"/>
  <c r="B212"/>
  <c r="B208"/>
  <c r="B204"/>
  <c r="B200"/>
  <c r="B196"/>
  <c r="B192"/>
  <c r="B188"/>
  <c r="B184"/>
  <c r="B180"/>
  <c r="B176"/>
  <c r="B172"/>
  <c r="B168"/>
  <c r="B164"/>
  <c r="B160"/>
  <c r="B156"/>
  <c r="B152"/>
  <c r="B148"/>
  <c r="B144"/>
  <c r="B140"/>
  <c r="B136"/>
  <c r="B132"/>
  <c r="B128"/>
  <c r="B124"/>
  <c r="B120"/>
  <c r="B116"/>
  <c r="B112"/>
  <c r="B108"/>
  <c r="B104"/>
  <c r="B100"/>
  <c r="B96"/>
  <c r="B92"/>
  <c r="B88"/>
  <c r="B84"/>
  <c r="B80"/>
  <c r="B76"/>
  <c r="B72"/>
  <c r="B68"/>
  <c r="B64"/>
  <c r="B60"/>
  <c r="B56"/>
  <c r="B52"/>
  <c r="B48"/>
  <c r="B44"/>
  <c r="B40"/>
  <c r="B36"/>
  <c r="B32"/>
  <c r="B28"/>
  <c r="B24"/>
  <c r="B20"/>
  <c r="B16"/>
  <c r="B12"/>
  <c r="B8"/>
  <c r="B4"/>
  <c r="C500"/>
  <c r="C496"/>
  <c r="C492"/>
  <c r="C488"/>
  <c r="C484"/>
  <c r="C480"/>
  <c r="C476"/>
  <c r="C472"/>
  <c r="C468"/>
  <c r="C464"/>
  <c r="C460"/>
  <c r="C456"/>
  <c r="C452"/>
  <c r="C448"/>
  <c r="C444"/>
  <c r="C440"/>
  <c r="C436"/>
  <c r="C432"/>
  <c r="C428"/>
  <c r="C424"/>
  <c r="C420"/>
  <c r="C416"/>
  <c r="C412"/>
  <c r="C408"/>
  <c r="C404"/>
  <c r="C400"/>
  <c r="C396"/>
  <c r="C392"/>
  <c r="C388"/>
  <c r="C384"/>
  <c r="C380"/>
  <c r="C376"/>
  <c r="C372"/>
  <c r="C368"/>
  <c r="C364"/>
  <c r="C360"/>
  <c r="C356"/>
  <c r="C352"/>
  <c r="C348"/>
  <c r="C344"/>
  <c r="C340"/>
  <c r="C336"/>
  <c r="C332"/>
  <c r="C328"/>
  <c r="C324"/>
  <c r="C320"/>
  <c r="C316"/>
  <c r="C312"/>
  <c r="C308"/>
  <c r="C304"/>
  <c r="C300"/>
  <c r="C296"/>
  <c r="C292"/>
  <c r="C288"/>
  <c r="C284"/>
  <c r="C280"/>
  <c r="C276"/>
  <c r="C272"/>
  <c r="C268"/>
  <c r="C264"/>
  <c r="C260"/>
  <c r="C256"/>
  <c r="C252"/>
  <c r="C248"/>
  <c r="C244"/>
  <c r="C240"/>
  <c r="C236"/>
  <c r="C232"/>
  <c r="C228"/>
  <c r="C224"/>
  <c r="C220"/>
  <c r="C216"/>
  <c r="C212"/>
  <c r="C208"/>
  <c r="C204"/>
  <c r="C200"/>
  <c r="C196"/>
  <c r="C192"/>
  <c r="C188"/>
  <c r="C184"/>
  <c r="C180"/>
  <c r="C176"/>
  <c r="C172"/>
  <c r="C168"/>
  <c r="C164"/>
  <c r="C160"/>
  <c r="C156"/>
  <c r="C152"/>
  <c r="C148"/>
  <c r="C144"/>
  <c r="C140"/>
  <c r="C136"/>
  <c r="C132"/>
  <c r="C128"/>
  <c r="C124"/>
  <c r="C120"/>
  <c r="C116"/>
  <c r="C112"/>
  <c r="C108"/>
  <c r="C104"/>
  <c r="C100"/>
  <c r="C96"/>
  <c r="C92"/>
  <c r="C88"/>
  <c r="C84"/>
  <c r="C80"/>
  <c r="C76"/>
  <c r="C72"/>
  <c r="C68"/>
  <c r="C64"/>
  <c r="C60"/>
  <c r="C56"/>
  <c r="C52"/>
  <c r="C48"/>
  <c r="C44"/>
  <c r="C40"/>
  <c r="C36"/>
  <c r="C32"/>
  <c r="C28"/>
  <c r="C24"/>
  <c r="C20"/>
  <c r="C16"/>
  <c r="C12"/>
  <c r="C8"/>
  <c r="C4"/>
  <c r="D500"/>
  <c r="D496"/>
  <c r="D492"/>
  <c r="D488"/>
  <c r="D484"/>
  <c r="D480"/>
  <c r="D476"/>
  <c r="D472"/>
  <c r="D468"/>
  <c r="D464"/>
  <c r="D460"/>
  <c r="D456"/>
  <c r="D452"/>
  <c r="D448"/>
  <c r="D444"/>
  <c r="D440"/>
  <c r="D436"/>
  <c r="D432"/>
  <c r="D428"/>
  <c r="D424"/>
  <c r="D420"/>
  <c r="D416"/>
  <c r="D412"/>
  <c r="D408"/>
  <c r="D404"/>
  <c r="D400"/>
  <c r="D396"/>
  <c r="D392"/>
  <c r="D388"/>
  <c r="D384"/>
  <c r="D380"/>
  <c r="D376"/>
  <c r="D372"/>
  <c r="D368"/>
  <c r="D364"/>
  <c r="D360"/>
  <c r="D356"/>
  <c r="D352"/>
  <c r="D348"/>
  <c r="D344"/>
  <c r="D340"/>
  <c r="D336"/>
  <c r="D332"/>
  <c r="D328"/>
  <c r="D324"/>
  <c r="D320"/>
  <c r="D316"/>
  <c r="D312"/>
  <c r="D308"/>
  <c r="D304"/>
  <c r="D300"/>
  <c r="D296"/>
  <c r="D292"/>
  <c r="D288"/>
  <c r="D284"/>
  <c r="D280"/>
  <c r="D276"/>
  <c r="D272"/>
  <c r="D268"/>
  <c r="D264"/>
  <c r="D260"/>
  <c r="D256"/>
  <c r="D252"/>
  <c r="D248"/>
  <c r="D244"/>
  <c r="D240"/>
  <c r="D236"/>
  <c r="D232"/>
  <c r="D228"/>
  <c r="D224"/>
  <c r="D220"/>
  <c r="D216"/>
  <c r="D212"/>
  <c r="D208"/>
  <c r="D204"/>
  <c r="D200"/>
  <c r="D196"/>
  <c r="D192"/>
  <c r="D188"/>
  <c r="D184"/>
  <c r="D180"/>
  <c r="D176"/>
  <c r="D172"/>
  <c r="D168"/>
  <c r="D164"/>
  <c r="D160"/>
  <c r="D156"/>
  <c r="D152"/>
  <c r="D148"/>
  <c r="D144"/>
  <c r="D140"/>
  <c r="D136"/>
  <c r="D132"/>
  <c r="D128"/>
  <c r="D124"/>
  <c r="D120"/>
  <c r="D116"/>
  <c r="D112"/>
  <c r="D108"/>
  <c r="D104"/>
  <c r="D100"/>
  <c r="D96"/>
  <c r="D92"/>
  <c r="D88"/>
  <c r="D84"/>
  <c r="D80"/>
  <c r="D76"/>
  <c r="D72"/>
  <c r="D68"/>
  <c r="D64"/>
  <c r="D60"/>
  <c r="D56"/>
  <c r="D52"/>
  <c r="D48"/>
  <c r="D44"/>
  <c r="D40"/>
  <c r="D36"/>
  <c r="D32"/>
  <c r="D28"/>
  <c r="D24"/>
  <c r="D20"/>
  <c r="D16"/>
  <c r="D12"/>
  <c r="E499"/>
  <c r="E483"/>
  <c r="E467"/>
  <c r="E451"/>
  <c r="E435"/>
  <c r="E419"/>
  <c r="E403"/>
  <c r="E387"/>
  <c r="E371"/>
  <c r="E355"/>
  <c r="E339"/>
  <c r="E323"/>
  <c r="E307"/>
  <c r="E291"/>
  <c r="E275"/>
  <c r="E259"/>
  <c r="E243"/>
  <c r="E227"/>
  <c r="E211"/>
  <c r="E195"/>
  <c r="E179"/>
  <c r="E163"/>
  <c r="E147"/>
  <c r="E131"/>
  <c r="E115"/>
  <c r="E99"/>
  <c r="E83"/>
  <c r="E67"/>
  <c r="E51"/>
  <c r="E35"/>
  <c r="E19"/>
  <c r="E3"/>
  <c r="F487"/>
  <c r="F471"/>
  <c r="F455"/>
  <c r="F439"/>
  <c r="F423"/>
  <c r="F407"/>
  <c r="F391"/>
  <c r="F375"/>
  <c r="F359"/>
  <c r="F343"/>
  <c r="F327"/>
  <c r="F311"/>
  <c r="F295"/>
  <c r="F279"/>
  <c r="F263"/>
  <c r="F247"/>
  <c r="F231"/>
  <c r="F215"/>
  <c r="F199"/>
  <c r="F183"/>
  <c r="F167"/>
  <c r="F151"/>
  <c r="F135"/>
  <c r="F119"/>
  <c r="F103"/>
  <c r="F87"/>
  <c r="F71"/>
  <c r="F55"/>
  <c r="F39"/>
  <c r="F23"/>
  <c r="F7"/>
  <c r="G491"/>
  <c r="G475"/>
  <c r="G459"/>
  <c r="G443"/>
  <c r="G427"/>
  <c r="G411"/>
  <c r="G395"/>
  <c r="G379"/>
  <c r="G363"/>
  <c r="G347"/>
  <c r="G331"/>
  <c r="G315"/>
  <c r="G299"/>
  <c r="G283"/>
  <c r="G267"/>
  <c r="G251"/>
  <c r="G235"/>
  <c r="G219"/>
  <c r="G203"/>
  <c r="G187"/>
  <c r="G171"/>
  <c r="G155"/>
  <c r="G139"/>
  <c r="G123"/>
  <c r="G107"/>
  <c r="G91"/>
  <c r="G75"/>
  <c r="G59"/>
  <c r="G43"/>
  <c r="G27"/>
  <c r="G11"/>
  <c r="H495"/>
  <c r="H479"/>
  <c r="H463"/>
  <c r="H447"/>
  <c r="H431"/>
  <c r="H415"/>
  <c r="H399"/>
  <c r="H383"/>
  <c r="H367"/>
  <c r="H351"/>
  <c r="H335"/>
  <c r="H319"/>
  <c r="H303"/>
  <c r="H287"/>
  <c r="H271"/>
  <c r="H255"/>
  <c r="H239"/>
  <c r="H223"/>
  <c r="H207"/>
  <c r="H191"/>
  <c r="H175"/>
  <c r="H159"/>
  <c r="H143"/>
  <c r="H127"/>
  <c r="H111"/>
  <c r="H95"/>
  <c r="H79"/>
  <c r="H63"/>
  <c r="H47"/>
  <c r="H31"/>
  <c r="I499"/>
  <c r="I483"/>
  <c r="I467"/>
  <c r="I451"/>
  <c r="I435"/>
  <c r="I419"/>
  <c r="I403"/>
  <c r="I387"/>
  <c r="I371"/>
  <c r="I355"/>
  <c r="I339"/>
  <c r="I323"/>
  <c r="I307"/>
  <c r="I291"/>
  <c r="I275"/>
  <c r="I259"/>
  <c r="I243"/>
  <c r="I227"/>
  <c r="I211"/>
  <c r="I195"/>
  <c r="I179"/>
  <c r="I163"/>
  <c r="I147"/>
  <c r="I131"/>
  <c r="I102"/>
  <c r="I38"/>
  <c r="J474"/>
  <c r="J410"/>
  <c r="J346"/>
  <c r="J282"/>
  <c r="J218"/>
  <c r="J154"/>
  <c r="J90"/>
  <c r="J26"/>
  <c r="K462"/>
  <c r="K398"/>
  <c r="K334"/>
  <c r="K270"/>
  <c r="K201"/>
  <c r="K73"/>
  <c r="L445"/>
  <c r="L317"/>
  <c r="M379"/>
  <c r="M123"/>
  <c r="O409"/>
  <c r="D5"/>
  <c r="D4"/>
  <c r="H5"/>
  <c r="H9"/>
  <c r="H13"/>
  <c r="H17"/>
  <c r="H21"/>
  <c r="H25"/>
  <c r="H29"/>
  <c r="H33"/>
  <c r="H37"/>
  <c r="H41"/>
  <c r="H45"/>
  <c r="H49"/>
  <c r="H53"/>
  <c r="H57"/>
  <c r="H61"/>
  <c r="H65"/>
  <c r="H69"/>
  <c r="H73"/>
  <c r="H77"/>
  <c r="H81"/>
  <c r="H85"/>
  <c r="H89"/>
  <c r="H93"/>
  <c r="H97"/>
  <c r="H101"/>
  <c r="H105"/>
  <c r="H109"/>
  <c r="H113"/>
  <c r="H117"/>
  <c r="H121"/>
  <c r="H125"/>
  <c r="H129"/>
  <c r="H133"/>
  <c r="H137"/>
  <c r="H141"/>
  <c r="H145"/>
  <c r="H149"/>
  <c r="H153"/>
  <c r="H157"/>
  <c r="H161"/>
  <c r="H165"/>
  <c r="H169"/>
  <c r="H173"/>
  <c r="H177"/>
  <c r="H181"/>
  <c r="H185"/>
  <c r="H189"/>
  <c r="H193"/>
  <c r="H197"/>
  <c r="H201"/>
  <c r="H205"/>
  <c r="H209"/>
  <c r="H213"/>
  <c r="H217"/>
  <c r="H221"/>
  <c r="H225"/>
  <c r="H229"/>
  <c r="H233"/>
  <c r="H237"/>
  <c r="H241"/>
  <c r="H245"/>
  <c r="H249"/>
  <c r="H253"/>
  <c r="H257"/>
  <c r="H261"/>
  <c r="H265"/>
  <c r="H269"/>
  <c r="H273"/>
  <c r="H277"/>
  <c r="H281"/>
  <c r="H285"/>
  <c r="H289"/>
  <c r="H293"/>
  <c r="H297"/>
  <c r="H301"/>
  <c r="H305"/>
  <c r="H309"/>
  <c r="H313"/>
  <c r="H317"/>
  <c r="H321"/>
  <c r="H325"/>
  <c r="H329"/>
  <c r="H333"/>
  <c r="H337"/>
  <c r="H341"/>
  <c r="H345"/>
  <c r="H349"/>
  <c r="H353"/>
  <c r="H357"/>
  <c r="H361"/>
  <c r="H365"/>
  <c r="H369"/>
  <c r="H373"/>
  <c r="H377"/>
  <c r="H381"/>
  <c r="H385"/>
  <c r="H389"/>
  <c r="H393"/>
  <c r="H397"/>
  <c r="H401"/>
  <c r="H405"/>
  <c r="H409"/>
  <c r="H413"/>
  <c r="H417"/>
  <c r="H421"/>
  <c r="H425"/>
  <c r="H429"/>
  <c r="H433"/>
  <c r="H437"/>
  <c r="H441"/>
  <c r="H445"/>
  <c r="H449"/>
  <c r="H453"/>
  <c r="H457"/>
  <c r="H461"/>
  <c r="H465"/>
  <c r="H469"/>
  <c r="H473"/>
  <c r="H477"/>
  <c r="H481"/>
  <c r="H485"/>
  <c r="H489"/>
  <c r="H493"/>
  <c r="H497"/>
  <c r="H501"/>
  <c r="H6"/>
  <c r="H10"/>
  <c r="H14"/>
  <c r="H18"/>
  <c r="H22"/>
  <c r="H26"/>
  <c r="H30"/>
  <c r="H34"/>
  <c r="H38"/>
  <c r="H42"/>
  <c r="H46"/>
  <c r="H50"/>
  <c r="H54"/>
  <c r="H58"/>
  <c r="H62"/>
  <c r="H66"/>
  <c r="H70"/>
  <c r="H74"/>
  <c r="H78"/>
  <c r="H82"/>
  <c r="H86"/>
  <c r="H90"/>
  <c r="H94"/>
  <c r="H98"/>
  <c r="H102"/>
  <c r="H106"/>
  <c r="H110"/>
  <c r="H114"/>
  <c r="H118"/>
  <c r="H122"/>
  <c r="H126"/>
  <c r="H130"/>
  <c r="H134"/>
  <c r="H138"/>
  <c r="H142"/>
  <c r="H146"/>
  <c r="H150"/>
  <c r="H154"/>
  <c r="H158"/>
  <c r="H162"/>
  <c r="H166"/>
  <c r="H170"/>
  <c r="H174"/>
  <c r="H178"/>
  <c r="H182"/>
  <c r="H186"/>
  <c r="H190"/>
  <c r="H194"/>
  <c r="H198"/>
  <c r="H202"/>
  <c r="H206"/>
  <c r="H210"/>
  <c r="H214"/>
  <c r="H218"/>
  <c r="H222"/>
  <c r="H226"/>
  <c r="H230"/>
  <c r="H234"/>
  <c r="H238"/>
  <c r="H242"/>
  <c r="H246"/>
  <c r="H250"/>
  <c r="H254"/>
  <c r="H258"/>
  <c r="H262"/>
  <c r="H266"/>
  <c r="H270"/>
  <c r="H274"/>
  <c r="H278"/>
  <c r="H282"/>
  <c r="H286"/>
  <c r="H290"/>
  <c r="H294"/>
  <c r="H298"/>
  <c r="H302"/>
  <c r="H306"/>
  <c r="H310"/>
  <c r="H314"/>
  <c r="H318"/>
  <c r="H322"/>
  <c r="H326"/>
  <c r="H330"/>
  <c r="H334"/>
  <c r="H338"/>
  <c r="H342"/>
  <c r="H346"/>
  <c r="H350"/>
  <c r="H354"/>
  <c r="H358"/>
  <c r="H362"/>
  <c r="H366"/>
  <c r="H370"/>
  <c r="H374"/>
  <c r="H378"/>
  <c r="H382"/>
  <c r="H386"/>
  <c r="H390"/>
  <c r="H394"/>
  <c r="H398"/>
  <c r="H402"/>
  <c r="H406"/>
  <c r="H410"/>
  <c r="H414"/>
  <c r="H418"/>
  <c r="H422"/>
  <c r="H426"/>
  <c r="H430"/>
  <c r="H434"/>
  <c r="H438"/>
  <c r="H442"/>
  <c r="H446"/>
  <c r="H450"/>
  <c r="H454"/>
  <c r="H458"/>
  <c r="H462"/>
  <c r="H466"/>
  <c r="H470"/>
  <c r="H474"/>
  <c r="H478"/>
  <c r="H482"/>
  <c r="H486"/>
  <c r="H490"/>
  <c r="H494"/>
  <c r="H498"/>
  <c r="H2"/>
  <c r="H4"/>
  <c r="H8"/>
  <c r="H12"/>
  <c r="H16"/>
  <c r="H20"/>
  <c r="H24"/>
  <c r="H28"/>
  <c r="H32"/>
  <c r="H36"/>
  <c r="H40"/>
  <c r="H44"/>
  <c r="H48"/>
  <c r="H52"/>
  <c r="H56"/>
  <c r="H60"/>
  <c r="H64"/>
  <c r="H68"/>
  <c r="H72"/>
  <c r="H76"/>
  <c r="H80"/>
  <c r="H84"/>
  <c r="H88"/>
  <c r="H92"/>
  <c r="H96"/>
  <c r="H100"/>
  <c r="H104"/>
  <c r="H108"/>
  <c r="H112"/>
  <c r="H116"/>
  <c r="H120"/>
  <c r="H124"/>
  <c r="H128"/>
  <c r="H132"/>
  <c r="H136"/>
  <c r="H140"/>
  <c r="H144"/>
  <c r="H148"/>
  <c r="H152"/>
  <c r="H156"/>
  <c r="H160"/>
  <c r="H164"/>
  <c r="H168"/>
  <c r="H172"/>
  <c r="H176"/>
  <c r="H180"/>
  <c r="H184"/>
  <c r="H188"/>
  <c r="H192"/>
  <c r="H196"/>
  <c r="H200"/>
  <c r="H204"/>
  <c r="H208"/>
  <c r="H212"/>
  <c r="H216"/>
  <c r="H220"/>
  <c r="H224"/>
  <c r="H228"/>
  <c r="H232"/>
  <c r="H236"/>
  <c r="H240"/>
  <c r="H244"/>
  <c r="H248"/>
  <c r="H252"/>
  <c r="H256"/>
  <c r="H260"/>
  <c r="H264"/>
  <c r="H268"/>
  <c r="H272"/>
  <c r="H276"/>
  <c r="H280"/>
  <c r="H284"/>
  <c r="H288"/>
  <c r="H292"/>
  <c r="H296"/>
  <c r="H300"/>
  <c r="H304"/>
  <c r="H308"/>
  <c r="H312"/>
  <c r="H316"/>
  <c r="H320"/>
  <c r="H324"/>
  <c r="H328"/>
  <c r="H332"/>
  <c r="H336"/>
  <c r="H340"/>
  <c r="H344"/>
  <c r="H348"/>
  <c r="H352"/>
  <c r="H356"/>
  <c r="H360"/>
  <c r="H364"/>
  <c r="H368"/>
  <c r="H372"/>
  <c r="H376"/>
  <c r="H380"/>
  <c r="H384"/>
  <c r="H388"/>
  <c r="H392"/>
  <c r="H396"/>
  <c r="H400"/>
  <c r="H404"/>
  <c r="H408"/>
  <c r="H412"/>
  <c r="H416"/>
  <c r="H420"/>
  <c r="H424"/>
  <c r="H428"/>
  <c r="H432"/>
  <c r="H436"/>
  <c r="H440"/>
  <c r="H444"/>
  <c r="H448"/>
  <c r="H452"/>
  <c r="H456"/>
  <c r="H460"/>
  <c r="H464"/>
  <c r="H468"/>
  <c r="H472"/>
  <c r="H476"/>
  <c r="H480"/>
  <c r="H484"/>
  <c r="H488"/>
  <c r="H492"/>
  <c r="H496"/>
  <c r="H500"/>
  <c r="L5"/>
  <c r="L9"/>
  <c r="L13"/>
  <c r="L17"/>
  <c r="L21"/>
  <c r="L25"/>
  <c r="L29"/>
  <c r="L33"/>
  <c r="L37"/>
  <c r="L41"/>
  <c r="L45"/>
  <c r="L49"/>
  <c r="L53"/>
  <c r="L57"/>
  <c r="L61"/>
  <c r="L65"/>
  <c r="L69"/>
  <c r="L73"/>
  <c r="L77"/>
  <c r="L81"/>
  <c r="L85"/>
  <c r="L89"/>
  <c r="L93"/>
  <c r="L97"/>
  <c r="L101"/>
  <c r="L105"/>
  <c r="L109"/>
  <c r="L113"/>
  <c r="L117"/>
  <c r="L121"/>
  <c r="L125"/>
  <c r="L129"/>
  <c r="L133"/>
  <c r="L137"/>
  <c r="L141"/>
  <c r="L145"/>
  <c r="L149"/>
  <c r="L153"/>
  <c r="L157"/>
  <c r="L161"/>
  <c r="L165"/>
  <c r="L169"/>
  <c r="L173"/>
  <c r="L177"/>
  <c r="L181"/>
  <c r="L185"/>
  <c r="L189"/>
  <c r="L193"/>
  <c r="L197"/>
  <c r="L201"/>
  <c r="L205"/>
  <c r="L209"/>
  <c r="L213"/>
  <c r="L217"/>
  <c r="L221"/>
  <c r="L225"/>
  <c r="L229"/>
  <c r="L233"/>
  <c r="L237"/>
  <c r="L241"/>
  <c r="L6"/>
  <c r="L10"/>
  <c r="L14"/>
  <c r="L18"/>
  <c r="L22"/>
  <c r="L26"/>
  <c r="L30"/>
  <c r="L34"/>
  <c r="L38"/>
  <c r="L42"/>
  <c r="L46"/>
  <c r="L50"/>
  <c r="L54"/>
  <c r="L58"/>
  <c r="L62"/>
  <c r="L66"/>
  <c r="L70"/>
  <c r="L74"/>
  <c r="L78"/>
  <c r="L82"/>
  <c r="L86"/>
  <c r="L90"/>
  <c r="L94"/>
  <c r="L98"/>
  <c r="L102"/>
  <c r="L106"/>
  <c r="L110"/>
  <c r="L114"/>
  <c r="L118"/>
  <c r="L122"/>
  <c r="L126"/>
  <c r="L130"/>
  <c r="L134"/>
  <c r="L138"/>
  <c r="L142"/>
  <c r="L146"/>
  <c r="L150"/>
  <c r="L154"/>
  <c r="L158"/>
  <c r="L162"/>
  <c r="L166"/>
  <c r="L170"/>
  <c r="L174"/>
  <c r="L178"/>
  <c r="L182"/>
  <c r="L186"/>
  <c r="L190"/>
  <c r="L194"/>
  <c r="L198"/>
  <c r="L202"/>
  <c r="L206"/>
  <c r="L210"/>
  <c r="L214"/>
  <c r="L218"/>
  <c r="L222"/>
  <c r="L226"/>
  <c r="L230"/>
  <c r="L234"/>
  <c r="L238"/>
  <c r="L242"/>
  <c r="L246"/>
  <c r="L250"/>
  <c r="L254"/>
  <c r="L258"/>
  <c r="L262"/>
  <c r="L266"/>
  <c r="L270"/>
  <c r="L274"/>
  <c r="L278"/>
  <c r="L282"/>
  <c r="L286"/>
  <c r="L290"/>
  <c r="L294"/>
  <c r="L298"/>
  <c r="L302"/>
  <c r="L306"/>
  <c r="L310"/>
  <c r="L314"/>
  <c r="L318"/>
  <c r="L322"/>
  <c r="L326"/>
  <c r="L330"/>
  <c r="L334"/>
  <c r="L338"/>
  <c r="L342"/>
  <c r="L346"/>
  <c r="L350"/>
  <c r="L354"/>
  <c r="L358"/>
  <c r="L362"/>
  <c r="L366"/>
  <c r="L370"/>
  <c r="L374"/>
  <c r="L378"/>
  <c r="L382"/>
  <c r="L386"/>
  <c r="L390"/>
  <c r="L394"/>
  <c r="L398"/>
  <c r="L402"/>
  <c r="L406"/>
  <c r="L410"/>
  <c r="L414"/>
  <c r="L418"/>
  <c r="L422"/>
  <c r="L426"/>
  <c r="L430"/>
  <c r="L434"/>
  <c r="L438"/>
  <c r="L442"/>
  <c r="L446"/>
  <c r="L450"/>
  <c r="L454"/>
  <c r="L458"/>
  <c r="L462"/>
  <c r="L466"/>
  <c r="L470"/>
  <c r="L474"/>
  <c r="L478"/>
  <c r="L482"/>
  <c r="L486"/>
  <c r="L490"/>
  <c r="L494"/>
  <c r="L498"/>
  <c r="L2"/>
  <c r="L4"/>
  <c r="L8"/>
  <c r="L12"/>
  <c r="L16"/>
  <c r="L20"/>
  <c r="L24"/>
  <c r="L28"/>
  <c r="L32"/>
  <c r="L36"/>
  <c r="L40"/>
  <c r="L44"/>
  <c r="L48"/>
  <c r="L52"/>
  <c r="L56"/>
  <c r="L60"/>
  <c r="L64"/>
  <c r="L68"/>
  <c r="L72"/>
  <c r="L76"/>
  <c r="L80"/>
  <c r="L84"/>
  <c r="L88"/>
  <c r="L92"/>
  <c r="L96"/>
  <c r="L100"/>
  <c r="L104"/>
  <c r="L108"/>
  <c r="L112"/>
  <c r="L116"/>
  <c r="L120"/>
  <c r="L124"/>
  <c r="L128"/>
  <c r="L132"/>
  <c r="L136"/>
  <c r="L140"/>
  <c r="L144"/>
  <c r="L148"/>
  <c r="L152"/>
  <c r="L156"/>
  <c r="L160"/>
  <c r="L164"/>
  <c r="L168"/>
  <c r="L172"/>
  <c r="L176"/>
  <c r="L180"/>
  <c r="L184"/>
  <c r="L188"/>
  <c r="L192"/>
  <c r="L196"/>
  <c r="L200"/>
  <c r="L204"/>
  <c r="L208"/>
  <c r="L212"/>
  <c r="L216"/>
  <c r="L220"/>
  <c r="L224"/>
  <c r="L228"/>
  <c r="L232"/>
  <c r="L236"/>
  <c r="L240"/>
  <c r="L244"/>
  <c r="L248"/>
  <c r="L252"/>
  <c r="L256"/>
  <c r="L260"/>
  <c r="L264"/>
  <c r="L268"/>
  <c r="L272"/>
  <c r="L276"/>
  <c r="L280"/>
  <c r="L284"/>
  <c r="L288"/>
  <c r="L292"/>
  <c r="L296"/>
  <c r="L300"/>
  <c r="L304"/>
  <c r="L308"/>
  <c r="L312"/>
  <c r="L316"/>
  <c r="L320"/>
  <c r="L324"/>
  <c r="L328"/>
  <c r="L332"/>
  <c r="L336"/>
  <c r="L340"/>
  <c r="L344"/>
  <c r="L348"/>
  <c r="L352"/>
  <c r="L356"/>
  <c r="L360"/>
  <c r="L364"/>
  <c r="L368"/>
  <c r="L372"/>
  <c r="L376"/>
  <c r="L380"/>
  <c r="L384"/>
  <c r="L388"/>
  <c r="L392"/>
  <c r="L396"/>
  <c r="L400"/>
  <c r="L404"/>
  <c r="L408"/>
  <c r="L412"/>
  <c r="L416"/>
  <c r="L420"/>
  <c r="L424"/>
  <c r="L428"/>
  <c r="L432"/>
  <c r="L436"/>
  <c r="L440"/>
  <c r="L444"/>
  <c r="L448"/>
  <c r="L452"/>
  <c r="L456"/>
  <c r="L460"/>
  <c r="L464"/>
  <c r="L468"/>
  <c r="L472"/>
  <c r="L476"/>
  <c r="L480"/>
  <c r="L484"/>
  <c r="L488"/>
  <c r="L492"/>
  <c r="L496"/>
  <c r="L500"/>
  <c r="L15"/>
  <c r="L31"/>
  <c r="L47"/>
  <c r="L63"/>
  <c r="L79"/>
  <c r="L95"/>
  <c r="L111"/>
  <c r="L127"/>
  <c r="L143"/>
  <c r="L159"/>
  <c r="L175"/>
  <c r="L191"/>
  <c r="L207"/>
  <c r="L223"/>
  <c r="L239"/>
  <c r="L249"/>
  <c r="L257"/>
  <c r="L265"/>
  <c r="L273"/>
  <c r="L281"/>
  <c r="L289"/>
  <c r="L297"/>
  <c r="L305"/>
  <c r="L313"/>
  <c r="L321"/>
  <c r="L329"/>
  <c r="L337"/>
  <c r="L345"/>
  <c r="L353"/>
  <c r="L361"/>
  <c r="L369"/>
  <c r="L377"/>
  <c r="L385"/>
  <c r="L393"/>
  <c r="L401"/>
  <c r="L409"/>
  <c r="L417"/>
  <c r="L425"/>
  <c r="L433"/>
  <c r="L441"/>
  <c r="L449"/>
  <c r="L457"/>
  <c r="L465"/>
  <c r="L473"/>
  <c r="L481"/>
  <c r="L489"/>
  <c r="L497"/>
  <c r="L3"/>
  <c r="L19"/>
  <c r="L35"/>
  <c r="L51"/>
  <c r="L67"/>
  <c r="L83"/>
  <c r="L99"/>
  <c r="L115"/>
  <c r="L131"/>
  <c r="L147"/>
  <c r="L163"/>
  <c r="L179"/>
  <c r="L195"/>
  <c r="L211"/>
  <c r="L227"/>
  <c r="L243"/>
  <c r="L251"/>
  <c r="L259"/>
  <c r="L267"/>
  <c r="L275"/>
  <c r="L283"/>
  <c r="L291"/>
  <c r="L299"/>
  <c r="L307"/>
  <c r="L315"/>
  <c r="L323"/>
  <c r="L331"/>
  <c r="L339"/>
  <c r="L347"/>
  <c r="L355"/>
  <c r="L363"/>
  <c r="L371"/>
  <c r="L379"/>
  <c r="L387"/>
  <c r="L395"/>
  <c r="L403"/>
  <c r="L411"/>
  <c r="L419"/>
  <c r="L427"/>
  <c r="L435"/>
  <c r="L443"/>
  <c r="L451"/>
  <c r="L459"/>
  <c r="L467"/>
  <c r="L475"/>
  <c r="L483"/>
  <c r="L491"/>
  <c r="L499"/>
  <c r="L11"/>
  <c r="L27"/>
  <c r="L43"/>
  <c r="L59"/>
  <c r="L75"/>
  <c r="L91"/>
  <c r="L107"/>
  <c r="L123"/>
  <c r="L139"/>
  <c r="L155"/>
  <c r="L171"/>
  <c r="L187"/>
  <c r="L203"/>
  <c r="L219"/>
  <c r="L235"/>
  <c r="L247"/>
  <c r="L255"/>
  <c r="L263"/>
  <c r="L271"/>
  <c r="L279"/>
  <c r="L287"/>
  <c r="L295"/>
  <c r="L303"/>
  <c r="L311"/>
  <c r="L319"/>
  <c r="L327"/>
  <c r="L335"/>
  <c r="L343"/>
  <c r="L351"/>
  <c r="L359"/>
  <c r="L367"/>
  <c r="L375"/>
  <c r="L383"/>
  <c r="L391"/>
  <c r="L399"/>
  <c r="L407"/>
  <c r="L415"/>
  <c r="L423"/>
  <c r="L431"/>
  <c r="L439"/>
  <c r="L447"/>
  <c r="L455"/>
  <c r="L463"/>
  <c r="L471"/>
  <c r="L479"/>
  <c r="L487"/>
  <c r="L495"/>
  <c r="L39"/>
  <c r="L103"/>
  <c r="L167"/>
  <c r="L231"/>
  <c r="L269"/>
  <c r="L301"/>
  <c r="L333"/>
  <c r="L365"/>
  <c r="L397"/>
  <c r="L429"/>
  <c r="L461"/>
  <c r="L493"/>
  <c r="L55"/>
  <c r="L119"/>
  <c r="L183"/>
  <c r="L245"/>
  <c r="L277"/>
  <c r="L309"/>
  <c r="L341"/>
  <c r="L373"/>
  <c r="L405"/>
  <c r="L437"/>
  <c r="L469"/>
  <c r="L501"/>
  <c r="L23"/>
  <c r="L87"/>
  <c r="L151"/>
  <c r="L215"/>
  <c r="L261"/>
  <c r="L293"/>
  <c r="L325"/>
  <c r="L357"/>
  <c r="L389"/>
  <c r="L421"/>
  <c r="L453"/>
  <c r="L485"/>
  <c r="U219"/>
  <c r="B499"/>
  <c r="B495"/>
  <c r="B491"/>
  <c r="B487"/>
  <c r="B483"/>
  <c r="B479"/>
  <c r="B475"/>
  <c r="B471"/>
  <c r="B467"/>
  <c r="B463"/>
  <c r="B459"/>
  <c r="B455"/>
  <c r="B451"/>
  <c r="B447"/>
  <c r="B443"/>
  <c r="B439"/>
  <c r="B435"/>
  <c r="B431"/>
  <c r="B427"/>
  <c r="B423"/>
  <c r="B419"/>
  <c r="B415"/>
  <c r="B411"/>
  <c r="B407"/>
  <c r="B403"/>
  <c r="B399"/>
  <c r="B395"/>
  <c r="B391"/>
  <c r="B387"/>
  <c r="B383"/>
  <c r="B379"/>
  <c r="B375"/>
  <c r="B371"/>
  <c r="B367"/>
  <c r="B363"/>
  <c r="B359"/>
  <c r="B355"/>
  <c r="B351"/>
  <c r="B347"/>
  <c r="B343"/>
  <c r="B339"/>
  <c r="B335"/>
  <c r="B331"/>
  <c r="B327"/>
  <c r="B323"/>
  <c r="B319"/>
  <c r="B315"/>
  <c r="B311"/>
  <c r="B307"/>
  <c r="B303"/>
  <c r="B299"/>
  <c r="B295"/>
  <c r="B291"/>
  <c r="B287"/>
  <c r="B283"/>
  <c r="B279"/>
  <c r="B275"/>
  <c r="B271"/>
  <c r="B267"/>
  <c r="B263"/>
  <c r="B259"/>
  <c r="B255"/>
  <c r="B251"/>
  <c r="B247"/>
  <c r="B243"/>
  <c r="B239"/>
  <c r="B235"/>
  <c r="B231"/>
  <c r="B227"/>
  <c r="B223"/>
  <c r="B219"/>
  <c r="B215"/>
  <c r="B211"/>
  <c r="B207"/>
  <c r="B203"/>
  <c r="B199"/>
  <c r="B195"/>
  <c r="B191"/>
  <c r="B187"/>
  <c r="B183"/>
  <c r="B179"/>
  <c r="B175"/>
  <c r="B171"/>
  <c r="B167"/>
  <c r="B163"/>
  <c r="B159"/>
  <c r="B155"/>
  <c r="B151"/>
  <c r="B147"/>
  <c r="B143"/>
  <c r="B139"/>
  <c r="B135"/>
  <c r="B131"/>
  <c r="B127"/>
  <c r="B123"/>
  <c r="B119"/>
  <c r="B115"/>
  <c r="B111"/>
  <c r="B107"/>
  <c r="B103"/>
  <c r="B99"/>
  <c r="B95"/>
  <c r="B91"/>
  <c r="B87"/>
  <c r="B83"/>
  <c r="B79"/>
  <c r="B75"/>
  <c r="B71"/>
  <c r="B67"/>
  <c r="B63"/>
  <c r="B59"/>
  <c r="B55"/>
  <c r="B51"/>
  <c r="B47"/>
  <c r="B43"/>
  <c r="B39"/>
  <c r="B35"/>
  <c r="B31"/>
  <c r="B27"/>
  <c r="B23"/>
  <c r="B19"/>
  <c r="B15"/>
  <c r="B11"/>
  <c r="B7"/>
  <c r="B3"/>
  <c r="C499"/>
  <c r="C495"/>
  <c r="C491"/>
  <c r="C487"/>
  <c r="C483"/>
  <c r="C479"/>
  <c r="C475"/>
  <c r="C471"/>
  <c r="C467"/>
  <c r="C463"/>
  <c r="C459"/>
  <c r="C455"/>
  <c r="C451"/>
  <c r="C447"/>
  <c r="C443"/>
  <c r="C439"/>
  <c r="C435"/>
  <c r="C431"/>
  <c r="C427"/>
  <c r="C423"/>
  <c r="C419"/>
  <c r="C415"/>
  <c r="C411"/>
  <c r="C407"/>
  <c r="C403"/>
  <c r="C399"/>
  <c r="C395"/>
  <c r="C391"/>
  <c r="C387"/>
  <c r="C383"/>
  <c r="C379"/>
  <c r="C375"/>
  <c r="C371"/>
  <c r="C367"/>
  <c r="C363"/>
  <c r="C359"/>
  <c r="C355"/>
  <c r="C351"/>
  <c r="C347"/>
  <c r="C343"/>
  <c r="C339"/>
  <c r="C335"/>
  <c r="C331"/>
  <c r="C327"/>
  <c r="C323"/>
  <c r="C319"/>
  <c r="C315"/>
  <c r="C311"/>
  <c r="C307"/>
  <c r="C303"/>
  <c r="C299"/>
  <c r="C295"/>
  <c r="C291"/>
  <c r="C287"/>
  <c r="C283"/>
  <c r="C279"/>
  <c r="C275"/>
  <c r="C271"/>
  <c r="C267"/>
  <c r="C263"/>
  <c r="C259"/>
  <c r="C255"/>
  <c r="C251"/>
  <c r="C247"/>
  <c r="C243"/>
  <c r="C239"/>
  <c r="C235"/>
  <c r="C231"/>
  <c r="C227"/>
  <c r="C223"/>
  <c r="C219"/>
  <c r="C215"/>
  <c r="C211"/>
  <c r="C207"/>
  <c r="C203"/>
  <c r="C199"/>
  <c r="C195"/>
  <c r="C191"/>
  <c r="C187"/>
  <c r="C183"/>
  <c r="C179"/>
  <c r="C175"/>
  <c r="C171"/>
  <c r="C167"/>
  <c r="C163"/>
  <c r="C159"/>
  <c r="C155"/>
  <c r="C151"/>
  <c r="C147"/>
  <c r="C143"/>
  <c r="C139"/>
  <c r="C135"/>
  <c r="C131"/>
  <c r="C127"/>
  <c r="C123"/>
  <c r="C119"/>
  <c r="C115"/>
  <c r="C111"/>
  <c r="C107"/>
  <c r="C103"/>
  <c r="C99"/>
  <c r="C95"/>
  <c r="C91"/>
  <c r="C87"/>
  <c r="C83"/>
  <c r="C79"/>
  <c r="C75"/>
  <c r="C71"/>
  <c r="C67"/>
  <c r="C63"/>
  <c r="C59"/>
  <c r="C55"/>
  <c r="C51"/>
  <c r="C47"/>
  <c r="C43"/>
  <c r="C39"/>
  <c r="C35"/>
  <c r="C31"/>
  <c r="C27"/>
  <c r="C23"/>
  <c r="C19"/>
  <c r="C15"/>
  <c r="C11"/>
  <c r="C7"/>
  <c r="C3"/>
  <c r="D499"/>
  <c r="D495"/>
  <c r="D491"/>
  <c r="D487"/>
  <c r="D483"/>
  <c r="D479"/>
  <c r="D475"/>
  <c r="D471"/>
  <c r="D467"/>
  <c r="D463"/>
  <c r="D459"/>
  <c r="D455"/>
  <c r="D451"/>
  <c r="D447"/>
  <c r="D443"/>
  <c r="D439"/>
  <c r="D435"/>
  <c r="D431"/>
  <c r="D427"/>
  <c r="D423"/>
  <c r="D419"/>
  <c r="D415"/>
  <c r="D411"/>
  <c r="D407"/>
  <c r="D403"/>
  <c r="D399"/>
  <c r="D395"/>
  <c r="D391"/>
  <c r="D387"/>
  <c r="D383"/>
  <c r="D379"/>
  <c r="D375"/>
  <c r="D371"/>
  <c r="D367"/>
  <c r="D363"/>
  <c r="D359"/>
  <c r="D355"/>
  <c r="D351"/>
  <c r="D347"/>
  <c r="D343"/>
  <c r="D339"/>
  <c r="D335"/>
  <c r="D331"/>
  <c r="D327"/>
  <c r="D323"/>
  <c r="D319"/>
  <c r="D315"/>
  <c r="D311"/>
  <c r="D307"/>
  <c r="D303"/>
  <c r="D299"/>
  <c r="D295"/>
  <c r="D291"/>
  <c r="D287"/>
  <c r="D283"/>
  <c r="D279"/>
  <c r="D275"/>
  <c r="D271"/>
  <c r="D267"/>
  <c r="D263"/>
  <c r="D259"/>
  <c r="D255"/>
  <c r="D251"/>
  <c r="D247"/>
  <c r="D243"/>
  <c r="D239"/>
  <c r="D235"/>
  <c r="D231"/>
  <c r="D227"/>
  <c r="D223"/>
  <c r="D219"/>
  <c r="D215"/>
  <c r="D211"/>
  <c r="D207"/>
  <c r="D203"/>
  <c r="D199"/>
  <c r="D195"/>
  <c r="D191"/>
  <c r="D187"/>
  <c r="D183"/>
  <c r="D179"/>
  <c r="D175"/>
  <c r="D171"/>
  <c r="D167"/>
  <c r="D163"/>
  <c r="D159"/>
  <c r="D155"/>
  <c r="D151"/>
  <c r="D147"/>
  <c r="D143"/>
  <c r="D139"/>
  <c r="D135"/>
  <c r="D131"/>
  <c r="D127"/>
  <c r="D123"/>
  <c r="D119"/>
  <c r="D115"/>
  <c r="D111"/>
  <c r="D107"/>
  <c r="D103"/>
  <c r="D99"/>
  <c r="D95"/>
  <c r="D91"/>
  <c r="D87"/>
  <c r="D83"/>
  <c r="D79"/>
  <c r="D75"/>
  <c r="D71"/>
  <c r="D67"/>
  <c r="D63"/>
  <c r="D59"/>
  <c r="D55"/>
  <c r="D51"/>
  <c r="D47"/>
  <c r="D43"/>
  <c r="D39"/>
  <c r="D35"/>
  <c r="D31"/>
  <c r="D27"/>
  <c r="D23"/>
  <c r="D19"/>
  <c r="D15"/>
  <c r="D11"/>
  <c r="D7"/>
  <c r="E495"/>
  <c r="E479"/>
  <c r="E463"/>
  <c r="E447"/>
  <c r="E431"/>
  <c r="E415"/>
  <c r="E399"/>
  <c r="E383"/>
  <c r="E367"/>
  <c r="E351"/>
  <c r="E335"/>
  <c r="E319"/>
  <c r="E303"/>
  <c r="E287"/>
  <c r="E271"/>
  <c r="E255"/>
  <c r="E239"/>
  <c r="E223"/>
  <c r="E207"/>
  <c r="E191"/>
  <c r="E175"/>
  <c r="E159"/>
  <c r="E143"/>
  <c r="E127"/>
  <c r="E111"/>
  <c r="E95"/>
  <c r="E79"/>
  <c r="E63"/>
  <c r="E47"/>
  <c r="E31"/>
  <c r="E15"/>
  <c r="F499"/>
  <c r="F483"/>
  <c r="F467"/>
  <c r="F451"/>
  <c r="F435"/>
  <c r="F419"/>
  <c r="F403"/>
  <c r="F387"/>
  <c r="F371"/>
  <c r="F355"/>
  <c r="F339"/>
  <c r="F323"/>
  <c r="F307"/>
  <c r="F291"/>
  <c r="F275"/>
  <c r="F259"/>
  <c r="F243"/>
  <c r="F227"/>
  <c r="F211"/>
  <c r="F195"/>
  <c r="F179"/>
  <c r="F163"/>
  <c r="F147"/>
  <c r="F131"/>
  <c r="F115"/>
  <c r="F99"/>
  <c r="F83"/>
  <c r="F67"/>
  <c r="F51"/>
  <c r="F35"/>
  <c r="F19"/>
  <c r="F3"/>
  <c r="G487"/>
  <c r="G471"/>
  <c r="G455"/>
  <c r="G439"/>
  <c r="G423"/>
  <c r="G407"/>
  <c r="G391"/>
  <c r="G375"/>
  <c r="G359"/>
  <c r="G343"/>
  <c r="G327"/>
  <c r="G311"/>
  <c r="G295"/>
  <c r="G279"/>
  <c r="G263"/>
  <c r="G247"/>
  <c r="G231"/>
  <c r="G215"/>
  <c r="G199"/>
  <c r="G183"/>
  <c r="G167"/>
  <c r="G151"/>
  <c r="G135"/>
  <c r="G119"/>
  <c r="G103"/>
  <c r="G87"/>
  <c r="G71"/>
  <c r="G55"/>
  <c r="G39"/>
  <c r="G23"/>
  <c r="G7"/>
  <c r="H491"/>
  <c r="H475"/>
  <c r="H459"/>
  <c r="H443"/>
  <c r="H427"/>
  <c r="H411"/>
  <c r="H395"/>
  <c r="H379"/>
  <c r="H363"/>
  <c r="H347"/>
  <c r="H331"/>
  <c r="H315"/>
  <c r="H299"/>
  <c r="H283"/>
  <c r="H267"/>
  <c r="H251"/>
  <c r="H235"/>
  <c r="H219"/>
  <c r="H203"/>
  <c r="H187"/>
  <c r="H171"/>
  <c r="H155"/>
  <c r="H139"/>
  <c r="H123"/>
  <c r="H107"/>
  <c r="H91"/>
  <c r="H75"/>
  <c r="H59"/>
  <c r="H43"/>
  <c r="H27"/>
  <c r="H11"/>
  <c r="I495"/>
  <c r="I479"/>
  <c r="I463"/>
  <c r="I447"/>
  <c r="I431"/>
  <c r="I415"/>
  <c r="I399"/>
  <c r="I383"/>
  <c r="I367"/>
  <c r="I351"/>
  <c r="I335"/>
  <c r="I319"/>
  <c r="I303"/>
  <c r="I287"/>
  <c r="I271"/>
  <c r="I255"/>
  <c r="I239"/>
  <c r="I223"/>
  <c r="I207"/>
  <c r="I191"/>
  <c r="I175"/>
  <c r="I159"/>
  <c r="I143"/>
  <c r="I127"/>
  <c r="I86"/>
  <c r="I22"/>
  <c r="J458"/>
  <c r="J394"/>
  <c r="J330"/>
  <c r="J266"/>
  <c r="J202"/>
  <c r="J138"/>
  <c r="J74"/>
  <c r="J10"/>
  <c r="K446"/>
  <c r="K382"/>
  <c r="K318"/>
  <c r="K254"/>
  <c r="K169"/>
  <c r="K41"/>
  <c r="L413"/>
  <c r="L285"/>
  <c r="L71"/>
  <c r="M315"/>
  <c r="M59"/>
  <c r="V501"/>
  <c r="V497"/>
  <c r="AE497" s="1"/>
  <c r="AF497" s="1"/>
  <c r="V493"/>
  <c r="V489"/>
  <c r="V481"/>
  <c r="V477"/>
  <c r="V473"/>
  <c r="AE473" s="1"/>
  <c r="AF473" s="1"/>
  <c r="V469"/>
  <c r="V465"/>
  <c r="V453"/>
  <c r="AE453" s="1"/>
  <c r="AF453" s="1"/>
  <c r="V449"/>
  <c r="AE449" s="1"/>
  <c r="AF449" s="1"/>
  <c r="V441"/>
  <c r="V437"/>
  <c r="V433"/>
  <c r="AE433" s="1"/>
  <c r="AF433" s="1"/>
  <c r="V429"/>
  <c r="AE429" s="1"/>
  <c r="AF429" s="1"/>
  <c r="V425"/>
  <c r="V417"/>
  <c r="V413"/>
  <c r="AE413" s="1"/>
  <c r="AF413" s="1"/>
  <c r="V409"/>
  <c r="AE409" s="1"/>
  <c r="AF409" s="1"/>
  <c r="V401"/>
  <c r="V389"/>
  <c r="V385"/>
  <c r="AE385" s="1"/>
  <c r="AF385" s="1"/>
  <c r="V377"/>
  <c r="AE377" s="1"/>
  <c r="AF377" s="1"/>
  <c r="V373"/>
  <c r="V369"/>
  <c r="V365"/>
  <c r="AE365" s="1"/>
  <c r="AF365" s="1"/>
  <c r="V361"/>
  <c r="V353"/>
  <c r="V337"/>
  <c r="V325"/>
  <c r="AE325" s="1"/>
  <c r="AF325" s="1"/>
  <c r="V313"/>
  <c r="AE313" s="1"/>
  <c r="AF313" s="1"/>
  <c r="V297"/>
  <c r="V289"/>
  <c r="V273"/>
  <c r="AE273" s="1"/>
  <c r="AF273" s="1"/>
  <c r="V261"/>
  <c r="V249"/>
  <c r="V233"/>
  <c r="V225"/>
  <c r="AE225" s="1"/>
  <c r="AF225" s="1"/>
  <c r="V213"/>
  <c r="AE213" s="1"/>
  <c r="AF213" s="1"/>
  <c r="V209"/>
  <c r="V197"/>
  <c r="V185"/>
  <c r="AE185" s="1"/>
  <c r="AF185" s="1"/>
  <c r="V169"/>
  <c r="V161"/>
  <c r="V145"/>
  <c r="V133"/>
  <c r="V121"/>
  <c r="V105"/>
  <c r="V97"/>
  <c r="V81"/>
  <c r="AE81" s="1"/>
  <c r="AF81" s="1"/>
  <c r="V69"/>
  <c r="AE69" s="1"/>
  <c r="AF69" s="1"/>
  <c r="V57"/>
  <c r="V41"/>
  <c r="V33"/>
  <c r="AE33" s="1"/>
  <c r="AF33" s="1"/>
  <c r="V17"/>
  <c r="V5"/>
  <c r="V405"/>
  <c r="V149"/>
  <c r="AE149" s="1"/>
  <c r="AF149" s="1"/>
  <c r="V13"/>
  <c r="AE13" s="1"/>
  <c r="AF13" s="1"/>
  <c r="V277"/>
  <c r="V21"/>
  <c r="V341"/>
  <c r="V85"/>
  <c r="AE85" s="1"/>
  <c r="AF85" s="1"/>
  <c r="V445"/>
  <c r="V381"/>
  <c r="V317"/>
  <c r="AE317" s="1"/>
  <c r="AF317" s="1"/>
  <c r="V253"/>
  <c r="AE253" s="1"/>
  <c r="AF253" s="1"/>
  <c r="V189"/>
  <c r="V125"/>
  <c r="V61"/>
  <c r="AE61" s="1"/>
  <c r="AF61" s="1"/>
  <c r="V4"/>
  <c r="AE4" s="1"/>
  <c r="AF4" s="1"/>
  <c r="V2"/>
  <c r="V498"/>
  <c r="V494"/>
  <c r="V490"/>
  <c r="AE490" s="1"/>
  <c r="AF490" s="1"/>
  <c r="V486"/>
  <c r="V482"/>
  <c r="V478"/>
  <c r="AE478" s="1"/>
  <c r="AF478" s="1"/>
  <c r="V474"/>
  <c r="V470"/>
  <c r="V466"/>
  <c r="V462"/>
  <c r="V458"/>
  <c r="V454"/>
  <c r="V450"/>
  <c r="V446"/>
  <c r="AE446" s="1"/>
  <c r="AF446" s="1"/>
  <c r="V442"/>
  <c r="AE442" s="1"/>
  <c r="AF442" s="1"/>
  <c r="V438"/>
  <c r="V434"/>
  <c r="V430"/>
  <c r="AE430" s="1"/>
  <c r="AF430" s="1"/>
  <c r="V426"/>
  <c r="AE426" s="1"/>
  <c r="AF426" s="1"/>
  <c r="V422"/>
  <c r="V418"/>
  <c r="V414"/>
  <c r="AE414" s="1"/>
  <c r="AF414" s="1"/>
  <c r="V410"/>
  <c r="AE410" s="1"/>
  <c r="AF410" s="1"/>
  <c r="V406"/>
  <c r="V402"/>
  <c r="V398"/>
  <c r="AE398" s="1"/>
  <c r="AF398" s="1"/>
  <c r="V394"/>
  <c r="AE394" s="1"/>
  <c r="AF394" s="1"/>
  <c r="V390"/>
  <c r="V386"/>
  <c r="V382"/>
  <c r="AE382" s="1"/>
  <c r="AF382" s="1"/>
  <c r="V378"/>
  <c r="AE378" s="1"/>
  <c r="AF378" s="1"/>
  <c r="V374"/>
  <c r="V370"/>
  <c r="V366"/>
  <c r="AE366" s="1"/>
  <c r="AF366" s="1"/>
  <c r="V362"/>
  <c r="AE362" s="1"/>
  <c r="AF362" s="1"/>
  <c r="V358"/>
  <c r="V354"/>
  <c r="V350"/>
  <c r="AE350" s="1"/>
  <c r="AF350" s="1"/>
  <c r="V346"/>
  <c r="V342"/>
  <c r="V338"/>
  <c r="V334"/>
  <c r="AE334" s="1"/>
  <c r="AF334" s="1"/>
  <c r="V330"/>
  <c r="V326"/>
  <c r="V322"/>
  <c r="V318"/>
  <c r="AE318" s="1"/>
  <c r="AF318" s="1"/>
  <c r="V314"/>
  <c r="V310"/>
  <c r="V306"/>
  <c r="V302"/>
  <c r="AE302" s="1"/>
  <c r="AF302" s="1"/>
  <c r="V298"/>
  <c r="V294"/>
  <c r="V290"/>
  <c r="V286"/>
  <c r="AE286" s="1"/>
  <c r="AF286" s="1"/>
  <c r="V282"/>
  <c r="V278"/>
  <c r="V274"/>
  <c r="V270"/>
  <c r="AE270" s="1"/>
  <c r="AF270" s="1"/>
  <c r="V266"/>
  <c r="V262"/>
  <c r="V258"/>
  <c r="V254"/>
  <c r="V250"/>
  <c r="V246"/>
  <c r="V242"/>
  <c r="V238"/>
  <c r="V234"/>
  <c r="V461"/>
  <c r="V397"/>
  <c r="V333"/>
  <c r="AE333" s="1"/>
  <c r="AF333" s="1"/>
  <c r="V269"/>
  <c r="AE269" s="1"/>
  <c r="AF269" s="1"/>
  <c r="V205"/>
  <c r="V141"/>
  <c r="V77"/>
  <c r="V500"/>
  <c r="AE500" s="1"/>
  <c r="AF500" s="1"/>
  <c r="V496"/>
  <c r="V492"/>
  <c r="V480"/>
  <c r="AE480" s="1"/>
  <c r="AF480" s="1"/>
  <c r="V476"/>
  <c r="V464"/>
  <c r="V460"/>
  <c r="V452"/>
  <c r="AE452" s="1"/>
  <c r="AF452" s="1"/>
  <c r="V448"/>
  <c r="V444"/>
  <c r="V436"/>
  <c r="V432"/>
  <c r="AE432" s="1"/>
  <c r="AF432" s="1"/>
  <c r="V428"/>
  <c r="AE428" s="1"/>
  <c r="AF428" s="1"/>
  <c r="V424"/>
  <c r="V416"/>
  <c r="V412"/>
  <c r="AE412" s="1"/>
  <c r="AF412" s="1"/>
  <c r="V400"/>
  <c r="V396"/>
  <c r="V384"/>
  <c r="V380"/>
  <c r="V372"/>
  <c r="V368"/>
  <c r="V364"/>
  <c r="V360"/>
  <c r="AE360" s="1"/>
  <c r="AF360" s="1"/>
  <c r="V352"/>
  <c r="V348"/>
  <c r="V336"/>
  <c r="V332"/>
  <c r="AE332" s="1"/>
  <c r="AF332" s="1"/>
  <c r="V320"/>
  <c r="AE320" s="1"/>
  <c r="AF320" s="1"/>
  <c r="V316"/>
  <c r="V308"/>
  <c r="V304"/>
  <c r="AE304" s="1"/>
  <c r="AF304" s="1"/>
  <c r="V300"/>
  <c r="AE300" s="1"/>
  <c r="AF300" s="1"/>
  <c r="V296"/>
  <c r="V288"/>
  <c r="V284"/>
  <c r="AE284" s="1"/>
  <c r="AF284" s="1"/>
  <c r="V272"/>
  <c r="V268"/>
  <c r="V260"/>
  <c r="V256"/>
  <c r="AE256" s="1"/>
  <c r="AF256" s="1"/>
  <c r="V252"/>
  <c r="AE252" s="1"/>
  <c r="AF252" s="1"/>
  <c r="V244"/>
  <c r="V240"/>
  <c r="V236"/>
  <c r="AE236" s="1"/>
  <c r="AF236" s="1"/>
  <c r="V224"/>
  <c r="AE224" s="1"/>
  <c r="AF224" s="1"/>
  <c r="V220"/>
  <c r="V208"/>
  <c r="V204"/>
  <c r="AE204" s="1"/>
  <c r="AF204" s="1"/>
  <c r="V196"/>
  <c r="AE196" s="1"/>
  <c r="AF196" s="1"/>
  <c r="V192"/>
  <c r="V188"/>
  <c r="V180"/>
  <c r="AE180" s="1"/>
  <c r="AF180" s="1"/>
  <c r="V176"/>
  <c r="AE176" s="1"/>
  <c r="AF176" s="1"/>
  <c r="V172"/>
  <c r="V168"/>
  <c r="V160"/>
  <c r="AE160" s="1"/>
  <c r="AF160" s="1"/>
  <c r="V156"/>
  <c r="AE156" s="1"/>
  <c r="AF156" s="1"/>
  <c r="V144"/>
  <c r="V140"/>
  <c r="V128"/>
  <c r="AE128" s="1"/>
  <c r="AF128" s="1"/>
  <c r="V124"/>
  <c r="V116"/>
  <c r="V112"/>
  <c r="V108"/>
  <c r="AE108" s="1"/>
  <c r="AF108" s="1"/>
  <c r="V104"/>
  <c r="AE104" s="1"/>
  <c r="AF104" s="1"/>
  <c r="V96"/>
  <c r="V92"/>
  <c r="V80"/>
  <c r="AE80" s="1"/>
  <c r="AF80" s="1"/>
  <c r="V76"/>
  <c r="AE76" s="1"/>
  <c r="AF76" s="1"/>
  <c r="V64"/>
  <c r="V60"/>
  <c r="V52"/>
  <c r="AE52" s="1"/>
  <c r="AF52" s="1"/>
  <c r="V48"/>
  <c r="AE48" s="1"/>
  <c r="AF48" s="1"/>
  <c r="V44"/>
  <c r="V40"/>
  <c r="V32"/>
  <c r="AE32" s="1"/>
  <c r="AF32" s="1"/>
  <c r="V28"/>
  <c r="AE28" s="1"/>
  <c r="AF28" s="1"/>
  <c r="V16"/>
  <c r="V12"/>
  <c r="V307"/>
  <c r="V349"/>
  <c r="AE349" s="1"/>
  <c r="AF349" s="1"/>
  <c r="V345"/>
  <c r="V321"/>
  <c r="V309"/>
  <c r="AE309" s="1"/>
  <c r="AF309" s="1"/>
  <c r="V305"/>
  <c r="V301"/>
  <c r="V285"/>
  <c r="V281"/>
  <c r="AE281" s="1"/>
  <c r="AF281" s="1"/>
  <c r="V257"/>
  <c r="AE257" s="1"/>
  <c r="AF257" s="1"/>
  <c r="V245"/>
  <c r="V241"/>
  <c r="V237"/>
  <c r="AE237" s="1"/>
  <c r="AF237" s="1"/>
  <c r="V221"/>
  <c r="AE221" s="1"/>
  <c r="AF221" s="1"/>
  <c r="V217"/>
  <c r="V193"/>
  <c r="V181"/>
  <c r="AE181" s="1"/>
  <c r="AF181" s="1"/>
  <c r="V177"/>
  <c r="AE177" s="1"/>
  <c r="AF177" s="1"/>
  <c r="V173"/>
  <c r="V157"/>
  <c r="V153"/>
  <c r="V129"/>
  <c r="V117"/>
  <c r="V113"/>
  <c r="V109"/>
  <c r="V93"/>
  <c r="V89"/>
  <c r="V65"/>
  <c r="V53"/>
  <c r="AE53" s="1"/>
  <c r="AF53" s="1"/>
  <c r="V49"/>
  <c r="AE49" s="1"/>
  <c r="AF49" s="1"/>
  <c r="V45"/>
  <c r="V29"/>
  <c r="V25"/>
  <c r="AE25" s="1"/>
  <c r="AF25" s="1"/>
  <c r="V51"/>
  <c r="V499"/>
  <c r="V483"/>
  <c r="V467"/>
  <c r="AE467" s="1"/>
  <c r="AF467" s="1"/>
  <c r="V451"/>
  <c r="V419"/>
  <c r="V403"/>
  <c r="V387"/>
  <c r="AE387" s="1"/>
  <c r="AF387" s="1"/>
  <c r="V359"/>
  <c r="V339"/>
  <c r="V323"/>
  <c r="V291"/>
  <c r="AE291" s="1"/>
  <c r="AF291" s="1"/>
  <c r="V275"/>
  <c r="AE275" s="1"/>
  <c r="AF275" s="1"/>
  <c r="V259"/>
  <c r="V227"/>
  <c r="V211"/>
  <c r="V195"/>
  <c r="V163"/>
  <c r="V147"/>
  <c r="V131"/>
  <c r="AE131" s="1"/>
  <c r="AF131" s="1"/>
  <c r="V99"/>
  <c r="V83"/>
  <c r="V67"/>
  <c r="V35"/>
  <c r="AE35" s="1"/>
  <c r="AF35" s="1"/>
  <c r="V23"/>
  <c r="AE23" s="1"/>
  <c r="AF23" s="1"/>
  <c r="V3"/>
  <c r="V435"/>
  <c r="V388"/>
  <c r="AE388" s="1"/>
  <c r="AF388" s="1"/>
  <c r="V179"/>
  <c r="AE179" s="1"/>
  <c r="AF179" s="1"/>
  <c r="V132"/>
  <c r="V484"/>
  <c r="V468"/>
  <c r="AE468" s="1"/>
  <c r="AF468" s="1"/>
  <c r="V456"/>
  <c r="AE456" s="1"/>
  <c r="AF456" s="1"/>
  <c r="V440"/>
  <c r="V420"/>
  <c r="V404"/>
  <c r="V392"/>
  <c r="V376"/>
  <c r="V356"/>
  <c r="V340"/>
  <c r="AE340" s="1"/>
  <c r="AF340" s="1"/>
  <c r="V328"/>
  <c r="AE328" s="1"/>
  <c r="AF328" s="1"/>
  <c r="V312"/>
  <c r="V292"/>
  <c r="V276"/>
  <c r="AE276" s="1"/>
  <c r="AF276" s="1"/>
  <c r="V264"/>
  <c r="AE264" s="1"/>
  <c r="AF264" s="1"/>
  <c r="V248"/>
  <c r="V228"/>
  <c r="V212"/>
  <c r="AE212" s="1"/>
  <c r="AF212" s="1"/>
  <c r="V200"/>
  <c r="V184"/>
  <c r="V164"/>
  <c r="V148"/>
  <c r="V136"/>
  <c r="AE136" s="1"/>
  <c r="AF136" s="1"/>
  <c r="V120"/>
  <c r="V100"/>
  <c r="V84"/>
  <c r="V72"/>
  <c r="AE72" s="1"/>
  <c r="AF72" s="1"/>
  <c r="V56"/>
  <c r="V36"/>
  <c r="V20"/>
  <c r="V8"/>
  <c r="AE8" s="1"/>
  <c r="AF8" s="1"/>
  <c r="V243"/>
  <c r="V487"/>
  <c r="V471"/>
  <c r="AE471" s="1"/>
  <c r="AF471" s="1"/>
  <c r="V455"/>
  <c r="AE455" s="1"/>
  <c r="AF455" s="1"/>
  <c r="V439"/>
  <c r="V423"/>
  <c r="V407"/>
  <c r="AE407" s="1"/>
  <c r="AF407" s="1"/>
  <c r="V391"/>
  <c r="V375"/>
  <c r="V355"/>
  <c r="V343"/>
  <c r="AE343" s="1"/>
  <c r="AF343" s="1"/>
  <c r="V327"/>
  <c r="AE327" s="1"/>
  <c r="AF327" s="1"/>
  <c r="V311"/>
  <c r="V295"/>
  <c r="V279"/>
  <c r="AE279" s="1"/>
  <c r="AF279" s="1"/>
  <c r="V263"/>
  <c r="AE263" s="1"/>
  <c r="AF263" s="1"/>
  <c r="V247"/>
  <c r="V231"/>
  <c r="V215"/>
  <c r="AE215" s="1"/>
  <c r="AF215" s="1"/>
  <c r="V199"/>
  <c r="V183"/>
  <c r="V167"/>
  <c r="V151"/>
  <c r="AE151" s="1"/>
  <c r="AF151" s="1"/>
  <c r="V135"/>
  <c r="AE135" s="1"/>
  <c r="AF135" s="1"/>
  <c r="V119"/>
  <c r="V103"/>
  <c r="V87"/>
  <c r="AE87" s="1"/>
  <c r="AF87" s="1"/>
  <c r="V71"/>
  <c r="V55"/>
  <c r="V39"/>
  <c r="V19"/>
  <c r="AE19" s="1"/>
  <c r="AF19" s="1"/>
  <c r="V7"/>
  <c r="AE7" s="1"/>
  <c r="AF7" s="1"/>
  <c r="V488"/>
  <c r="V371"/>
  <c r="V324"/>
  <c r="AE324" s="1"/>
  <c r="AF324" s="1"/>
  <c r="V232"/>
  <c r="V115"/>
  <c r="V68"/>
  <c r="V408"/>
  <c r="AE408" s="1"/>
  <c r="AF408" s="1"/>
  <c r="V216"/>
  <c r="V152"/>
  <c r="V485"/>
  <c r="V457"/>
  <c r="V421"/>
  <c r="V393"/>
  <c r="V357"/>
  <c r="V329"/>
  <c r="AE329" s="1"/>
  <c r="AF329" s="1"/>
  <c r="V293"/>
  <c r="AE293" s="1"/>
  <c r="AF293" s="1"/>
  <c r="V265"/>
  <c r="V229"/>
  <c r="V201"/>
  <c r="AE201" s="1"/>
  <c r="AF201" s="1"/>
  <c r="V165"/>
  <c r="V137"/>
  <c r="V101"/>
  <c r="V73"/>
  <c r="AE73" s="1"/>
  <c r="AF73" s="1"/>
  <c r="V37"/>
  <c r="V9"/>
  <c r="V230"/>
  <c r="V226"/>
  <c r="AE226" s="1"/>
  <c r="AF226" s="1"/>
  <c r="V222"/>
  <c r="V218"/>
  <c r="V214"/>
  <c r="V210"/>
  <c r="AE210" s="1"/>
  <c r="AF210" s="1"/>
  <c r="V206"/>
  <c r="V202"/>
  <c r="V198"/>
  <c r="V194"/>
  <c r="AE194" s="1"/>
  <c r="AF194" s="1"/>
  <c r="V190"/>
  <c r="V186"/>
  <c r="V182"/>
  <c r="V178"/>
  <c r="AE178" s="1"/>
  <c r="AF178" s="1"/>
  <c r="V174"/>
  <c r="V170"/>
  <c r="V166"/>
  <c r="V162"/>
  <c r="AE162" s="1"/>
  <c r="AF162" s="1"/>
  <c r="V158"/>
  <c r="V154"/>
  <c r="V150"/>
  <c r="V146"/>
  <c r="AE146" s="1"/>
  <c r="AF146" s="1"/>
  <c r="V142"/>
  <c r="V138"/>
  <c r="V134"/>
  <c r="V130"/>
  <c r="AE130" s="1"/>
  <c r="AF130" s="1"/>
  <c r="V126"/>
  <c r="V122"/>
  <c r="V118"/>
  <c r="V114"/>
  <c r="AE114" s="1"/>
  <c r="AF114" s="1"/>
  <c r="V110"/>
  <c r="V106"/>
  <c r="V102"/>
  <c r="V98"/>
  <c r="AE98" s="1"/>
  <c r="AF98" s="1"/>
  <c r="V94"/>
  <c r="V90"/>
  <c r="V86"/>
  <c r="V82"/>
  <c r="AE82" s="1"/>
  <c r="AF82" s="1"/>
  <c r="V78"/>
  <c r="V74"/>
  <c r="V70"/>
  <c r="V66"/>
  <c r="AE66" s="1"/>
  <c r="AF66" s="1"/>
  <c r="V62"/>
  <c r="V58"/>
  <c r="V54"/>
  <c r="V50"/>
  <c r="AE50" s="1"/>
  <c r="AF50" s="1"/>
  <c r="V46"/>
  <c r="V42"/>
  <c r="V38"/>
  <c r="V34"/>
  <c r="AE34" s="1"/>
  <c r="AF34" s="1"/>
  <c r="V30"/>
  <c r="V26"/>
  <c r="V22"/>
  <c r="V18"/>
  <c r="AE18" s="1"/>
  <c r="AF18" s="1"/>
  <c r="V14"/>
  <c r="V10"/>
  <c r="V472"/>
  <c r="V344"/>
  <c r="V280"/>
  <c r="AE280" s="1"/>
  <c r="AF280" s="1"/>
  <c r="V88"/>
  <c r="V24"/>
  <c r="V6"/>
  <c r="AE6" s="1"/>
  <c r="AF6" s="1"/>
  <c r="V495"/>
  <c r="AE495" s="1"/>
  <c r="AF495" s="1"/>
  <c r="V463"/>
  <c r="V431"/>
  <c r="V399"/>
  <c r="AE399" s="1"/>
  <c r="AF399" s="1"/>
  <c r="V367"/>
  <c r="V335"/>
  <c r="V303"/>
  <c r="V271"/>
  <c r="AE271" s="1"/>
  <c r="AF271" s="1"/>
  <c r="V239"/>
  <c r="V223"/>
  <c r="V191"/>
  <c r="V159"/>
  <c r="V127"/>
  <c r="V95"/>
  <c r="V63"/>
  <c r="V31"/>
  <c r="V15"/>
  <c r="AE15" s="1"/>
  <c r="AF15" s="1"/>
  <c r="V491"/>
  <c r="V475"/>
  <c r="V459"/>
  <c r="AE459" s="1"/>
  <c r="AF459" s="1"/>
  <c r="V443"/>
  <c r="AE443" s="1"/>
  <c r="AF443" s="1"/>
  <c r="V427"/>
  <c r="V411"/>
  <c r="V395"/>
  <c r="AE395" s="1"/>
  <c r="AF395" s="1"/>
  <c r="V379"/>
  <c r="AE379" s="1"/>
  <c r="AF379" s="1"/>
  <c r="V363"/>
  <c r="V347"/>
  <c r="V331"/>
  <c r="AE331" s="1"/>
  <c r="AF331" s="1"/>
  <c r="V315"/>
  <c r="AE315" s="1"/>
  <c r="AF315" s="1"/>
  <c r="V299"/>
  <c r="V283"/>
  <c r="V267"/>
  <c r="AE267" s="1"/>
  <c r="AF267" s="1"/>
  <c r="V251"/>
  <c r="AE251" s="1"/>
  <c r="AF251" s="1"/>
  <c r="V235"/>
  <c r="V219"/>
  <c r="V203"/>
  <c r="AE203" s="1"/>
  <c r="AF203" s="1"/>
  <c r="V187"/>
  <c r="AE187" s="1"/>
  <c r="AF187" s="1"/>
  <c r="V171"/>
  <c r="V155"/>
  <c r="V139"/>
  <c r="AE139" s="1"/>
  <c r="AF139" s="1"/>
  <c r="V123"/>
  <c r="AE123" s="1"/>
  <c r="AF123" s="1"/>
  <c r="V107"/>
  <c r="V91"/>
  <c r="V75"/>
  <c r="AE75" s="1"/>
  <c r="AF75" s="1"/>
  <c r="V59"/>
  <c r="AE59" s="1"/>
  <c r="AF59" s="1"/>
  <c r="V43"/>
  <c r="V27"/>
  <c r="V11"/>
  <c r="AE11" s="1"/>
  <c r="AF11" s="1"/>
  <c r="V479"/>
  <c r="AE479" s="1"/>
  <c r="AF479" s="1"/>
  <c r="V447"/>
  <c r="V415"/>
  <c r="V383"/>
  <c r="V351"/>
  <c r="V319"/>
  <c r="V287"/>
  <c r="V255"/>
  <c r="V207"/>
  <c r="V175"/>
  <c r="V143"/>
  <c r="V111"/>
  <c r="AE111" s="1"/>
  <c r="AF111" s="1"/>
  <c r="V79"/>
  <c r="V47"/>
  <c r="AB498"/>
  <c r="AB490"/>
  <c r="AB482"/>
  <c r="AB474"/>
  <c r="AB466"/>
  <c r="AB454"/>
  <c r="AB496"/>
  <c r="AB492"/>
  <c r="AB484"/>
  <c r="AB480"/>
  <c r="AB476"/>
  <c r="AB468"/>
  <c r="AB464"/>
  <c r="AB460"/>
  <c r="AB448"/>
  <c r="AB444"/>
  <c r="AB432"/>
  <c r="AB428"/>
  <c r="AB420"/>
  <c r="AB416"/>
  <c r="AB412"/>
  <c r="AB408"/>
  <c r="AB404"/>
  <c r="AB400"/>
  <c r="AB396"/>
  <c r="AB384"/>
  <c r="AB380"/>
  <c r="AB368"/>
  <c r="AB364"/>
  <c r="AB360"/>
  <c r="AB356"/>
  <c r="AB352"/>
  <c r="AB348"/>
  <c r="AB340"/>
  <c r="AB336"/>
  <c r="AB332"/>
  <c r="AB328"/>
  <c r="AB320"/>
  <c r="AB316"/>
  <c r="AB308"/>
  <c r="AB304"/>
  <c r="AB300"/>
  <c r="AB292"/>
  <c r="AB288"/>
  <c r="AB284"/>
  <c r="AB276"/>
  <c r="AB272"/>
  <c r="AB268"/>
  <c r="AB256"/>
  <c r="AB252"/>
  <c r="AB240"/>
  <c r="AB236"/>
  <c r="AB228"/>
  <c r="AB224"/>
  <c r="AB220"/>
  <c r="AB212"/>
  <c r="AB208"/>
  <c r="AB204"/>
  <c r="AB192"/>
  <c r="AB188"/>
  <c r="AB176"/>
  <c r="AB172"/>
  <c r="AB164"/>
  <c r="AB160"/>
  <c r="AB156"/>
  <c r="AB152"/>
  <c r="AB148"/>
  <c r="AB144"/>
  <c r="AB140"/>
  <c r="AB128"/>
  <c r="AB124"/>
  <c r="AB112"/>
  <c r="AB108"/>
  <c r="AB104"/>
  <c r="AB100"/>
  <c r="AB96"/>
  <c r="AB92"/>
  <c r="AB88"/>
  <c r="AB84"/>
  <c r="AB80"/>
  <c r="AB76"/>
  <c r="AB72"/>
  <c r="AB64"/>
  <c r="AB60"/>
  <c r="AB52"/>
  <c r="AB48"/>
  <c r="AB44"/>
  <c r="AB36"/>
  <c r="AB32"/>
  <c r="AB28"/>
  <c r="AB20"/>
  <c r="AB16"/>
  <c r="AB12"/>
  <c r="AB8"/>
  <c r="AB494"/>
  <c r="AB486"/>
  <c r="AB478"/>
  <c r="AB470"/>
  <c r="AB462"/>
  <c r="AB458"/>
  <c r="AB501"/>
  <c r="AB497"/>
  <c r="AB493"/>
  <c r="AB489"/>
  <c r="AB485"/>
  <c r="AB481"/>
  <c r="AB477"/>
  <c r="AB469"/>
  <c r="AB465"/>
  <c r="AB461"/>
  <c r="AB457"/>
  <c r="AB453"/>
  <c r="AB449"/>
  <c r="AB445"/>
  <c r="AB441"/>
  <c r="AB437"/>
  <c r="AB433"/>
  <c r="AB429"/>
  <c r="AB421"/>
  <c r="AB417"/>
  <c r="AB413"/>
  <c r="AB409"/>
  <c r="AB405"/>
  <c r="AB401"/>
  <c r="AB397"/>
  <c r="AB393"/>
  <c r="AB389"/>
  <c r="AB385"/>
  <c r="AB381"/>
  <c r="AB377"/>
  <c r="AB369"/>
  <c r="AB297"/>
  <c r="AB281"/>
  <c r="AB137"/>
  <c r="AB121"/>
  <c r="AB450"/>
  <c r="AB446"/>
  <c r="AB442"/>
  <c r="AB438"/>
  <c r="AB434"/>
  <c r="AB430"/>
  <c r="AB365"/>
  <c r="AB361"/>
  <c r="AB357"/>
  <c r="AB353"/>
  <c r="AB349"/>
  <c r="AB341"/>
  <c r="AB337"/>
  <c r="AB333"/>
  <c r="AB329"/>
  <c r="AB321"/>
  <c r="AB317"/>
  <c r="AB313"/>
  <c r="AB309"/>
  <c r="AB305"/>
  <c r="AB301"/>
  <c r="AB293"/>
  <c r="AB499"/>
  <c r="AB451"/>
  <c r="AB435"/>
  <c r="AB259"/>
  <c r="AB131"/>
  <c r="AB115"/>
  <c r="AB67"/>
  <c r="AB3"/>
  <c r="AB289"/>
  <c r="AB285"/>
  <c r="AB277"/>
  <c r="AB273"/>
  <c r="AB269"/>
  <c r="AB265"/>
  <c r="AB261"/>
  <c r="AB257"/>
  <c r="AB253"/>
  <c r="AB249"/>
  <c r="AB245"/>
  <c r="AB241"/>
  <c r="AB237"/>
  <c r="AB229"/>
  <c r="AB225"/>
  <c r="AB221"/>
  <c r="AB213"/>
  <c r="AB209"/>
  <c r="AB205"/>
  <c r="AB201"/>
  <c r="AB197"/>
  <c r="AB193"/>
  <c r="AB189"/>
  <c r="AB185"/>
  <c r="AB177"/>
  <c r="AB173"/>
  <c r="AB165"/>
  <c r="AB161"/>
  <c r="AB157"/>
  <c r="AB153"/>
  <c r="AB149"/>
  <c r="AB145"/>
  <c r="AB141"/>
  <c r="AB133"/>
  <c r="AB129"/>
  <c r="AB125"/>
  <c r="AB113"/>
  <c r="AB109"/>
  <c r="AB105"/>
  <c r="AB101"/>
  <c r="AB97"/>
  <c r="AB93"/>
  <c r="AB89"/>
  <c r="AB85"/>
  <c r="AB81"/>
  <c r="AB77"/>
  <c r="AB73"/>
  <c r="AB65"/>
  <c r="AB61"/>
  <c r="AB57"/>
  <c r="AB53"/>
  <c r="AB49"/>
  <c r="AB45"/>
  <c r="AB37"/>
  <c r="AB33"/>
  <c r="AB29"/>
  <c r="AB25"/>
  <c r="AB21"/>
  <c r="AB17"/>
  <c r="AB13"/>
  <c r="AB9"/>
  <c r="AB5"/>
  <c r="AB387"/>
  <c r="AB371"/>
  <c r="AB323"/>
  <c r="AB243"/>
  <c r="AB195"/>
  <c r="AB179"/>
  <c r="AB426"/>
  <c r="AB422"/>
  <c r="AB418"/>
  <c r="AB414"/>
  <c r="AB410"/>
  <c r="AB406"/>
  <c r="AB51"/>
  <c r="AB244"/>
  <c r="AB196"/>
  <c r="AB344"/>
  <c r="AB402"/>
  <c r="AB398"/>
  <c r="AB394"/>
  <c r="AB390"/>
  <c r="AB386"/>
  <c r="AB382"/>
  <c r="AB378"/>
  <c r="AB374"/>
  <c r="AB370"/>
  <c r="AB366"/>
  <c r="AB362"/>
  <c r="AB358"/>
  <c r="AB296"/>
  <c r="AB40"/>
  <c r="AB452"/>
  <c r="AB307"/>
  <c r="AB372"/>
  <c r="AB324"/>
  <c r="AB280"/>
  <c r="AB232"/>
  <c r="AB116"/>
  <c r="AB68"/>
  <c r="AB24"/>
  <c r="AB345"/>
  <c r="AB41"/>
  <c r="AB354"/>
  <c r="AB350"/>
  <c r="AB346"/>
  <c r="AB342"/>
  <c r="AB338"/>
  <c r="AB334"/>
  <c r="AB330"/>
  <c r="AB326"/>
  <c r="AB322"/>
  <c r="AB318"/>
  <c r="AB314"/>
  <c r="AB310"/>
  <c r="AB306"/>
  <c r="AB302"/>
  <c r="AB298"/>
  <c r="AB294"/>
  <c r="AB290"/>
  <c r="AB286"/>
  <c r="AB282"/>
  <c r="AB278"/>
  <c r="AB274"/>
  <c r="AB270"/>
  <c r="AB266"/>
  <c r="AB262"/>
  <c r="AB500"/>
  <c r="AB488"/>
  <c r="AB472"/>
  <c r="AB436"/>
  <c r="AB424"/>
  <c r="AB388"/>
  <c r="AB216"/>
  <c r="AB180"/>
  <c r="AB168"/>
  <c r="AB132"/>
  <c r="AB233"/>
  <c r="AB181"/>
  <c r="AB260"/>
  <c r="AB473"/>
  <c r="AB425"/>
  <c r="AB373"/>
  <c r="AB325"/>
  <c r="AB217"/>
  <c r="AB169"/>
  <c r="AB117"/>
  <c r="AB69"/>
  <c r="AB258"/>
  <c r="AB254"/>
  <c r="AB250"/>
  <c r="AB246"/>
  <c r="AB242"/>
  <c r="AB238"/>
  <c r="AB234"/>
  <c r="AB230"/>
  <c r="AB226"/>
  <c r="AB222"/>
  <c r="AB218"/>
  <c r="AB214"/>
  <c r="AB210"/>
  <c r="AB206"/>
  <c r="AB202"/>
  <c r="AB198"/>
  <c r="AB194"/>
  <c r="AB190"/>
  <c r="AB186"/>
  <c r="AB182"/>
  <c r="AB178"/>
  <c r="AB174"/>
  <c r="AB170"/>
  <c r="AB166"/>
  <c r="AB162"/>
  <c r="AB158"/>
  <c r="AB154"/>
  <c r="AB150"/>
  <c r="AB146"/>
  <c r="AB142"/>
  <c r="AB138"/>
  <c r="AB134"/>
  <c r="AB130"/>
  <c r="AB126"/>
  <c r="AB122"/>
  <c r="AB118"/>
  <c r="AB114"/>
  <c r="AB110"/>
  <c r="AB106"/>
  <c r="AB102"/>
  <c r="AB98"/>
  <c r="AB94"/>
  <c r="AB90"/>
  <c r="AB86"/>
  <c r="AB82"/>
  <c r="AB78"/>
  <c r="AB74"/>
  <c r="AB70"/>
  <c r="AB66"/>
  <c r="AB62"/>
  <c r="AB58"/>
  <c r="AB54"/>
  <c r="AB50"/>
  <c r="AB46"/>
  <c r="AB42"/>
  <c r="AB38"/>
  <c r="AB34"/>
  <c r="AB30"/>
  <c r="AB26"/>
  <c r="AB22"/>
  <c r="AB18"/>
  <c r="AB14"/>
  <c r="AB10"/>
  <c r="AB6"/>
  <c r="AB4"/>
  <c r="AB483"/>
  <c r="AB419"/>
  <c r="AB355"/>
  <c r="AB291"/>
  <c r="AB227"/>
  <c r="AB99"/>
  <c r="AB455"/>
  <c r="AB423"/>
  <c r="AB391"/>
  <c r="AB359"/>
  <c r="AB263"/>
  <c r="AB247"/>
  <c r="AB199"/>
  <c r="AB151"/>
  <c r="AB135"/>
  <c r="AB87"/>
  <c r="AB39"/>
  <c r="AB467"/>
  <c r="AB456"/>
  <c r="AB403"/>
  <c r="AB392"/>
  <c r="AB339"/>
  <c r="AB275"/>
  <c r="AB264"/>
  <c r="AB211"/>
  <c r="AB200"/>
  <c r="AB147"/>
  <c r="AB136"/>
  <c r="AB83"/>
  <c r="AB19"/>
  <c r="AB163"/>
  <c r="AB35"/>
  <c r="AB487"/>
  <c r="AB471"/>
  <c r="AB439"/>
  <c r="AB407"/>
  <c r="AB375"/>
  <c r="AB343"/>
  <c r="AB327"/>
  <c r="AB311"/>
  <c r="AB295"/>
  <c r="AB279"/>
  <c r="AB231"/>
  <c r="AB215"/>
  <c r="AB183"/>
  <c r="AB167"/>
  <c r="AB119"/>
  <c r="AB103"/>
  <c r="AB71"/>
  <c r="AB55"/>
  <c r="AB23"/>
  <c r="AB7"/>
  <c r="AB440"/>
  <c r="AB376"/>
  <c r="AB312"/>
  <c r="AB248"/>
  <c r="AB184"/>
  <c r="AB120"/>
  <c r="AB56"/>
  <c r="AB495"/>
  <c r="AB463"/>
  <c r="AB431"/>
  <c r="AB415"/>
  <c r="AB399"/>
  <c r="AB367"/>
  <c r="AB335"/>
  <c r="AB303"/>
  <c r="AB271"/>
  <c r="AB207"/>
  <c r="AB175"/>
  <c r="AB143"/>
  <c r="AB111"/>
  <c r="AB79"/>
  <c r="AB47"/>
  <c r="AB15"/>
  <c r="AB491"/>
  <c r="AB475"/>
  <c r="AB459"/>
  <c r="AB443"/>
  <c r="AB427"/>
  <c r="AB411"/>
  <c r="AB395"/>
  <c r="AB379"/>
  <c r="AB363"/>
  <c r="AB347"/>
  <c r="AB331"/>
  <c r="AB315"/>
  <c r="AB299"/>
  <c r="AB283"/>
  <c r="AB267"/>
  <c r="AB251"/>
  <c r="AB235"/>
  <c r="AB219"/>
  <c r="AB203"/>
  <c r="AB187"/>
  <c r="AB171"/>
  <c r="AB155"/>
  <c r="AB139"/>
  <c r="AB123"/>
  <c r="AB107"/>
  <c r="AB91"/>
  <c r="AB75"/>
  <c r="AB59"/>
  <c r="AB43"/>
  <c r="AB27"/>
  <c r="AB11"/>
  <c r="AB479"/>
  <c r="AB447"/>
  <c r="AB383"/>
  <c r="AB351"/>
  <c r="AB319"/>
  <c r="AB287"/>
  <c r="AB255"/>
  <c r="AB239"/>
  <c r="AB223"/>
  <c r="AB191"/>
  <c r="AB159"/>
  <c r="AB127"/>
  <c r="AB95"/>
  <c r="AB63"/>
  <c r="AB31"/>
  <c r="AB2"/>
  <c r="U218"/>
  <c r="AE255" l="1"/>
  <c r="AF255" s="1"/>
  <c r="AG255" s="1"/>
  <c r="AE31"/>
  <c r="AF31" s="1"/>
  <c r="AG31" s="1"/>
  <c r="AE20"/>
  <c r="AF20" s="1"/>
  <c r="AG20" s="1"/>
  <c r="AE404"/>
  <c r="AF404" s="1"/>
  <c r="AE153"/>
  <c r="AF153" s="1"/>
  <c r="AG153" s="1"/>
  <c r="AE77"/>
  <c r="AF77" s="1"/>
  <c r="AG77" s="1"/>
  <c r="AE238"/>
  <c r="AF238" s="1"/>
  <c r="AG238" s="1"/>
  <c r="AE462"/>
  <c r="AF462" s="1"/>
  <c r="AE494"/>
  <c r="AF494" s="1"/>
  <c r="AG494" s="1"/>
  <c r="AE341"/>
  <c r="AF341" s="1"/>
  <c r="AG341" s="1"/>
  <c r="AE133"/>
  <c r="AF133" s="1"/>
  <c r="AE79"/>
  <c r="AF79" s="1"/>
  <c r="AE351"/>
  <c r="AF351" s="1"/>
  <c r="AG351" s="1"/>
  <c r="AE127"/>
  <c r="AF127" s="1"/>
  <c r="AG127" s="1"/>
  <c r="AE367"/>
  <c r="AF367" s="1"/>
  <c r="AE30"/>
  <c r="AF30" s="1"/>
  <c r="AE62"/>
  <c r="AF62" s="1"/>
  <c r="AG62" s="1"/>
  <c r="AE94"/>
  <c r="AF94" s="1"/>
  <c r="AG94" s="1"/>
  <c r="AE126"/>
  <c r="AF126" s="1"/>
  <c r="AG126" s="1"/>
  <c r="AE142"/>
  <c r="AF142" s="1"/>
  <c r="AE174"/>
  <c r="AF174" s="1"/>
  <c r="AG174" s="1"/>
  <c r="AE206"/>
  <c r="AF206" s="1"/>
  <c r="AG206" s="1"/>
  <c r="AE222"/>
  <c r="AF222" s="1"/>
  <c r="AE165"/>
  <c r="AF165" s="1"/>
  <c r="AE421"/>
  <c r="AF421" s="1"/>
  <c r="AG421" s="1"/>
  <c r="AE232"/>
  <c r="AF232" s="1"/>
  <c r="AG232" s="1"/>
  <c r="AE71"/>
  <c r="AF71" s="1"/>
  <c r="AE199"/>
  <c r="AF199" s="1"/>
  <c r="AE200"/>
  <c r="AF200" s="1"/>
  <c r="AG200" s="1"/>
  <c r="AE195"/>
  <c r="AF195" s="1"/>
  <c r="AG195" s="1"/>
  <c r="AE359"/>
  <c r="AF359" s="1"/>
  <c r="AE51"/>
  <c r="AF51" s="1"/>
  <c r="AE93"/>
  <c r="AF93" s="1"/>
  <c r="AG93" s="1"/>
  <c r="AE352"/>
  <c r="AF352" s="1"/>
  <c r="AG352" s="1"/>
  <c r="AE400"/>
  <c r="AF400" s="1"/>
  <c r="AG400" s="1"/>
  <c r="AE448"/>
  <c r="AF448" s="1"/>
  <c r="AE234"/>
  <c r="AF234" s="1"/>
  <c r="AG234" s="1"/>
  <c r="AE266"/>
  <c r="AF266" s="1"/>
  <c r="AG266" s="1"/>
  <c r="AE298"/>
  <c r="AF298" s="1"/>
  <c r="AE330"/>
  <c r="AF330" s="1"/>
  <c r="AE346"/>
  <c r="AF346" s="1"/>
  <c r="AG346" s="1"/>
  <c r="AE169"/>
  <c r="AF169" s="1"/>
  <c r="AG169" s="1"/>
  <c r="AE261"/>
  <c r="AF261" s="1"/>
  <c r="AG261" s="1"/>
  <c r="AE361"/>
  <c r="AF361" s="1"/>
  <c r="AE493"/>
  <c r="AF493" s="1"/>
  <c r="AG493" s="1"/>
  <c r="AE47"/>
  <c r="AF47" s="1"/>
  <c r="AG47" s="1"/>
  <c r="AE175"/>
  <c r="AF175" s="1"/>
  <c r="AE319"/>
  <c r="AF319" s="1"/>
  <c r="AE447"/>
  <c r="AF447" s="1"/>
  <c r="AG447" s="1"/>
  <c r="AE43"/>
  <c r="AF43" s="1"/>
  <c r="AG43" s="1"/>
  <c r="AE107"/>
  <c r="AF107" s="1"/>
  <c r="AE171"/>
  <c r="AF171" s="1"/>
  <c r="AE235"/>
  <c r="AF235" s="1"/>
  <c r="AG235" s="1"/>
  <c r="AE299"/>
  <c r="AF299" s="1"/>
  <c r="AG299" s="1"/>
  <c r="AE363"/>
  <c r="AF363" s="1"/>
  <c r="AE427"/>
  <c r="AF427" s="1"/>
  <c r="AE491"/>
  <c r="AF491" s="1"/>
  <c r="AG491" s="1"/>
  <c r="AE95"/>
  <c r="AF95" s="1"/>
  <c r="AG95" s="1"/>
  <c r="AE223"/>
  <c r="AF223" s="1"/>
  <c r="AE335"/>
  <c r="AF335" s="1"/>
  <c r="AE463"/>
  <c r="AF463" s="1"/>
  <c r="AG463" s="1"/>
  <c r="AE88"/>
  <c r="AF88" s="1"/>
  <c r="AG88" s="1"/>
  <c r="AE10"/>
  <c r="AF10" s="1"/>
  <c r="AE26"/>
  <c r="AF26" s="1"/>
  <c r="AE42"/>
  <c r="AF42" s="1"/>
  <c r="AG42" s="1"/>
  <c r="AE58"/>
  <c r="AF58" s="1"/>
  <c r="AG58" s="1"/>
  <c r="AE74"/>
  <c r="AF74" s="1"/>
  <c r="AG74" s="1"/>
  <c r="AE90"/>
  <c r="AF90" s="1"/>
  <c r="AE106"/>
  <c r="AF106" s="1"/>
  <c r="AG106" s="1"/>
  <c r="AE122"/>
  <c r="AF122" s="1"/>
  <c r="AG122" s="1"/>
  <c r="AE138"/>
  <c r="AF138" s="1"/>
  <c r="AE154"/>
  <c r="AF154" s="1"/>
  <c r="AE170"/>
  <c r="AF170" s="1"/>
  <c r="AG170" s="1"/>
  <c r="AE186"/>
  <c r="AF186" s="1"/>
  <c r="AG186" s="1"/>
  <c r="AE202"/>
  <c r="AF202" s="1"/>
  <c r="AG202" s="1"/>
  <c r="AE218"/>
  <c r="AF218" s="1"/>
  <c r="AE9"/>
  <c r="AF9" s="1"/>
  <c r="AG9" s="1"/>
  <c r="AE137"/>
  <c r="AF137" s="1"/>
  <c r="AG137" s="1"/>
  <c r="AE265"/>
  <c r="AF265" s="1"/>
  <c r="AE393"/>
  <c r="AF393" s="1"/>
  <c r="AE152"/>
  <c r="AF152" s="1"/>
  <c r="AG152" s="1"/>
  <c r="AE115"/>
  <c r="AF115" s="1"/>
  <c r="AG115" s="1"/>
  <c r="AE488"/>
  <c r="AF488" s="1"/>
  <c r="AE55"/>
  <c r="AF55" s="1"/>
  <c r="AE119"/>
  <c r="AF119" s="1"/>
  <c r="AG119" s="1"/>
  <c r="AE183"/>
  <c r="AF183" s="1"/>
  <c r="AG183" s="1"/>
  <c r="AE247"/>
  <c r="AF247" s="1"/>
  <c r="AE311"/>
  <c r="AF311" s="1"/>
  <c r="AE375"/>
  <c r="AF375" s="1"/>
  <c r="AG375" s="1"/>
  <c r="AE439"/>
  <c r="AF439" s="1"/>
  <c r="AG439" s="1"/>
  <c r="AE243"/>
  <c r="AF243" s="1"/>
  <c r="AE56"/>
  <c r="AF56" s="1"/>
  <c r="AE120"/>
  <c r="AF120" s="1"/>
  <c r="AG120" s="1"/>
  <c r="AE184"/>
  <c r="AF184" s="1"/>
  <c r="AG184" s="1"/>
  <c r="AE248"/>
  <c r="AF248" s="1"/>
  <c r="AG248" s="1"/>
  <c r="AE312"/>
  <c r="AF312" s="1"/>
  <c r="AE376"/>
  <c r="AF376" s="1"/>
  <c r="AG376" s="1"/>
  <c r="AE440"/>
  <c r="AF440" s="1"/>
  <c r="AG440" s="1"/>
  <c r="AE132"/>
  <c r="AF132" s="1"/>
  <c r="AE3"/>
  <c r="AF3" s="1"/>
  <c r="AE83"/>
  <c r="AF83" s="1"/>
  <c r="AG83" s="1"/>
  <c r="AE163"/>
  <c r="AF163" s="1"/>
  <c r="AG163" s="1"/>
  <c r="AE259"/>
  <c r="AF259" s="1"/>
  <c r="AE339"/>
  <c r="AF339" s="1"/>
  <c r="AE419"/>
  <c r="AF419" s="1"/>
  <c r="AG419" s="1"/>
  <c r="AE499"/>
  <c r="AF499" s="1"/>
  <c r="AG499" s="1"/>
  <c r="AE45"/>
  <c r="AF45" s="1"/>
  <c r="AE89"/>
  <c r="AF89" s="1"/>
  <c r="AE117"/>
  <c r="AF117" s="1"/>
  <c r="AG117" s="1"/>
  <c r="AE173"/>
  <c r="AF173" s="1"/>
  <c r="AG173" s="1"/>
  <c r="AE217"/>
  <c r="AF217" s="1"/>
  <c r="AE245"/>
  <c r="AF245" s="1"/>
  <c r="AE301"/>
  <c r="AF301" s="1"/>
  <c r="AG301" s="1"/>
  <c r="AE345"/>
  <c r="AF345" s="1"/>
  <c r="AG345" s="1"/>
  <c r="AE16"/>
  <c r="AF16" s="1"/>
  <c r="AG16" s="1"/>
  <c r="AE44"/>
  <c r="AF44" s="1"/>
  <c r="AE64"/>
  <c r="AF64" s="1"/>
  <c r="AG64" s="1"/>
  <c r="AE96"/>
  <c r="AF96" s="1"/>
  <c r="AG96" s="1"/>
  <c r="AE116"/>
  <c r="AF116" s="1"/>
  <c r="AE144"/>
  <c r="AF144" s="1"/>
  <c r="AE172"/>
  <c r="AF172" s="1"/>
  <c r="AG172" s="1"/>
  <c r="AE192"/>
  <c r="AF192" s="1"/>
  <c r="AG192" s="1"/>
  <c r="AE220"/>
  <c r="AF220" s="1"/>
  <c r="AG220" s="1"/>
  <c r="AE244"/>
  <c r="AF244" s="1"/>
  <c r="AE268"/>
  <c r="AF268" s="1"/>
  <c r="AG268" s="1"/>
  <c r="AE296"/>
  <c r="AF296" s="1"/>
  <c r="AG296" s="1"/>
  <c r="AE316"/>
  <c r="AF316" s="1"/>
  <c r="AE348"/>
  <c r="AF348" s="1"/>
  <c r="AE368"/>
  <c r="AF368" s="1"/>
  <c r="AG368" s="1"/>
  <c r="AE396"/>
  <c r="AF396" s="1"/>
  <c r="AG396" s="1"/>
  <c r="AE424"/>
  <c r="AF424" s="1"/>
  <c r="AG424" s="1"/>
  <c r="AE444"/>
  <c r="AF444" s="1"/>
  <c r="AE464"/>
  <c r="AF464" s="1"/>
  <c r="AG464" s="1"/>
  <c r="AE496"/>
  <c r="AF496" s="1"/>
  <c r="AG496" s="1"/>
  <c r="AE205"/>
  <c r="AF205" s="1"/>
  <c r="AG205" s="1"/>
  <c r="AE461"/>
  <c r="AF461" s="1"/>
  <c r="AE246"/>
  <c r="AF246" s="1"/>
  <c r="AG246" s="1"/>
  <c r="AE262"/>
  <c r="AF262" s="1"/>
  <c r="AE278"/>
  <c r="AF278" s="1"/>
  <c r="AE294"/>
  <c r="AF294" s="1"/>
  <c r="AE310"/>
  <c r="AF310" s="1"/>
  <c r="AG310" s="1"/>
  <c r="AE326"/>
  <c r="AF326" s="1"/>
  <c r="AG326" s="1"/>
  <c r="AE342"/>
  <c r="AF342" s="1"/>
  <c r="AG342" s="1"/>
  <c r="AE358"/>
  <c r="AF358" s="1"/>
  <c r="AE374"/>
  <c r="AF374" s="1"/>
  <c r="AG374" s="1"/>
  <c r="AE390"/>
  <c r="AF390" s="1"/>
  <c r="AG390" s="1"/>
  <c r="AE406"/>
  <c r="AF406" s="1"/>
  <c r="AE422"/>
  <c r="AF422" s="1"/>
  <c r="AE438"/>
  <c r="AF438" s="1"/>
  <c r="AG438" s="1"/>
  <c r="AE454"/>
  <c r="AF454" s="1"/>
  <c r="AG454" s="1"/>
  <c r="AE470"/>
  <c r="AF470" s="1"/>
  <c r="AG470" s="1"/>
  <c r="AE486"/>
  <c r="AF486" s="1"/>
  <c r="AE189"/>
  <c r="AF189" s="1"/>
  <c r="AG189" s="1"/>
  <c r="AE445"/>
  <c r="AF445" s="1"/>
  <c r="AG445" s="1"/>
  <c r="AE277"/>
  <c r="AF277" s="1"/>
  <c r="AE5"/>
  <c r="AF5" s="1"/>
  <c r="AE57"/>
  <c r="AF57" s="1"/>
  <c r="AG57" s="1"/>
  <c r="AE105"/>
  <c r="AF105" s="1"/>
  <c r="AG105" s="1"/>
  <c r="AE161"/>
  <c r="AF161" s="1"/>
  <c r="AG161" s="1"/>
  <c r="AE209"/>
  <c r="AF209" s="1"/>
  <c r="AE249"/>
  <c r="AF249" s="1"/>
  <c r="AG249" s="1"/>
  <c r="AE297"/>
  <c r="AF297" s="1"/>
  <c r="AG297" s="1"/>
  <c r="AE353"/>
  <c r="AF353" s="1"/>
  <c r="AG353" s="1"/>
  <c r="AE373"/>
  <c r="AF373" s="1"/>
  <c r="AE401"/>
  <c r="AF401" s="1"/>
  <c r="AG401" s="1"/>
  <c r="AE425"/>
  <c r="AF425" s="1"/>
  <c r="AG425" s="1"/>
  <c r="AE441"/>
  <c r="AF441" s="1"/>
  <c r="AE469"/>
  <c r="AF469" s="1"/>
  <c r="AE489"/>
  <c r="AF489" s="1"/>
  <c r="AG489" s="1"/>
  <c r="AE383"/>
  <c r="AF383" s="1"/>
  <c r="AG383" s="1"/>
  <c r="AE159"/>
  <c r="AF159" s="1"/>
  <c r="AE344"/>
  <c r="AF344" s="1"/>
  <c r="AE457"/>
  <c r="AF457" s="1"/>
  <c r="AG457" s="1"/>
  <c r="AE84"/>
  <c r="AF84" s="1"/>
  <c r="AG84" s="1"/>
  <c r="AE148"/>
  <c r="AF148" s="1"/>
  <c r="AE211"/>
  <c r="AF211" s="1"/>
  <c r="AE109"/>
  <c r="AF109" s="1"/>
  <c r="AG109" s="1"/>
  <c r="AE307"/>
  <c r="AF307" s="1"/>
  <c r="AG307" s="1"/>
  <c r="AE380"/>
  <c r="AF380" s="1"/>
  <c r="AG380" s="1"/>
  <c r="AE254"/>
  <c r="AF254" s="1"/>
  <c r="AE477"/>
  <c r="AF477" s="1"/>
  <c r="AG477" s="1"/>
  <c r="AE207"/>
  <c r="AF207" s="1"/>
  <c r="AG207" s="1"/>
  <c r="AE239"/>
  <c r="AF239" s="1"/>
  <c r="AE14"/>
  <c r="AF14" s="1"/>
  <c r="AE46"/>
  <c r="AF46" s="1"/>
  <c r="AG46" s="1"/>
  <c r="AE78"/>
  <c r="AF78" s="1"/>
  <c r="AG78" s="1"/>
  <c r="AE110"/>
  <c r="AF110" s="1"/>
  <c r="AE158"/>
  <c r="AF158" s="1"/>
  <c r="AE190"/>
  <c r="AF190" s="1"/>
  <c r="AG190" s="1"/>
  <c r="AE37"/>
  <c r="AF37" s="1"/>
  <c r="AG37" s="1"/>
  <c r="AE216"/>
  <c r="AF216" s="1"/>
  <c r="AG216" s="1"/>
  <c r="AE391"/>
  <c r="AF391" s="1"/>
  <c r="AE392"/>
  <c r="AF392" s="1"/>
  <c r="AG392" s="1"/>
  <c r="AE99"/>
  <c r="AF99" s="1"/>
  <c r="AG99" s="1"/>
  <c r="AE451"/>
  <c r="AF451" s="1"/>
  <c r="AE129"/>
  <c r="AF129" s="1"/>
  <c r="AE305"/>
  <c r="AF305" s="1"/>
  <c r="AG305" s="1"/>
  <c r="AE124"/>
  <c r="AF124" s="1"/>
  <c r="AG124" s="1"/>
  <c r="AE272"/>
  <c r="AF272" s="1"/>
  <c r="AE372"/>
  <c r="AF372" s="1"/>
  <c r="AE476"/>
  <c r="AF476" s="1"/>
  <c r="AG476" s="1"/>
  <c r="AE250"/>
  <c r="AF250" s="1"/>
  <c r="AG250" s="1"/>
  <c r="AE282"/>
  <c r="AF282" s="1"/>
  <c r="AG282" s="1"/>
  <c r="AE314"/>
  <c r="AF314" s="1"/>
  <c r="AE458"/>
  <c r="AF458" s="1"/>
  <c r="AG458" s="1"/>
  <c r="AE474"/>
  <c r="AF474" s="1"/>
  <c r="AG474" s="1"/>
  <c r="AE17"/>
  <c r="AF17" s="1"/>
  <c r="AG17" s="1"/>
  <c r="AE121"/>
  <c r="AF121" s="1"/>
  <c r="AE143"/>
  <c r="AF143" s="1"/>
  <c r="AG143" s="1"/>
  <c r="AE287"/>
  <c r="AF287" s="1"/>
  <c r="AG287" s="1"/>
  <c r="AE415"/>
  <c r="AF415" s="1"/>
  <c r="AE27"/>
  <c r="AF27" s="1"/>
  <c r="AE91"/>
  <c r="AF91" s="1"/>
  <c r="AG91" s="1"/>
  <c r="AE155"/>
  <c r="AF155" s="1"/>
  <c r="AG155" s="1"/>
  <c r="AE219"/>
  <c r="AF219" s="1"/>
  <c r="AE283"/>
  <c r="AF283" s="1"/>
  <c r="AE347"/>
  <c r="AF347" s="1"/>
  <c r="AG347" s="1"/>
  <c r="AE411"/>
  <c r="AF411" s="1"/>
  <c r="AG411" s="1"/>
  <c r="AE475"/>
  <c r="AF475" s="1"/>
  <c r="AE63"/>
  <c r="AF63" s="1"/>
  <c r="AE191"/>
  <c r="AF191" s="1"/>
  <c r="AG191" s="1"/>
  <c r="AE303"/>
  <c r="AF303" s="1"/>
  <c r="AG303" s="1"/>
  <c r="AE431"/>
  <c r="AF431" s="1"/>
  <c r="AG431" s="1"/>
  <c r="AE24"/>
  <c r="AF24" s="1"/>
  <c r="AE472"/>
  <c r="AF472" s="1"/>
  <c r="AG472" s="1"/>
  <c r="AE22"/>
  <c r="AF22" s="1"/>
  <c r="AG22" s="1"/>
  <c r="AE38"/>
  <c r="AF38" s="1"/>
  <c r="AG38" s="1"/>
  <c r="AE54"/>
  <c r="AF54" s="1"/>
  <c r="AE70"/>
  <c r="AF70" s="1"/>
  <c r="AG70" s="1"/>
  <c r="AE86"/>
  <c r="AF86" s="1"/>
  <c r="AG86" s="1"/>
  <c r="AE102"/>
  <c r="AF102" s="1"/>
  <c r="AE118"/>
  <c r="AF118" s="1"/>
  <c r="AE134"/>
  <c r="AF134" s="1"/>
  <c r="AG134" s="1"/>
  <c r="AE150"/>
  <c r="AF150" s="1"/>
  <c r="AG150" s="1"/>
  <c r="AE166"/>
  <c r="AF166" s="1"/>
  <c r="AG166" s="1"/>
  <c r="AE182"/>
  <c r="AF182" s="1"/>
  <c r="AE198"/>
  <c r="AF198" s="1"/>
  <c r="AG198" s="1"/>
  <c r="AE214"/>
  <c r="AF214" s="1"/>
  <c r="AG214" s="1"/>
  <c r="AE230"/>
  <c r="AF230" s="1"/>
  <c r="AG230" s="1"/>
  <c r="AE101"/>
  <c r="AF101" s="1"/>
  <c r="AE229"/>
  <c r="AF229" s="1"/>
  <c r="AG229" s="1"/>
  <c r="AE357"/>
  <c r="AF357" s="1"/>
  <c r="AG357" s="1"/>
  <c r="AE485"/>
  <c r="AF485" s="1"/>
  <c r="AE68"/>
  <c r="AF68" s="1"/>
  <c r="AE371"/>
  <c r="AF371" s="1"/>
  <c r="AG371" s="1"/>
  <c r="AE39"/>
  <c r="AF39" s="1"/>
  <c r="AG39" s="1"/>
  <c r="AE103"/>
  <c r="AF103" s="1"/>
  <c r="AE167"/>
  <c r="AF167" s="1"/>
  <c r="AE231"/>
  <c r="AF231" s="1"/>
  <c r="AG231" s="1"/>
  <c r="AE295"/>
  <c r="AF295" s="1"/>
  <c r="AG295" s="1"/>
  <c r="AE355"/>
  <c r="AF355" s="1"/>
  <c r="AE423"/>
  <c r="AF423" s="1"/>
  <c r="AE487"/>
  <c r="AF487" s="1"/>
  <c r="AG487" s="1"/>
  <c r="AE36"/>
  <c r="AF36" s="1"/>
  <c r="AG36" s="1"/>
  <c r="AE100"/>
  <c r="AF100" s="1"/>
  <c r="AG100" s="1"/>
  <c r="AE164"/>
  <c r="AF164" s="1"/>
  <c r="AE228"/>
  <c r="AF228" s="1"/>
  <c r="AG228" s="1"/>
  <c r="AE292"/>
  <c r="AF292" s="1"/>
  <c r="AG292" s="1"/>
  <c r="AE356"/>
  <c r="AF356" s="1"/>
  <c r="AE420"/>
  <c r="AF420" s="1"/>
  <c r="AE484"/>
  <c r="AF484" s="1"/>
  <c r="AG484" s="1"/>
  <c r="AE435"/>
  <c r="AF435" s="1"/>
  <c r="AG435" s="1"/>
  <c r="AE67"/>
  <c r="AF67" s="1"/>
  <c r="AE147"/>
  <c r="AF147" s="1"/>
  <c r="AE227"/>
  <c r="AF227" s="1"/>
  <c r="AG227" s="1"/>
  <c r="AE323"/>
  <c r="AF323" s="1"/>
  <c r="AG323" s="1"/>
  <c r="AE403"/>
  <c r="AF403" s="1"/>
  <c r="AE483"/>
  <c r="AF483" s="1"/>
  <c r="AE29"/>
  <c r="AF29" s="1"/>
  <c r="AG29" s="1"/>
  <c r="AE65"/>
  <c r="AF65" s="1"/>
  <c r="AG65" s="1"/>
  <c r="AE113"/>
  <c r="AF113" s="1"/>
  <c r="AE157"/>
  <c r="AF157" s="1"/>
  <c r="AE193"/>
  <c r="AF193" s="1"/>
  <c r="AG193" s="1"/>
  <c r="AE241"/>
  <c r="AF241" s="1"/>
  <c r="AG241" s="1"/>
  <c r="AE285"/>
  <c r="AF285" s="1"/>
  <c r="AE321"/>
  <c r="AF321" s="1"/>
  <c r="AE12"/>
  <c r="AF12" s="1"/>
  <c r="AG12" s="1"/>
  <c r="AE40"/>
  <c r="AF40" s="1"/>
  <c r="AG40" s="1"/>
  <c r="AE60"/>
  <c r="AF60" s="1"/>
  <c r="AE92"/>
  <c r="AF92" s="1"/>
  <c r="AE112"/>
  <c r="AF112" s="1"/>
  <c r="AG112" s="1"/>
  <c r="AE140"/>
  <c r="AF140" s="1"/>
  <c r="AG140" s="1"/>
  <c r="AE168"/>
  <c r="AF168" s="1"/>
  <c r="AE188"/>
  <c r="AF188" s="1"/>
  <c r="AE208"/>
  <c r="AF208" s="1"/>
  <c r="AG208" s="1"/>
  <c r="AE240"/>
  <c r="AF240" s="1"/>
  <c r="AG240" s="1"/>
  <c r="AE260"/>
  <c r="AF260" s="1"/>
  <c r="AG260" s="1"/>
  <c r="AE288"/>
  <c r="AF288" s="1"/>
  <c r="AE308"/>
  <c r="AF308" s="1"/>
  <c r="AG308" s="1"/>
  <c r="AE336"/>
  <c r="AF336" s="1"/>
  <c r="AG336" s="1"/>
  <c r="AE364"/>
  <c r="AF364" s="1"/>
  <c r="AE384"/>
  <c r="AF384" s="1"/>
  <c r="AE416"/>
  <c r="AF416" s="1"/>
  <c r="AG416" s="1"/>
  <c r="AE436"/>
  <c r="AF436" s="1"/>
  <c r="AG436" s="1"/>
  <c r="AE460"/>
  <c r="AF460" s="1"/>
  <c r="AE492"/>
  <c r="AF492" s="1"/>
  <c r="AE141"/>
  <c r="AF141" s="1"/>
  <c r="AG141" s="1"/>
  <c r="AE397"/>
  <c r="AF397" s="1"/>
  <c r="AG397" s="1"/>
  <c r="AE242"/>
  <c r="AF242" s="1"/>
  <c r="AG242" s="1"/>
  <c r="AE258"/>
  <c r="AF258" s="1"/>
  <c r="AE274"/>
  <c r="AF274" s="1"/>
  <c r="AG274" s="1"/>
  <c r="AE290"/>
  <c r="AF290" s="1"/>
  <c r="AG290" s="1"/>
  <c r="AE306"/>
  <c r="AF306" s="1"/>
  <c r="AE322"/>
  <c r="AF322" s="1"/>
  <c r="AE338"/>
  <c r="AF338" s="1"/>
  <c r="AG338" s="1"/>
  <c r="AE354"/>
  <c r="AF354" s="1"/>
  <c r="AG354" s="1"/>
  <c r="AE370"/>
  <c r="AF370" s="1"/>
  <c r="AE386"/>
  <c r="AF386" s="1"/>
  <c r="AE402"/>
  <c r="AF402" s="1"/>
  <c r="AG402" s="1"/>
  <c r="AE418"/>
  <c r="AF418" s="1"/>
  <c r="AG418" s="1"/>
  <c r="AE434"/>
  <c r="AF434" s="1"/>
  <c r="AE450"/>
  <c r="AF450" s="1"/>
  <c r="AE466"/>
  <c r="AF466" s="1"/>
  <c r="AG466" s="1"/>
  <c r="AE482"/>
  <c r="AF482" s="1"/>
  <c r="AG482" s="1"/>
  <c r="AE498"/>
  <c r="AF498" s="1"/>
  <c r="AG498" s="1"/>
  <c r="AE125"/>
  <c r="AF125" s="1"/>
  <c r="AE381"/>
  <c r="AF381" s="1"/>
  <c r="AG381" s="1"/>
  <c r="AE21"/>
  <c r="AF21" s="1"/>
  <c r="AG21" s="1"/>
  <c r="AE405"/>
  <c r="AF405" s="1"/>
  <c r="AE41"/>
  <c r="AF41" s="1"/>
  <c r="AE97"/>
  <c r="AF97" s="1"/>
  <c r="AG97" s="1"/>
  <c r="AE145"/>
  <c r="AF145" s="1"/>
  <c r="AG145" s="1"/>
  <c r="AE197"/>
  <c r="AF197" s="1"/>
  <c r="AG197" s="1"/>
  <c r="AE233"/>
  <c r="AF233" s="1"/>
  <c r="AG233" s="1"/>
  <c r="AE289"/>
  <c r="AF289" s="1"/>
  <c r="AG289" s="1"/>
  <c r="AE337"/>
  <c r="AF337" s="1"/>
  <c r="AG337" s="1"/>
  <c r="AE369"/>
  <c r="AF369" s="1"/>
  <c r="AG369" s="1"/>
  <c r="AE389"/>
  <c r="AF389" s="1"/>
  <c r="AG389" s="1"/>
  <c r="AE417"/>
  <c r="AF417" s="1"/>
  <c r="AG417" s="1"/>
  <c r="AE437"/>
  <c r="AF437" s="1"/>
  <c r="AG437" s="1"/>
  <c r="AE465"/>
  <c r="AF465" s="1"/>
  <c r="AG465" s="1"/>
  <c r="AE481"/>
  <c r="AF481" s="1"/>
  <c r="AE501"/>
  <c r="AF501" s="1"/>
  <c r="AG501" s="1"/>
  <c r="AE2"/>
  <c r="AF2" s="1"/>
  <c r="AG2" s="1"/>
  <c r="AG211"/>
  <c r="AG254"/>
  <c r="AG133"/>
  <c r="AG148"/>
  <c r="AG404"/>
  <c r="AG359"/>
  <c r="AG51"/>
  <c r="AG129"/>
  <c r="AG223"/>
  <c r="AG319"/>
  <c r="AG312"/>
  <c r="AG244"/>
  <c r="AG3"/>
  <c r="AG259"/>
  <c r="AG348"/>
  <c r="AG239"/>
  <c r="AG372"/>
  <c r="AG165"/>
  <c r="AG63"/>
  <c r="AG403"/>
  <c r="AG423"/>
  <c r="AG258"/>
  <c r="AG113"/>
  <c r="AG157"/>
  <c r="AG384"/>
  <c r="AG460"/>
  <c r="AG24"/>
  <c r="AG56"/>
  <c r="AG344"/>
  <c r="AG481"/>
  <c r="AG373"/>
  <c r="AG469"/>
  <c r="AG5"/>
  <c r="AG209"/>
  <c r="AG441"/>
  <c r="AG365"/>
  <c r="AG497"/>
  <c r="AG473"/>
  <c r="AG81"/>
  <c r="AG213"/>
  <c r="AG377"/>
  <c r="AG409"/>
  <c r="AG429"/>
  <c r="AG41"/>
  <c r="AG33"/>
  <c r="AG225"/>
  <c r="AG385"/>
  <c r="AG453"/>
  <c r="AG325"/>
  <c r="AG273"/>
  <c r="AG413"/>
  <c r="AG433"/>
  <c r="AG361"/>
  <c r="AG121"/>
  <c r="AG69"/>
  <c r="AG313"/>
  <c r="AG449"/>
  <c r="AG415"/>
  <c r="AG147"/>
  <c r="AG355"/>
  <c r="AG54"/>
  <c r="AG102"/>
  <c r="AG118"/>
  <c r="AG182"/>
  <c r="AG168"/>
  <c r="AG306"/>
  <c r="AG322"/>
  <c r="AG324"/>
  <c r="AG366"/>
  <c r="AG382"/>
  <c r="AG398"/>
  <c r="AG414"/>
  <c r="AG333"/>
  <c r="AG430"/>
  <c r="AG446"/>
  <c r="AG281"/>
  <c r="AG478"/>
  <c r="AG32"/>
  <c r="AG52"/>
  <c r="AG108"/>
  <c r="AG256"/>
  <c r="AG284"/>
  <c r="AG304"/>
  <c r="AG412"/>
  <c r="AG432"/>
  <c r="AG68"/>
  <c r="AG101"/>
  <c r="AG125"/>
  <c r="AG485"/>
  <c r="AG92"/>
  <c r="AG364"/>
  <c r="AG180"/>
  <c r="AG149"/>
  <c r="AG277"/>
  <c r="AG317"/>
  <c r="AG80"/>
  <c r="AG160"/>
  <c r="AG236"/>
  <c r="AG332"/>
  <c r="AG270"/>
  <c r="AG286"/>
  <c r="AG302"/>
  <c r="AG318"/>
  <c r="AG334"/>
  <c r="AG350"/>
  <c r="AG452"/>
  <c r="AG61"/>
  <c r="AG128"/>
  <c r="AG204"/>
  <c r="AG360"/>
  <c r="AG480"/>
  <c r="AG13"/>
  <c r="AG4"/>
  <c r="AG362"/>
  <c r="AG378"/>
  <c r="AG394"/>
  <c r="AG410"/>
  <c r="AG426"/>
  <c r="AG253"/>
  <c r="AG269"/>
  <c r="AG442"/>
  <c r="AG490"/>
  <c r="AG85"/>
  <c r="AG79"/>
  <c r="AG367"/>
  <c r="AG71"/>
  <c r="AG199"/>
  <c r="AG391"/>
  <c r="AG14"/>
  <c r="AG30"/>
  <c r="AG110"/>
  <c r="AG298"/>
  <c r="AG314"/>
  <c r="AG330"/>
  <c r="AG27"/>
  <c r="AG283"/>
  <c r="AG483"/>
  <c r="AG358"/>
  <c r="AG406"/>
  <c r="AG422"/>
  <c r="AG285"/>
  <c r="AG321"/>
  <c r="AG44"/>
  <c r="AG164"/>
  <c r="AG316"/>
  <c r="AG356"/>
  <c r="AG420"/>
  <c r="AG461"/>
  <c r="AG219"/>
  <c r="AG475"/>
  <c r="AG167"/>
  <c r="AG262"/>
  <c r="AG278"/>
  <c r="AG294"/>
  <c r="AG116"/>
  <c r="AG370"/>
  <c r="AG386"/>
  <c r="AG434"/>
  <c r="AG450"/>
  <c r="AG486"/>
  <c r="AG60"/>
  <c r="AG144"/>
  <c r="AG188"/>
  <c r="AG288"/>
  <c r="AG444"/>
  <c r="AG492"/>
  <c r="AG23"/>
  <c r="AG327"/>
  <c r="AG275"/>
  <c r="AG456"/>
  <c r="AG135"/>
  <c r="AG263"/>
  <c r="AG455"/>
  <c r="AG500"/>
  <c r="AG179"/>
  <c r="AG49"/>
  <c r="AG221"/>
  <c r="AG257"/>
  <c r="AG76"/>
  <c r="AG156"/>
  <c r="AG176"/>
  <c r="AG328"/>
  <c r="AG7"/>
  <c r="AG136"/>
  <c r="AG264"/>
  <c r="AG196"/>
  <c r="AG177"/>
  <c r="AG349"/>
  <c r="AG8"/>
  <c r="AG28"/>
  <c r="AG48"/>
  <c r="AG72"/>
  <c r="AG104"/>
  <c r="AG224"/>
  <c r="AG252"/>
  <c r="AG300"/>
  <c r="AG320"/>
  <c r="AG428"/>
  <c r="AG142"/>
  <c r="AG158"/>
  <c r="AG222"/>
  <c r="AG451"/>
  <c r="AG272"/>
  <c r="AG448"/>
  <c r="AG279"/>
  <c r="AG343"/>
  <c r="AG471"/>
  <c r="AG19"/>
  <c r="AG467"/>
  <c r="AG151"/>
  <c r="AG181"/>
  <c r="AG215"/>
  <c r="AG407"/>
  <c r="AG35"/>
  <c r="AG87"/>
  <c r="AG291"/>
  <c r="AG388"/>
  <c r="AG25"/>
  <c r="AG237"/>
  <c r="AG131"/>
  <c r="AG309"/>
  <c r="AG276"/>
  <c r="AG387"/>
  <c r="AG53"/>
  <c r="AG89"/>
  <c r="AG67"/>
  <c r="AG217"/>
  <c r="AG45"/>
  <c r="AG340"/>
  <c r="AG107"/>
  <c r="AG363"/>
  <c r="AG488"/>
  <c r="AG243"/>
  <c r="AG171"/>
  <c r="AG427"/>
  <c r="AG311"/>
  <c r="AG247"/>
  <c r="AG132"/>
  <c r="AG393"/>
  <c r="AG265"/>
  <c r="AG175"/>
  <c r="AG335"/>
  <c r="AG55"/>
  <c r="AG339"/>
  <c r="AG10"/>
  <c r="AG26"/>
  <c r="AG90"/>
  <c r="AG138"/>
  <c r="AG154"/>
  <c r="AG212"/>
  <c r="AG468"/>
  <c r="AG201"/>
  <c r="AG293"/>
  <c r="AG73"/>
  <c r="AG18"/>
  <c r="AG34"/>
  <c r="AG50"/>
  <c r="AG66"/>
  <c r="AG82"/>
  <c r="AG98"/>
  <c r="AG114"/>
  <c r="AG130"/>
  <c r="AG146"/>
  <c r="AG162"/>
  <c r="AG178"/>
  <c r="AG194"/>
  <c r="AG210"/>
  <c r="AG226"/>
  <c r="AG280"/>
  <c r="AG329"/>
  <c r="AG408"/>
  <c r="AG11"/>
  <c r="AG75"/>
  <c r="AG139"/>
  <c r="AG203"/>
  <c r="AG267"/>
  <c r="AG331"/>
  <c r="AG395"/>
  <c r="AG459"/>
  <c r="AG479"/>
  <c r="AG59"/>
  <c r="AG123"/>
  <c r="AG187"/>
  <c r="AG251"/>
  <c r="AG315"/>
  <c r="AG379"/>
  <c r="AG443"/>
  <c r="AG15"/>
  <c r="AG6"/>
  <c r="AG111"/>
  <c r="AG271"/>
  <c r="AG399"/>
  <c r="AG495"/>
  <c r="AG218"/>
  <c r="AG185"/>
  <c r="AG245"/>
  <c r="AG405"/>
  <c r="AG103"/>
  <c r="AG159"/>
  <c r="AG462"/>
</calcChain>
</file>

<file path=xl/comments1.xml><?xml version="1.0" encoding="utf-8"?>
<comments xmlns="http://schemas.openxmlformats.org/spreadsheetml/2006/main">
  <authors>
    <author>Marek</author>
  </authors>
  <commentList>
    <comment ref="AB3" authorId="0">
      <text>
        <r>
          <rPr>
            <b/>
            <sz val="9"/>
            <color indexed="81"/>
            <rFont val="Tahoma"/>
            <family val="2"/>
          </rPr>
          <t>Marek:</t>
        </r>
        <r>
          <rPr>
            <sz val="9"/>
            <color indexed="81"/>
            <rFont val="Tahoma"/>
            <family val="2"/>
          </rPr>
          <t xml:space="preserve">
u dluhopisů se jedná v tržní cenu  v % krát  nominál krát denní kurs</t>
        </r>
      </text>
    </comment>
  </commentList>
</comments>
</file>

<file path=xl/comments2.xml><?xml version="1.0" encoding="utf-8"?>
<comments xmlns="http://schemas.openxmlformats.org/spreadsheetml/2006/main">
  <authors>
    <author>Marek</author>
  </authors>
  <commentList>
    <comment ref="C1" authorId="0">
      <text>
        <r>
          <rPr>
            <b/>
            <sz val="9"/>
            <color indexed="81"/>
            <rFont val="Tahoma"/>
            <family val="2"/>
          </rPr>
          <t>Marek:</t>
        </r>
        <r>
          <rPr>
            <sz val="9"/>
            <color indexed="81"/>
            <rFont val="Tahoma"/>
            <family val="2"/>
          </rPr>
          <t xml:space="preserve">
změna během 10 dnů, abychom mohli porovnat s 10-denním VaR 99%</t>
        </r>
      </text>
    </comment>
  </commentList>
</comments>
</file>

<file path=xl/sharedStrings.xml><?xml version="1.0" encoding="utf-8"?>
<sst xmlns="http://schemas.openxmlformats.org/spreadsheetml/2006/main" count="937" uniqueCount="312">
  <si>
    <t>Den</t>
  </si>
  <si>
    <t>Datum</t>
  </si>
  <si>
    <t>Accenture</t>
  </si>
  <si>
    <t>CZK</t>
  </si>
  <si>
    <t>Coca Cola</t>
  </si>
  <si>
    <t>Boeing</t>
  </si>
  <si>
    <t>GSK</t>
  </si>
  <si>
    <t>NIKE</t>
  </si>
  <si>
    <t>Gen. Electric</t>
  </si>
  <si>
    <t>Zlato</t>
  </si>
  <si>
    <t>CZK/USD</t>
  </si>
  <si>
    <t>Scénář</t>
  </si>
  <si>
    <t>Gen. Eletric</t>
  </si>
  <si>
    <t>Hodnota portfolia</t>
  </si>
  <si>
    <t>Titul</t>
  </si>
  <si>
    <t>graf rozdělení</t>
  </si>
  <si>
    <t>CZK/EUR</t>
  </si>
  <si>
    <t>BMW</t>
  </si>
  <si>
    <t>Deutche B.</t>
  </si>
  <si>
    <t>18.12.2006</t>
  </si>
  <si>
    <t>15.12.2006</t>
  </si>
  <si>
    <t>22.12.2006</t>
  </si>
  <si>
    <t>Siemens</t>
  </si>
  <si>
    <t>HOCHTIEF</t>
  </si>
  <si>
    <t>Linde</t>
  </si>
  <si>
    <t>Bayer</t>
  </si>
  <si>
    <t>Hungarian Oil</t>
  </si>
  <si>
    <t>Legal &amp; G.</t>
  </si>
  <si>
    <t>G. Sachs</t>
  </si>
  <si>
    <t>Peru</t>
  </si>
  <si>
    <t>Turecko</t>
  </si>
  <si>
    <t>Benzín</t>
  </si>
  <si>
    <t>F 6M</t>
  </si>
  <si>
    <t>F 3M</t>
  </si>
  <si>
    <t>F 1M</t>
  </si>
  <si>
    <t>F 14D</t>
  </si>
  <si>
    <t>O 12M</t>
  </si>
  <si>
    <t>2. 1. 2009</t>
  </si>
  <si>
    <t>5. 1. 2009</t>
  </si>
  <si>
    <t>6. 1. 2009</t>
  </si>
  <si>
    <t>7. 1. 2009</t>
  </si>
  <si>
    <t>8. 1. 2009</t>
  </si>
  <si>
    <t>9. 1. 2009</t>
  </si>
  <si>
    <t>12. 1. 2009</t>
  </si>
  <si>
    <t>13. 1. 2009</t>
  </si>
  <si>
    <t>14. 1. 2009</t>
  </si>
  <si>
    <t>15. 1. 2009</t>
  </si>
  <si>
    <t>16. 1. 2009</t>
  </si>
  <si>
    <t>19. 1. 2009</t>
  </si>
  <si>
    <t>20. 1. 2009</t>
  </si>
  <si>
    <t>21. 1. 2009</t>
  </si>
  <si>
    <t>22. 1. 2009</t>
  </si>
  <si>
    <t>23. 1. 2009</t>
  </si>
  <si>
    <t>26. 1. 2009</t>
  </si>
  <si>
    <t>27. 1. 2009</t>
  </si>
  <si>
    <t>28. 1. 2009</t>
  </si>
  <si>
    <t>29. 1. 2009</t>
  </si>
  <si>
    <t>30. 1. 2009</t>
  </si>
  <si>
    <t>2. 2. 2009</t>
  </si>
  <si>
    <t>3. 2. 2009</t>
  </si>
  <si>
    <t>4. 2. 2009</t>
  </si>
  <si>
    <t>5. 2. 2009</t>
  </si>
  <si>
    <t>6. 2. 2009</t>
  </si>
  <si>
    <t>9. 2. 2009</t>
  </si>
  <si>
    <t>10. 2. 2009</t>
  </si>
  <si>
    <t>11. 2. 2009</t>
  </si>
  <si>
    <t>12. 2. 2009</t>
  </si>
  <si>
    <t>13. 2. 2009</t>
  </si>
  <si>
    <t>16. 2. 2009</t>
  </si>
  <si>
    <t>17. 2. 2009</t>
  </si>
  <si>
    <t>18. 2. 2009</t>
  </si>
  <si>
    <t>19. 2. 2009</t>
  </si>
  <si>
    <t>20. 2. 2009</t>
  </si>
  <si>
    <t>23. 2. 2009</t>
  </si>
  <si>
    <t>24. 2. 2009</t>
  </si>
  <si>
    <t>25. 2. 2009</t>
  </si>
  <si>
    <t>26. 2. 2009</t>
  </si>
  <si>
    <t>27. 2. 2009</t>
  </si>
  <si>
    <t>2. 3. 2009</t>
  </si>
  <si>
    <t>3. 3. 2009</t>
  </si>
  <si>
    <t>4. 3. 2009</t>
  </si>
  <si>
    <t>5. 3. 2009</t>
  </si>
  <si>
    <t>6. 3. 2009</t>
  </si>
  <si>
    <t>9. 3. 2009</t>
  </si>
  <si>
    <t>10. 3. 2009</t>
  </si>
  <si>
    <t>11. 3. 2009</t>
  </si>
  <si>
    <t>12. 3. 2009</t>
  </si>
  <si>
    <t>13. 3. 2009</t>
  </si>
  <si>
    <t>16. 3. 2009</t>
  </si>
  <si>
    <t>17. 3. 2009</t>
  </si>
  <si>
    <t>18. 3. 2009</t>
  </si>
  <si>
    <t>19. 3. 2009</t>
  </si>
  <si>
    <t>20. 3. 2009</t>
  </si>
  <si>
    <t>23. 3. 2009</t>
  </si>
  <si>
    <t>24. 3. 2009</t>
  </si>
  <si>
    <t>25. 3. 2009</t>
  </si>
  <si>
    <t>26. 3. 2009</t>
  </si>
  <si>
    <t>27. 3. 2009</t>
  </si>
  <si>
    <t>30. 3. 2009</t>
  </si>
  <si>
    <t>31. 3. 2009</t>
  </si>
  <si>
    <t>1. 4. 2009</t>
  </si>
  <si>
    <t>2. 4. 2009</t>
  </si>
  <si>
    <t>3. 4. 2009</t>
  </si>
  <si>
    <t>6. 4. 2009</t>
  </si>
  <si>
    <t>7. 4. 2009</t>
  </si>
  <si>
    <t>8. 4. 2009</t>
  </si>
  <si>
    <t>9. 4. 2009</t>
  </si>
  <si>
    <t>14. 4. 2009</t>
  </si>
  <si>
    <t>15. 4. 2009</t>
  </si>
  <si>
    <t>16. 4. 2009</t>
  </si>
  <si>
    <t>17. 4. 2009</t>
  </si>
  <si>
    <t>20. 4. 2009</t>
  </si>
  <si>
    <t>21. 4. 2009</t>
  </si>
  <si>
    <t>22. 4. 2009</t>
  </si>
  <si>
    <t>23. 4. 2009</t>
  </si>
  <si>
    <t>24. 4. 2009</t>
  </si>
  <si>
    <t>27. 4. 2009</t>
  </si>
  <si>
    <t>28. 4. 2009</t>
  </si>
  <si>
    <t>29. 4. 2009</t>
  </si>
  <si>
    <t>30. 4. 2009</t>
  </si>
  <si>
    <t>4. 5. 2009</t>
  </si>
  <si>
    <t>5. 5. 2009</t>
  </si>
  <si>
    <t>6. 5. 2009</t>
  </si>
  <si>
    <t>7. 5. 2009</t>
  </si>
  <si>
    <t>8. 5. 2009</t>
  </si>
  <si>
    <t>11. 5. 2009</t>
  </si>
  <si>
    <t>12. 5. 2009</t>
  </si>
  <si>
    <t>13. 5. 2009</t>
  </si>
  <si>
    <t>14. 5. 2009</t>
  </si>
  <si>
    <t>15. 5. 2009</t>
  </si>
  <si>
    <t>19. 5. 2009</t>
  </si>
  <si>
    <t>20. 5. 2009</t>
  </si>
  <si>
    <t>21. 5. 2009</t>
  </si>
  <si>
    <t>22. 5. 2009</t>
  </si>
  <si>
    <t>25. 5. 2009</t>
  </si>
  <si>
    <t>26. 5. 2009</t>
  </si>
  <si>
    <t>27. 5. 2009</t>
  </si>
  <si>
    <t>28. 5. 2009</t>
  </si>
  <si>
    <t>29. 5. 2009</t>
  </si>
  <si>
    <t>1. 6. 2009</t>
  </si>
  <si>
    <t>2. 6. 2009</t>
  </si>
  <si>
    <t>3. 6. 2009</t>
  </si>
  <si>
    <t>4. 6. 2009</t>
  </si>
  <si>
    <t>5. 6. 2009</t>
  </si>
  <si>
    <t>8. 6. 2009</t>
  </si>
  <si>
    <t>9. 6. 2009</t>
  </si>
  <si>
    <t>10. 6. 2009</t>
  </si>
  <si>
    <t>11. 6. 2009</t>
  </si>
  <si>
    <t>12. 6. 2009</t>
  </si>
  <si>
    <t>15. 6. 2009</t>
  </si>
  <si>
    <t>16. 6. 2009</t>
  </si>
  <si>
    <t>17. 6. 2009</t>
  </si>
  <si>
    <t>18. 6. 2009</t>
  </si>
  <si>
    <t>19. 6. 2009</t>
  </si>
  <si>
    <t>22. 6. 2009</t>
  </si>
  <si>
    <t>23. 6. 2009</t>
  </si>
  <si>
    <t>24. 6. 2009</t>
  </si>
  <si>
    <t>25. 6. 2009</t>
  </si>
  <si>
    <t>26. 6. 2009</t>
  </si>
  <si>
    <t>29. 6. 2009</t>
  </si>
  <si>
    <t>30. 6. 2009</t>
  </si>
  <si>
    <t>1. 7. 2009</t>
  </si>
  <si>
    <t>2. 7. 2009</t>
  </si>
  <si>
    <t>3. 7. 2009</t>
  </si>
  <si>
    <t>6. 7. 2009</t>
  </si>
  <si>
    <t>7. 7. 2009</t>
  </si>
  <si>
    <t>8. 7. 2009</t>
  </si>
  <si>
    <t>9. 7. 2009</t>
  </si>
  <si>
    <t>10. 7. 2009</t>
  </si>
  <si>
    <t>13. 7. 2009</t>
  </si>
  <si>
    <t>14. 7. 2009</t>
  </si>
  <si>
    <t>15. 7. 2009</t>
  </si>
  <si>
    <t>16. 7. 2009</t>
  </si>
  <si>
    <t>17. 7. 2009</t>
  </si>
  <si>
    <t>20. 7. 2009</t>
  </si>
  <si>
    <t>21. 7. 2009</t>
  </si>
  <si>
    <t>22. 7. 2009</t>
  </si>
  <si>
    <t>23. 7. 2009</t>
  </si>
  <si>
    <t>24. 7. 2009</t>
  </si>
  <si>
    <t>27. 7. 2009</t>
  </si>
  <si>
    <t>28. 7. 2009</t>
  </si>
  <si>
    <t>29. 7. 2009</t>
  </si>
  <si>
    <t>30. 7. 2009</t>
  </si>
  <si>
    <t>31. 7. 2009</t>
  </si>
  <si>
    <t>3. 8. 2009</t>
  </si>
  <si>
    <t>4. 8. 2009</t>
  </si>
  <si>
    <t>5. 8. 2009</t>
  </si>
  <si>
    <t>6. 8. 2009</t>
  </si>
  <si>
    <t>7. 8. 2009</t>
  </si>
  <si>
    <t>10. 8. 2009</t>
  </si>
  <si>
    <t>11. 8. 2009</t>
  </si>
  <si>
    <t>12. 8. 2009</t>
  </si>
  <si>
    <t>13. 8. 2009</t>
  </si>
  <si>
    <t>14. 8. 2009</t>
  </si>
  <si>
    <t>17. 8. 2009</t>
  </si>
  <si>
    <t>18. 8. 2009</t>
  </si>
  <si>
    <t>19. 8. 2009</t>
  </si>
  <si>
    <t>20. 8. 2009</t>
  </si>
  <si>
    <t>21. 8. 2009</t>
  </si>
  <si>
    <t>24. 8. 2009</t>
  </si>
  <si>
    <t>25. 8. 2009</t>
  </si>
  <si>
    <t>26. 8. 2009</t>
  </si>
  <si>
    <t>27. 8. 2009</t>
  </si>
  <si>
    <t>28. 8. 2009</t>
  </si>
  <si>
    <t>31. 8. 2009</t>
  </si>
  <si>
    <t>1. 9. 2009</t>
  </si>
  <si>
    <t>2. 9. 2009</t>
  </si>
  <si>
    <t>3. 9. 2009</t>
  </si>
  <si>
    <t>4. 9. 2009</t>
  </si>
  <si>
    <t>7. 9. 2009</t>
  </si>
  <si>
    <t>8. 9. 2009</t>
  </si>
  <si>
    <t>9. 9. 2009</t>
  </si>
  <si>
    <t>10. 9. 2009</t>
  </si>
  <si>
    <t>11. 9. 2009</t>
  </si>
  <si>
    <t>14. 9. 2009</t>
  </si>
  <si>
    <t>15. 9. 2009</t>
  </si>
  <si>
    <t>16. 9. 2009</t>
  </si>
  <si>
    <t>17. 9. 2009</t>
  </si>
  <si>
    <t>18. 9. 2009</t>
  </si>
  <si>
    <t>21. 9. 2009</t>
  </si>
  <si>
    <t>22. 9. 2009</t>
  </si>
  <si>
    <t>23. 9. 2009</t>
  </si>
  <si>
    <t>24. 9. 2009</t>
  </si>
  <si>
    <t>25. 9. 2009</t>
  </si>
  <si>
    <t>28. 9. 2009</t>
  </si>
  <si>
    <t>29. 9. 2009</t>
  </si>
  <si>
    <t>30. 9. 2009</t>
  </si>
  <si>
    <t>1. 10. 2009</t>
  </si>
  <si>
    <t>2. 10. 2009</t>
  </si>
  <si>
    <t>5. 10. 2009</t>
  </si>
  <si>
    <t>6. 10. 2009</t>
  </si>
  <si>
    <t>7. 10. 2009</t>
  </si>
  <si>
    <t>8. 10. 2009</t>
  </si>
  <si>
    <t>9. 10. 2009</t>
  </si>
  <si>
    <t>12. 10. 2009</t>
  </si>
  <si>
    <t>13. 10. 2009</t>
  </si>
  <si>
    <t>14. 10. 2009</t>
  </si>
  <si>
    <t>15. 10. 2009</t>
  </si>
  <si>
    <t>16. 10. 2009</t>
  </si>
  <si>
    <t>19. 10. 2009</t>
  </si>
  <si>
    <t>20. 10. 2009</t>
  </si>
  <si>
    <t>21. 10. 2009</t>
  </si>
  <si>
    <t>22. 10. 2009</t>
  </si>
  <si>
    <t>23. 10. 2009</t>
  </si>
  <si>
    <t>27. 10. 2009</t>
  </si>
  <si>
    <t>28. 10. 2009</t>
  </si>
  <si>
    <t>29. 10. 2009</t>
  </si>
  <si>
    <t>30. 10. 2009</t>
  </si>
  <si>
    <t>2. 11. 2009</t>
  </si>
  <si>
    <t>3. 11. 2009</t>
  </si>
  <si>
    <t>4. 11. 2009</t>
  </si>
  <si>
    <t>5. 11. 2009</t>
  </si>
  <si>
    <t>6. 11. 2009</t>
  </si>
  <si>
    <t>9. 11. 2009</t>
  </si>
  <si>
    <t>10. 11. 2009</t>
  </si>
  <si>
    <t>11. 11. 2009</t>
  </si>
  <si>
    <t>12. 11. 2009</t>
  </si>
  <si>
    <t>13. 11. 2009</t>
  </si>
  <si>
    <t>16. 11. 2009</t>
  </si>
  <si>
    <t>17. 11. 2009</t>
  </si>
  <si>
    <t>18. 11. 2009</t>
  </si>
  <si>
    <t>19. 11. 2009</t>
  </si>
  <si>
    <t>20. 11. 2009</t>
  </si>
  <si>
    <t>23. 11. 2009</t>
  </si>
  <si>
    <t>24. 11. 2009</t>
  </si>
  <si>
    <t>25. 11. 2009</t>
  </si>
  <si>
    <t>26. 11. 2009</t>
  </si>
  <si>
    <t>27. 11. 2009</t>
  </si>
  <si>
    <t>30. 11. 2009</t>
  </si>
  <si>
    <t>1. 12. 2009</t>
  </si>
  <si>
    <t>2. 12. 2009</t>
  </si>
  <si>
    <t>3. 12. 2009</t>
  </si>
  <si>
    <t>4. 12. 2009</t>
  </si>
  <si>
    <t>7. 12. 2009</t>
  </si>
  <si>
    <t>8. 12. 2009</t>
  </si>
  <si>
    <t>9. 12. 2009</t>
  </si>
  <si>
    <t>10. 12. 2009</t>
  </si>
  <si>
    <t>11. 12. 2009</t>
  </si>
  <si>
    <t>14. 12. 2009</t>
  </si>
  <si>
    <t>15. 12. 2009</t>
  </si>
  <si>
    <t>16. 12. 2009</t>
  </si>
  <si>
    <t>17. 12. 2009</t>
  </si>
  <si>
    <t>18. 12. 2009</t>
  </si>
  <si>
    <t>21. 12. 2009</t>
  </si>
  <si>
    <t>22. 12. 2009</t>
  </si>
  <si>
    <t>23. 12. 2009</t>
  </si>
  <si>
    <t>28. 12. 2009</t>
  </si>
  <si>
    <t>29. 12. 2009</t>
  </si>
  <si>
    <t>30. 12. 2009</t>
  </si>
  <si>
    <t>Lotyšsko</t>
  </si>
  <si>
    <t>Deutsche B.</t>
  </si>
  <si>
    <t>Hungarian O.</t>
  </si>
  <si>
    <t>Deutche Bank</t>
  </si>
  <si>
    <t>Legal &amp; General</t>
  </si>
  <si>
    <t>Goldman Sachs</t>
  </si>
  <si>
    <t xml:space="preserve">VaR </t>
  </si>
  <si>
    <t>P &amp; L</t>
  </si>
  <si>
    <t>F</t>
  </si>
  <si>
    <t>hodnota p</t>
  </si>
  <si>
    <t>ztrata</t>
  </si>
  <si>
    <t>investice</t>
  </si>
  <si>
    <t>Acc</t>
  </si>
  <si>
    <t>Cola</t>
  </si>
  <si>
    <t>F 12M</t>
  </si>
  <si>
    <t>Počet ks</t>
  </si>
  <si>
    <t>Total</t>
  </si>
  <si>
    <t>1-denní VaR(Zisk)</t>
  </si>
  <si>
    <t>10-denní VaR(Zisk)</t>
  </si>
  <si>
    <t>99% VaR</t>
  </si>
  <si>
    <t>Hodnota portflolia(t10-t0)</t>
  </si>
  <si>
    <t>12.12.2008</t>
  </si>
  <si>
    <t>Přesáhnutí</t>
  </si>
</sst>
</file>

<file path=xl/styles.xml><?xml version="1.0" encoding="utf-8"?>
<styleSheet xmlns="http://schemas.openxmlformats.org/spreadsheetml/2006/main">
  <numFmts count="3">
    <numFmt numFmtId="164" formatCode="[$-1010405]dd\.mm\.yyyy"/>
    <numFmt numFmtId="165" formatCode="[$-1010405]#\ ###\ ###\ ###\ ###\ ###\ ##0.00"/>
    <numFmt numFmtId="166" formatCode="[$-1010405]#\ ###\ ###\ ###\ ###\ ###\ ##0.0000"/>
  </numFmts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>
      <alignment wrapText="1"/>
    </xf>
  </cellStyleXfs>
  <cellXfs count="65">
    <xf numFmtId="0" fontId="0" fillId="0" borderId="0" xfId="0"/>
    <xf numFmtId="0" fontId="1" fillId="0" borderId="0" xfId="0" applyFont="1"/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64" fontId="3" fillId="0" borderId="0" xfId="1" applyNumberFormat="1" applyFont="1" applyFill="1" applyBorder="1" applyAlignment="1">
      <alignment horizontal="center" vertical="center"/>
    </xf>
    <xf numFmtId="0" fontId="0" fillId="0" borderId="0" xfId="0"/>
    <xf numFmtId="0" fontId="0" fillId="0" borderId="1" xfId="0" applyBorder="1"/>
    <xf numFmtId="0" fontId="1" fillId="2" borderId="0" xfId="0" applyFont="1" applyFill="1"/>
    <xf numFmtId="0" fontId="1" fillId="2" borderId="1" xfId="0" applyFont="1" applyFill="1" applyBorder="1"/>
    <xf numFmtId="0" fontId="0" fillId="0" borderId="0" xfId="0" applyBorder="1" applyAlignment="1">
      <alignment horizontal="center" vertical="center"/>
    </xf>
    <xf numFmtId="165" fontId="3" fillId="0" borderId="0" xfId="1" applyNumberFormat="1" applyFont="1" applyFill="1" applyBorder="1" applyAlignment="1">
      <alignment horizontal="right" vertical="top" wrapText="1"/>
    </xf>
    <xf numFmtId="166" fontId="3" fillId="0" borderId="0" xfId="0" applyNumberFormat="1" applyFont="1" applyFill="1" applyBorder="1" applyAlignment="1">
      <alignment horizontal="right" vertical="top" wrapText="1"/>
    </xf>
    <xf numFmtId="0" fontId="1" fillId="0" borderId="0" xfId="0" applyFont="1" applyBorder="1" applyAlignment="1">
      <alignment horizontal="right" vertical="center"/>
    </xf>
    <xf numFmtId="165" fontId="3" fillId="0" borderId="0" xfId="1" applyNumberFormat="1" applyFont="1" applyFill="1" applyBorder="1" applyAlignment="1">
      <alignment horizontal="right" vertical="center"/>
    </xf>
    <xf numFmtId="0" fontId="0" fillId="0" borderId="0" xfId="0" applyFont="1" applyBorder="1" applyAlignment="1">
      <alignment horizontal="right" vertical="center"/>
    </xf>
    <xf numFmtId="165" fontId="3" fillId="0" borderId="0" xfId="0" applyNumberFormat="1" applyFont="1" applyFill="1" applyBorder="1" applyAlignment="1">
      <alignment horizontal="right" vertical="top" wrapText="1"/>
    </xf>
    <xf numFmtId="166" fontId="3" fillId="0" borderId="0" xfId="1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right" vertical="top" wrapText="1"/>
    </xf>
    <xf numFmtId="0" fontId="0" fillId="0" borderId="0" xfId="0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166" fontId="0" fillId="0" borderId="0" xfId="0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top" wrapText="1"/>
    </xf>
    <xf numFmtId="165" fontId="3" fillId="0" borderId="0" xfId="1" applyNumberFormat="1" applyFont="1" applyFill="1" applyBorder="1" applyAlignment="1">
      <alignment horizontal="right" vertical="top"/>
    </xf>
    <xf numFmtId="0" fontId="1" fillId="0" borderId="0" xfId="0" applyFont="1" applyFill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right" wrapText="1"/>
    </xf>
    <xf numFmtId="2" fontId="0" fillId="0" borderId="0" xfId="0" applyNumberFormat="1" applyFont="1" applyFill="1" applyBorder="1" applyAlignment="1">
      <alignment horizontal="right"/>
    </xf>
    <xf numFmtId="2" fontId="0" fillId="0" borderId="0" xfId="0" applyNumberFormat="1" applyFont="1" applyFill="1" applyBorder="1" applyAlignment="1">
      <alignment horizontal="right" vertical="center"/>
    </xf>
    <xf numFmtId="2" fontId="1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right" vertical="center"/>
    </xf>
    <xf numFmtId="3" fontId="0" fillId="0" borderId="1" xfId="0" applyNumberFormat="1" applyBorder="1"/>
    <xf numFmtId="0" fontId="1" fillId="2" borderId="1" xfId="0" applyFont="1" applyFill="1" applyBorder="1" applyAlignment="1">
      <alignment horizontal="right"/>
    </xf>
    <xf numFmtId="164" fontId="3" fillId="0" borderId="0" xfId="1" applyNumberFormat="1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/>
    </xf>
    <xf numFmtId="3" fontId="3" fillId="0" borderId="0" xfId="1" applyNumberFormat="1" applyFont="1" applyFill="1" applyBorder="1" applyAlignment="1">
      <alignment horizontal="center" vertical="center" wrapText="1"/>
    </xf>
    <xf numFmtId="3" fontId="0" fillId="0" borderId="0" xfId="0" applyNumberFormat="1"/>
    <xf numFmtId="3" fontId="1" fillId="2" borderId="0" xfId="0" applyNumberFormat="1" applyFont="1" applyFill="1"/>
    <xf numFmtId="3" fontId="1" fillId="2" borderId="0" xfId="0" applyNumberFormat="1" applyFont="1" applyFill="1" applyAlignment="1">
      <alignment horizontal="center"/>
    </xf>
    <xf numFmtId="0" fontId="1" fillId="0" borderId="0" xfId="0" applyFont="1" applyFill="1" applyBorder="1"/>
    <xf numFmtId="0" fontId="0" fillId="0" borderId="0" xfId="0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3" fontId="1" fillId="2" borderId="1" xfId="0" applyNumberFormat="1" applyFont="1" applyFill="1" applyBorder="1"/>
    <xf numFmtId="3" fontId="0" fillId="0" borderId="2" xfId="0" applyNumberFormat="1" applyBorder="1"/>
    <xf numFmtId="3" fontId="0" fillId="0" borderId="3" xfId="0" applyNumberFormat="1" applyBorder="1"/>
    <xf numFmtId="3" fontId="0" fillId="0" borderId="4" xfId="0" applyNumberFormat="1" applyBorder="1"/>
    <xf numFmtId="0" fontId="0" fillId="4" borderId="3" xfId="0" applyFill="1" applyBorder="1"/>
    <xf numFmtId="3" fontId="0" fillId="4" borderId="3" xfId="0" applyNumberFormat="1" applyFill="1" applyBorder="1"/>
    <xf numFmtId="0" fontId="0" fillId="2" borderId="0" xfId="0" applyFill="1" applyAlignment="1">
      <alignment horizontal="center"/>
    </xf>
    <xf numFmtId="3" fontId="0" fillId="3" borderId="0" xfId="0" applyNumberFormat="1" applyFill="1"/>
    <xf numFmtId="0" fontId="8" fillId="0" borderId="0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top" wrapText="1"/>
    </xf>
    <xf numFmtId="0" fontId="9" fillId="0" borderId="0" xfId="0" applyFont="1" applyFill="1" applyBorder="1" applyAlignment="1">
      <alignment horizontal="center" vertical="top"/>
    </xf>
    <xf numFmtId="0" fontId="9" fillId="0" borderId="0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/>
    </xf>
    <xf numFmtId="0" fontId="0" fillId="3" borderId="1" xfId="0" applyFill="1" applyBorder="1"/>
    <xf numFmtId="3" fontId="0" fillId="4" borderId="0" xfId="0" applyNumberFormat="1" applyFill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>
        <c:manualLayout>
          <c:layoutTarget val="inner"/>
          <c:xMode val="edge"/>
          <c:yMode val="edge"/>
          <c:x val="0.10015507436570428"/>
          <c:y val="7.0040683791520494E-2"/>
          <c:w val="0.6878864829396325"/>
          <c:h val="0.81839238952731019"/>
        </c:manualLayout>
      </c:layout>
      <c:lineChart>
        <c:grouping val="standard"/>
        <c:ser>
          <c:idx val="0"/>
          <c:order val="0"/>
          <c:marker>
            <c:symbol val="none"/>
          </c:marker>
          <c:val>
            <c:numRef>
              <c:f>Simulace!$AF$2:$AF$501</c:f>
              <c:numCache>
                <c:formatCode>#,##0</c:formatCode>
                <c:ptCount val="500"/>
                <c:pt idx="0">
                  <c:v>183930654.59796906</c:v>
                </c:pt>
                <c:pt idx="1">
                  <c:v>-372589992.12042999</c:v>
                </c:pt>
                <c:pt idx="2">
                  <c:v>-198388034.64433289</c:v>
                </c:pt>
                <c:pt idx="3">
                  <c:v>346588261.48913574</c:v>
                </c:pt>
                <c:pt idx="4">
                  <c:v>-36336707.025672913</c:v>
                </c:pt>
                <c:pt idx="5">
                  <c:v>377421017.47437286</c:v>
                </c:pt>
                <c:pt idx="6">
                  <c:v>-145412054.82518768</c:v>
                </c:pt>
                <c:pt idx="7">
                  <c:v>-260771286.66234589</c:v>
                </c:pt>
                <c:pt idx="8">
                  <c:v>303517020.54779053</c:v>
                </c:pt>
                <c:pt idx="9">
                  <c:v>398465155.63531494</c:v>
                </c:pt>
                <c:pt idx="10">
                  <c:v>-341811042.15829468</c:v>
                </c:pt>
                <c:pt idx="11">
                  <c:v>-135386866.52897644</c:v>
                </c:pt>
                <c:pt idx="12">
                  <c:v>132485155.69923401</c:v>
                </c:pt>
                <c:pt idx="13">
                  <c:v>138344244.30791473</c:v>
                </c:pt>
                <c:pt idx="14">
                  <c:v>636114220.79645538</c:v>
                </c:pt>
                <c:pt idx="15">
                  <c:v>383202832.67144012</c:v>
                </c:pt>
                <c:pt idx="16">
                  <c:v>-130354879.96666718</c:v>
                </c:pt>
                <c:pt idx="17">
                  <c:v>370229195.76271057</c:v>
                </c:pt>
                <c:pt idx="18">
                  <c:v>-183839230.94680023</c:v>
                </c:pt>
                <c:pt idx="19">
                  <c:v>225883991.35166168</c:v>
                </c:pt>
                <c:pt idx="20">
                  <c:v>-152328223.41894531</c:v>
                </c:pt>
                <c:pt idx="21">
                  <c:v>471249290.64274597</c:v>
                </c:pt>
                <c:pt idx="22">
                  <c:v>345625012.25814056</c:v>
                </c:pt>
                <c:pt idx="23">
                  <c:v>226095755.03574371</c:v>
                </c:pt>
                <c:pt idx="24">
                  <c:v>-242476922.99622345</c:v>
                </c:pt>
                <c:pt idx="25">
                  <c:v>323980828.55101013</c:v>
                </c:pt>
                <c:pt idx="26">
                  <c:v>229077629.17066956</c:v>
                </c:pt>
                <c:pt idx="27">
                  <c:v>-49583559.664115906</c:v>
                </c:pt>
                <c:pt idx="28">
                  <c:v>291381914.4527359</c:v>
                </c:pt>
                <c:pt idx="29">
                  <c:v>226235106.92990875</c:v>
                </c:pt>
                <c:pt idx="30">
                  <c:v>-284824232.44367218</c:v>
                </c:pt>
                <c:pt idx="31">
                  <c:v>46938663.669815063</c:v>
                </c:pt>
                <c:pt idx="32">
                  <c:v>47783080.218589783</c:v>
                </c:pt>
                <c:pt idx="33">
                  <c:v>-68536908.159713745</c:v>
                </c:pt>
                <c:pt idx="34">
                  <c:v>276682433.92997742</c:v>
                </c:pt>
                <c:pt idx="35">
                  <c:v>68775685.327911377</c:v>
                </c:pt>
                <c:pt idx="36">
                  <c:v>-30560630.526885986</c:v>
                </c:pt>
                <c:pt idx="37">
                  <c:v>259264073.09850311</c:v>
                </c:pt>
                <c:pt idx="38">
                  <c:v>-235342686.1115799</c:v>
                </c:pt>
                <c:pt idx="39">
                  <c:v>19249395.090484619</c:v>
                </c:pt>
                <c:pt idx="40">
                  <c:v>-234261193.6591568</c:v>
                </c:pt>
                <c:pt idx="41">
                  <c:v>140796364.75556946</c:v>
                </c:pt>
                <c:pt idx="42">
                  <c:v>-11327888.307174683</c:v>
                </c:pt>
                <c:pt idx="43">
                  <c:v>159652124.08891296</c:v>
                </c:pt>
                <c:pt idx="44">
                  <c:v>144294289.9601059</c:v>
                </c:pt>
                <c:pt idx="45">
                  <c:v>-1211501205.7518997</c:v>
                </c:pt>
                <c:pt idx="46">
                  <c:v>-288584717.14342499</c:v>
                </c:pt>
                <c:pt idx="47">
                  <c:v>-509609465.09992218</c:v>
                </c:pt>
                <c:pt idx="48">
                  <c:v>-279073054.86428833</c:v>
                </c:pt>
                <c:pt idx="49">
                  <c:v>-197073721.59576416</c:v>
                </c:pt>
                <c:pt idx="50">
                  <c:v>464120423.3204422</c:v>
                </c:pt>
                <c:pt idx="51">
                  <c:v>-27875904.36579895</c:v>
                </c:pt>
                <c:pt idx="52">
                  <c:v>559952127.45307159</c:v>
                </c:pt>
                <c:pt idx="53">
                  <c:v>95712787.562644958</c:v>
                </c:pt>
                <c:pt idx="54">
                  <c:v>271785508.18270111</c:v>
                </c:pt>
                <c:pt idx="55">
                  <c:v>-653391251.29013062</c:v>
                </c:pt>
                <c:pt idx="56">
                  <c:v>-487041322.64459229</c:v>
                </c:pt>
                <c:pt idx="57">
                  <c:v>126625923.90361023</c:v>
                </c:pt>
                <c:pt idx="58">
                  <c:v>-331352997.4065094</c:v>
                </c:pt>
                <c:pt idx="59">
                  <c:v>59829041.981498718</c:v>
                </c:pt>
                <c:pt idx="60">
                  <c:v>497193160.52507019</c:v>
                </c:pt>
                <c:pt idx="61">
                  <c:v>410110608.85613251</c:v>
                </c:pt>
                <c:pt idx="62">
                  <c:v>364019667.33674622</c:v>
                </c:pt>
                <c:pt idx="63">
                  <c:v>126318093.78523254</c:v>
                </c:pt>
                <c:pt idx="64">
                  <c:v>-25681965.144111633</c:v>
                </c:pt>
                <c:pt idx="65">
                  <c:v>-159387751.72969055</c:v>
                </c:pt>
                <c:pt idx="66">
                  <c:v>216240328.40749359</c:v>
                </c:pt>
                <c:pt idx="67">
                  <c:v>309584426.96382141</c:v>
                </c:pt>
                <c:pt idx="68">
                  <c:v>63609487.294120789</c:v>
                </c:pt>
                <c:pt idx="69">
                  <c:v>-23535088.391815186</c:v>
                </c:pt>
                <c:pt idx="70">
                  <c:v>426462065.472229</c:v>
                </c:pt>
                <c:pt idx="71">
                  <c:v>194819276.19446564</c:v>
                </c:pt>
                <c:pt idx="72">
                  <c:v>-80140359.330383301</c:v>
                </c:pt>
                <c:pt idx="73">
                  <c:v>169763806.26744843</c:v>
                </c:pt>
                <c:pt idx="74">
                  <c:v>65763833.969207764</c:v>
                </c:pt>
                <c:pt idx="75">
                  <c:v>-37492823.795066833</c:v>
                </c:pt>
                <c:pt idx="76">
                  <c:v>-191421775.7564621</c:v>
                </c:pt>
                <c:pt idx="77">
                  <c:v>187906222.34111786</c:v>
                </c:pt>
                <c:pt idx="78">
                  <c:v>302468801.0411377</c:v>
                </c:pt>
                <c:pt idx="79">
                  <c:v>6111893.485458374</c:v>
                </c:pt>
                <c:pt idx="80">
                  <c:v>-15557488.472755432</c:v>
                </c:pt>
                <c:pt idx="81">
                  <c:v>-102790260.33650208</c:v>
                </c:pt>
                <c:pt idx="82">
                  <c:v>584078509.65001678</c:v>
                </c:pt>
                <c:pt idx="83">
                  <c:v>18631164.706443787</c:v>
                </c:pt>
                <c:pt idx="84">
                  <c:v>-128274109.15153503</c:v>
                </c:pt>
                <c:pt idx="85">
                  <c:v>403701947.12029266</c:v>
                </c:pt>
                <c:pt idx="86">
                  <c:v>59236784.779182434</c:v>
                </c:pt>
                <c:pt idx="87">
                  <c:v>-25486551.505508423</c:v>
                </c:pt>
                <c:pt idx="88">
                  <c:v>-38103994.371047974</c:v>
                </c:pt>
                <c:pt idx="89">
                  <c:v>202384371.21015167</c:v>
                </c:pt>
                <c:pt idx="90">
                  <c:v>304539777.96929169</c:v>
                </c:pt>
                <c:pt idx="91">
                  <c:v>222593473.23800659</c:v>
                </c:pt>
                <c:pt idx="92">
                  <c:v>37173764.148132324</c:v>
                </c:pt>
                <c:pt idx="93">
                  <c:v>-104453423.87058258</c:v>
                </c:pt>
                <c:pt idx="94">
                  <c:v>-320824039.53598785</c:v>
                </c:pt>
                <c:pt idx="95">
                  <c:v>305132549.85886383</c:v>
                </c:pt>
                <c:pt idx="96">
                  <c:v>-163980554.14295959</c:v>
                </c:pt>
                <c:pt idx="97">
                  <c:v>92566748.864875793</c:v>
                </c:pt>
                <c:pt idx="98">
                  <c:v>-101912811.93281555</c:v>
                </c:pt>
                <c:pt idx="99">
                  <c:v>67658567.208297729</c:v>
                </c:pt>
                <c:pt idx="100">
                  <c:v>596174460.06693268</c:v>
                </c:pt>
                <c:pt idx="101">
                  <c:v>-83663534.859397888</c:v>
                </c:pt>
                <c:pt idx="102">
                  <c:v>176761609.06918335</c:v>
                </c:pt>
                <c:pt idx="103">
                  <c:v>-199426010.24815369</c:v>
                </c:pt>
                <c:pt idx="104">
                  <c:v>51010512.380363464</c:v>
                </c:pt>
                <c:pt idx="105">
                  <c:v>117020140.6268158</c:v>
                </c:pt>
                <c:pt idx="106">
                  <c:v>107028125.48307037</c:v>
                </c:pt>
                <c:pt idx="107">
                  <c:v>37376171.924468994</c:v>
                </c:pt>
                <c:pt idx="108">
                  <c:v>78557608.319374084</c:v>
                </c:pt>
                <c:pt idx="109">
                  <c:v>155586107.77745819</c:v>
                </c:pt>
                <c:pt idx="110">
                  <c:v>108812172.86965942</c:v>
                </c:pt>
                <c:pt idx="111">
                  <c:v>-170717731.43132782</c:v>
                </c:pt>
                <c:pt idx="112">
                  <c:v>-670757673.70904541</c:v>
                </c:pt>
                <c:pt idx="113">
                  <c:v>-516159793.36773682</c:v>
                </c:pt>
                <c:pt idx="114">
                  <c:v>139089995.70262909</c:v>
                </c:pt>
                <c:pt idx="115">
                  <c:v>433404519.27558899</c:v>
                </c:pt>
                <c:pt idx="116">
                  <c:v>-132864794.60395813</c:v>
                </c:pt>
                <c:pt idx="117">
                  <c:v>300310935.33584595</c:v>
                </c:pt>
                <c:pt idx="118">
                  <c:v>534813789.02488708</c:v>
                </c:pt>
                <c:pt idx="119">
                  <c:v>207743599.78818512</c:v>
                </c:pt>
                <c:pt idx="120">
                  <c:v>180510029.6920929</c:v>
                </c:pt>
                <c:pt idx="121">
                  <c:v>104404038.67894745</c:v>
                </c:pt>
                <c:pt idx="122">
                  <c:v>86947192.794914246</c:v>
                </c:pt>
                <c:pt idx="123">
                  <c:v>-111561584.21096039</c:v>
                </c:pt>
                <c:pt idx="124">
                  <c:v>-203014745.71363068</c:v>
                </c:pt>
                <c:pt idx="125">
                  <c:v>44579594.254570007</c:v>
                </c:pt>
                <c:pt idx="126">
                  <c:v>-149716761.20497894</c:v>
                </c:pt>
                <c:pt idx="127">
                  <c:v>-253412304.12561035</c:v>
                </c:pt>
                <c:pt idx="128">
                  <c:v>621933750.34250641</c:v>
                </c:pt>
                <c:pt idx="129">
                  <c:v>-110298102.42236328</c:v>
                </c:pt>
                <c:pt idx="130">
                  <c:v>-79818421.543914795</c:v>
                </c:pt>
                <c:pt idx="131">
                  <c:v>347431230.08924866</c:v>
                </c:pt>
                <c:pt idx="132">
                  <c:v>-300773958.4045105</c:v>
                </c:pt>
                <c:pt idx="133">
                  <c:v>52002189.610519409</c:v>
                </c:pt>
                <c:pt idx="134">
                  <c:v>20759354.651794434</c:v>
                </c:pt>
                <c:pt idx="135">
                  <c:v>-755297056.73504639</c:v>
                </c:pt>
                <c:pt idx="136">
                  <c:v>-379309193.04381561</c:v>
                </c:pt>
                <c:pt idx="137">
                  <c:v>219978663.97989655</c:v>
                </c:pt>
                <c:pt idx="138">
                  <c:v>53491252.797691345</c:v>
                </c:pt>
                <c:pt idx="139">
                  <c:v>380434300.03703308</c:v>
                </c:pt>
                <c:pt idx="140">
                  <c:v>-338142237.06153107</c:v>
                </c:pt>
                <c:pt idx="141">
                  <c:v>-358482175.99690247</c:v>
                </c:pt>
                <c:pt idx="142">
                  <c:v>315798940.75470734</c:v>
                </c:pt>
                <c:pt idx="143">
                  <c:v>-409889725.18869781</c:v>
                </c:pt>
                <c:pt idx="144">
                  <c:v>167499902.82228088</c:v>
                </c:pt>
                <c:pt idx="145">
                  <c:v>-692300368.38686371</c:v>
                </c:pt>
                <c:pt idx="146">
                  <c:v>-48525552.995628357</c:v>
                </c:pt>
                <c:pt idx="147">
                  <c:v>-1339983174.5347061</c:v>
                </c:pt>
                <c:pt idx="148">
                  <c:v>-16049344.719894409</c:v>
                </c:pt>
                <c:pt idx="149">
                  <c:v>356070765.36520386</c:v>
                </c:pt>
                <c:pt idx="150">
                  <c:v>264003897.47293091</c:v>
                </c:pt>
                <c:pt idx="151">
                  <c:v>-131578022.96659088</c:v>
                </c:pt>
                <c:pt idx="152">
                  <c:v>199779340.92577362</c:v>
                </c:pt>
                <c:pt idx="153">
                  <c:v>-481960099.77277374</c:v>
                </c:pt>
                <c:pt idx="154">
                  <c:v>263371890.61064911</c:v>
                </c:pt>
                <c:pt idx="155">
                  <c:v>254703287.65279388</c:v>
                </c:pt>
                <c:pt idx="156">
                  <c:v>559907712.10270691</c:v>
                </c:pt>
                <c:pt idx="157">
                  <c:v>-662029736.61427307</c:v>
                </c:pt>
                <c:pt idx="158">
                  <c:v>-421758122.50010681</c:v>
                </c:pt>
                <c:pt idx="159">
                  <c:v>171911913.03255463</c:v>
                </c:pt>
                <c:pt idx="160">
                  <c:v>-339763796.17364502</c:v>
                </c:pt>
                <c:pt idx="161">
                  <c:v>-19551355.292060852</c:v>
                </c:pt>
                <c:pt idx="162">
                  <c:v>-1412734258.7891769</c:v>
                </c:pt>
                <c:pt idx="163">
                  <c:v>1070570226.2076111</c:v>
                </c:pt>
                <c:pt idx="164">
                  <c:v>-100402772.90364838</c:v>
                </c:pt>
                <c:pt idx="165">
                  <c:v>439100799.97916412</c:v>
                </c:pt>
                <c:pt idx="166">
                  <c:v>189545720.46440125</c:v>
                </c:pt>
                <c:pt idx="167">
                  <c:v>-208769838.55498505</c:v>
                </c:pt>
                <c:pt idx="168">
                  <c:v>184105927.29562378</c:v>
                </c:pt>
                <c:pt idx="169">
                  <c:v>61095483.309738159</c:v>
                </c:pt>
                <c:pt idx="170">
                  <c:v>-745288902.41303253</c:v>
                </c:pt>
                <c:pt idx="171">
                  <c:v>147566949.58117676</c:v>
                </c:pt>
                <c:pt idx="172">
                  <c:v>448106589.86143494</c:v>
                </c:pt>
                <c:pt idx="173">
                  <c:v>417027993.97446442</c:v>
                </c:pt>
                <c:pt idx="174">
                  <c:v>589805292.51657867</c:v>
                </c:pt>
                <c:pt idx="175">
                  <c:v>-525741035.32329559</c:v>
                </c:pt>
                <c:pt idx="176">
                  <c:v>-49650572.699035645</c:v>
                </c:pt>
                <c:pt idx="177">
                  <c:v>-751701564.07898712</c:v>
                </c:pt>
                <c:pt idx="178">
                  <c:v>-68681013.997932434</c:v>
                </c:pt>
                <c:pt idx="179">
                  <c:v>287849150.8833847</c:v>
                </c:pt>
                <c:pt idx="180">
                  <c:v>-264848255.71595001</c:v>
                </c:pt>
                <c:pt idx="181">
                  <c:v>158382747.93698883</c:v>
                </c:pt>
                <c:pt idx="182">
                  <c:v>-180564020.2667923</c:v>
                </c:pt>
                <c:pt idx="183">
                  <c:v>-169013301.40010834</c:v>
                </c:pt>
                <c:pt idx="184">
                  <c:v>297411693.46159363</c:v>
                </c:pt>
                <c:pt idx="185">
                  <c:v>1306455264.561821</c:v>
                </c:pt>
                <c:pt idx="186">
                  <c:v>-293430310.70090485</c:v>
                </c:pt>
                <c:pt idx="187">
                  <c:v>165632455.44911957</c:v>
                </c:pt>
                <c:pt idx="188">
                  <c:v>-272292238.60132599</c:v>
                </c:pt>
                <c:pt idx="189">
                  <c:v>-324982868.21944427</c:v>
                </c:pt>
                <c:pt idx="190">
                  <c:v>356075158.76219177</c:v>
                </c:pt>
                <c:pt idx="191">
                  <c:v>76863994.920455933</c:v>
                </c:pt>
                <c:pt idx="192">
                  <c:v>127448481.91886902</c:v>
                </c:pt>
                <c:pt idx="193">
                  <c:v>230294632.47061157</c:v>
                </c:pt>
                <c:pt idx="194">
                  <c:v>119830814.85266876</c:v>
                </c:pt>
                <c:pt idx="195">
                  <c:v>69946525.041236877</c:v>
                </c:pt>
                <c:pt idx="196">
                  <c:v>158811886.22361755</c:v>
                </c:pt>
                <c:pt idx="197">
                  <c:v>-75741497.206954956</c:v>
                </c:pt>
                <c:pt idx="198">
                  <c:v>30554763.042266846</c:v>
                </c:pt>
                <c:pt idx="199">
                  <c:v>-12083233.376304626</c:v>
                </c:pt>
                <c:pt idx="200">
                  <c:v>-20946507.260856628</c:v>
                </c:pt>
                <c:pt idx="201">
                  <c:v>217378662.31381226</c:v>
                </c:pt>
                <c:pt idx="202">
                  <c:v>24701744.155723572</c:v>
                </c:pt>
                <c:pt idx="203">
                  <c:v>196345927.00939178</c:v>
                </c:pt>
                <c:pt idx="204">
                  <c:v>1570170.9024658203</c:v>
                </c:pt>
                <c:pt idx="205">
                  <c:v>-399368504.49602509</c:v>
                </c:pt>
                <c:pt idx="206">
                  <c:v>-460494191.69549561</c:v>
                </c:pt>
                <c:pt idx="207">
                  <c:v>-126357064.64756012</c:v>
                </c:pt>
                <c:pt idx="208">
                  <c:v>140501021.63838196</c:v>
                </c:pt>
                <c:pt idx="209">
                  <c:v>-64026070.536521912</c:v>
                </c:pt>
                <c:pt idx="210">
                  <c:v>-147266920.43927002</c:v>
                </c:pt>
                <c:pt idx="211">
                  <c:v>404336070.2582016</c:v>
                </c:pt>
                <c:pt idx="212">
                  <c:v>385964220.19047546</c:v>
                </c:pt>
                <c:pt idx="213">
                  <c:v>-474181440.1463089</c:v>
                </c:pt>
                <c:pt idx="214">
                  <c:v>379133255.76561737</c:v>
                </c:pt>
                <c:pt idx="215">
                  <c:v>-484206070.56643677</c:v>
                </c:pt>
                <c:pt idx="216">
                  <c:v>-77338996.325508118</c:v>
                </c:pt>
                <c:pt idx="217">
                  <c:v>-38987399.19178772</c:v>
                </c:pt>
                <c:pt idx="218">
                  <c:v>-247647259.0605545</c:v>
                </c:pt>
                <c:pt idx="219">
                  <c:v>-405046760.26752472</c:v>
                </c:pt>
                <c:pt idx="220">
                  <c:v>-57072874.529815674</c:v>
                </c:pt>
                <c:pt idx="221">
                  <c:v>-1007340840.0733109</c:v>
                </c:pt>
                <c:pt idx="222">
                  <c:v>186995563.33611298</c:v>
                </c:pt>
                <c:pt idx="223">
                  <c:v>32647806.497337341</c:v>
                </c:pt>
                <c:pt idx="224">
                  <c:v>-18255915.228004456</c:v>
                </c:pt>
                <c:pt idx="225">
                  <c:v>-281982121.54602814</c:v>
                </c:pt>
                <c:pt idx="226">
                  <c:v>-108802438.19984436</c:v>
                </c:pt>
                <c:pt idx="227">
                  <c:v>-375892279.69081879</c:v>
                </c:pt>
                <c:pt idx="228">
                  <c:v>-100205012.71656036</c:v>
                </c:pt>
                <c:pt idx="229">
                  <c:v>10507484.972343445</c:v>
                </c:pt>
                <c:pt idx="230">
                  <c:v>733254309.1387558</c:v>
                </c:pt>
                <c:pt idx="231">
                  <c:v>-514766492.43994141</c:v>
                </c:pt>
                <c:pt idx="232">
                  <c:v>151073277.31181335</c:v>
                </c:pt>
                <c:pt idx="233">
                  <c:v>296106932.24008179</c:v>
                </c:pt>
                <c:pt idx="234">
                  <c:v>-140694585.62135315</c:v>
                </c:pt>
                <c:pt idx="235">
                  <c:v>156341406.16697693</c:v>
                </c:pt>
                <c:pt idx="236">
                  <c:v>-257615885.46547699</c:v>
                </c:pt>
                <c:pt idx="237">
                  <c:v>57629420.648048401</c:v>
                </c:pt>
                <c:pt idx="238">
                  <c:v>458379756.59617615</c:v>
                </c:pt>
                <c:pt idx="239">
                  <c:v>-28980141.784179687</c:v>
                </c:pt>
                <c:pt idx="240">
                  <c:v>75966637.831451416</c:v>
                </c:pt>
                <c:pt idx="241">
                  <c:v>-17298703.458198547</c:v>
                </c:pt>
                <c:pt idx="242">
                  <c:v>-241537321.80184937</c:v>
                </c:pt>
                <c:pt idx="243">
                  <c:v>322114536.98267365</c:v>
                </c:pt>
                <c:pt idx="244">
                  <c:v>130249799.5320282</c:v>
                </c:pt>
                <c:pt idx="245">
                  <c:v>583526038.72330475</c:v>
                </c:pt>
                <c:pt idx="246">
                  <c:v>-578240163.29201508</c:v>
                </c:pt>
                <c:pt idx="247">
                  <c:v>-430736729.29529572</c:v>
                </c:pt>
                <c:pt idx="248">
                  <c:v>452431702.92811584</c:v>
                </c:pt>
                <c:pt idx="249">
                  <c:v>682896829.27070618</c:v>
                </c:pt>
                <c:pt idx="250">
                  <c:v>590605140.75032806</c:v>
                </c:pt>
                <c:pt idx="251">
                  <c:v>-278089441.76746368</c:v>
                </c:pt>
                <c:pt idx="252">
                  <c:v>-3605650.5944366455</c:v>
                </c:pt>
                <c:pt idx="253">
                  <c:v>-782737452.28338623</c:v>
                </c:pt>
                <c:pt idx="254">
                  <c:v>-402865721.93948364</c:v>
                </c:pt>
                <c:pt idx="255">
                  <c:v>-350753808.14019012</c:v>
                </c:pt>
                <c:pt idx="256">
                  <c:v>330886225.6676712</c:v>
                </c:pt>
                <c:pt idx="257">
                  <c:v>42002406.511886597</c:v>
                </c:pt>
                <c:pt idx="258">
                  <c:v>-104144293.68756104</c:v>
                </c:pt>
                <c:pt idx="259">
                  <c:v>-426068373.10214996</c:v>
                </c:pt>
                <c:pt idx="260">
                  <c:v>-340289157.32384491</c:v>
                </c:pt>
                <c:pt idx="261">
                  <c:v>-55913698.424880981</c:v>
                </c:pt>
                <c:pt idx="262">
                  <c:v>-547795448.04521179</c:v>
                </c:pt>
                <c:pt idx="263">
                  <c:v>573833717.45123291</c:v>
                </c:pt>
                <c:pt idx="264">
                  <c:v>-723912620.4622879</c:v>
                </c:pt>
                <c:pt idx="265">
                  <c:v>-173869383.43689728</c:v>
                </c:pt>
                <c:pt idx="266">
                  <c:v>-1406479888.6469574</c:v>
                </c:pt>
                <c:pt idx="267">
                  <c:v>-1145817601.7348938</c:v>
                </c:pt>
                <c:pt idx="268">
                  <c:v>897844184.96990204</c:v>
                </c:pt>
                <c:pt idx="269">
                  <c:v>-392078528.50120544</c:v>
                </c:pt>
                <c:pt idx="270">
                  <c:v>256825854.05393219</c:v>
                </c:pt>
                <c:pt idx="271">
                  <c:v>371471563.84916687</c:v>
                </c:pt>
                <c:pt idx="272">
                  <c:v>-376366711.81623077</c:v>
                </c:pt>
                <c:pt idx="273">
                  <c:v>448127377.0483551</c:v>
                </c:pt>
                <c:pt idx="274">
                  <c:v>-4271513.2459182739</c:v>
                </c:pt>
                <c:pt idx="275">
                  <c:v>-263050506.94519806</c:v>
                </c:pt>
                <c:pt idx="276">
                  <c:v>-775173732.19934082</c:v>
                </c:pt>
                <c:pt idx="277">
                  <c:v>24491464.158683777</c:v>
                </c:pt>
                <c:pt idx="278">
                  <c:v>343061929.6523056</c:v>
                </c:pt>
                <c:pt idx="279">
                  <c:v>82302615.240715027</c:v>
                </c:pt>
                <c:pt idx="280">
                  <c:v>85849849.011306763</c:v>
                </c:pt>
                <c:pt idx="281">
                  <c:v>235769658.75291443</c:v>
                </c:pt>
                <c:pt idx="282">
                  <c:v>346563045.55756378</c:v>
                </c:pt>
                <c:pt idx="283">
                  <c:v>-1003141867.8898392</c:v>
                </c:pt>
                <c:pt idx="284">
                  <c:v>-541877046.71127319</c:v>
                </c:pt>
                <c:pt idx="285">
                  <c:v>470613926.61929321</c:v>
                </c:pt>
                <c:pt idx="286">
                  <c:v>-503147929.02091217</c:v>
                </c:pt>
                <c:pt idx="287">
                  <c:v>-499321848.82911682</c:v>
                </c:pt>
                <c:pt idx="288">
                  <c:v>-344168339.98677826</c:v>
                </c:pt>
                <c:pt idx="289">
                  <c:v>460776746.12103271</c:v>
                </c:pt>
                <c:pt idx="290">
                  <c:v>526903669.59626007</c:v>
                </c:pt>
                <c:pt idx="291">
                  <c:v>-289097214.67243195</c:v>
                </c:pt>
                <c:pt idx="292">
                  <c:v>-482714272.20083618</c:v>
                </c:pt>
                <c:pt idx="293">
                  <c:v>-623278622.15041351</c:v>
                </c:pt>
                <c:pt idx="294">
                  <c:v>-439081581.82550049</c:v>
                </c:pt>
                <c:pt idx="295">
                  <c:v>-756335246.12302399</c:v>
                </c:pt>
                <c:pt idx="296">
                  <c:v>328965359.7964859</c:v>
                </c:pt>
                <c:pt idx="297">
                  <c:v>-338799160.22146606</c:v>
                </c:pt>
                <c:pt idx="298">
                  <c:v>-563006808.55183411</c:v>
                </c:pt>
                <c:pt idx="299">
                  <c:v>-507543098.50452423</c:v>
                </c:pt>
                <c:pt idx="300">
                  <c:v>583553864.74356842</c:v>
                </c:pt>
                <c:pt idx="301">
                  <c:v>-109462193.22098541</c:v>
                </c:pt>
                <c:pt idx="302">
                  <c:v>-410056476.84379578</c:v>
                </c:pt>
                <c:pt idx="303">
                  <c:v>-548288971.76580811</c:v>
                </c:pt>
                <c:pt idx="304">
                  <c:v>-659387526.44487762</c:v>
                </c:pt>
                <c:pt idx="305">
                  <c:v>2006825599.9321899</c:v>
                </c:pt>
                <c:pt idx="306">
                  <c:v>-398588237.71567535</c:v>
                </c:pt>
                <c:pt idx="307">
                  <c:v>425134586.65632629</c:v>
                </c:pt>
                <c:pt idx="308">
                  <c:v>488040460.6681366</c:v>
                </c:pt>
                <c:pt idx="309">
                  <c:v>51523257.947471619</c:v>
                </c:pt>
                <c:pt idx="310">
                  <c:v>-684964473.30287933</c:v>
                </c:pt>
                <c:pt idx="311">
                  <c:v>-74706906.098228455</c:v>
                </c:pt>
                <c:pt idx="312">
                  <c:v>-233791481.48267365</c:v>
                </c:pt>
                <c:pt idx="313">
                  <c:v>-67939244.546928406</c:v>
                </c:pt>
                <c:pt idx="314">
                  <c:v>567669379.58187103</c:v>
                </c:pt>
                <c:pt idx="315">
                  <c:v>53671184.835624695</c:v>
                </c:pt>
                <c:pt idx="316">
                  <c:v>-137834368.91860199</c:v>
                </c:pt>
                <c:pt idx="317">
                  <c:v>361243402.94843292</c:v>
                </c:pt>
                <c:pt idx="318">
                  <c:v>-19203837.817008972</c:v>
                </c:pt>
                <c:pt idx="319">
                  <c:v>2229723.0082931519</c:v>
                </c:pt>
                <c:pt idx="320">
                  <c:v>-42530679.270584106</c:v>
                </c:pt>
                <c:pt idx="321">
                  <c:v>35800410.229362488</c:v>
                </c:pt>
                <c:pt idx="322">
                  <c:v>-972703431.72985077</c:v>
                </c:pt>
                <c:pt idx="323">
                  <c:v>-556201611.342659</c:v>
                </c:pt>
                <c:pt idx="324">
                  <c:v>209464875.06523895</c:v>
                </c:pt>
                <c:pt idx="325">
                  <c:v>449731402.14087677</c:v>
                </c:pt>
                <c:pt idx="326">
                  <c:v>330788880.28503418</c:v>
                </c:pt>
                <c:pt idx="327">
                  <c:v>674521489.33408356</c:v>
                </c:pt>
                <c:pt idx="328">
                  <c:v>-164181661.60222626</c:v>
                </c:pt>
                <c:pt idx="329">
                  <c:v>-576301621.43413544</c:v>
                </c:pt>
                <c:pt idx="330">
                  <c:v>635021623.43977356</c:v>
                </c:pt>
                <c:pt idx="331">
                  <c:v>677859163.31684875</c:v>
                </c:pt>
                <c:pt idx="332">
                  <c:v>624641297.98590851</c:v>
                </c:pt>
                <c:pt idx="333">
                  <c:v>-204425255.50445557</c:v>
                </c:pt>
                <c:pt idx="334">
                  <c:v>17855259.650230408</c:v>
                </c:pt>
                <c:pt idx="335">
                  <c:v>18643351.544914246</c:v>
                </c:pt>
                <c:pt idx="336">
                  <c:v>792454876.42180634</c:v>
                </c:pt>
                <c:pt idx="337">
                  <c:v>-288684151.92707825</c:v>
                </c:pt>
                <c:pt idx="338">
                  <c:v>26847266.158256531</c:v>
                </c:pt>
                <c:pt idx="339">
                  <c:v>-117106747.70845032</c:v>
                </c:pt>
                <c:pt idx="340">
                  <c:v>-555725156.08558655</c:v>
                </c:pt>
                <c:pt idx="341">
                  <c:v>-358759481.69127655</c:v>
                </c:pt>
                <c:pt idx="342">
                  <c:v>181381140.17293549</c:v>
                </c:pt>
                <c:pt idx="343">
                  <c:v>326209862.61979675</c:v>
                </c:pt>
                <c:pt idx="344">
                  <c:v>315487113.67595673</c:v>
                </c:pt>
                <c:pt idx="345">
                  <c:v>-118600075.67297363</c:v>
                </c:pt>
                <c:pt idx="346">
                  <c:v>273748391.53663635</c:v>
                </c:pt>
                <c:pt idx="347">
                  <c:v>-404907549.93195343</c:v>
                </c:pt>
                <c:pt idx="348">
                  <c:v>-319239703.17543793</c:v>
                </c:pt>
                <c:pt idx="349">
                  <c:v>289762220.25236511</c:v>
                </c:pt>
                <c:pt idx="350">
                  <c:v>-488092560.31812286</c:v>
                </c:pt>
                <c:pt idx="351">
                  <c:v>232129727.46327972</c:v>
                </c:pt>
                <c:pt idx="352">
                  <c:v>251049951.45796967</c:v>
                </c:pt>
                <c:pt idx="353">
                  <c:v>80230385.804832458</c:v>
                </c:pt>
                <c:pt idx="354">
                  <c:v>79701140.38507843</c:v>
                </c:pt>
                <c:pt idx="355">
                  <c:v>-730642425.52057648</c:v>
                </c:pt>
                <c:pt idx="356">
                  <c:v>-149769901.60083008</c:v>
                </c:pt>
                <c:pt idx="357">
                  <c:v>-497724863.57642365</c:v>
                </c:pt>
                <c:pt idx="358">
                  <c:v>-243982338.12759399</c:v>
                </c:pt>
                <c:pt idx="359">
                  <c:v>-1082726539.8321152</c:v>
                </c:pt>
                <c:pt idx="360">
                  <c:v>63068365.467048645</c:v>
                </c:pt>
                <c:pt idx="361">
                  <c:v>-25981546.866920471</c:v>
                </c:pt>
                <c:pt idx="362">
                  <c:v>-844977750.94696808</c:v>
                </c:pt>
                <c:pt idx="363">
                  <c:v>-90102928.269332886</c:v>
                </c:pt>
                <c:pt idx="364">
                  <c:v>149941699.77427673</c:v>
                </c:pt>
                <c:pt idx="365">
                  <c:v>-229254702.62823486</c:v>
                </c:pt>
                <c:pt idx="366">
                  <c:v>64262863.325271606</c:v>
                </c:pt>
                <c:pt idx="367">
                  <c:v>-831494731.30314636</c:v>
                </c:pt>
                <c:pt idx="368">
                  <c:v>382582268.06552887</c:v>
                </c:pt>
                <c:pt idx="369">
                  <c:v>-542582836.95669556</c:v>
                </c:pt>
                <c:pt idx="370">
                  <c:v>-58425721.116844177</c:v>
                </c:pt>
                <c:pt idx="371">
                  <c:v>-153397844.74412537</c:v>
                </c:pt>
                <c:pt idx="372">
                  <c:v>118686415.2805481</c:v>
                </c:pt>
                <c:pt idx="373">
                  <c:v>-788576166.71725464</c:v>
                </c:pt>
                <c:pt idx="374">
                  <c:v>-564328545.72272491</c:v>
                </c:pt>
                <c:pt idx="375">
                  <c:v>49047974.777015686</c:v>
                </c:pt>
                <c:pt idx="376">
                  <c:v>-703232662.3497467</c:v>
                </c:pt>
                <c:pt idx="377">
                  <c:v>150154275.61008453</c:v>
                </c:pt>
                <c:pt idx="378">
                  <c:v>323260351.27319336</c:v>
                </c:pt>
                <c:pt idx="379">
                  <c:v>-668049393.13825226</c:v>
                </c:pt>
                <c:pt idx="380">
                  <c:v>523047625.06501007</c:v>
                </c:pt>
                <c:pt idx="381">
                  <c:v>-131558624.58494568</c:v>
                </c:pt>
                <c:pt idx="382">
                  <c:v>-252855667.88660431</c:v>
                </c:pt>
                <c:pt idx="383">
                  <c:v>-915688238.27639008</c:v>
                </c:pt>
                <c:pt idx="384">
                  <c:v>-91563644.895515442</c:v>
                </c:pt>
                <c:pt idx="385">
                  <c:v>-234491505.19123077</c:v>
                </c:pt>
                <c:pt idx="386">
                  <c:v>-152471635.42220306</c:v>
                </c:pt>
                <c:pt idx="387">
                  <c:v>109222579.84999847</c:v>
                </c:pt>
                <c:pt idx="388">
                  <c:v>-12031363.258384705</c:v>
                </c:pt>
                <c:pt idx="389">
                  <c:v>36597217.031745911</c:v>
                </c:pt>
                <c:pt idx="390">
                  <c:v>1573413813.6961594</c:v>
                </c:pt>
                <c:pt idx="391">
                  <c:v>1079252457.4170837</c:v>
                </c:pt>
                <c:pt idx="392">
                  <c:v>-755991815.81012726</c:v>
                </c:pt>
                <c:pt idx="393">
                  <c:v>344851628.99246216</c:v>
                </c:pt>
                <c:pt idx="394">
                  <c:v>-810100703.04786682</c:v>
                </c:pt>
                <c:pt idx="395">
                  <c:v>453900362.41916656</c:v>
                </c:pt>
                <c:pt idx="396">
                  <c:v>381998657.24330139</c:v>
                </c:pt>
                <c:pt idx="397">
                  <c:v>258296574.65384674</c:v>
                </c:pt>
                <c:pt idx="398">
                  <c:v>-132011933.86424255</c:v>
                </c:pt>
                <c:pt idx="399">
                  <c:v>3005199.9934539795</c:v>
                </c:pt>
                <c:pt idx="400">
                  <c:v>890821031.09278107</c:v>
                </c:pt>
                <c:pt idx="401">
                  <c:v>280825352.9827652</c:v>
                </c:pt>
                <c:pt idx="402">
                  <c:v>405232641.97595215</c:v>
                </c:pt>
                <c:pt idx="403">
                  <c:v>1270994385.8833847</c:v>
                </c:pt>
                <c:pt idx="404">
                  <c:v>-152467688.24658203</c:v>
                </c:pt>
                <c:pt idx="405">
                  <c:v>-1074039915.8018417</c:v>
                </c:pt>
                <c:pt idx="406">
                  <c:v>77139179.11907196</c:v>
                </c:pt>
                <c:pt idx="407">
                  <c:v>985173971.0006485</c:v>
                </c:pt>
                <c:pt idx="408">
                  <c:v>265454517.38345337</c:v>
                </c:pt>
                <c:pt idx="409">
                  <c:v>-766345058.2514801</c:v>
                </c:pt>
                <c:pt idx="410">
                  <c:v>-365157503.73727417</c:v>
                </c:pt>
                <c:pt idx="411">
                  <c:v>166345962.46286011</c:v>
                </c:pt>
                <c:pt idx="412">
                  <c:v>-643762794.55263519</c:v>
                </c:pt>
                <c:pt idx="413">
                  <c:v>894401552.15898132</c:v>
                </c:pt>
                <c:pt idx="414">
                  <c:v>-337396605.6338501</c:v>
                </c:pt>
                <c:pt idx="415">
                  <c:v>651015529.24490356</c:v>
                </c:pt>
                <c:pt idx="416">
                  <c:v>313802864.41438293</c:v>
                </c:pt>
                <c:pt idx="417">
                  <c:v>451836535.03535461</c:v>
                </c:pt>
                <c:pt idx="418">
                  <c:v>50453565.444267273</c:v>
                </c:pt>
                <c:pt idx="419">
                  <c:v>494859970.90748596</c:v>
                </c:pt>
                <c:pt idx="420">
                  <c:v>-169473915.74580383</c:v>
                </c:pt>
                <c:pt idx="421">
                  <c:v>-192929492.056633</c:v>
                </c:pt>
                <c:pt idx="422">
                  <c:v>-419827213.96803284</c:v>
                </c:pt>
                <c:pt idx="423">
                  <c:v>939587262.10294342</c:v>
                </c:pt>
                <c:pt idx="424">
                  <c:v>-370399912.34460449</c:v>
                </c:pt>
                <c:pt idx="425">
                  <c:v>-561833624.15522003</c:v>
                </c:pt>
                <c:pt idx="426">
                  <c:v>-278512797.29466248</c:v>
                </c:pt>
                <c:pt idx="427">
                  <c:v>-1214533507.1077652</c:v>
                </c:pt>
                <c:pt idx="428">
                  <c:v>-419263532.37864685</c:v>
                </c:pt>
                <c:pt idx="429">
                  <c:v>-902723170.38159943</c:v>
                </c:pt>
                <c:pt idx="430">
                  <c:v>-550291119.79775238</c:v>
                </c:pt>
                <c:pt idx="431">
                  <c:v>-20398181.168861389</c:v>
                </c:pt>
                <c:pt idx="432">
                  <c:v>1331299185.6651764</c:v>
                </c:pt>
                <c:pt idx="433">
                  <c:v>-1346205855.6165848</c:v>
                </c:pt>
                <c:pt idx="434">
                  <c:v>348609753.70720673</c:v>
                </c:pt>
                <c:pt idx="435">
                  <c:v>235192535.89562225</c:v>
                </c:pt>
                <c:pt idx="436">
                  <c:v>477218240.94308472</c:v>
                </c:pt>
                <c:pt idx="437">
                  <c:v>-62196112.981895447</c:v>
                </c:pt>
                <c:pt idx="438">
                  <c:v>-649847013.80387115</c:v>
                </c:pt>
                <c:pt idx="439">
                  <c:v>551726490.6053772</c:v>
                </c:pt>
                <c:pt idx="440">
                  <c:v>19006295.219680786</c:v>
                </c:pt>
                <c:pt idx="441">
                  <c:v>-545044342.60285187</c:v>
                </c:pt>
                <c:pt idx="442">
                  <c:v>115357614.30976105</c:v>
                </c:pt>
                <c:pt idx="443">
                  <c:v>-1082592604.8739853</c:v>
                </c:pt>
                <c:pt idx="444">
                  <c:v>-1357029025.8036194</c:v>
                </c:pt>
                <c:pt idx="445">
                  <c:v>-1979311517.6424408</c:v>
                </c:pt>
                <c:pt idx="446">
                  <c:v>-1030666575.8402786</c:v>
                </c:pt>
                <c:pt idx="447">
                  <c:v>-1988851709.6907043</c:v>
                </c:pt>
                <c:pt idx="448">
                  <c:v>3025934756.1143265</c:v>
                </c:pt>
                <c:pt idx="449">
                  <c:v>-566885747.39556122</c:v>
                </c:pt>
                <c:pt idx="450">
                  <c:v>-1155487707.7707062</c:v>
                </c:pt>
                <c:pt idx="451">
                  <c:v>-674797655.38972473</c:v>
                </c:pt>
                <c:pt idx="452">
                  <c:v>290545620.20601654</c:v>
                </c:pt>
                <c:pt idx="453">
                  <c:v>1446682668.2915268</c:v>
                </c:pt>
                <c:pt idx="454">
                  <c:v>1263084016.8728943</c:v>
                </c:pt>
                <c:pt idx="455">
                  <c:v>118128898.72336578</c:v>
                </c:pt>
                <c:pt idx="456">
                  <c:v>-2186358751.3620071</c:v>
                </c:pt>
                <c:pt idx="457">
                  <c:v>-1365101088.6056442</c:v>
                </c:pt>
                <c:pt idx="458">
                  <c:v>-827329844.63629913</c:v>
                </c:pt>
                <c:pt idx="459">
                  <c:v>271152082.64920044</c:v>
                </c:pt>
                <c:pt idx="460">
                  <c:v>2201029315.3249588</c:v>
                </c:pt>
                <c:pt idx="461">
                  <c:v>616936107.88628387</c:v>
                </c:pt>
                <c:pt idx="462">
                  <c:v>1239696684.7442932</c:v>
                </c:pt>
                <c:pt idx="463">
                  <c:v>774043933.2662735</c:v>
                </c:pt>
                <c:pt idx="464">
                  <c:v>-240457202.79579163</c:v>
                </c:pt>
                <c:pt idx="465">
                  <c:v>-637435245.81476593</c:v>
                </c:pt>
                <c:pt idx="466">
                  <c:v>1410990252.7399063</c:v>
                </c:pt>
                <c:pt idx="467">
                  <c:v>1589452122.7200775</c:v>
                </c:pt>
                <c:pt idx="468">
                  <c:v>-782987156.28723145</c:v>
                </c:pt>
                <c:pt idx="469">
                  <c:v>-833781847.04530334</c:v>
                </c:pt>
                <c:pt idx="470">
                  <c:v>-277014448.61677551</c:v>
                </c:pt>
                <c:pt idx="471">
                  <c:v>119988504.57527161</c:v>
                </c:pt>
                <c:pt idx="472">
                  <c:v>-198442597.76609039</c:v>
                </c:pt>
                <c:pt idx="473">
                  <c:v>497259089.18848419</c:v>
                </c:pt>
                <c:pt idx="474">
                  <c:v>-1764191311.5384064</c:v>
                </c:pt>
                <c:pt idx="475">
                  <c:v>-809615268.53790283</c:v>
                </c:pt>
                <c:pt idx="476">
                  <c:v>493521681.65604401</c:v>
                </c:pt>
                <c:pt idx="477">
                  <c:v>1212178023.8268814</c:v>
                </c:pt>
                <c:pt idx="478">
                  <c:v>513617819.8549881</c:v>
                </c:pt>
                <c:pt idx="479">
                  <c:v>464013779.96195221</c:v>
                </c:pt>
                <c:pt idx="480">
                  <c:v>2124653109.2898941</c:v>
                </c:pt>
                <c:pt idx="481">
                  <c:v>-1475929142.7092667</c:v>
                </c:pt>
                <c:pt idx="482">
                  <c:v>968880143.27776337</c:v>
                </c:pt>
                <c:pt idx="483">
                  <c:v>182627963.90931702</c:v>
                </c:pt>
                <c:pt idx="484">
                  <c:v>-453855710.64826202</c:v>
                </c:pt>
                <c:pt idx="485">
                  <c:v>-291027170.56070709</c:v>
                </c:pt>
                <c:pt idx="486">
                  <c:v>1187502032.6893921</c:v>
                </c:pt>
                <c:pt idx="487">
                  <c:v>41442870.252563477</c:v>
                </c:pt>
                <c:pt idx="488">
                  <c:v>152244185.97856903</c:v>
                </c:pt>
                <c:pt idx="489">
                  <c:v>-790211719.69433594</c:v>
                </c:pt>
                <c:pt idx="490">
                  <c:v>403764077.36316681</c:v>
                </c:pt>
                <c:pt idx="491">
                  <c:v>-12539402.219970703</c:v>
                </c:pt>
                <c:pt idx="492">
                  <c:v>-275560842.7874527</c:v>
                </c:pt>
                <c:pt idx="493">
                  <c:v>206410610.27108002</c:v>
                </c:pt>
                <c:pt idx="494">
                  <c:v>-144102191.04076385</c:v>
                </c:pt>
                <c:pt idx="495">
                  <c:v>947768762.35668182</c:v>
                </c:pt>
                <c:pt idx="496">
                  <c:v>-801884901.40027618</c:v>
                </c:pt>
                <c:pt idx="497">
                  <c:v>267595004.4453125</c:v>
                </c:pt>
                <c:pt idx="498">
                  <c:v>1142339654.6560593</c:v>
                </c:pt>
                <c:pt idx="499">
                  <c:v>267652776.11569214</c:v>
                </c:pt>
              </c:numCache>
            </c:numRef>
          </c:val>
        </c:ser>
        <c:marker val="1"/>
        <c:axId val="52071808"/>
        <c:axId val="61961344"/>
      </c:lineChart>
      <c:catAx>
        <c:axId val="52071808"/>
        <c:scaling>
          <c:orientation val="minMax"/>
        </c:scaling>
        <c:axPos val="b"/>
        <c:tickLblPos val="nextTo"/>
        <c:crossAx val="61961344"/>
        <c:crosses val="autoZero"/>
        <c:auto val="1"/>
        <c:lblAlgn val="ctr"/>
        <c:lblOffset val="100"/>
      </c:catAx>
      <c:valAx>
        <c:axId val="61961344"/>
        <c:scaling>
          <c:orientation val="minMax"/>
        </c:scaling>
        <c:axPos val="l"/>
        <c:majorGridlines/>
        <c:numFmt formatCode="#,##0" sourceLinked="1"/>
        <c:tickLblPos val="nextTo"/>
        <c:crossAx val="52071808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tx>
            <c:v>VaR</c:v>
          </c:tx>
          <c:marker>
            <c:symbol val="none"/>
          </c:marker>
          <c:cat>
            <c:strRef>
              <c:f>'Back Testing'!$A$6:$A$253</c:f>
              <c:strCache>
                <c:ptCount val="248"/>
                <c:pt idx="0">
                  <c:v>8. 1. 2009</c:v>
                </c:pt>
                <c:pt idx="1">
                  <c:v>9. 1. 2009</c:v>
                </c:pt>
                <c:pt idx="2">
                  <c:v>12. 1. 2009</c:v>
                </c:pt>
                <c:pt idx="3">
                  <c:v>13. 1. 2009</c:v>
                </c:pt>
                <c:pt idx="4">
                  <c:v>14. 1. 2009</c:v>
                </c:pt>
                <c:pt idx="5">
                  <c:v>15. 1. 2009</c:v>
                </c:pt>
                <c:pt idx="6">
                  <c:v>16. 1. 2009</c:v>
                </c:pt>
                <c:pt idx="7">
                  <c:v>19. 1. 2009</c:v>
                </c:pt>
                <c:pt idx="8">
                  <c:v>20. 1. 2009</c:v>
                </c:pt>
                <c:pt idx="9">
                  <c:v>21. 1. 2009</c:v>
                </c:pt>
                <c:pt idx="10">
                  <c:v>22. 1. 2009</c:v>
                </c:pt>
                <c:pt idx="11">
                  <c:v>23. 1. 2009</c:v>
                </c:pt>
                <c:pt idx="12">
                  <c:v>26. 1. 2009</c:v>
                </c:pt>
                <c:pt idx="13">
                  <c:v>27. 1. 2009</c:v>
                </c:pt>
                <c:pt idx="14">
                  <c:v>28. 1. 2009</c:v>
                </c:pt>
                <c:pt idx="15">
                  <c:v>29. 1. 2009</c:v>
                </c:pt>
                <c:pt idx="16">
                  <c:v>30. 1. 2009</c:v>
                </c:pt>
                <c:pt idx="17">
                  <c:v>2. 2. 2009</c:v>
                </c:pt>
                <c:pt idx="18">
                  <c:v>3. 2. 2009</c:v>
                </c:pt>
                <c:pt idx="19">
                  <c:v>4. 2. 2009</c:v>
                </c:pt>
                <c:pt idx="20">
                  <c:v>5. 2. 2009</c:v>
                </c:pt>
                <c:pt idx="21">
                  <c:v>6. 2. 2009</c:v>
                </c:pt>
                <c:pt idx="22">
                  <c:v>9. 2. 2009</c:v>
                </c:pt>
                <c:pt idx="23">
                  <c:v>10. 2. 2009</c:v>
                </c:pt>
                <c:pt idx="24">
                  <c:v>11. 2. 2009</c:v>
                </c:pt>
                <c:pt idx="25">
                  <c:v>12. 2. 2009</c:v>
                </c:pt>
                <c:pt idx="26">
                  <c:v>13. 2. 2009</c:v>
                </c:pt>
                <c:pt idx="27">
                  <c:v>16. 2. 2009</c:v>
                </c:pt>
                <c:pt idx="28">
                  <c:v>17. 2. 2009</c:v>
                </c:pt>
                <c:pt idx="29">
                  <c:v>18. 2. 2009</c:v>
                </c:pt>
                <c:pt idx="30">
                  <c:v>19. 2. 2009</c:v>
                </c:pt>
                <c:pt idx="31">
                  <c:v>20. 2. 2009</c:v>
                </c:pt>
                <c:pt idx="32">
                  <c:v>23. 2. 2009</c:v>
                </c:pt>
                <c:pt idx="33">
                  <c:v>24. 2. 2009</c:v>
                </c:pt>
                <c:pt idx="34">
                  <c:v>25. 2. 2009</c:v>
                </c:pt>
                <c:pt idx="35">
                  <c:v>26. 2. 2009</c:v>
                </c:pt>
                <c:pt idx="36">
                  <c:v>27. 2. 2009</c:v>
                </c:pt>
                <c:pt idx="37">
                  <c:v>2. 3. 2009</c:v>
                </c:pt>
                <c:pt idx="38">
                  <c:v>3. 3. 2009</c:v>
                </c:pt>
                <c:pt idx="39">
                  <c:v>4. 3. 2009</c:v>
                </c:pt>
                <c:pt idx="40">
                  <c:v>5. 3. 2009</c:v>
                </c:pt>
                <c:pt idx="41">
                  <c:v>6. 3. 2009</c:v>
                </c:pt>
                <c:pt idx="42">
                  <c:v>9. 3. 2009</c:v>
                </c:pt>
                <c:pt idx="43">
                  <c:v>10. 3. 2009</c:v>
                </c:pt>
                <c:pt idx="44">
                  <c:v>11. 3. 2009</c:v>
                </c:pt>
                <c:pt idx="45">
                  <c:v>12. 3. 2009</c:v>
                </c:pt>
                <c:pt idx="46">
                  <c:v>13. 3. 2009</c:v>
                </c:pt>
                <c:pt idx="47">
                  <c:v>16. 3. 2009</c:v>
                </c:pt>
                <c:pt idx="48">
                  <c:v>17. 3. 2009</c:v>
                </c:pt>
                <c:pt idx="49">
                  <c:v>18. 3. 2009</c:v>
                </c:pt>
                <c:pt idx="50">
                  <c:v>19. 3. 2009</c:v>
                </c:pt>
                <c:pt idx="51">
                  <c:v>20. 3. 2009</c:v>
                </c:pt>
                <c:pt idx="52">
                  <c:v>23. 3. 2009</c:v>
                </c:pt>
                <c:pt idx="53">
                  <c:v>24. 3. 2009</c:v>
                </c:pt>
                <c:pt idx="54">
                  <c:v>25. 3. 2009</c:v>
                </c:pt>
                <c:pt idx="55">
                  <c:v>26. 3. 2009</c:v>
                </c:pt>
                <c:pt idx="56">
                  <c:v>27. 3. 2009</c:v>
                </c:pt>
                <c:pt idx="57">
                  <c:v>30. 3. 2009</c:v>
                </c:pt>
                <c:pt idx="58">
                  <c:v>31. 3. 2009</c:v>
                </c:pt>
                <c:pt idx="59">
                  <c:v>1. 4. 2009</c:v>
                </c:pt>
                <c:pt idx="60">
                  <c:v>2. 4. 2009</c:v>
                </c:pt>
                <c:pt idx="61">
                  <c:v>3. 4. 2009</c:v>
                </c:pt>
                <c:pt idx="62">
                  <c:v>6. 4. 2009</c:v>
                </c:pt>
                <c:pt idx="63">
                  <c:v>7. 4. 2009</c:v>
                </c:pt>
                <c:pt idx="64">
                  <c:v>8. 4. 2009</c:v>
                </c:pt>
                <c:pt idx="65">
                  <c:v>9. 4. 2009</c:v>
                </c:pt>
                <c:pt idx="66">
                  <c:v>14. 4. 2009</c:v>
                </c:pt>
                <c:pt idx="67">
                  <c:v>15. 4. 2009</c:v>
                </c:pt>
                <c:pt idx="68">
                  <c:v>16. 4. 2009</c:v>
                </c:pt>
                <c:pt idx="69">
                  <c:v>17. 4. 2009</c:v>
                </c:pt>
                <c:pt idx="70">
                  <c:v>20. 4. 2009</c:v>
                </c:pt>
                <c:pt idx="71">
                  <c:v>21. 4. 2009</c:v>
                </c:pt>
                <c:pt idx="72">
                  <c:v>22. 4. 2009</c:v>
                </c:pt>
                <c:pt idx="73">
                  <c:v>23. 4. 2009</c:v>
                </c:pt>
                <c:pt idx="74">
                  <c:v>24. 4. 2009</c:v>
                </c:pt>
                <c:pt idx="75">
                  <c:v>27. 4. 2009</c:v>
                </c:pt>
                <c:pt idx="76">
                  <c:v>28. 4. 2009</c:v>
                </c:pt>
                <c:pt idx="77">
                  <c:v>29. 4. 2009</c:v>
                </c:pt>
                <c:pt idx="78">
                  <c:v>30. 4. 2009</c:v>
                </c:pt>
                <c:pt idx="79">
                  <c:v>4. 5. 2009</c:v>
                </c:pt>
                <c:pt idx="80">
                  <c:v>5. 5. 2009</c:v>
                </c:pt>
                <c:pt idx="81">
                  <c:v>6. 5. 2009</c:v>
                </c:pt>
                <c:pt idx="82">
                  <c:v>7. 5. 2009</c:v>
                </c:pt>
                <c:pt idx="83">
                  <c:v>8. 5. 2009</c:v>
                </c:pt>
                <c:pt idx="84">
                  <c:v>11. 5. 2009</c:v>
                </c:pt>
                <c:pt idx="85">
                  <c:v>12. 5. 2009</c:v>
                </c:pt>
                <c:pt idx="86">
                  <c:v>13. 5. 2009</c:v>
                </c:pt>
                <c:pt idx="87">
                  <c:v>14. 5. 2009</c:v>
                </c:pt>
                <c:pt idx="88">
                  <c:v>15. 5. 2009</c:v>
                </c:pt>
                <c:pt idx="89">
                  <c:v>19. 5. 2009</c:v>
                </c:pt>
                <c:pt idx="90">
                  <c:v>20. 5. 2009</c:v>
                </c:pt>
                <c:pt idx="91">
                  <c:v>21. 5. 2009</c:v>
                </c:pt>
                <c:pt idx="92">
                  <c:v>22. 5. 2009</c:v>
                </c:pt>
                <c:pt idx="93">
                  <c:v>25. 5. 2009</c:v>
                </c:pt>
                <c:pt idx="94">
                  <c:v>26. 5. 2009</c:v>
                </c:pt>
                <c:pt idx="95">
                  <c:v>27. 5. 2009</c:v>
                </c:pt>
                <c:pt idx="96">
                  <c:v>28. 5. 2009</c:v>
                </c:pt>
                <c:pt idx="97">
                  <c:v>29. 5. 2009</c:v>
                </c:pt>
                <c:pt idx="98">
                  <c:v>1. 6. 2009</c:v>
                </c:pt>
                <c:pt idx="99">
                  <c:v>2. 6. 2009</c:v>
                </c:pt>
                <c:pt idx="100">
                  <c:v>3. 6. 2009</c:v>
                </c:pt>
                <c:pt idx="101">
                  <c:v>4. 6. 2009</c:v>
                </c:pt>
                <c:pt idx="102">
                  <c:v>5. 6. 2009</c:v>
                </c:pt>
                <c:pt idx="103">
                  <c:v>8. 6. 2009</c:v>
                </c:pt>
                <c:pt idx="104">
                  <c:v>9. 6. 2009</c:v>
                </c:pt>
                <c:pt idx="105">
                  <c:v>10. 6. 2009</c:v>
                </c:pt>
                <c:pt idx="106">
                  <c:v>11. 6. 2009</c:v>
                </c:pt>
                <c:pt idx="107">
                  <c:v>12. 6. 2009</c:v>
                </c:pt>
                <c:pt idx="108">
                  <c:v>15. 6. 2009</c:v>
                </c:pt>
                <c:pt idx="109">
                  <c:v>16. 6. 2009</c:v>
                </c:pt>
                <c:pt idx="110">
                  <c:v>17. 6. 2009</c:v>
                </c:pt>
                <c:pt idx="111">
                  <c:v>18. 6. 2009</c:v>
                </c:pt>
                <c:pt idx="112">
                  <c:v>19. 6. 2009</c:v>
                </c:pt>
                <c:pt idx="113">
                  <c:v>22. 6. 2009</c:v>
                </c:pt>
                <c:pt idx="114">
                  <c:v>23. 6. 2009</c:v>
                </c:pt>
                <c:pt idx="115">
                  <c:v>24. 6. 2009</c:v>
                </c:pt>
                <c:pt idx="116">
                  <c:v>25. 6. 2009</c:v>
                </c:pt>
                <c:pt idx="117">
                  <c:v>26. 6. 2009</c:v>
                </c:pt>
                <c:pt idx="118">
                  <c:v>29. 6. 2009</c:v>
                </c:pt>
                <c:pt idx="119">
                  <c:v>30. 6. 2009</c:v>
                </c:pt>
                <c:pt idx="120">
                  <c:v>1. 7. 2009</c:v>
                </c:pt>
                <c:pt idx="121">
                  <c:v>2. 7. 2009</c:v>
                </c:pt>
                <c:pt idx="122">
                  <c:v>3. 7. 2009</c:v>
                </c:pt>
                <c:pt idx="123">
                  <c:v>6. 7. 2009</c:v>
                </c:pt>
                <c:pt idx="124">
                  <c:v>7. 7. 2009</c:v>
                </c:pt>
                <c:pt idx="125">
                  <c:v>8. 7. 2009</c:v>
                </c:pt>
                <c:pt idx="126">
                  <c:v>9. 7. 2009</c:v>
                </c:pt>
                <c:pt idx="127">
                  <c:v>10. 7. 2009</c:v>
                </c:pt>
                <c:pt idx="128">
                  <c:v>13. 7. 2009</c:v>
                </c:pt>
                <c:pt idx="129">
                  <c:v>14. 7. 2009</c:v>
                </c:pt>
                <c:pt idx="130">
                  <c:v>15. 7. 2009</c:v>
                </c:pt>
                <c:pt idx="131">
                  <c:v>16. 7. 2009</c:v>
                </c:pt>
                <c:pt idx="132">
                  <c:v>17. 7. 2009</c:v>
                </c:pt>
                <c:pt idx="133">
                  <c:v>20. 7. 2009</c:v>
                </c:pt>
                <c:pt idx="134">
                  <c:v>21. 7. 2009</c:v>
                </c:pt>
                <c:pt idx="135">
                  <c:v>22. 7. 2009</c:v>
                </c:pt>
                <c:pt idx="136">
                  <c:v>23. 7. 2009</c:v>
                </c:pt>
                <c:pt idx="137">
                  <c:v>24. 7. 2009</c:v>
                </c:pt>
                <c:pt idx="138">
                  <c:v>27. 7. 2009</c:v>
                </c:pt>
                <c:pt idx="139">
                  <c:v>28. 7. 2009</c:v>
                </c:pt>
                <c:pt idx="140">
                  <c:v>29. 7. 2009</c:v>
                </c:pt>
                <c:pt idx="141">
                  <c:v>30. 7. 2009</c:v>
                </c:pt>
                <c:pt idx="142">
                  <c:v>31. 7. 2009</c:v>
                </c:pt>
                <c:pt idx="143">
                  <c:v>3. 8. 2009</c:v>
                </c:pt>
                <c:pt idx="144">
                  <c:v>4. 8. 2009</c:v>
                </c:pt>
                <c:pt idx="145">
                  <c:v>5. 8. 2009</c:v>
                </c:pt>
                <c:pt idx="146">
                  <c:v>6. 8. 2009</c:v>
                </c:pt>
                <c:pt idx="147">
                  <c:v>7. 8. 2009</c:v>
                </c:pt>
                <c:pt idx="148">
                  <c:v>10. 8. 2009</c:v>
                </c:pt>
                <c:pt idx="149">
                  <c:v>11. 8. 2009</c:v>
                </c:pt>
                <c:pt idx="150">
                  <c:v>12. 8. 2009</c:v>
                </c:pt>
                <c:pt idx="151">
                  <c:v>13. 8. 2009</c:v>
                </c:pt>
                <c:pt idx="152">
                  <c:v>14. 8. 2009</c:v>
                </c:pt>
                <c:pt idx="153">
                  <c:v>17. 8. 2009</c:v>
                </c:pt>
                <c:pt idx="154">
                  <c:v>18. 8. 2009</c:v>
                </c:pt>
                <c:pt idx="155">
                  <c:v>19. 8. 2009</c:v>
                </c:pt>
                <c:pt idx="156">
                  <c:v>20. 8. 2009</c:v>
                </c:pt>
                <c:pt idx="157">
                  <c:v>21. 8. 2009</c:v>
                </c:pt>
                <c:pt idx="158">
                  <c:v>24. 8. 2009</c:v>
                </c:pt>
                <c:pt idx="159">
                  <c:v>25. 8. 2009</c:v>
                </c:pt>
                <c:pt idx="160">
                  <c:v>26. 8. 2009</c:v>
                </c:pt>
                <c:pt idx="161">
                  <c:v>27. 8. 2009</c:v>
                </c:pt>
                <c:pt idx="162">
                  <c:v>28. 8. 2009</c:v>
                </c:pt>
                <c:pt idx="163">
                  <c:v>31. 8. 2009</c:v>
                </c:pt>
                <c:pt idx="164">
                  <c:v>1. 9. 2009</c:v>
                </c:pt>
                <c:pt idx="165">
                  <c:v>2. 9. 2009</c:v>
                </c:pt>
                <c:pt idx="166">
                  <c:v>3. 9. 2009</c:v>
                </c:pt>
                <c:pt idx="167">
                  <c:v>4. 9. 2009</c:v>
                </c:pt>
                <c:pt idx="168">
                  <c:v>7. 9. 2009</c:v>
                </c:pt>
                <c:pt idx="169">
                  <c:v>8. 9. 2009</c:v>
                </c:pt>
                <c:pt idx="170">
                  <c:v>9. 9. 2009</c:v>
                </c:pt>
                <c:pt idx="171">
                  <c:v>10. 9. 2009</c:v>
                </c:pt>
                <c:pt idx="172">
                  <c:v>11. 9. 2009</c:v>
                </c:pt>
                <c:pt idx="173">
                  <c:v>14. 9. 2009</c:v>
                </c:pt>
                <c:pt idx="174">
                  <c:v>15. 9. 2009</c:v>
                </c:pt>
                <c:pt idx="175">
                  <c:v>16. 9. 2009</c:v>
                </c:pt>
                <c:pt idx="176">
                  <c:v>17. 9. 2009</c:v>
                </c:pt>
                <c:pt idx="177">
                  <c:v>18. 9. 2009</c:v>
                </c:pt>
                <c:pt idx="178">
                  <c:v>21. 9. 2009</c:v>
                </c:pt>
                <c:pt idx="179">
                  <c:v>22. 9. 2009</c:v>
                </c:pt>
                <c:pt idx="180">
                  <c:v>23. 9. 2009</c:v>
                </c:pt>
                <c:pt idx="181">
                  <c:v>24. 9. 2009</c:v>
                </c:pt>
                <c:pt idx="182">
                  <c:v>25. 9. 2009</c:v>
                </c:pt>
                <c:pt idx="183">
                  <c:v>28. 9. 2009</c:v>
                </c:pt>
                <c:pt idx="184">
                  <c:v>29. 9. 2009</c:v>
                </c:pt>
                <c:pt idx="185">
                  <c:v>30. 9. 2009</c:v>
                </c:pt>
                <c:pt idx="186">
                  <c:v>1. 10. 2009</c:v>
                </c:pt>
                <c:pt idx="187">
                  <c:v>2. 10. 2009</c:v>
                </c:pt>
                <c:pt idx="188">
                  <c:v>5. 10. 2009</c:v>
                </c:pt>
                <c:pt idx="189">
                  <c:v>6. 10. 2009</c:v>
                </c:pt>
                <c:pt idx="190">
                  <c:v>7. 10. 2009</c:v>
                </c:pt>
                <c:pt idx="191">
                  <c:v>8. 10. 2009</c:v>
                </c:pt>
                <c:pt idx="192">
                  <c:v>9. 10. 2009</c:v>
                </c:pt>
                <c:pt idx="193">
                  <c:v>12. 10. 2009</c:v>
                </c:pt>
                <c:pt idx="194">
                  <c:v>13. 10. 2009</c:v>
                </c:pt>
                <c:pt idx="195">
                  <c:v>14. 10. 2009</c:v>
                </c:pt>
                <c:pt idx="196">
                  <c:v>15. 10. 2009</c:v>
                </c:pt>
                <c:pt idx="197">
                  <c:v>16. 10. 2009</c:v>
                </c:pt>
                <c:pt idx="198">
                  <c:v>19. 10. 2009</c:v>
                </c:pt>
                <c:pt idx="199">
                  <c:v>20. 10. 2009</c:v>
                </c:pt>
                <c:pt idx="200">
                  <c:v>21. 10. 2009</c:v>
                </c:pt>
                <c:pt idx="201">
                  <c:v>22. 10. 2009</c:v>
                </c:pt>
                <c:pt idx="202">
                  <c:v>23. 10. 2009</c:v>
                </c:pt>
                <c:pt idx="203">
                  <c:v>27. 10. 2009</c:v>
                </c:pt>
                <c:pt idx="204">
                  <c:v>28. 10. 2009</c:v>
                </c:pt>
                <c:pt idx="205">
                  <c:v>29. 10. 2009</c:v>
                </c:pt>
                <c:pt idx="206">
                  <c:v>30. 10. 2009</c:v>
                </c:pt>
                <c:pt idx="207">
                  <c:v>2. 11. 2009</c:v>
                </c:pt>
                <c:pt idx="208">
                  <c:v>3. 11. 2009</c:v>
                </c:pt>
                <c:pt idx="209">
                  <c:v>4. 11. 2009</c:v>
                </c:pt>
                <c:pt idx="210">
                  <c:v>5. 11. 2009</c:v>
                </c:pt>
                <c:pt idx="211">
                  <c:v>6. 11. 2009</c:v>
                </c:pt>
                <c:pt idx="212">
                  <c:v>9. 11. 2009</c:v>
                </c:pt>
                <c:pt idx="213">
                  <c:v>10. 11. 2009</c:v>
                </c:pt>
                <c:pt idx="214">
                  <c:v>11. 11. 2009</c:v>
                </c:pt>
                <c:pt idx="215">
                  <c:v>12. 11. 2009</c:v>
                </c:pt>
                <c:pt idx="216">
                  <c:v>13. 11. 2009</c:v>
                </c:pt>
                <c:pt idx="217">
                  <c:v>16. 11. 2009</c:v>
                </c:pt>
                <c:pt idx="218">
                  <c:v>17. 11. 2009</c:v>
                </c:pt>
                <c:pt idx="219">
                  <c:v>18. 11. 2009</c:v>
                </c:pt>
                <c:pt idx="220">
                  <c:v>19. 11. 2009</c:v>
                </c:pt>
                <c:pt idx="221">
                  <c:v>20. 11. 2009</c:v>
                </c:pt>
                <c:pt idx="222">
                  <c:v>23. 11. 2009</c:v>
                </c:pt>
                <c:pt idx="223">
                  <c:v>24. 11. 2009</c:v>
                </c:pt>
                <c:pt idx="224">
                  <c:v>25. 11. 2009</c:v>
                </c:pt>
                <c:pt idx="225">
                  <c:v>26. 11. 2009</c:v>
                </c:pt>
                <c:pt idx="226">
                  <c:v>27. 11. 2009</c:v>
                </c:pt>
                <c:pt idx="227">
                  <c:v>30. 11. 2009</c:v>
                </c:pt>
                <c:pt idx="228">
                  <c:v>1. 12. 2009</c:v>
                </c:pt>
                <c:pt idx="229">
                  <c:v>2. 12. 2009</c:v>
                </c:pt>
                <c:pt idx="230">
                  <c:v>3. 12. 2009</c:v>
                </c:pt>
                <c:pt idx="231">
                  <c:v>4. 12. 2009</c:v>
                </c:pt>
                <c:pt idx="232">
                  <c:v>7. 12. 2009</c:v>
                </c:pt>
                <c:pt idx="233">
                  <c:v>8. 12. 2009</c:v>
                </c:pt>
                <c:pt idx="234">
                  <c:v>9. 12. 2009</c:v>
                </c:pt>
                <c:pt idx="235">
                  <c:v>10. 12. 2009</c:v>
                </c:pt>
                <c:pt idx="236">
                  <c:v>11. 12. 2009</c:v>
                </c:pt>
                <c:pt idx="237">
                  <c:v>14. 12. 2009</c:v>
                </c:pt>
                <c:pt idx="238">
                  <c:v>15. 12. 2009</c:v>
                </c:pt>
                <c:pt idx="239">
                  <c:v>16. 12. 2009</c:v>
                </c:pt>
                <c:pt idx="240">
                  <c:v>17. 12. 2009</c:v>
                </c:pt>
                <c:pt idx="241">
                  <c:v>18. 12. 2009</c:v>
                </c:pt>
                <c:pt idx="242">
                  <c:v>21. 12. 2009</c:v>
                </c:pt>
                <c:pt idx="243">
                  <c:v>22. 12. 2009</c:v>
                </c:pt>
                <c:pt idx="244">
                  <c:v>23. 12. 2009</c:v>
                </c:pt>
                <c:pt idx="245">
                  <c:v>28. 12. 2009</c:v>
                </c:pt>
                <c:pt idx="246">
                  <c:v>29. 12. 2009</c:v>
                </c:pt>
                <c:pt idx="247">
                  <c:v>30. 12. 2009</c:v>
                </c:pt>
              </c:strCache>
            </c:strRef>
          </c:cat>
          <c:val>
            <c:numRef>
              <c:f>'Back Testing'!$B$2:$B$253</c:f>
              <c:numCache>
                <c:formatCode>#,##0</c:formatCode>
                <c:ptCount val="252"/>
                <c:pt idx="0">
                  <c:v>-5182000000</c:v>
                </c:pt>
                <c:pt idx="1">
                  <c:v>-5109000000</c:v>
                </c:pt>
                <c:pt idx="2">
                  <c:v>-4842000000</c:v>
                </c:pt>
                <c:pt idx="3">
                  <c:v>-4878000000</c:v>
                </c:pt>
                <c:pt idx="4">
                  <c:v>-4614000000</c:v>
                </c:pt>
                <c:pt idx="5">
                  <c:v>-5405000000</c:v>
                </c:pt>
                <c:pt idx="6">
                  <c:v>-5613000000</c:v>
                </c:pt>
                <c:pt idx="7">
                  <c:v>-5456000000</c:v>
                </c:pt>
                <c:pt idx="8">
                  <c:v>-5667000000</c:v>
                </c:pt>
                <c:pt idx="9">
                  <c:v>-5836000000</c:v>
                </c:pt>
                <c:pt idx="10">
                  <c:v>-5234000000</c:v>
                </c:pt>
                <c:pt idx="11">
                  <c:v>-5867000000</c:v>
                </c:pt>
                <c:pt idx="12">
                  <c:v>-5811000000</c:v>
                </c:pt>
                <c:pt idx="13">
                  <c:v>-5868000000</c:v>
                </c:pt>
                <c:pt idx="14">
                  <c:v>-5870000000</c:v>
                </c:pt>
                <c:pt idx="15">
                  <c:v>-5864000000</c:v>
                </c:pt>
                <c:pt idx="16">
                  <c:v>-5937000000</c:v>
                </c:pt>
                <c:pt idx="17">
                  <c:v>-5872000000</c:v>
                </c:pt>
                <c:pt idx="18">
                  <c:v>-5901000000</c:v>
                </c:pt>
                <c:pt idx="19">
                  <c:v>-6147000000</c:v>
                </c:pt>
                <c:pt idx="20">
                  <c:v>-6238000000</c:v>
                </c:pt>
                <c:pt idx="21">
                  <c:v>-6137000000</c:v>
                </c:pt>
                <c:pt idx="22">
                  <c:v>-8475000000</c:v>
                </c:pt>
                <c:pt idx="23">
                  <c:v>-6380000000</c:v>
                </c:pt>
                <c:pt idx="24">
                  <c:v>-6354000000</c:v>
                </c:pt>
                <c:pt idx="25">
                  <c:v>-6574000000</c:v>
                </c:pt>
                <c:pt idx="26">
                  <c:v>-6570000000</c:v>
                </c:pt>
                <c:pt idx="27">
                  <c:v>-6687000000</c:v>
                </c:pt>
                <c:pt idx="28">
                  <c:v>-6734000000</c:v>
                </c:pt>
                <c:pt idx="29">
                  <c:v>-6860000000</c:v>
                </c:pt>
                <c:pt idx="30">
                  <c:v>-6919000000</c:v>
                </c:pt>
                <c:pt idx="31">
                  <c:v>-6945000000</c:v>
                </c:pt>
                <c:pt idx="32">
                  <c:v>-7470000000</c:v>
                </c:pt>
                <c:pt idx="33">
                  <c:v>-6835000000</c:v>
                </c:pt>
                <c:pt idx="34">
                  <c:v>-6701000000</c:v>
                </c:pt>
                <c:pt idx="35">
                  <c:v>-6346000000</c:v>
                </c:pt>
                <c:pt idx="36">
                  <c:v>-6153000000</c:v>
                </c:pt>
                <c:pt idx="37">
                  <c:v>-6090000000</c:v>
                </c:pt>
                <c:pt idx="38">
                  <c:v>-6217000000</c:v>
                </c:pt>
                <c:pt idx="39">
                  <c:v>-6061000000</c:v>
                </c:pt>
                <c:pt idx="40">
                  <c:v>-5977000000</c:v>
                </c:pt>
                <c:pt idx="41">
                  <c:v>-5966000000</c:v>
                </c:pt>
                <c:pt idx="42">
                  <c:v>-5744000000</c:v>
                </c:pt>
                <c:pt idx="43">
                  <c:v>-5775000000</c:v>
                </c:pt>
                <c:pt idx="44">
                  <c:v>-5843000000</c:v>
                </c:pt>
                <c:pt idx="45">
                  <c:v>-5600000000</c:v>
                </c:pt>
                <c:pt idx="46">
                  <c:v>-5633000000</c:v>
                </c:pt>
                <c:pt idx="47">
                  <c:v>-5797000000</c:v>
                </c:pt>
                <c:pt idx="48">
                  <c:v>-5903000000</c:v>
                </c:pt>
                <c:pt idx="49">
                  <c:v>-4849000000</c:v>
                </c:pt>
                <c:pt idx="50">
                  <c:v>-4775000000</c:v>
                </c:pt>
                <c:pt idx="51">
                  <c:v>-5093000000</c:v>
                </c:pt>
                <c:pt idx="52">
                  <c:v>-4820000000</c:v>
                </c:pt>
                <c:pt idx="53">
                  <c:v>-4800000000</c:v>
                </c:pt>
                <c:pt idx="54">
                  <c:v>-4825000000</c:v>
                </c:pt>
                <c:pt idx="55">
                  <c:v>-4836000000</c:v>
                </c:pt>
                <c:pt idx="56">
                  <c:v>-5092000000</c:v>
                </c:pt>
                <c:pt idx="57">
                  <c:v>-5230000000</c:v>
                </c:pt>
                <c:pt idx="58">
                  <c:v>-5467000000</c:v>
                </c:pt>
                <c:pt idx="59">
                  <c:v>-5248000000</c:v>
                </c:pt>
                <c:pt idx="60">
                  <c:v>-5513000000</c:v>
                </c:pt>
                <c:pt idx="61">
                  <c:v>-6051000000</c:v>
                </c:pt>
                <c:pt idx="62">
                  <c:v>-5294000000</c:v>
                </c:pt>
                <c:pt idx="63">
                  <c:v>-5165000000</c:v>
                </c:pt>
                <c:pt idx="64">
                  <c:v>-5291000000</c:v>
                </c:pt>
                <c:pt idx="65">
                  <c:v>-5310000000</c:v>
                </c:pt>
                <c:pt idx="66">
                  <c:v>-5333000000</c:v>
                </c:pt>
                <c:pt idx="67">
                  <c:v>-5230000000</c:v>
                </c:pt>
                <c:pt idx="68">
                  <c:v>-5268000000</c:v>
                </c:pt>
                <c:pt idx="69">
                  <c:v>-5449000000</c:v>
                </c:pt>
                <c:pt idx="70">
                  <c:v>-5545000000</c:v>
                </c:pt>
                <c:pt idx="71">
                  <c:v>-5575000000</c:v>
                </c:pt>
                <c:pt idx="72">
                  <c:v>-5660000000</c:v>
                </c:pt>
                <c:pt idx="73">
                  <c:v>-5824000000</c:v>
                </c:pt>
                <c:pt idx="74">
                  <c:v>-6180000000</c:v>
                </c:pt>
                <c:pt idx="75">
                  <c:v>-5852000000</c:v>
                </c:pt>
                <c:pt idx="76">
                  <c:v>-5820000000</c:v>
                </c:pt>
                <c:pt idx="77">
                  <c:v>-5695000000</c:v>
                </c:pt>
                <c:pt idx="78">
                  <c:v>-5755000000</c:v>
                </c:pt>
                <c:pt idx="79">
                  <c:v>-5912000000</c:v>
                </c:pt>
                <c:pt idx="80">
                  <c:v>-5734000000</c:v>
                </c:pt>
                <c:pt idx="81">
                  <c:v>-5809000000</c:v>
                </c:pt>
                <c:pt idx="82">
                  <c:v>-5812000000</c:v>
                </c:pt>
                <c:pt idx="83">
                  <c:v>-5857000000</c:v>
                </c:pt>
                <c:pt idx="84">
                  <c:v>-5923000000</c:v>
                </c:pt>
                <c:pt idx="85">
                  <c:v>-5960000000</c:v>
                </c:pt>
                <c:pt idx="86">
                  <c:v>-5832000000</c:v>
                </c:pt>
                <c:pt idx="87">
                  <c:v>-5902000000</c:v>
                </c:pt>
                <c:pt idx="88">
                  <c:v>-5851000000</c:v>
                </c:pt>
                <c:pt idx="89">
                  <c:v>-5787000000</c:v>
                </c:pt>
                <c:pt idx="90">
                  <c:v>-5858000000</c:v>
                </c:pt>
                <c:pt idx="91">
                  <c:v>-5705000000</c:v>
                </c:pt>
                <c:pt idx="92">
                  <c:v>-5787000000</c:v>
                </c:pt>
                <c:pt idx="93">
                  <c:v>-6088000000</c:v>
                </c:pt>
                <c:pt idx="94">
                  <c:v>-6138000000</c:v>
                </c:pt>
                <c:pt idx="95">
                  <c:v>-6040000000</c:v>
                </c:pt>
                <c:pt idx="96">
                  <c:v>-6022000000</c:v>
                </c:pt>
                <c:pt idx="97">
                  <c:v>-6007000000</c:v>
                </c:pt>
                <c:pt idx="98">
                  <c:v>-6058000000</c:v>
                </c:pt>
                <c:pt idx="99">
                  <c:v>-6124000000</c:v>
                </c:pt>
                <c:pt idx="100">
                  <c:v>-6048000000</c:v>
                </c:pt>
                <c:pt idx="101">
                  <c:v>-6075000000</c:v>
                </c:pt>
                <c:pt idx="102">
                  <c:v>-6216000000</c:v>
                </c:pt>
                <c:pt idx="103">
                  <c:v>-6217000000</c:v>
                </c:pt>
                <c:pt idx="104">
                  <c:v>-6118000000</c:v>
                </c:pt>
                <c:pt idx="105">
                  <c:v>-6222000000</c:v>
                </c:pt>
                <c:pt idx="106">
                  <c:v>-6324000000</c:v>
                </c:pt>
                <c:pt idx="107">
                  <c:v>-6230000000</c:v>
                </c:pt>
                <c:pt idx="108">
                  <c:v>-6161000000</c:v>
                </c:pt>
                <c:pt idx="109">
                  <c:v>-6210000000</c:v>
                </c:pt>
                <c:pt idx="110">
                  <c:v>-6251000000</c:v>
                </c:pt>
                <c:pt idx="111">
                  <c:v>-6247000000</c:v>
                </c:pt>
                <c:pt idx="112">
                  <c:v>-6121000000</c:v>
                </c:pt>
                <c:pt idx="113">
                  <c:v>-6082000000</c:v>
                </c:pt>
                <c:pt idx="114">
                  <c:v>-5954000000</c:v>
                </c:pt>
                <c:pt idx="115">
                  <c:v>-5950000000</c:v>
                </c:pt>
                <c:pt idx="116">
                  <c:v>-5865000000</c:v>
                </c:pt>
                <c:pt idx="117">
                  <c:v>-5593000000</c:v>
                </c:pt>
                <c:pt idx="118">
                  <c:v>-5587000000</c:v>
                </c:pt>
                <c:pt idx="119">
                  <c:v>-5718000000</c:v>
                </c:pt>
                <c:pt idx="120">
                  <c:v>-5699000000</c:v>
                </c:pt>
                <c:pt idx="121">
                  <c:v>-5741000000</c:v>
                </c:pt>
                <c:pt idx="122">
                  <c:v>-5789000000</c:v>
                </c:pt>
                <c:pt idx="123">
                  <c:v>-5865000000</c:v>
                </c:pt>
                <c:pt idx="124">
                  <c:v>-5731000000</c:v>
                </c:pt>
                <c:pt idx="125">
                  <c:v>-5654000000</c:v>
                </c:pt>
                <c:pt idx="126">
                  <c:v>-5642000000</c:v>
                </c:pt>
                <c:pt idx="127">
                  <c:v>-5583000000</c:v>
                </c:pt>
                <c:pt idx="128">
                  <c:v>-5574000000</c:v>
                </c:pt>
                <c:pt idx="129">
                  <c:v>-5580000000</c:v>
                </c:pt>
                <c:pt idx="130">
                  <c:v>-5668000000</c:v>
                </c:pt>
                <c:pt idx="131">
                  <c:v>-5621000000</c:v>
                </c:pt>
                <c:pt idx="132">
                  <c:v>-5793000000</c:v>
                </c:pt>
                <c:pt idx="133">
                  <c:v>-5849000000</c:v>
                </c:pt>
                <c:pt idx="134">
                  <c:v>-5952000000</c:v>
                </c:pt>
                <c:pt idx="135">
                  <c:v>-5970000000</c:v>
                </c:pt>
                <c:pt idx="136">
                  <c:v>-5985000000</c:v>
                </c:pt>
                <c:pt idx="137">
                  <c:v>-6025000000</c:v>
                </c:pt>
                <c:pt idx="138">
                  <c:v>-6076000000</c:v>
                </c:pt>
                <c:pt idx="139">
                  <c:v>-6062000000</c:v>
                </c:pt>
                <c:pt idx="140">
                  <c:v>-6174000000</c:v>
                </c:pt>
                <c:pt idx="141">
                  <c:v>-6143000000</c:v>
                </c:pt>
                <c:pt idx="142">
                  <c:v>-6209000000</c:v>
                </c:pt>
                <c:pt idx="143">
                  <c:v>-6011000000</c:v>
                </c:pt>
                <c:pt idx="144">
                  <c:v>-6152000000</c:v>
                </c:pt>
                <c:pt idx="145">
                  <c:v>-6226000000</c:v>
                </c:pt>
                <c:pt idx="146">
                  <c:v>-6135000000</c:v>
                </c:pt>
                <c:pt idx="147">
                  <c:v>-6293000000</c:v>
                </c:pt>
                <c:pt idx="148">
                  <c:v>-6302000000</c:v>
                </c:pt>
                <c:pt idx="149">
                  <c:v>-6272000000</c:v>
                </c:pt>
                <c:pt idx="150">
                  <c:v>-6287000000</c:v>
                </c:pt>
                <c:pt idx="151">
                  <c:v>-6383000000</c:v>
                </c:pt>
                <c:pt idx="152">
                  <c:v>-6363000000</c:v>
                </c:pt>
                <c:pt idx="153">
                  <c:v>-6218000000</c:v>
                </c:pt>
                <c:pt idx="154">
                  <c:v>-6288000000</c:v>
                </c:pt>
                <c:pt idx="155">
                  <c:v>-6340000000</c:v>
                </c:pt>
                <c:pt idx="156">
                  <c:v>-6289000000</c:v>
                </c:pt>
                <c:pt idx="157">
                  <c:v>-6291000000</c:v>
                </c:pt>
                <c:pt idx="158">
                  <c:v>-6338000000</c:v>
                </c:pt>
                <c:pt idx="159">
                  <c:v>-6363000000</c:v>
                </c:pt>
                <c:pt idx="160">
                  <c:v>-6443000000</c:v>
                </c:pt>
                <c:pt idx="161">
                  <c:v>-6525000000</c:v>
                </c:pt>
                <c:pt idx="162">
                  <c:v>-6584000000</c:v>
                </c:pt>
                <c:pt idx="163">
                  <c:v>-6571000000</c:v>
                </c:pt>
                <c:pt idx="164">
                  <c:v>-6552000000</c:v>
                </c:pt>
                <c:pt idx="165">
                  <c:v>-6476000000</c:v>
                </c:pt>
                <c:pt idx="166">
                  <c:v>-6492000000</c:v>
                </c:pt>
                <c:pt idx="167">
                  <c:v>-6421000000</c:v>
                </c:pt>
                <c:pt idx="168">
                  <c:v>-6370000000</c:v>
                </c:pt>
                <c:pt idx="169">
                  <c:v>-6378000000</c:v>
                </c:pt>
                <c:pt idx="170">
                  <c:v>-6408000000</c:v>
                </c:pt>
                <c:pt idx="171">
                  <c:v>-6541000000</c:v>
                </c:pt>
                <c:pt idx="172">
                  <c:v>-6599000000</c:v>
                </c:pt>
                <c:pt idx="173">
                  <c:v>-6798000000</c:v>
                </c:pt>
                <c:pt idx="174">
                  <c:v>-7306000000</c:v>
                </c:pt>
                <c:pt idx="175">
                  <c:v>-7336000000</c:v>
                </c:pt>
                <c:pt idx="176">
                  <c:v>-7363000000</c:v>
                </c:pt>
                <c:pt idx="177">
                  <c:v>-7444000000</c:v>
                </c:pt>
                <c:pt idx="178">
                  <c:v>-7444000000</c:v>
                </c:pt>
                <c:pt idx="179">
                  <c:v>-7500000000</c:v>
                </c:pt>
                <c:pt idx="180">
                  <c:v>-7549000000</c:v>
                </c:pt>
                <c:pt idx="181">
                  <c:v>-7461000000</c:v>
                </c:pt>
                <c:pt idx="182">
                  <c:v>-7418000000</c:v>
                </c:pt>
                <c:pt idx="183">
                  <c:v>-7490000000</c:v>
                </c:pt>
                <c:pt idx="184">
                  <c:v>-7487000000</c:v>
                </c:pt>
                <c:pt idx="185">
                  <c:v>-7377000000</c:v>
                </c:pt>
                <c:pt idx="186">
                  <c:v>-7344000000</c:v>
                </c:pt>
                <c:pt idx="187">
                  <c:v>-7538000000</c:v>
                </c:pt>
                <c:pt idx="188">
                  <c:v>-7509000000</c:v>
                </c:pt>
                <c:pt idx="189">
                  <c:v>-7431000000</c:v>
                </c:pt>
                <c:pt idx="190">
                  <c:v>-7201000000</c:v>
                </c:pt>
                <c:pt idx="191">
                  <c:v>-7228000000</c:v>
                </c:pt>
                <c:pt idx="192">
                  <c:v>-7338000000</c:v>
                </c:pt>
                <c:pt idx="193">
                  <c:v>-7491000000</c:v>
                </c:pt>
                <c:pt idx="194">
                  <c:v>-7008000000</c:v>
                </c:pt>
                <c:pt idx="195">
                  <c:v>-7064000000</c:v>
                </c:pt>
                <c:pt idx="196">
                  <c:v>-7079000000</c:v>
                </c:pt>
                <c:pt idx="197">
                  <c:v>-7180000000</c:v>
                </c:pt>
                <c:pt idx="198">
                  <c:v>-7237000000</c:v>
                </c:pt>
                <c:pt idx="199">
                  <c:v>-7774000000</c:v>
                </c:pt>
                <c:pt idx="200">
                  <c:v>-7934000000</c:v>
                </c:pt>
                <c:pt idx="201">
                  <c:v>-7844000000</c:v>
                </c:pt>
                <c:pt idx="202">
                  <c:v>-7960000000</c:v>
                </c:pt>
                <c:pt idx="203">
                  <c:v>-7915000000</c:v>
                </c:pt>
                <c:pt idx="204">
                  <c:v>-7922000000</c:v>
                </c:pt>
                <c:pt idx="205">
                  <c:v>-7876000000</c:v>
                </c:pt>
                <c:pt idx="206">
                  <c:v>-7851000000</c:v>
                </c:pt>
                <c:pt idx="207">
                  <c:v>-6993000000</c:v>
                </c:pt>
                <c:pt idx="208">
                  <c:v>-6915000000</c:v>
                </c:pt>
                <c:pt idx="209">
                  <c:v>-7054000000</c:v>
                </c:pt>
                <c:pt idx="210">
                  <c:v>-6920000000</c:v>
                </c:pt>
                <c:pt idx="211">
                  <c:v>-6886000000</c:v>
                </c:pt>
                <c:pt idx="212">
                  <c:v>-6752000000</c:v>
                </c:pt>
                <c:pt idx="213">
                  <c:v>-7323000000</c:v>
                </c:pt>
                <c:pt idx="214">
                  <c:v>-7500000000</c:v>
                </c:pt>
                <c:pt idx="215">
                  <c:v>-7538000000</c:v>
                </c:pt>
                <c:pt idx="216">
                  <c:v>-7641000000</c:v>
                </c:pt>
                <c:pt idx="217">
                  <c:v>-7587000000</c:v>
                </c:pt>
                <c:pt idx="218">
                  <c:v>-7626000000</c:v>
                </c:pt>
                <c:pt idx="219">
                  <c:v>-7658000000</c:v>
                </c:pt>
                <c:pt idx="220">
                  <c:v>-7659000000</c:v>
                </c:pt>
                <c:pt idx="221">
                  <c:v>-7840000000</c:v>
                </c:pt>
                <c:pt idx="222">
                  <c:v>-7825000000</c:v>
                </c:pt>
                <c:pt idx="223">
                  <c:v>-7767000000</c:v>
                </c:pt>
                <c:pt idx="224">
                  <c:v>-7707000000</c:v>
                </c:pt>
                <c:pt idx="225">
                  <c:v>-7323000000</c:v>
                </c:pt>
                <c:pt idx="226">
                  <c:v>-7878000000</c:v>
                </c:pt>
                <c:pt idx="227">
                  <c:v>-7394000000</c:v>
                </c:pt>
                <c:pt idx="228">
                  <c:v>-7832000000</c:v>
                </c:pt>
                <c:pt idx="229">
                  <c:v>-7009000000</c:v>
                </c:pt>
                <c:pt idx="230">
                  <c:v>-7297000000</c:v>
                </c:pt>
                <c:pt idx="231">
                  <c:v>-7435000000</c:v>
                </c:pt>
                <c:pt idx="232">
                  <c:v>-7758000000</c:v>
                </c:pt>
                <c:pt idx="233">
                  <c:v>-7703000000</c:v>
                </c:pt>
                <c:pt idx="234">
                  <c:v>-7685000000</c:v>
                </c:pt>
                <c:pt idx="235">
                  <c:v>-7753000000</c:v>
                </c:pt>
                <c:pt idx="236">
                  <c:v>-7730000000</c:v>
                </c:pt>
                <c:pt idx="237">
                  <c:v>-7003000000</c:v>
                </c:pt>
                <c:pt idx="238">
                  <c:v>-7138000000</c:v>
                </c:pt>
                <c:pt idx="239">
                  <c:v>-7025000000</c:v>
                </c:pt>
                <c:pt idx="240">
                  <c:v>-7004000000</c:v>
                </c:pt>
                <c:pt idx="241">
                  <c:v>-7075000000</c:v>
                </c:pt>
                <c:pt idx="242">
                  <c:v>-7192000000</c:v>
                </c:pt>
                <c:pt idx="243">
                  <c:v>-7313000000</c:v>
                </c:pt>
                <c:pt idx="244">
                  <c:v>-7254000000</c:v>
                </c:pt>
                <c:pt idx="245">
                  <c:v>-7234000000</c:v>
                </c:pt>
                <c:pt idx="246">
                  <c:v>-7281000000</c:v>
                </c:pt>
                <c:pt idx="247">
                  <c:v>-7315000000</c:v>
                </c:pt>
                <c:pt idx="248">
                  <c:v>-7335000000</c:v>
                </c:pt>
                <c:pt idx="249">
                  <c:v>-7375000000</c:v>
                </c:pt>
                <c:pt idx="250">
                  <c:v>-7400000000</c:v>
                </c:pt>
                <c:pt idx="251">
                  <c:v>-7347000000</c:v>
                </c:pt>
              </c:numCache>
            </c:numRef>
          </c:val>
        </c:ser>
        <c:ser>
          <c:idx val="1"/>
          <c:order val="1"/>
          <c:tx>
            <c:v>P&amp;L</c:v>
          </c:tx>
          <c:marker>
            <c:symbol val="none"/>
          </c:marker>
          <c:cat>
            <c:strRef>
              <c:f>'Back Testing'!$A$6:$A$253</c:f>
              <c:strCache>
                <c:ptCount val="248"/>
                <c:pt idx="0">
                  <c:v>8. 1. 2009</c:v>
                </c:pt>
                <c:pt idx="1">
                  <c:v>9. 1. 2009</c:v>
                </c:pt>
                <c:pt idx="2">
                  <c:v>12. 1. 2009</c:v>
                </c:pt>
                <c:pt idx="3">
                  <c:v>13. 1. 2009</c:v>
                </c:pt>
                <c:pt idx="4">
                  <c:v>14. 1. 2009</c:v>
                </c:pt>
                <c:pt idx="5">
                  <c:v>15. 1. 2009</c:v>
                </c:pt>
                <c:pt idx="6">
                  <c:v>16. 1. 2009</c:v>
                </c:pt>
                <c:pt idx="7">
                  <c:v>19. 1. 2009</c:v>
                </c:pt>
                <c:pt idx="8">
                  <c:v>20. 1. 2009</c:v>
                </c:pt>
                <c:pt idx="9">
                  <c:v>21. 1. 2009</c:v>
                </c:pt>
                <c:pt idx="10">
                  <c:v>22. 1. 2009</c:v>
                </c:pt>
                <c:pt idx="11">
                  <c:v>23. 1. 2009</c:v>
                </c:pt>
                <c:pt idx="12">
                  <c:v>26. 1. 2009</c:v>
                </c:pt>
                <c:pt idx="13">
                  <c:v>27. 1. 2009</c:v>
                </c:pt>
                <c:pt idx="14">
                  <c:v>28. 1. 2009</c:v>
                </c:pt>
                <c:pt idx="15">
                  <c:v>29. 1. 2009</c:v>
                </c:pt>
                <c:pt idx="16">
                  <c:v>30. 1. 2009</c:v>
                </c:pt>
                <c:pt idx="17">
                  <c:v>2. 2. 2009</c:v>
                </c:pt>
                <c:pt idx="18">
                  <c:v>3. 2. 2009</c:v>
                </c:pt>
                <c:pt idx="19">
                  <c:v>4. 2. 2009</c:v>
                </c:pt>
                <c:pt idx="20">
                  <c:v>5. 2. 2009</c:v>
                </c:pt>
                <c:pt idx="21">
                  <c:v>6. 2. 2009</c:v>
                </c:pt>
                <c:pt idx="22">
                  <c:v>9. 2. 2009</c:v>
                </c:pt>
                <c:pt idx="23">
                  <c:v>10. 2. 2009</c:v>
                </c:pt>
                <c:pt idx="24">
                  <c:v>11. 2. 2009</c:v>
                </c:pt>
                <c:pt idx="25">
                  <c:v>12. 2. 2009</c:v>
                </c:pt>
                <c:pt idx="26">
                  <c:v>13. 2. 2009</c:v>
                </c:pt>
                <c:pt idx="27">
                  <c:v>16. 2. 2009</c:v>
                </c:pt>
                <c:pt idx="28">
                  <c:v>17. 2. 2009</c:v>
                </c:pt>
                <c:pt idx="29">
                  <c:v>18. 2. 2009</c:v>
                </c:pt>
                <c:pt idx="30">
                  <c:v>19. 2. 2009</c:v>
                </c:pt>
                <c:pt idx="31">
                  <c:v>20. 2. 2009</c:v>
                </c:pt>
                <c:pt idx="32">
                  <c:v>23. 2. 2009</c:v>
                </c:pt>
                <c:pt idx="33">
                  <c:v>24. 2. 2009</c:v>
                </c:pt>
                <c:pt idx="34">
                  <c:v>25. 2. 2009</c:v>
                </c:pt>
                <c:pt idx="35">
                  <c:v>26. 2. 2009</c:v>
                </c:pt>
                <c:pt idx="36">
                  <c:v>27. 2. 2009</c:v>
                </c:pt>
                <c:pt idx="37">
                  <c:v>2. 3. 2009</c:v>
                </c:pt>
                <c:pt idx="38">
                  <c:v>3. 3. 2009</c:v>
                </c:pt>
                <c:pt idx="39">
                  <c:v>4. 3. 2009</c:v>
                </c:pt>
                <c:pt idx="40">
                  <c:v>5. 3. 2009</c:v>
                </c:pt>
                <c:pt idx="41">
                  <c:v>6. 3. 2009</c:v>
                </c:pt>
                <c:pt idx="42">
                  <c:v>9. 3. 2009</c:v>
                </c:pt>
                <c:pt idx="43">
                  <c:v>10. 3. 2009</c:v>
                </c:pt>
                <c:pt idx="44">
                  <c:v>11. 3. 2009</c:v>
                </c:pt>
                <c:pt idx="45">
                  <c:v>12. 3. 2009</c:v>
                </c:pt>
                <c:pt idx="46">
                  <c:v>13. 3. 2009</c:v>
                </c:pt>
                <c:pt idx="47">
                  <c:v>16. 3. 2009</c:v>
                </c:pt>
                <c:pt idx="48">
                  <c:v>17. 3. 2009</c:v>
                </c:pt>
                <c:pt idx="49">
                  <c:v>18. 3. 2009</c:v>
                </c:pt>
                <c:pt idx="50">
                  <c:v>19. 3. 2009</c:v>
                </c:pt>
                <c:pt idx="51">
                  <c:v>20. 3. 2009</c:v>
                </c:pt>
                <c:pt idx="52">
                  <c:v>23. 3. 2009</c:v>
                </c:pt>
                <c:pt idx="53">
                  <c:v>24. 3. 2009</c:v>
                </c:pt>
                <c:pt idx="54">
                  <c:v>25. 3. 2009</c:v>
                </c:pt>
                <c:pt idx="55">
                  <c:v>26. 3. 2009</c:v>
                </c:pt>
                <c:pt idx="56">
                  <c:v>27. 3. 2009</c:v>
                </c:pt>
                <c:pt idx="57">
                  <c:v>30. 3. 2009</c:v>
                </c:pt>
                <c:pt idx="58">
                  <c:v>31. 3. 2009</c:v>
                </c:pt>
                <c:pt idx="59">
                  <c:v>1. 4. 2009</c:v>
                </c:pt>
                <c:pt idx="60">
                  <c:v>2. 4. 2009</c:v>
                </c:pt>
                <c:pt idx="61">
                  <c:v>3. 4. 2009</c:v>
                </c:pt>
                <c:pt idx="62">
                  <c:v>6. 4. 2009</c:v>
                </c:pt>
                <c:pt idx="63">
                  <c:v>7. 4. 2009</c:v>
                </c:pt>
                <c:pt idx="64">
                  <c:v>8. 4. 2009</c:v>
                </c:pt>
                <c:pt idx="65">
                  <c:v>9. 4. 2009</c:v>
                </c:pt>
                <c:pt idx="66">
                  <c:v>14. 4. 2009</c:v>
                </c:pt>
                <c:pt idx="67">
                  <c:v>15. 4. 2009</c:v>
                </c:pt>
                <c:pt idx="68">
                  <c:v>16. 4. 2009</c:v>
                </c:pt>
                <c:pt idx="69">
                  <c:v>17. 4. 2009</c:v>
                </c:pt>
                <c:pt idx="70">
                  <c:v>20. 4. 2009</c:v>
                </c:pt>
                <c:pt idx="71">
                  <c:v>21. 4. 2009</c:v>
                </c:pt>
                <c:pt idx="72">
                  <c:v>22. 4. 2009</c:v>
                </c:pt>
                <c:pt idx="73">
                  <c:v>23. 4. 2009</c:v>
                </c:pt>
                <c:pt idx="74">
                  <c:v>24. 4. 2009</c:v>
                </c:pt>
                <c:pt idx="75">
                  <c:v>27. 4. 2009</c:v>
                </c:pt>
                <c:pt idx="76">
                  <c:v>28. 4. 2009</c:v>
                </c:pt>
                <c:pt idx="77">
                  <c:v>29. 4. 2009</c:v>
                </c:pt>
                <c:pt idx="78">
                  <c:v>30. 4. 2009</c:v>
                </c:pt>
                <c:pt idx="79">
                  <c:v>4. 5. 2009</c:v>
                </c:pt>
                <c:pt idx="80">
                  <c:v>5. 5. 2009</c:v>
                </c:pt>
                <c:pt idx="81">
                  <c:v>6. 5. 2009</c:v>
                </c:pt>
                <c:pt idx="82">
                  <c:v>7. 5. 2009</c:v>
                </c:pt>
                <c:pt idx="83">
                  <c:v>8. 5. 2009</c:v>
                </c:pt>
                <c:pt idx="84">
                  <c:v>11. 5. 2009</c:v>
                </c:pt>
                <c:pt idx="85">
                  <c:v>12. 5. 2009</c:v>
                </c:pt>
                <c:pt idx="86">
                  <c:v>13. 5. 2009</c:v>
                </c:pt>
                <c:pt idx="87">
                  <c:v>14. 5. 2009</c:v>
                </c:pt>
                <c:pt idx="88">
                  <c:v>15. 5. 2009</c:v>
                </c:pt>
                <c:pt idx="89">
                  <c:v>19. 5. 2009</c:v>
                </c:pt>
                <c:pt idx="90">
                  <c:v>20. 5. 2009</c:v>
                </c:pt>
                <c:pt idx="91">
                  <c:v>21. 5. 2009</c:v>
                </c:pt>
                <c:pt idx="92">
                  <c:v>22. 5. 2009</c:v>
                </c:pt>
                <c:pt idx="93">
                  <c:v>25. 5. 2009</c:v>
                </c:pt>
                <c:pt idx="94">
                  <c:v>26. 5. 2009</c:v>
                </c:pt>
                <c:pt idx="95">
                  <c:v>27. 5. 2009</c:v>
                </c:pt>
                <c:pt idx="96">
                  <c:v>28. 5. 2009</c:v>
                </c:pt>
                <c:pt idx="97">
                  <c:v>29. 5. 2009</c:v>
                </c:pt>
                <c:pt idx="98">
                  <c:v>1. 6. 2009</c:v>
                </c:pt>
                <c:pt idx="99">
                  <c:v>2. 6. 2009</c:v>
                </c:pt>
                <c:pt idx="100">
                  <c:v>3. 6. 2009</c:v>
                </c:pt>
                <c:pt idx="101">
                  <c:v>4. 6. 2009</c:v>
                </c:pt>
                <c:pt idx="102">
                  <c:v>5. 6. 2009</c:v>
                </c:pt>
                <c:pt idx="103">
                  <c:v>8. 6. 2009</c:v>
                </c:pt>
                <c:pt idx="104">
                  <c:v>9. 6. 2009</c:v>
                </c:pt>
                <c:pt idx="105">
                  <c:v>10. 6. 2009</c:v>
                </c:pt>
                <c:pt idx="106">
                  <c:v>11. 6. 2009</c:v>
                </c:pt>
                <c:pt idx="107">
                  <c:v>12. 6. 2009</c:v>
                </c:pt>
                <c:pt idx="108">
                  <c:v>15. 6. 2009</c:v>
                </c:pt>
                <c:pt idx="109">
                  <c:v>16. 6. 2009</c:v>
                </c:pt>
                <c:pt idx="110">
                  <c:v>17. 6. 2009</c:v>
                </c:pt>
                <c:pt idx="111">
                  <c:v>18. 6. 2009</c:v>
                </c:pt>
                <c:pt idx="112">
                  <c:v>19. 6. 2009</c:v>
                </c:pt>
                <c:pt idx="113">
                  <c:v>22. 6. 2009</c:v>
                </c:pt>
                <c:pt idx="114">
                  <c:v>23. 6. 2009</c:v>
                </c:pt>
                <c:pt idx="115">
                  <c:v>24. 6. 2009</c:v>
                </c:pt>
                <c:pt idx="116">
                  <c:v>25. 6. 2009</c:v>
                </c:pt>
                <c:pt idx="117">
                  <c:v>26. 6. 2009</c:v>
                </c:pt>
                <c:pt idx="118">
                  <c:v>29. 6. 2009</c:v>
                </c:pt>
                <c:pt idx="119">
                  <c:v>30. 6. 2009</c:v>
                </c:pt>
                <c:pt idx="120">
                  <c:v>1. 7. 2009</c:v>
                </c:pt>
                <c:pt idx="121">
                  <c:v>2. 7. 2009</c:v>
                </c:pt>
                <c:pt idx="122">
                  <c:v>3. 7. 2009</c:v>
                </c:pt>
                <c:pt idx="123">
                  <c:v>6. 7. 2009</c:v>
                </c:pt>
                <c:pt idx="124">
                  <c:v>7. 7. 2009</c:v>
                </c:pt>
                <c:pt idx="125">
                  <c:v>8. 7. 2009</c:v>
                </c:pt>
                <c:pt idx="126">
                  <c:v>9. 7. 2009</c:v>
                </c:pt>
                <c:pt idx="127">
                  <c:v>10. 7. 2009</c:v>
                </c:pt>
                <c:pt idx="128">
                  <c:v>13. 7. 2009</c:v>
                </c:pt>
                <c:pt idx="129">
                  <c:v>14. 7. 2009</c:v>
                </c:pt>
                <c:pt idx="130">
                  <c:v>15. 7. 2009</c:v>
                </c:pt>
                <c:pt idx="131">
                  <c:v>16. 7. 2009</c:v>
                </c:pt>
                <c:pt idx="132">
                  <c:v>17. 7. 2009</c:v>
                </c:pt>
                <c:pt idx="133">
                  <c:v>20. 7. 2009</c:v>
                </c:pt>
                <c:pt idx="134">
                  <c:v>21. 7. 2009</c:v>
                </c:pt>
                <c:pt idx="135">
                  <c:v>22. 7. 2009</c:v>
                </c:pt>
                <c:pt idx="136">
                  <c:v>23. 7. 2009</c:v>
                </c:pt>
                <c:pt idx="137">
                  <c:v>24. 7. 2009</c:v>
                </c:pt>
                <c:pt idx="138">
                  <c:v>27. 7. 2009</c:v>
                </c:pt>
                <c:pt idx="139">
                  <c:v>28. 7. 2009</c:v>
                </c:pt>
                <c:pt idx="140">
                  <c:v>29. 7. 2009</c:v>
                </c:pt>
                <c:pt idx="141">
                  <c:v>30. 7. 2009</c:v>
                </c:pt>
                <c:pt idx="142">
                  <c:v>31. 7. 2009</c:v>
                </c:pt>
                <c:pt idx="143">
                  <c:v>3. 8. 2009</c:v>
                </c:pt>
                <c:pt idx="144">
                  <c:v>4. 8. 2009</c:v>
                </c:pt>
                <c:pt idx="145">
                  <c:v>5. 8. 2009</c:v>
                </c:pt>
                <c:pt idx="146">
                  <c:v>6. 8. 2009</c:v>
                </c:pt>
                <c:pt idx="147">
                  <c:v>7. 8. 2009</c:v>
                </c:pt>
                <c:pt idx="148">
                  <c:v>10. 8. 2009</c:v>
                </c:pt>
                <c:pt idx="149">
                  <c:v>11. 8. 2009</c:v>
                </c:pt>
                <c:pt idx="150">
                  <c:v>12. 8. 2009</c:v>
                </c:pt>
                <c:pt idx="151">
                  <c:v>13. 8. 2009</c:v>
                </c:pt>
                <c:pt idx="152">
                  <c:v>14. 8. 2009</c:v>
                </c:pt>
                <c:pt idx="153">
                  <c:v>17. 8. 2009</c:v>
                </c:pt>
                <c:pt idx="154">
                  <c:v>18. 8. 2009</c:v>
                </c:pt>
                <c:pt idx="155">
                  <c:v>19. 8. 2009</c:v>
                </c:pt>
                <c:pt idx="156">
                  <c:v>20. 8. 2009</c:v>
                </c:pt>
                <c:pt idx="157">
                  <c:v>21. 8. 2009</c:v>
                </c:pt>
                <c:pt idx="158">
                  <c:v>24. 8. 2009</c:v>
                </c:pt>
                <c:pt idx="159">
                  <c:v>25. 8. 2009</c:v>
                </c:pt>
                <c:pt idx="160">
                  <c:v>26. 8. 2009</c:v>
                </c:pt>
                <c:pt idx="161">
                  <c:v>27. 8. 2009</c:v>
                </c:pt>
                <c:pt idx="162">
                  <c:v>28. 8. 2009</c:v>
                </c:pt>
                <c:pt idx="163">
                  <c:v>31. 8. 2009</c:v>
                </c:pt>
                <c:pt idx="164">
                  <c:v>1. 9. 2009</c:v>
                </c:pt>
                <c:pt idx="165">
                  <c:v>2. 9. 2009</c:v>
                </c:pt>
                <c:pt idx="166">
                  <c:v>3. 9. 2009</c:v>
                </c:pt>
                <c:pt idx="167">
                  <c:v>4. 9. 2009</c:v>
                </c:pt>
                <c:pt idx="168">
                  <c:v>7. 9. 2009</c:v>
                </c:pt>
                <c:pt idx="169">
                  <c:v>8. 9. 2009</c:v>
                </c:pt>
                <c:pt idx="170">
                  <c:v>9. 9. 2009</c:v>
                </c:pt>
                <c:pt idx="171">
                  <c:v>10. 9. 2009</c:v>
                </c:pt>
                <c:pt idx="172">
                  <c:v>11. 9. 2009</c:v>
                </c:pt>
                <c:pt idx="173">
                  <c:v>14. 9. 2009</c:v>
                </c:pt>
                <c:pt idx="174">
                  <c:v>15. 9. 2009</c:v>
                </c:pt>
                <c:pt idx="175">
                  <c:v>16. 9. 2009</c:v>
                </c:pt>
                <c:pt idx="176">
                  <c:v>17. 9. 2009</c:v>
                </c:pt>
                <c:pt idx="177">
                  <c:v>18. 9. 2009</c:v>
                </c:pt>
                <c:pt idx="178">
                  <c:v>21. 9. 2009</c:v>
                </c:pt>
                <c:pt idx="179">
                  <c:v>22. 9. 2009</c:v>
                </c:pt>
                <c:pt idx="180">
                  <c:v>23. 9. 2009</c:v>
                </c:pt>
                <c:pt idx="181">
                  <c:v>24. 9. 2009</c:v>
                </c:pt>
                <c:pt idx="182">
                  <c:v>25. 9. 2009</c:v>
                </c:pt>
                <c:pt idx="183">
                  <c:v>28. 9. 2009</c:v>
                </c:pt>
                <c:pt idx="184">
                  <c:v>29. 9. 2009</c:v>
                </c:pt>
                <c:pt idx="185">
                  <c:v>30. 9. 2009</c:v>
                </c:pt>
                <c:pt idx="186">
                  <c:v>1. 10. 2009</c:v>
                </c:pt>
                <c:pt idx="187">
                  <c:v>2. 10. 2009</c:v>
                </c:pt>
                <c:pt idx="188">
                  <c:v>5. 10. 2009</c:v>
                </c:pt>
                <c:pt idx="189">
                  <c:v>6. 10. 2009</c:v>
                </c:pt>
                <c:pt idx="190">
                  <c:v>7. 10. 2009</c:v>
                </c:pt>
                <c:pt idx="191">
                  <c:v>8. 10. 2009</c:v>
                </c:pt>
                <c:pt idx="192">
                  <c:v>9. 10. 2009</c:v>
                </c:pt>
                <c:pt idx="193">
                  <c:v>12. 10. 2009</c:v>
                </c:pt>
                <c:pt idx="194">
                  <c:v>13. 10. 2009</c:v>
                </c:pt>
                <c:pt idx="195">
                  <c:v>14. 10. 2009</c:v>
                </c:pt>
                <c:pt idx="196">
                  <c:v>15. 10. 2009</c:v>
                </c:pt>
                <c:pt idx="197">
                  <c:v>16. 10. 2009</c:v>
                </c:pt>
                <c:pt idx="198">
                  <c:v>19. 10. 2009</c:v>
                </c:pt>
                <c:pt idx="199">
                  <c:v>20. 10. 2009</c:v>
                </c:pt>
                <c:pt idx="200">
                  <c:v>21. 10. 2009</c:v>
                </c:pt>
                <c:pt idx="201">
                  <c:v>22. 10. 2009</c:v>
                </c:pt>
                <c:pt idx="202">
                  <c:v>23. 10. 2009</c:v>
                </c:pt>
                <c:pt idx="203">
                  <c:v>27. 10. 2009</c:v>
                </c:pt>
                <c:pt idx="204">
                  <c:v>28. 10. 2009</c:v>
                </c:pt>
                <c:pt idx="205">
                  <c:v>29. 10. 2009</c:v>
                </c:pt>
                <c:pt idx="206">
                  <c:v>30. 10. 2009</c:v>
                </c:pt>
                <c:pt idx="207">
                  <c:v>2. 11. 2009</c:v>
                </c:pt>
                <c:pt idx="208">
                  <c:v>3. 11. 2009</c:v>
                </c:pt>
                <c:pt idx="209">
                  <c:v>4. 11. 2009</c:v>
                </c:pt>
                <c:pt idx="210">
                  <c:v>5. 11. 2009</c:v>
                </c:pt>
                <c:pt idx="211">
                  <c:v>6. 11. 2009</c:v>
                </c:pt>
                <c:pt idx="212">
                  <c:v>9. 11. 2009</c:v>
                </c:pt>
                <c:pt idx="213">
                  <c:v>10. 11. 2009</c:v>
                </c:pt>
                <c:pt idx="214">
                  <c:v>11. 11. 2009</c:v>
                </c:pt>
                <c:pt idx="215">
                  <c:v>12. 11. 2009</c:v>
                </c:pt>
                <c:pt idx="216">
                  <c:v>13. 11. 2009</c:v>
                </c:pt>
                <c:pt idx="217">
                  <c:v>16. 11. 2009</c:v>
                </c:pt>
                <c:pt idx="218">
                  <c:v>17. 11. 2009</c:v>
                </c:pt>
                <c:pt idx="219">
                  <c:v>18. 11. 2009</c:v>
                </c:pt>
                <c:pt idx="220">
                  <c:v>19. 11. 2009</c:v>
                </c:pt>
                <c:pt idx="221">
                  <c:v>20. 11. 2009</c:v>
                </c:pt>
                <c:pt idx="222">
                  <c:v>23. 11. 2009</c:v>
                </c:pt>
                <c:pt idx="223">
                  <c:v>24. 11. 2009</c:v>
                </c:pt>
                <c:pt idx="224">
                  <c:v>25. 11. 2009</c:v>
                </c:pt>
                <c:pt idx="225">
                  <c:v>26. 11. 2009</c:v>
                </c:pt>
                <c:pt idx="226">
                  <c:v>27. 11. 2009</c:v>
                </c:pt>
                <c:pt idx="227">
                  <c:v>30. 11. 2009</c:v>
                </c:pt>
                <c:pt idx="228">
                  <c:v>1. 12. 2009</c:v>
                </c:pt>
                <c:pt idx="229">
                  <c:v>2. 12. 2009</c:v>
                </c:pt>
                <c:pt idx="230">
                  <c:v>3. 12. 2009</c:v>
                </c:pt>
                <c:pt idx="231">
                  <c:v>4. 12. 2009</c:v>
                </c:pt>
                <c:pt idx="232">
                  <c:v>7. 12. 2009</c:v>
                </c:pt>
                <c:pt idx="233">
                  <c:v>8. 12. 2009</c:v>
                </c:pt>
                <c:pt idx="234">
                  <c:v>9. 12. 2009</c:v>
                </c:pt>
                <c:pt idx="235">
                  <c:v>10. 12. 2009</c:v>
                </c:pt>
                <c:pt idx="236">
                  <c:v>11. 12. 2009</c:v>
                </c:pt>
                <c:pt idx="237">
                  <c:v>14. 12. 2009</c:v>
                </c:pt>
                <c:pt idx="238">
                  <c:v>15. 12. 2009</c:v>
                </c:pt>
                <c:pt idx="239">
                  <c:v>16. 12. 2009</c:v>
                </c:pt>
                <c:pt idx="240">
                  <c:v>17. 12. 2009</c:v>
                </c:pt>
                <c:pt idx="241">
                  <c:v>18. 12. 2009</c:v>
                </c:pt>
                <c:pt idx="242">
                  <c:v>21. 12. 2009</c:v>
                </c:pt>
                <c:pt idx="243">
                  <c:v>22. 12. 2009</c:v>
                </c:pt>
                <c:pt idx="244">
                  <c:v>23. 12. 2009</c:v>
                </c:pt>
                <c:pt idx="245">
                  <c:v>28. 12. 2009</c:v>
                </c:pt>
                <c:pt idx="246">
                  <c:v>29. 12. 2009</c:v>
                </c:pt>
                <c:pt idx="247">
                  <c:v>30. 12. 2009</c:v>
                </c:pt>
              </c:strCache>
            </c:strRef>
          </c:cat>
          <c:val>
            <c:numRef>
              <c:f>'Back Testing'!$C$2:$C$253</c:f>
              <c:numCache>
                <c:formatCode>#,##0</c:formatCode>
                <c:ptCount val="252"/>
                <c:pt idx="0">
                  <c:v>3945443364.0253754</c:v>
                </c:pt>
                <c:pt idx="1">
                  <c:v>3280459709.2444839</c:v>
                </c:pt>
                <c:pt idx="2">
                  <c:v>2978993220.3916016</c:v>
                </c:pt>
                <c:pt idx="3">
                  <c:v>2719177925.8538055</c:v>
                </c:pt>
                <c:pt idx="4">
                  <c:v>2593187671.2972031</c:v>
                </c:pt>
                <c:pt idx="5">
                  <c:v>2701331484.7294922</c:v>
                </c:pt>
                <c:pt idx="6">
                  <c:v>3628950664.0715027</c:v>
                </c:pt>
                <c:pt idx="7">
                  <c:v>2813195607.1761169</c:v>
                </c:pt>
                <c:pt idx="8">
                  <c:v>1632203685.3815994</c:v>
                </c:pt>
                <c:pt idx="9">
                  <c:v>1104672592.2906494</c:v>
                </c:pt>
                <c:pt idx="10">
                  <c:v>-855822354.53500366</c:v>
                </c:pt>
                <c:pt idx="11">
                  <c:v>-248696209.36738586</c:v>
                </c:pt>
                <c:pt idx="12">
                  <c:v>449562732.26829529</c:v>
                </c:pt>
                <c:pt idx="13">
                  <c:v>260914501.38336945</c:v>
                </c:pt>
                <c:pt idx="14">
                  <c:v>974464944.92288971</c:v>
                </c:pt>
                <c:pt idx="15">
                  <c:v>-361083211.65839386</c:v>
                </c:pt>
                <c:pt idx="16">
                  <c:v>-269653571.81383514</c:v>
                </c:pt>
                <c:pt idx="17">
                  <c:v>-23504163.149299622</c:v>
                </c:pt>
                <c:pt idx="18">
                  <c:v>903555772.30010223</c:v>
                </c:pt>
                <c:pt idx="19">
                  <c:v>1187545786.7378235</c:v>
                </c:pt>
                <c:pt idx="20">
                  <c:v>1472753204.0718994</c:v>
                </c:pt>
                <c:pt idx="21">
                  <c:v>1294210414.7368011</c:v>
                </c:pt>
                <c:pt idx="22">
                  <c:v>1891865703.4973984</c:v>
                </c:pt>
                <c:pt idx="23">
                  <c:v>2505600401.1785278</c:v>
                </c:pt>
                <c:pt idx="24">
                  <c:v>1790342587.5134048</c:v>
                </c:pt>
                <c:pt idx="25">
                  <c:v>2578758879.1468582</c:v>
                </c:pt>
                <c:pt idx="26">
                  <c:v>1916625109.6299286</c:v>
                </c:pt>
                <c:pt idx="27">
                  <c:v>3127878641.7992706</c:v>
                </c:pt>
                <c:pt idx="28">
                  <c:v>2364843370.2070999</c:v>
                </c:pt>
                <c:pt idx="29">
                  <c:v>2882513694.7813492</c:v>
                </c:pt>
                <c:pt idx="30">
                  <c:v>1887766739.6841888</c:v>
                </c:pt>
                <c:pt idx="31">
                  <c:v>2910825514.228363</c:v>
                </c:pt>
                <c:pt idx="32">
                  <c:v>2359380876.2821274</c:v>
                </c:pt>
                <c:pt idx="33">
                  <c:v>1069354546.7490997</c:v>
                </c:pt>
                <c:pt idx="34">
                  <c:v>1011763586.3864975</c:v>
                </c:pt>
                <c:pt idx="35">
                  <c:v>-1151483405.160675</c:v>
                </c:pt>
                <c:pt idx="36">
                  <c:v>-1814435285.975296</c:v>
                </c:pt>
                <c:pt idx="37">
                  <c:v>-3279365804.1970901</c:v>
                </c:pt>
                <c:pt idx="38">
                  <c:v>-2914079781.1779022</c:v>
                </c:pt>
                <c:pt idx="39">
                  <c:v>-4351030846.8335419</c:v>
                </c:pt>
                <c:pt idx="40">
                  <c:v>-4572433618.8094788</c:v>
                </c:pt>
                <c:pt idx="41">
                  <c:v>-6442067741.2952271</c:v>
                </c:pt>
                <c:pt idx="42">
                  <c:v>-7439995220.135376</c:v>
                </c:pt>
                <c:pt idx="43">
                  <c:v>-6568117191.7099991</c:v>
                </c:pt>
                <c:pt idx="44">
                  <c:v>-6197570248.3899994</c:v>
                </c:pt>
                <c:pt idx="45">
                  <c:v>-5252807812.8156128</c:v>
                </c:pt>
                <c:pt idx="46">
                  <c:v>-4517799910.7662125</c:v>
                </c:pt>
                <c:pt idx="47">
                  <c:v>-3356787236.6132965</c:v>
                </c:pt>
                <c:pt idx="48">
                  <c:v>-3542179068.5436935</c:v>
                </c:pt>
                <c:pt idx="49">
                  <c:v>-2776965950.8428192</c:v>
                </c:pt>
                <c:pt idx="50">
                  <c:v>-2571509609.5010071</c:v>
                </c:pt>
                <c:pt idx="51">
                  <c:v>-977524356.46855164</c:v>
                </c:pt>
                <c:pt idx="52">
                  <c:v>-573752191.58024597</c:v>
                </c:pt>
                <c:pt idx="53">
                  <c:v>-891516977.29587555</c:v>
                </c:pt>
                <c:pt idx="54">
                  <c:v>-802168804.5262146</c:v>
                </c:pt>
                <c:pt idx="55">
                  <c:v>213646182.70632935</c:v>
                </c:pt>
                <c:pt idx="56">
                  <c:v>1969510010.614006</c:v>
                </c:pt>
                <c:pt idx="57">
                  <c:v>2378221634.2096176</c:v>
                </c:pt>
                <c:pt idx="58">
                  <c:v>2264549121.3806</c:v>
                </c:pt>
                <c:pt idx="59">
                  <c:v>2330398655.4251862</c:v>
                </c:pt>
                <c:pt idx="60">
                  <c:v>3083479188.2917938</c:v>
                </c:pt>
                <c:pt idx="61">
                  <c:v>1775352668.7262726</c:v>
                </c:pt>
                <c:pt idx="62">
                  <c:v>2187959489.4467926</c:v>
                </c:pt>
                <c:pt idx="63">
                  <c:v>2463359563.1451263</c:v>
                </c:pt>
                <c:pt idx="64">
                  <c:v>2309720309.3500443</c:v>
                </c:pt>
                <c:pt idx="65">
                  <c:v>2103399164.2369537</c:v>
                </c:pt>
                <c:pt idx="66">
                  <c:v>806528346.34379578</c:v>
                </c:pt>
                <c:pt idx="67">
                  <c:v>-275130227.5799408</c:v>
                </c:pt>
                <c:pt idx="68">
                  <c:v>-293850680.85488129</c:v>
                </c:pt>
                <c:pt idx="69">
                  <c:v>722258109.50730133</c:v>
                </c:pt>
                <c:pt idx="70">
                  <c:v>492298987.73628235</c:v>
                </c:pt>
                <c:pt idx="71">
                  <c:v>1941057994.8262787</c:v>
                </c:pt>
                <c:pt idx="72">
                  <c:v>2204758206.8691025</c:v>
                </c:pt>
                <c:pt idx="73">
                  <c:v>3079942327.1513901</c:v>
                </c:pt>
                <c:pt idx="74">
                  <c:v>2676094059.197258</c:v>
                </c:pt>
                <c:pt idx="75">
                  <c:v>2447867337.8420181</c:v>
                </c:pt>
                <c:pt idx="76">
                  <c:v>2694544121.6265793</c:v>
                </c:pt>
                <c:pt idx="77">
                  <c:v>2495377876.534668</c:v>
                </c:pt>
                <c:pt idx="78">
                  <c:v>2397981571.6366806</c:v>
                </c:pt>
                <c:pt idx="79">
                  <c:v>2488827062.9242249</c:v>
                </c:pt>
                <c:pt idx="80">
                  <c:v>1119732772.0303726</c:v>
                </c:pt>
                <c:pt idx="81">
                  <c:v>798075468.66564941</c:v>
                </c:pt>
                <c:pt idx="82">
                  <c:v>708882848.80740356</c:v>
                </c:pt>
                <c:pt idx="83">
                  <c:v>17636459.388389587</c:v>
                </c:pt>
                <c:pt idx="84">
                  <c:v>1017916080.0672226</c:v>
                </c:pt>
                <c:pt idx="85">
                  <c:v>1594742894.4337234</c:v>
                </c:pt>
                <c:pt idx="86">
                  <c:v>416350228.62438202</c:v>
                </c:pt>
                <c:pt idx="87">
                  <c:v>874544509.71259308</c:v>
                </c:pt>
                <c:pt idx="88">
                  <c:v>667815474.82071686</c:v>
                </c:pt>
                <c:pt idx="89">
                  <c:v>-503682814.52101898</c:v>
                </c:pt>
                <c:pt idx="90">
                  <c:v>-35210039.013648987</c:v>
                </c:pt>
                <c:pt idx="91">
                  <c:v>109078788.44129944</c:v>
                </c:pt>
                <c:pt idx="92">
                  <c:v>398411531.49530029</c:v>
                </c:pt>
                <c:pt idx="93">
                  <c:v>1565614432.2549667</c:v>
                </c:pt>
                <c:pt idx="94">
                  <c:v>1264800155.4296951</c:v>
                </c:pt>
                <c:pt idx="95">
                  <c:v>296328731.11724091</c:v>
                </c:pt>
                <c:pt idx="96">
                  <c:v>904894330.82309723</c:v>
                </c:pt>
                <c:pt idx="97">
                  <c:v>745100813.31272888</c:v>
                </c:pt>
                <c:pt idx="98">
                  <c:v>1262024345.194603</c:v>
                </c:pt>
                <c:pt idx="99">
                  <c:v>1838225990.1553116</c:v>
                </c:pt>
                <c:pt idx="100">
                  <c:v>2204993021.1090393</c:v>
                </c:pt>
                <c:pt idx="101">
                  <c:v>2019857075.973999</c:v>
                </c:pt>
                <c:pt idx="102">
                  <c:v>2044848666.9751587</c:v>
                </c:pt>
                <c:pt idx="103">
                  <c:v>802945646.65350342</c:v>
                </c:pt>
                <c:pt idx="104">
                  <c:v>343502757.64663696</c:v>
                </c:pt>
                <c:pt idx="105">
                  <c:v>1521472219.5187759</c:v>
                </c:pt>
                <c:pt idx="106">
                  <c:v>2358721720.2791672</c:v>
                </c:pt>
                <c:pt idx="107">
                  <c:v>2003662057.3466339</c:v>
                </c:pt>
                <c:pt idx="108">
                  <c:v>1079149110.0501785</c:v>
                </c:pt>
                <c:pt idx="109">
                  <c:v>1039420619.0897903</c:v>
                </c:pt>
                <c:pt idx="110">
                  <c:v>1345731209.6642532</c:v>
                </c:pt>
                <c:pt idx="111">
                  <c:v>1149580209.9634399</c:v>
                </c:pt>
                <c:pt idx="112">
                  <c:v>387146445.45709229</c:v>
                </c:pt>
                <c:pt idx="113">
                  <c:v>-12720644.551292419</c:v>
                </c:pt>
                <c:pt idx="114">
                  <c:v>-480688857.30866241</c:v>
                </c:pt>
                <c:pt idx="115">
                  <c:v>-1241191511.5965652</c:v>
                </c:pt>
                <c:pt idx="116">
                  <c:v>-2554527739.3438034</c:v>
                </c:pt>
                <c:pt idx="117">
                  <c:v>-3780832875.6863861</c:v>
                </c:pt>
                <c:pt idx="118">
                  <c:v>-3208084385.8138962</c:v>
                </c:pt>
                <c:pt idx="119">
                  <c:v>-3160593896.6679535</c:v>
                </c:pt>
                <c:pt idx="120">
                  <c:v>-3456638947.6173172</c:v>
                </c:pt>
                <c:pt idx="121">
                  <c:v>-3383914139.5699387</c:v>
                </c:pt>
                <c:pt idx="122">
                  <c:v>-2934251119.9427109</c:v>
                </c:pt>
                <c:pt idx="123">
                  <c:v>-2744007195.9946518</c:v>
                </c:pt>
                <c:pt idx="124">
                  <c:v>-2272034349.6285706</c:v>
                </c:pt>
                <c:pt idx="125">
                  <c:v>-2248818943.8867722</c:v>
                </c:pt>
                <c:pt idx="126">
                  <c:v>-1663705226.3414536</c:v>
                </c:pt>
                <c:pt idx="127">
                  <c:v>-280558140.94441223</c:v>
                </c:pt>
                <c:pt idx="128">
                  <c:v>-365897143.43622589</c:v>
                </c:pt>
                <c:pt idx="129">
                  <c:v>-681317255.75720978</c:v>
                </c:pt>
                <c:pt idx="130">
                  <c:v>-259787557.78873444</c:v>
                </c:pt>
                <c:pt idx="131">
                  <c:v>-582365672.34490967</c:v>
                </c:pt>
                <c:pt idx="132">
                  <c:v>258397367.82616425</c:v>
                </c:pt>
                <c:pt idx="133">
                  <c:v>754950993.34628296</c:v>
                </c:pt>
                <c:pt idx="134">
                  <c:v>1334921711.3489304</c:v>
                </c:pt>
                <c:pt idx="135">
                  <c:v>1641381289.5833969</c:v>
                </c:pt>
                <c:pt idx="136">
                  <c:v>1866196693.3616714</c:v>
                </c:pt>
                <c:pt idx="137">
                  <c:v>2194073283.9747696</c:v>
                </c:pt>
                <c:pt idx="138">
                  <c:v>2592487040.5594788</c:v>
                </c:pt>
                <c:pt idx="139">
                  <c:v>2351978732.6912766</c:v>
                </c:pt>
                <c:pt idx="140">
                  <c:v>2577265974.8270111</c:v>
                </c:pt>
                <c:pt idx="141">
                  <c:v>2331699427.9634247</c:v>
                </c:pt>
                <c:pt idx="142">
                  <c:v>1667049875.7405243</c:v>
                </c:pt>
                <c:pt idx="143">
                  <c:v>877016908.28483582</c:v>
                </c:pt>
                <c:pt idx="144">
                  <c:v>1474326694.9763718</c:v>
                </c:pt>
                <c:pt idx="145">
                  <c:v>1699001759.5248871</c:v>
                </c:pt>
                <c:pt idx="146">
                  <c:v>1124873331.3342743</c:v>
                </c:pt>
                <c:pt idx="147">
                  <c:v>1905107417.680809</c:v>
                </c:pt>
                <c:pt idx="148">
                  <c:v>1928562458.0905228</c:v>
                </c:pt>
                <c:pt idx="149">
                  <c:v>2071433984.2859421</c:v>
                </c:pt>
                <c:pt idx="150">
                  <c:v>1724286976.8671417</c:v>
                </c:pt>
                <c:pt idx="151">
                  <c:v>2731915321.9458237</c:v>
                </c:pt>
                <c:pt idx="152">
                  <c:v>2065909979.9820709</c:v>
                </c:pt>
                <c:pt idx="153">
                  <c:v>1998615981.287056</c:v>
                </c:pt>
                <c:pt idx="154">
                  <c:v>1308253826.6185913</c:v>
                </c:pt>
                <c:pt idx="155">
                  <c:v>948209611.41431427</c:v>
                </c:pt>
                <c:pt idx="156">
                  <c:v>910114307.81606293</c:v>
                </c:pt>
                <c:pt idx="157">
                  <c:v>76430576.513114929</c:v>
                </c:pt>
                <c:pt idx="158">
                  <c:v>-211339503.39590454</c:v>
                </c:pt>
                <c:pt idx="159">
                  <c:v>-5755111.6523590088</c:v>
                </c:pt>
                <c:pt idx="160">
                  <c:v>-14755627.393798828</c:v>
                </c:pt>
                <c:pt idx="161">
                  <c:v>-272358779.21149445</c:v>
                </c:pt>
                <c:pt idx="162">
                  <c:v>61787810.207603455</c:v>
                </c:pt>
                <c:pt idx="163">
                  <c:v>551203244.63264465</c:v>
                </c:pt>
                <c:pt idx="164">
                  <c:v>399304454.95305634</c:v>
                </c:pt>
                <c:pt idx="165">
                  <c:v>-19074594.546775818</c:v>
                </c:pt>
                <c:pt idx="166">
                  <c:v>506580877.75009155</c:v>
                </c:pt>
                <c:pt idx="167">
                  <c:v>49614474.538330078</c:v>
                </c:pt>
                <c:pt idx="168">
                  <c:v>74678839.918518066</c:v>
                </c:pt>
                <c:pt idx="169">
                  <c:v>5338775.4330978394</c:v>
                </c:pt>
                <c:pt idx="170">
                  <c:v>-166727389.5790863</c:v>
                </c:pt>
                <c:pt idx="171">
                  <c:v>26719060.352600098</c:v>
                </c:pt>
                <c:pt idx="172">
                  <c:v>363524685.65444183</c:v>
                </c:pt>
                <c:pt idx="173">
                  <c:v>353052795.71392059</c:v>
                </c:pt>
                <c:pt idx="174">
                  <c:v>747884506.89564514</c:v>
                </c:pt>
                <c:pt idx="175">
                  <c:v>1280850575.2580261</c:v>
                </c:pt>
                <c:pt idx="176">
                  <c:v>1467529381.3635864</c:v>
                </c:pt>
                <c:pt idx="177">
                  <c:v>2061335414.9001236</c:v>
                </c:pt>
                <c:pt idx="178">
                  <c:v>2070761648.9835205</c:v>
                </c:pt>
                <c:pt idx="179">
                  <c:v>1959474501.2023773</c:v>
                </c:pt>
                <c:pt idx="180">
                  <c:v>2328876977.1411362</c:v>
                </c:pt>
                <c:pt idx="181">
                  <c:v>1450178675.9328003</c:v>
                </c:pt>
                <c:pt idx="182">
                  <c:v>825510281.49269867</c:v>
                </c:pt>
                <c:pt idx="183">
                  <c:v>1028253143.0753021</c:v>
                </c:pt>
                <c:pt idx="184">
                  <c:v>513036076.59766388</c:v>
                </c:pt>
                <c:pt idx="185">
                  <c:v>-191182082.34214783</c:v>
                </c:pt>
                <c:pt idx="186">
                  <c:v>-535918581.82791901</c:v>
                </c:pt>
                <c:pt idx="187">
                  <c:v>448105771.74536896</c:v>
                </c:pt>
                <c:pt idx="188">
                  <c:v>361105341.29469299</c:v>
                </c:pt>
                <c:pt idx="189">
                  <c:v>117014432.69888306</c:v>
                </c:pt>
                <c:pt idx="190">
                  <c:v>-360533362.32455444</c:v>
                </c:pt>
                <c:pt idx="191">
                  <c:v>-336465026.70194244</c:v>
                </c:pt>
                <c:pt idx="192">
                  <c:v>539918178.31676483</c:v>
                </c:pt>
                <c:pt idx="193">
                  <c:v>1513402727.6181564</c:v>
                </c:pt>
                <c:pt idx="194">
                  <c:v>1752821232.0514145</c:v>
                </c:pt>
                <c:pt idx="195">
                  <c:v>2858046746.7733307</c:v>
                </c:pt>
                <c:pt idx="196">
                  <c:v>3149371808.5603027</c:v>
                </c:pt>
                <c:pt idx="197">
                  <c:v>2296998642.0213852</c:v>
                </c:pt>
                <c:pt idx="198">
                  <c:v>2202387633.0452881</c:v>
                </c:pt>
                <c:pt idx="199">
                  <c:v>2925044766.843483</c:v>
                </c:pt>
                <c:pt idx="200">
                  <c:v>2902868263.2344666</c:v>
                </c:pt>
                <c:pt idx="201">
                  <c:v>3025917304.812561</c:v>
                </c:pt>
                <c:pt idx="202">
                  <c:v>2612859288.376152</c:v>
                </c:pt>
                <c:pt idx="203">
                  <c:v>1234229522.693718</c:v>
                </c:pt>
                <c:pt idx="204">
                  <c:v>1053049900.1987686</c:v>
                </c:pt>
                <c:pt idx="205">
                  <c:v>332981806.81291199</c:v>
                </c:pt>
                <c:pt idx="206">
                  <c:v>-209466709.86247253</c:v>
                </c:pt>
                <c:pt idx="207">
                  <c:v>-255700991.25114441</c:v>
                </c:pt>
                <c:pt idx="208">
                  <c:v>-131726763.21393585</c:v>
                </c:pt>
                <c:pt idx="209">
                  <c:v>-421009479.23866272</c:v>
                </c:pt>
                <c:pt idx="210">
                  <c:v>-511993683.59755707</c:v>
                </c:pt>
                <c:pt idx="211">
                  <c:v>-468858546.49679565</c:v>
                </c:pt>
                <c:pt idx="212">
                  <c:v>-1354055579.0727997</c:v>
                </c:pt>
                <c:pt idx="213">
                  <c:v>-1421158782.0561676</c:v>
                </c:pt>
                <c:pt idx="214">
                  <c:v>-1284960230.6375885</c:v>
                </c:pt>
                <c:pt idx="215">
                  <c:v>-1038377475.7156219</c:v>
                </c:pt>
                <c:pt idx="216">
                  <c:v>-369064471.48239899</c:v>
                </c:pt>
                <c:pt idx="217">
                  <c:v>-805134240.77184296</c:v>
                </c:pt>
                <c:pt idx="218">
                  <c:v>-544251846.67836761</c:v>
                </c:pt>
                <c:pt idx="219">
                  <c:v>-413160979.7588501</c:v>
                </c:pt>
                <c:pt idx="220">
                  <c:v>-198415505.17555237</c:v>
                </c:pt>
                <c:pt idx="221">
                  <c:v>710236250.63327026</c:v>
                </c:pt>
                <c:pt idx="222">
                  <c:v>1761479910.404068</c:v>
                </c:pt>
                <c:pt idx="223">
                  <c:v>1643717394.7655334</c:v>
                </c:pt>
                <c:pt idx="224">
                  <c:v>1476507163.4701767</c:v>
                </c:pt>
                <c:pt idx="225">
                  <c:v>1925797966.5635529</c:v>
                </c:pt>
                <c:pt idx="226">
                  <c:v>2340249034.6093979</c:v>
                </c:pt>
                <c:pt idx="227">
                  <c:v>2727854944.2475052</c:v>
                </c:pt>
                <c:pt idx="228">
                  <c:v>2175722771.3771362</c:v>
                </c:pt>
                <c:pt idx="229">
                  <c:v>1726321882.0815735</c:v>
                </c:pt>
                <c:pt idx="230">
                  <c:v>1359191130.1046524</c:v>
                </c:pt>
                <c:pt idx="231">
                  <c:v>502373638.55596161</c:v>
                </c:pt>
                <c:pt idx="232">
                  <c:v>426468099.7771225</c:v>
                </c:pt>
                <c:pt idx="233">
                  <c:v>947527407.01316071</c:v>
                </c:pt>
                <c:pt idx="234">
                  <c:v>564292499.32379913</c:v>
                </c:pt>
                <c:pt idx="235">
                  <c:v>241292068.53005219</c:v>
                </c:pt>
                <c:pt idx="236">
                  <c:v>-549584748.67950439</c:v>
                </c:pt>
                <c:pt idx="237">
                  <c:v>-1050523905.6901855</c:v>
                </c:pt>
                <c:pt idx="238">
                  <c:v>-1166087514.8251266</c:v>
                </c:pt>
                <c:pt idx="239">
                  <c:v>-618142052.12197876</c:v>
                </c:pt>
                <c:pt idx="240">
                  <c:v>352057163.35359192</c:v>
                </c:pt>
                <c:pt idx="241">
                  <c:v>791290466.89019775</c:v>
                </c:pt>
                <c:pt idx="242">
                  <c:v>1527064539.3087692</c:v>
                </c:pt>
                <c:pt idx="243">
                  <c:v>2026269249.9851303</c:v>
                </c:pt>
                <c:pt idx="244">
                  <c:v>1957956065.7046814</c:v>
                </c:pt>
                <c:pt idx="245">
                  <c:v>1798889875.975853</c:v>
                </c:pt>
                <c:pt idx="246">
                  <c:v>2041128963.468338</c:v>
                </c:pt>
                <c:pt idx="247">
                  <c:v>2646536131.6504822</c:v>
                </c:pt>
                <c:pt idx="248">
                  <c:v>3217316014.4189911</c:v>
                </c:pt>
                <c:pt idx="249">
                  <c:v>3003937663.0604858</c:v>
                </c:pt>
                <c:pt idx="250">
                  <c:v>2586577729.1767883</c:v>
                </c:pt>
                <c:pt idx="251">
                  <c:v>2082906643.6760712</c:v>
                </c:pt>
              </c:numCache>
            </c:numRef>
          </c:val>
        </c:ser>
        <c:marker val="1"/>
        <c:axId val="95031680"/>
        <c:axId val="95033600"/>
      </c:lineChart>
      <c:catAx>
        <c:axId val="95031680"/>
        <c:scaling>
          <c:orientation val="minMax"/>
        </c:scaling>
        <c:axPos val="b"/>
        <c:tickLblPos val="nextTo"/>
        <c:crossAx val="95033600"/>
        <c:crosses val="autoZero"/>
        <c:auto val="1"/>
        <c:lblAlgn val="ctr"/>
        <c:lblOffset val="100"/>
      </c:catAx>
      <c:valAx>
        <c:axId val="95033600"/>
        <c:scaling>
          <c:orientation val="minMax"/>
        </c:scaling>
        <c:axPos val="l"/>
        <c:majorGridlines/>
        <c:numFmt formatCode="#,##0" sourceLinked="1"/>
        <c:tickLblPos val="nextTo"/>
        <c:crossAx val="95031680"/>
        <c:crosses val="autoZero"/>
        <c:crossBetween val="between"/>
      </c:valAx>
    </c:plotArea>
    <c:legend>
      <c:legendPos val="r"/>
      <c:layout/>
      <c:txPr>
        <a:bodyPr/>
        <a:lstStyle/>
        <a:p>
          <a:pPr>
            <a:defRPr sz="1200" baseline="0"/>
          </a:pPr>
          <a:endParaRPr lang="cs-CZ"/>
        </a:p>
      </c:txPr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500064</xdr:colOff>
      <xdr:row>39</xdr:row>
      <xdr:rowOff>59532</xdr:rowOff>
    </xdr:from>
    <xdr:to>
      <xdr:col>41</xdr:col>
      <xdr:colOff>392907</xdr:colOff>
      <xdr:row>53</xdr:row>
      <xdr:rowOff>130969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83342</xdr:colOff>
      <xdr:row>5</xdr:row>
      <xdr:rowOff>142875</xdr:rowOff>
    </xdr:from>
    <xdr:to>
      <xdr:col>17</xdr:col>
      <xdr:colOff>297656</xdr:colOff>
      <xdr:row>25</xdr:row>
      <xdr:rowOff>11907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M756"/>
  <sheetViews>
    <sheetView tabSelected="1" topLeftCell="A2" zoomScale="80" zoomScaleNormal="80" workbookViewId="0">
      <pane xSplit="2" ySplit="2" topLeftCell="C494" activePane="bottomRight" state="frozen"/>
      <selection activeCell="A2" sqref="A2"/>
      <selection pane="topRight" activeCell="C2" sqref="C2"/>
      <selection pane="bottomLeft" activeCell="A4" sqref="A4"/>
      <selection pane="bottomRight" activeCell="D2" sqref="D2"/>
    </sheetView>
  </sheetViews>
  <sheetFormatPr defaultRowHeight="15"/>
  <cols>
    <col min="1" max="1" width="9.140625" style="4"/>
    <col min="2" max="2" width="12" style="4" bestFit="1" customWidth="1"/>
    <col min="3" max="3" width="10" style="15" bestFit="1" customWidth="1"/>
    <col min="4" max="4" width="9.140625" style="4"/>
    <col min="5" max="5" width="9.28515625" style="15" bestFit="1" customWidth="1"/>
    <col min="6" max="6" width="9.140625" style="15"/>
    <col min="7" max="7" width="10" style="15" bestFit="1" customWidth="1"/>
    <col min="8" max="8" width="9.140625" style="15"/>
    <col min="9" max="9" width="9.28515625" style="18" bestFit="1" customWidth="1"/>
    <col min="10" max="10" width="9.140625" style="15"/>
    <col min="11" max="11" width="9.28515625" style="15" bestFit="1" customWidth="1"/>
    <col min="12" max="12" width="9.140625" style="15"/>
    <col min="13" max="13" width="12.28515625" style="15" bestFit="1" customWidth="1"/>
    <col min="14" max="14" width="9.140625" style="15"/>
    <col min="15" max="15" width="9.140625" style="18"/>
    <col min="16" max="16" width="9.140625" style="15"/>
    <col min="17" max="17" width="10.85546875" style="18" bestFit="1" customWidth="1"/>
    <col min="18" max="18" width="9.140625" style="15"/>
    <col min="19" max="19" width="10.28515625" style="18" bestFit="1" customWidth="1"/>
    <col min="20" max="20" width="9.140625" style="15"/>
    <col min="21" max="21" width="10.28515625" style="18" bestFit="1" customWidth="1"/>
    <col min="22" max="22" width="9.140625" style="15"/>
    <col min="23" max="23" width="9.140625" style="18"/>
    <col min="24" max="24" width="9.140625" style="15"/>
    <col min="25" max="25" width="9.28515625" style="18" bestFit="1" customWidth="1"/>
    <col min="26" max="26" width="9.140625" style="15"/>
    <col min="27" max="27" width="13.42578125" style="18" bestFit="1" customWidth="1"/>
    <col min="28" max="28" width="9.140625" style="15"/>
    <col min="29" max="29" width="9.140625" style="18"/>
    <col min="30" max="30" width="9.140625" style="15"/>
    <col min="31" max="31" width="10.28515625" style="18" bestFit="1" customWidth="1"/>
    <col min="32" max="32" width="9.140625" style="15"/>
    <col min="33" max="33" width="9.140625" style="18"/>
    <col min="34" max="34" width="9.140625" style="15"/>
    <col min="35" max="35" width="9.140625" style="18"/>
    <col min="36" max="36" width="9.140625" style="15"/>
    <col min="37" max="37" width="9.140625" style="18"/>
    <col min="38" max="38" width="9.140625" style="15"/>
    <col min="39" max="39" width="9.140625" style="31"/>
    <col min="40" max="40" width="9.140625" style="15"/>
    <col min="41" max="41" width="9.140625" style="18"/>
    <col min="42" max="42" width="9.140625" style="15"/>
    <col min="43" max="50" width="11.42578125" style="15" bestFit="1" customWidth="1"/>
    <col min="51" max="54" width="11.42578125" style="15" hidden="1" customWidth="1"/>
    <col min="55" max="56" width="11.42578125" style="18" bestFit="1" customWidth="1"/>
    <col min="57" max="65" width="9.140625" style="15"/>
    <col min="66" max="16384" width="9.140625" style="4"/>
  </cols>
  <sheetData>
    <row r="2" spans="1:65">
      <c r="AS2" s="18"/>
      <c r="AT2" s="18"/>
    </row>
    <row r="3" spans="1:65">
      <c r="A3" s="3" t="s">
        <v>0</v>
      </c>
      <c r="B3" s="3" t="s">
        <v>1</v>
      </c>
      <c r="C3" s="13" t="s">
        <v>2</v>
      </c>
      <c r="D3" s="3" t="s">
        <v>3</v>
      </c>
      <c r="E3" s="13" t="s">
        <v>4</v>
      </c>
      <c r="F3" s="3" t="s">
        <v>3</v>
      </c>
      <c r="G3" s="3" t="s">
        <v>5</v>
      </c>
      <c r="H3" s="3" t="s">
        <v>3</v>
      </c>
      <c r="I3" s="28" t="s">
        <v>6</v>
      </c>
      <c r="J3" s="3" t="s">
        <v>3</v>
      </c>
      <c r="K3" s="3" t="s">
        <v>7</v>
      </c>
      <c r="L3" s="3" t="s">
        <v>3</v>
      </c>
      <c r="M3" s="3" t="s">
        <v>8</v>
      </c>
      <c r="N3" s="3" t="s">
        <v>3</v>
      </c>
      <c r="O3" s="28" t="s">
        <v>17</v>
      </c>
      <c r="P3" s="3" t="s">
        <v>3</v>
      </c>
      <c r="Q3" s="28" t="s">
        <v>18</v>
      </c>
      <c r="R3" s="3" t="s">
        <v>3</v>
      </c>
      <c r="S3" s="28" t="s">
        <v>22</v>
      </c>
      <c r="T3" s="3" t="s">
        <v>3</v>
      </c>
      <c r="U3" s="28" t="s">
        <v>23</v>
      </c>
      <c r="V3" s="3" t="s">
        <v>3</v>
      </c>
      <c r="W3" s="28" t="s">
        <v>24</v>
      </c>
      <c r="X3" s="3" t="s">
        <v>3</v>
      </c>
      <c r="Y3" s="28" t="s">
        <v>25</v>
      </c>
      <c r="Z3" s="3" t="s">
        <v>3</v>
      </c>
      <c r="AA3" s="28" t="s">
        <v>26</v>
      </c>
      <c r="AB3" s="3" t="s">
        <v>3</v>
      </c>
      <c r="AC3" s="28" t="s">
        <v>289</v>
      </c>
      <c r="AD3" s="3" t="s">
        <v>3</v>
      </c>
      <c r="AE3" s="28" t="s">
        <v>27</v>
      </c>
      <c r="AF3" s="3" t="s">
        <v>3</v>
      </c>
      <c r="AG3" s="28" t="s">
        <v>28</v>
      </c>
      <c r="AH3" s="3" t="s">
        <v>3</v>
      </c>
      <c r="AI3" s="28" t="s">
        <v>29</v>
      </c>
      <c r="AJ3" s="3" t="s">
        <v>3</v>
      </c>
      <c r="AK3" s="28" t="s">
        <v>30</v>
      </c>
      <c r="AL3" s="3" t="s">
        <v>3</v>
      </c>
      <c r="AM3" s="32" t="s">
        <v>9</v>
      </c>
      <c r="AN3" s="3" t="s">
        <v>3</v>
      </c>
      <c r="AO3" s="28" t="s">
        <v>31</v>
      </c>
      <c r="AP3" s="3" t="s">
        <v>3</v>
      </c>
      <c r="AQ3" s="3" t="s">
        <v>35</v>
      </c>
      <c r="AR3" s="3" t="s">
        <v>34</v>
      </c>
      <c r="AS3" s="3" t="s">
        <v>34</v>
      </c>
      <c r="AT3" s="3" t="s">
        <v>33</v>
      </c>
      <c r="AU3" s="3" t="s">
        <v>32</v>
      </c>
      <c r="AV3" s="3" t="s">
        <v>32</v>
      </c>
      <c r="AW3" s="3" t="s">
        <v>303</v>
      </c>
      <c r="AX3" s="3" t="s">
        <v>303</v>
      </c>
      <c r="AY3" s="3" t="s">
        <v>36</v>
      </c>
      <c r="AZ3" s="3" t="s">
        <v>36</v>
      </c>
      <c r="BA3" s="3" t="s">
        <v>36</v>
      </c>
      <c r="BB3" s="3" t="s">
        <v>36</v>
      </c>
      <c r="BC3" s="28" t="s">
        <v>10</v>
      </c>
      <c r="BD3" s="28" t="s">
        <v>16</v>
      </c>
      <c r="BE3" s="4"/>
      <c r="BF3" s="4"/>
      <c r="BG3" s="4"/>
      <c r="BH3" s="4"/>
      <c r="BI3" s="4"/>
      <c r="BJ3" s="4"/>
      <c r="BK3" s="4"/>
      <c r="BL3" s="4"/>
      <c r="BM3" s="4"/>
    </row>
    <row r="4" spans="1:65">
      <c r="A4" s="2">
        <v>0</v>
      </c>
      <c r="B4" s="5" t="s">
        <v>20</v>
      </c>
      <c r="C4" s="27">
        <v>34.799999999999997</v>
      </c>
      <c r="D4" s="4">
        <f>C4*BC4</f>
        <v>734.59320000000002</v>
      </c>
      <c r="E4" s="11">
        <v>48.93</v>
      </c>
      <c r="F4" s="15">
        <f>E4*BC4</f>
        <v>1032.86337</v>
      </c>
      <c r="G4" s="11">
        <v>90.7</v>
      </c>
      <c r="H4" s="15">
        <f>G4*BC4</f>
        <v>1914.5863000000002</v>
      </c>
      <c r="I4" s="11">
        <v>51.93</v>
      </c>
      <c r="J4" s="15">
        <f>I4*BC4</f>
        <v>1096.19037</v>
      </c>
      <c r="K4" s="11">
        <v>24.012499999999999</v>
      </c>
      <c r="L4" s="15">
        <f>K4*BC4</f>
        <v>506.8798625</v>
      </c>
      <c r="M4" s="11">
        <v>37.36</v>
      </c>
      <c r="N4" s="15">
        <f>M4*BC4</f>
        <v>788.63224000000002</v>
      </c>
      <c r="O4" s="16">
        <v>43.22</v>
      </c>
      <c r="P4" s="15">
        <f>O4*BD4</f>
        <v>1193.6067399999999</v>
      </c>
      <c r="Q4" s="11">
        <v>101.73</v>
      </c>
      <c r="R4" s="15">
        <f>Q4*BD4</f>
        <v>2809.47741</v>
      </c>
      <c r="S4" s="11">
        <v>74.239999999999995</v>
      </c>
      <c r="T4" s="15">
        <f>S4*BD4</f>
        <v>2050.2860799999999</v>
      </c>
      <c r="U4" s="11">
        <v>54.18</v>
      </c>
      <c r="V4" s="15">
        <f>U4*BD4</f>
        <v>1496.2890599999998</v>
      </c>
      <c r="W4" s="11">
        <v>77.8</v>
      </c>
      <c r="X4" s="15">
        <f>W4*BD4</f>
        <v>2148.6025999999997</v>
      </c>
      <c r="Y4" s="11">
        <v>40.29</v>
      </c>
      <c r="Z4" s="15">
        <f>Y4*BD4</f>
        <v>1112.6889299999998</v>
      </c>
      <c r="AA4" s="23">
        <v>91.269000000000005</v>
      </c>
      <c r="AB4" s="15">
        <f>AA4*BD4*10</f>
        <v>25205.759729999998</v>
      </c>
      <c r="AC4" s="23">
        <v>101.65900000000001</v>
      </c>
      <c r="AD4" s="15">
        <f>AC4*BD4*10</f>
        <v>28075.16603</v>
      </c>
      <c r="AE4" s="19">
        <v>96.46</v>
      </c>
      <c r="AF4" s="15">
        <f>AE4*BD4*10</f>
        <v>26639.358199999995</v>
      </c>
      <c r="AG4" s="21">
        <v>97.6</v>
      </c>
      <c r="AH4" s="15">
        <f>AG4*BC4*10</f>
        <v>20602.384000000002</v>
      </c>
      <c r="AI4" s="19">
        <v>112.55</v>
      </c>
      <c r="AJ4" s="15">
        <f>AI4*BC4*10</f>
        <v>23758.179500000002</v>
      </c>
      <c r="AK4" s="19">
        <v>154.25</v>
      </c>
      <c r="AL4" s="15">
        <f>AK4*BC4*10</f>
        <v>32560.6325</v>
      </c>
      <c r="AM4" s="29">
        <v>615.9</v>
      </c>
      <c r="AN4" s="15">
        <f>AM4*BC4</f>
        <v>13001.033100000001</v>
      </c>
      <c r="AO4" s="22">
        <v>171.3</v>
      </c>
      <c r="AP4" s="15">
        <f>AO4*BD4</f>
        <v>4730.7920999999997</v>
      </c>
      <c r="AQ4" s="24">
        <f>-BC4+19.4044</f>
        <v>-1.7046000000000028</v>
      </c>
      <c r="AR4" s="24">
        <f>-BC4+19.4175</f>
        <v>-1.6915000000000013</v>
      </c>
      <c r="AS4" s="24">
        <f>-BD4+26.9271</f>
        <v>-0.68989999999999796</v>
      </c>
      <c r="AT4" s="24">
        <f>-BC4+19.4661</f>
        <v>-1.6429000000000009</v>
      </c>
      <c r="AU4" s="24">
        <f>-BC4+19.5385</f>
        <v>-1.5705000000000027</v>
      </c>
      <c r="AV4" s="24">
        <f>-BD4+27.0611</f>
        <v>-0.55589999999999762</v>
      </c>
      <c r="AW4" s="24">
        <f>-BC4+19.6812</f>
        <v>-1.4278000000000013</v>
      </c>
      <c r="AX4" s="24">
        <f>-BD4+27.2186</f>
        <v>-0.39839999999999876</v>
      </c>
      <c r="AY4" s="24"/>
      <c r="AZ4" s="24"/>
      <c r="BA4" s="24"/>
      <c r="BB4" s="24"/>
      <c r="BC4" s="12">
        <v>21.109000000000002</v>
      </c>
      <c r="BD4" s="12">
        <v>27.616999999999997</v>
      </c>
    </row>
    <row r="5" spans="1:65">
      <c r="A5" s="2">
        <v>1</v>
      </c>
      <c r="B5" s="5" t="s">
        <v>19</v>
      </c>
      <c r="C5" s="27">
        <v>34.57</v>
      </c>
      <c r="D5" s="4">
        <f t="shared" ref="D5:D15" si="0">C5*BC5</f>
        <v>730.94808</v>
      </c>
      <c r="E5" s="11">
        <v>48.9</v>
      </c>
      <c r="F5" s="15">
        <f t="shared" ref="F5:F15" si="1">E5*BC5</f>
        <v>1033.9415999999999</v>
      </c>
      <c r="G5" s="11">
        <v>89.56</v>
      </c>
      <c r="H5" s="15">
        <f t="shared" ref="H5:H15" si="2">G5*BC5</f>
        <v>1893.6566399999999</v>
      </c>
      <c r="I5" s="11">
        <v>52.29</v>
      </c>
      <c r="J5" s="15">
        <f t="shared" ref="J5:J15" si="3">I5*BC5</f>
        <v>1105.6197599999998</v>
      </c>
      <c r="K5" s="11">
        <v>24.045000000000002</v>
      </c>
      <c r="L5" s="15">
        <f t="shared" ref="L5:L15" si="4">K5*BC5</f>
        <v>508.40748000000002</v>
      </c>
      <c r="M5" s="11">
        <v>38</v>
      </c>
      <c r="N5" s="15">
        <f t="shared" ref="N5:N15" si="5">M5*BC5</f>
        <v>803.47199999999998</v>
      </c>
      <c r="O5" s="16">
        <v>43.26</v>
      </c>
      <c r="P5" s="15">
        <f t="shared" ref="P5:P68" si="6">O5*BD5</f>
        <v>1199.0590500000001</v>
      </c>
      <c r="Q5" s="11">
        <v>101.2</v>
      </c>
      <c r="R5" s="15">
        <f t="shared" ref="R5:R68" si="7">Q5*BD5</f>
        <v>2805.011</v>
      </c>
      <c r="S5" s="11">
        <v>73.349999999999994</v>
      </c>
      <c r="T5" s="15">
        <f t="shared" ref="T5:T68" si="8">S5*BD5</f>
        <v>2033.0786249999999</v>
      </c>
      <c r="U5" s="11">
        <v>54.49</v>
      </c>
      <c r="V5" s="15">
        <f t="shared" ref="V5:V68" si="9">U5*BD5</f>
        <v>1510.326575</v>
      </c>
      <c r="W5" s="11">
        <v>79.08</v>
      </c>
      <c r="X5" s="15">
        <f t="shared" ref="X5:X68" si="10">W5*BD5</f>
        <v>2191.8998999999999</v>
      </c>
      <c r="Y5" s="11">
        <v>40.729999999999997</v>
      </c>
      <c r="Z5" s="15">
        <f t="shared" ref="Z5:Z68" si="11">Y5*BD5</f>
        <v>1128.933775</v>
      </c>
      <c r="AA5" s="23">
        <v>91.085999999999999</v>
      </c>
      <c r="AB5" s="15">
        <f t="shared" ref="AB5:AB68" si="12">AA5*BD5*10</f>
        <v>25246.762050000001</v>
      </c>
      <c r="AC5" s="23">
        <v>101.492</v>
      </c>
      <c r="AD5" s="15">
        <f t="shared" ref="AD5:AD68" si="13">AC5*BD5*10</f>
        <v>28131.045100000003</v>
      </c>
      <c r="AE5" s="19">
        <v>96.39</v>
      </c>
      <c r="AF5" s="15">
        <f t="shared" ref="AF5:AF68" si="14">AE5*BD5*10</f>
        <v>26716.898249999998</v>
      </c>
      <c r="AG5" s="21">
        <v>97.77</v>
      </c>
      <c r="AH5" s="15">
        <f t="shared" ref="AH5:AH68" si="15">AG5*BC5*10</f>
        <v>20672.488799999996</v>
      </c>
      <c r="AI5" s="19">
        <v>112.85</v>
      </c>
      <c r="AJ5" s="15">
        <f t="shared" ref="AJ5:AJ68" si="16">AI5*BC5*10</f>
        <v>23861.003999999997</v>
      </c>
      <c r="AK5" s="19">
        <v>154.69999999999999</v>
      </c>
      <c r="AL5" s="15">
        <f t="shared" ref="AL5:AL68" si="17">AK5*BC5*10</f>
        <v>32709.767999999996</v>
      </c>
      <c r="AM5" s="29">
        <v>616</v>
      </c>
      <c r="AN5" s="15">
        <f t="shared" ref="AN5:AN68" si="18">AM5*BC5</f>
        <v>13024.704</v>
      </c>
      <c r="AO5" s="22">
        <v>168.02</v>
      </c>
      <c r="AP5" s="15">
        <f t="shared" ref="AP5:AP68" si="19">AO5*BD5</f>
        <v>4657.0943500000003</v>
      </c>
      <c r="AQ5" s="24">
        <f t="shared" ref="AQ5:AQ68" si="20">-BC5+19.4044</f>
        <v>-1.7395999999999994</v>
      </c>
      <c r="AR5" s="24">
        <f t="shared" ref="AR5:AR68" si="21">-BC5+19.4175</f>
        <v>-1.7264999999999979</v>
      </c>
      <c r="AS5" s="24">
        <f t="shared" ref="AS5:AS68" si="22">-BD5+26.9271</f>
        <v>-0.79040000000000177</v>
      </c>
      <c r="AT5" s="24">
        <f t="shared" ref="AT5:AT68" si="23">-BC5+19.4661</f>
        <v>-1.6778999999999975</v>
      </c>
      <c r="AU5" s="24">
        <f t="shared" ref="AU5:AU68" si="24">-BC5+19.5385</f>
        <v>-1.6054999999999993</v>
      </c>
      <c r="AV5" s="24">
        <f t="shared" ref="AV5:AV68" si="25">-BD5+27.0611</f>
        <v>-0.65640000000000143</v>
      </c>
      <c r="AW5" s="24">
        <f t="shared" ref="AW5:AW68" si="26">-BC5+19.6812</f>
        <v>-1.4627999999999979</v>
      </c>
      <c r="AX5" s="24">
        <f t="shared" ref="AX5:AX68" si="27">-BD5+27.2186</f>
        <v>-0.49890000000000256</v>
      </c>
      <c r="AY5" s="24"/>
      <c r="AZ5" s="24"/>
      <c r="BA5" s="24"/>
      <c r="BB5" s="24"/>
      <c r="BC5" s="12">
        <v>21.143999999999998</v>
      </c>
      <c r="BD5" s="12">
        <v>27.717500000000001</v>
      </c>
    </row>
    <row r="6" spans="1:65">
      <c r="A6" s="2">
        <v>2</v>
      </c>
      <c r="B6" s="5">
        <v>39070</v>
      </c>
      <c r="C6" s="27">
        <v>34.61</v>
      </c>
      <c r="D6" s="4">
        <f t="shared" si="0"/>
        <v>725.87552999999991</v>
      </c>
      <c r="E6" s="11">
        <v>48.77</v>
      </c>
      <c r="F6" s="15">
        <f t="shared" si="1"/>
        <v>1022.85321</v>
      </c>
      <c r="G6" s="11">
        <v>90.17</v>
      </c>
      <c r="H6" s="15">
        <f t="shared" si="2"/>
        <v>1891.1354099999999</v>
      </c>
      <c r="I6" s="11">
        <v>52.42</v>
      </c>
      <c r="J6" s="15">
        <f t="shared" si="3"/>
        <v>1099.4046599999999</v>
      </c>
      <c r="K6" s="11">
        <v>24.047499999999999</v>
      </c>
      <c r="L6" s="15">
        <f t="shared" si="4"/>
        <v>504.34821749999998</v>
      </c>
      <c r="M6" s="11">
        <v>38.01</v>
      </c>
      <c r="N6" s="15">
        <f t="shared" si="5"/>
        <v>797.18372999999997</v>
      </c>
      <c r="O6" s="16">
        <v>43.09</v>
      </c>
      <c r="P6" s="15">
        <f t="shared" si="6"/>
        <v>1192.1494850000001</v>
      </c>
      <c r="Q6" s="11">
        <v>100.75</v>
      </c>
      <c r="R6" s="15">
        <f t="shared" si="7"/>
        <v>2787.3998750000001</v>
      </c>
      <c r="S6" s="11">
        <v>72.8</v>
      </c>
      <c r="T6" s="15">
        <f t="shared" si="8"/>
        <v>2014.1211999999998</v>
      </c>
      <c r="U6" s="11">
        <v>53.57</v>
      </c>
      <c r="V6" s="15">
        <f t="shared" si="9"/>
        <v>1482.0944050000001</v>
      </c>
      <c r="W6" s="11">
        <v>78.08</v>
      </c>
      <c r="X6" s="15">
        <f t="shared" si="10"/>
        <v>2160.2003199999999</v>
      </c>
      <c r="Y6" s="11">
        <v>40.229999999999997</v>
      </c>
      <c r="Z6" s="15">
        <f t="shared" si="11"/>
        <v>1113.023295</v>
      </c>
      <c r="AA6" s="23">
        <v>90.867000000000004</v>
      </c>
      <c r="AB6" s="15">
        <f t="shared" si="12"/>
        <v>25139.718554999999</v>
      </c>
      <c r="AC6" s="23">
        <v>101.283</v>
      </c>
      <c r="AD6" s="15">
        <f t="shared" si="13"/>
        <v>28021.461195000003</v>
      </c>
      <c r="AE6" s="19">
        <v>96.08</v>
      </c>
      <c r="AF6" s="15">
        <f t="shared" si="14"/>
        <v>26581.973199999997</v>
      </c>
      <c r="AG6" s="21">
        <v>97.81</v>
      </c>
      <c r="AH6" s="15">
        <f t="shared" si="15"/>
        <v>20513.691299999999</v>
      </c>
      <c r="AI6" s="19">
        <v>112.85</v>
      </c>
      <c r="AJ6" s="15">
        <f t="shared" si="16"/>
        <v>23668.030500000001</v>
      </c>
      <c r="AK6" s="19">
        <v>154.30000000000001</v>
      </c>
      <c r="AL6" s="15">
        <f t="shared" si="17"/>
        <v>32361.339000000004</v>
      </c>
      <c r="AM6" s="29">
        <v>622.79999999999995</v>
      </c>
      <c r="AN6" s="15">
        <f t="shared" si="18"/>
        <v>13061.984399999998</v>
      </c>
      <c r="AO6" s="22">
        <v>170</v>
      </c>
      <c r="AP6" s="15">
        <f t="shared" si="19"/>
        <v>4703.3050000000003</v>
      </c>
      <c r="AQ6" s="24">
        <f t="shared" si="20"/>
        <v>-1.5686</v>
      </c>
      <c r="AR6" s="24">
        <f t="shared" si="21"/>
        <v>-1.5554999999999986</v>
      </c>
      <c r="AS6" s="24">
        <f t="shared" si="22"/>
        <v>-0.73939999999999984</v>
      </c>
      <c r="AT6" s="24">
        <f t="shared" si="23"/>
        <v>-1.5068999999999981</v>
      </c>
      <c r="AU6" s="24">
        <f t="shared" si="24"/>
        <v>-1.4344999999999999</v>
      </c>
      <c r="AV6" s="24">
        <f t="shared" si="25"/>
        <v>-0.60539999999999949</v>
      </c>
      <c r="AW6" s="24">
        <f t="shared" si="26"/>
        <v>-1.2917999999999985</v>
      </c>
      <c r="AX6" s="24">
        <f t="shared" si="27"/>
        <v>-0.44790000000000063</v>
      </c>
      <c r="AY6" s="24"/>
      <c r="AZ6" s="24"/>
      <c r="BA6" s="24"/>
      <c r="BB6" s="24"/>
      <c r="BC6" s="12">
        <v>20.972999999999999</v>
      </c>
      <c r="BD6" s="12">
        <v>27.666499999999999</v>
      </c>
    </row>
    <row r="7" spans="1:65">
      <c r="A7" s="2">
        <v>3</v>
      </c>
      <c r="B7" s="5">
        <v>39071</v>
      </c>
      <c r="C7" s="27">
        <v>35.08</v>
      </c>
      <c r="D7" s="4">
        <f t="shared" si="0"/>
        <v>730.96195999999998</v>
      </c>
      <c r="E7" s="11">
        <v>48.75</v>
      </c>
      <c r="F7" s="15">
        <f t="shared" si="1"/>
        <v>1015.80375</v>
      </c>
      <c r="G7" s="11">
        <v>90.1</v>
      </c>
      <c r="H7" s="15">
        <f t="shared" si="2"/>
        <v>1877.4136999999998</v>
      </c>
      <c r="I7" s="11">
        <v>52.29</v>
      </c>
      <c r="J7" s="15">
        <f t="shared" si="3"/>
        <v>1089.56673</v>
      </c>
      <c r="K7" s="11">
        <v>24.945</v>
      </c>
      <c r="L7" s="15">
        <f t="shared" si="4"/>
        <v>519.77896499999997</v>
      </c>
      <c r="M7" s="11">
        <v>38.15</v>
      </c>
      <c r="N7" s="15">
        <f t="shared" si="5"/>
        <v>794.93155000000002</v>
      </c>
      <c r="O7" s="16">
        <v>43.66</v>
      </c>
      <c r="P7" s="15">
        <f t="shared" si="6"/>
        <v>1199.4493499999999</v>
      </c>
      <c r="Q7" s="11">
        <v>101.3</v>
      </c>
      <c r="R7" s="15">
        <f t="shared" si="7"/>
        <v>2782.9642499999995</v>
      </c>
      <c r="S7" s="11">
        <v>72.89</v>
      </c>
      <c r="T7" s="15">
        <f t="shared" si="8"/>
        <v>2002.4705249999997</v>
      </c>
      <c r="U7" s="11">
        <v>52.65</v>
      </c>
      <c r="V7" s="15">
        <f t="shared" si="9"/>
        <v>1446.4271249999997</v>
      </c>
      <c r="W7" s="11">
        <v>78.75</v>
      </c>
      <c r="X7" s="15">
        <f t="shared" si="10"/>
        <v>2163.4593749999999</v>
      </c>
      <c r="Y7" s="11">
        <v>40.58</v>
      </c>
      <c r="Z7" s="15">
        <f t="shared" si="11"/>
        <v>1114.8340499999997</v>
      </c>
      <c r="AA7" s="23">
        <v>90.891000000000005</v>
      </c>
      <c r="AB7" s="15">
        <f t="shared" si="12"/>
        <v>24970.029974999998</v>
      </c>
      <c r="AC7" s="23">
        <v>101.291</v>
      </c>
      <c r="AD7" s="15">
        <f t="shared" si="13"/>
        <v>27827.169974999997</v>
      </c>
      <c r="AE7" s="19">
        <v>95.88</v>
      </c>
      <c r="AF7" s="15">
        <f t="shared" si="14"/>
        <v>26340.632999999994</v>
      </c>
      <c r="AG7" s="21">
        <v>97.7</v>
      </c>
      <c r="AH7" s="15">
        <f t="shared" si="15"/>
        <v>20357.749</v>
      </c>
      <c r="AI7" s="19">
        <v>112.85</v>
      </c>
      <c r="AJ7" s="15">
        <f t="shared" si="16"/>
        <v>23514.554499999998</v>
      </c>
      <c r="AK7" s="19">
        <v>154.69999999999999</v>
      </c>
      <c r="AL7" s="15">
        <f t="shared" si="17"/>
        <v>32234.838999999996</v>
      </c>
      <c r="AM7" s="29">
        <v>620.79999999999995</v>
      </c>
      <c r="AN7" s="15">
        <f t="shared" si="18"/>
        <v>12935.6096</v>
      </c>
      <c r="AO7" s="22">
        <v>169.6</v>
      </c>
      <c r="AP7" s="15">
        <f t="shared" si="19"/>
        <v>4659.3359999999993</v>
      </c>
      <c r="AQ7" s="24">
        <f t="shared" si="20"/>
        <v>-1.4326000000000008</v>
      </c>
      <c r="AR7" s="24">
        <f t="shared" si="21"/>
        <v>-1.4194999999999993</v>
      </c>
      <c r="AS7" s="24">
        <f t="shared" si="22"/>
        <v>-0.54539999999999722</v>
      </c>
      <c r="AT7" s="24">
        <f t="shared" si="23"/>
        <v>-1.3708999999999989</v>
      </c>
      <c r="AU7" s="24">
        <f t="shared" si="24"/>
        <v>-1.2985000000000007</v>
      </c>
      <c r="AV7" s="24">
        <f t="shared" si="25"/>
        <v>-0.41139999999999688</v>
      </c>
      <c r="AW7" s="24">
        <f t="shared" si="26"/>
        <v>-1.1557999999999993</v>
      </c>
      <c r="AX7" s="24">
        <f t="shared" si="27"/>
        <v>-0.25389999999999802</v>
      </c>
      <c r="AY7" s="24"/>
      <c r="AZ7" s="24"/>
      <c r="BA7" s="24"/>
      <c r="BB7" s="24"/>
      <c r="BC7" s="12">
        <v>20.837</v>
      </c>
      <c r="BD7" s="12">
        <v>27.472499999999997</v>
      </c>
    </row>
    <row r="8" spans="1:65">
      <c r="A8" s="2">
        <v>4</v>
      </c>
      <c r="B8" s="5">
        <v>39072</v>
      </c>
      <c r="C8" s="27">
        <v>36.67</v>
      </c>
      <c r="D8" s="4">
        <f t="shared" si="0"/>
        <v>768.36484499999995</v>
      </c>
      <c r="E8" s="11">
        <v>48.66</v>
      </c>
      <c r="F8" s="15">
        <f t="shared" si="1"/>
        <v>1019.5973099999999</v>
      </c>
      <c r="G8" s="11">
        <v>89.94</v>
      </c>
      <c r="H8" s="15">
        <f t="shared" si="2"/>
        <v>1884.5577899999998</v>
      </c>
      <c r="I8" s="11">
        <v>52.14</v>
      </c>
      <c r="J8" s="15">
        <f t="shared" si="3"/>
        <v>1092.51549</v>
      </c>
      <c r="K8" s="11">
        <v>25.072500000000002</v>
      </c>
      <c r="L8" s="15">
        <f t="shared" si="4"/>
        <v>525.35662875000003</v>
      </c>
      <c r="M8" s="11">
        <v>37.770000000000003</v>
      </c>
      <c r="N8" s="15">
        <f t="shared" si="5"/>
        <v>791.41369499999996</v>
      </c>
      <c r="O8" s="16">
        <v>43.18</v>
      </c>
      <c r="P8" s="15">
        <f t="shared" si="6"/>
        <v>1191.9838999999999</v>
      </c>
      <c r="Q8" s="11">
        <v>101.4</v>
      </c>
      <c r="R8" s="15">
        <f t="shared" si="7"/>
        <v>2799.1470000000004</v>
      </c>
      <c r="S8" s="11">
        <v>73.349999999999994</v>
      </c>
      <c r="T8" s="15">
        <f t="shared" si="8"/>
        <v>2024.8267499999999</v>
      </c>
      <c r="U8" s="11">
        <v>54.3</v>
      </c>
      <c r="V8" s="15">
        <f t="shared" si="9"/>
        <v>1498.9514999999999</v>
      </c>
      <c r="W8" s="11">
        <v>78.709999999999994</v>
      </c>
      <c r="X8" s="15">
        <f t="shared" si="10"/>
        <v>2172.78955</v>
      </c>
      <c r="Y8" s="11">
        <v>40.520000000000003</v>
      </c>
      <c r="Z8" s="15">
        <f t="shared" si="11"/>
        <v>1118.5546000000002</v>
      </c>
      <c r="AA8" s="23">
        <v>90.816999999999993</v>
      </c>
      <c r="AB8" s="15">
        <f t="shared" si="12"/>
        <v>25070.032849999996</v>
      </c>
      <c r="AC8" s="23">
        <v>101.202</v>
      </c>
      <c r="AD8" s="15">
        <f t="shared" si="13"/>
        <v>27936.812100000003</v>
      </c>
      <c r="AE8" s="19">
        <v>95.91</v>
      </c>
      <c r="AF8" s="15">
        <f t="shared" si="14"/>
        <v>26475.9555</v>
      </c>
      <c r="AG8" s="21">
        <v>97.7</v>
      </c>
      <c r="AH8" s="15">
        <f t="shared" si="15"/>
        <v>20471.569499999998</v>
      </c>
      <c r="AI8" s="19">
        <v>113.05</v>
      </c>
      <c r="AJ8" s="15">
        <f t="shared" si="16"/>
        <v>23687.931749999996</v>
      </c>
      <c r="AK8" s="19">
        <v>154.6</v>
      </c>
      <c r="AL8" s="15">
        <f t="shared" si="17"/>
        <v>32394.110999999997</v>
      </c>
      <c r="AM8" s="29">
        <v>618.29999999999995</v>
      </c>
      <c r="AN8" s="15">
        <f t="shared" si="18"/>
        <v>12955.549049999998</v>
      </c>
      <c r="AO8" s="22">
        <v>166.6</v>
      </c>
      <c r="AP8" s="15">
        <f t="shared" si="19"/>
        <v>4598.9929999999995</v>
      </c>
      <c r="AQ8" s="24">
        <f t="shared" si="20"/>
        <v>-1.5490999999999993</v>
      </c>
      <c r="AR8" s="24">
        <f t="shared" si="21"/>
        <v>-1.5359999999999978</v>
      </c>
      <c r="AS8" s="24">
        <f t="shared" si="22"/>
        <v>-0.67790000000000106</v>
      </c>
      <c r="AT8" s="24">
        <f t="shared" si="23"/>
        <v>-1.4873999999999974</v>
      </c>
      <c r="AU8" s="24">
        <f t="shared" si="24"/>
        <v>-1.4149999999999991</v>
      </c>
      <c r="AV8" s="24">
        <f t="shared" si="25"/>
        <v>-0.54390000000000072</v>
      </c>
      <c r="AW8" s="24">
        <f t="shared" si="26"/>
        <v>-1.2722999999999978</v>
      </c>
      <c r="AX8" s="24">
        <f t="shared" si="27"/>
        <v>-0.38640000000000185</v>
      </c>
      <c r="AY8" s="24"/>
      <c r="AZ8" s="24"/>
      <c r="BA8" s="24"/>
      <c r="BB8" s="24"/>
      <c r="BC8" s="12">
        <v>20.953499999999998</v>
      </c>
      <c r="BD8" s="12">
        <v>27.605</v>
      </c>
    </row>
    <row r="9" spans="1:65">
      <c r="A9" s="2">
        <v>5</v>
      </c>
      <c r="B9" s="10" t="s">
        <v>21</v>
      </c>
      <c r="C9" s="27">
        <v>36.450000000000003</v>
      </c>
      <c r="D9" s="4">
        <f t="shared" si="0"/>
        <v>766.03319999999997</v>
      </c>
      <c r="E9" s="11">
        <v>48.38</v>
      </c>
      <c r="F9" s="15">
        <f t="shared" si="1"/>
        <v>1016.7540799999999</v>
      </c>
      <c r="G9" s="11">
        <v>88.76</v>
      </c>
      <c r="H9" s="15">
        <f t="shared" si="2"/>
        <v>1865.3801599999999</v>
      </c>
      <c r="I9" s="11">
        <v>52.39</v>
      </c>
      <c r="J9" s="15">
        <f t="shared" si="3"/>
        <v>1101.0282399999999</v>
      </c>
      <c r="K9" s="11">
        <v>24.984999999999999</v>
      </c>
      <c r="L9" s="15">
        <f t="shared" si="4"/>
        <v>525.08475999999996</v>
      </c>
      <c r="M9" s="11">
        <v>37.57</v>
      </c>
      <c r="N9" s="15">
        <f t="shared" si="5"/>
        <v>789.57111999999995</v>
      </c>
      <c r="O9" s="16">
        <v>42.58</v>
      </c>
      <c r="P9" s="15">
        <f t="shared" si="6"/>
        <v>1175.4209000000001</v>
      </c>
      <c r="Q9" s="11">
        <v>100.29</v>
      </c>
      <c r="R9" s="15">
        <f t="shared" si="7"/>
        <v>2768.5054500000001</v>
      </c>
      <c r="S9" s="11">
        <v>72.81</v>
      </c>
      <c r="T9" s="15">
        <f t="shared" si="8"/>
        <v>2009.9200500000002</v>
      </c>
      <c r="U9" s="11">
        <v>55.41</v>
      </c>
      <c r="V9" s="15">
        <f t="shared" si="9"/>
        <v>1529.5930499999999</v>
      </c>
      <c r="W9" s="11">
        <v>78.34</v>
      </c>
      <c r="X9" s="15">
        <f t="shared" si="10"/>
        <v>2162.5757000000003</v>
      </c>
      <c r="Y9" s="11">
        <v>40.29</v>
      </c>
      <c r="Z9" s="15">
        <f t="shared" si="11"/>
        <v>1112.2054499999999</v>
      </c>
      <c r="AA9" s="23">
        <v>90.813999999999993</v>
      </c>
      <c r="AB9" s="15">
        <f t="shared" si="12"/>
        <v>25069.204700000002</v>
      </c>
      <c r="AC9" s="23">
        <v>101.136</v>
      </c>
      <c r="AD9" s="15">
        <f t="shared" si="13"/>
        <v>27918.592800000002</v>
      </c>
      <c r="AE9" s="19">
        <v>95.99</v>
      </c>
      <c r="AF9" s="15">
        <f t="shared" si="14"/>
        <v>26498.039499999999</v>
      </c>
      <c r="AG9" s="21">
        <v>97.77</v>
      </c>
      <c r="AH9" s="15">
        <f t="shared" si="15"/>
        <v>20547.343199999996</v>
      </c>
      <c r="AI9" s="19">
        <v>113.15</v>
      </c>
      <c r="AJ9" s="15">
        <f t="shared" si="16"/>
        <v>23779.603999999999</v>
      </c>
      <c r="AK9" s="19">
        <v>154.80000000000001</v>
      </c>
      <c r="AL9" s="15">
        <f t="shared" si="17"/>
        <v>32532.768</v>
      </c>
      <c r="AM9" s="30">
        <v>624.1</v>
      </c>
      <c r="AN9" s="15">
        <f t="shared" si="18"/>
        <v>13116.085599999999</v>
      </c>
      <c r="AO9" s="18">
        <v>163.30000000000001</v>
      </c>
      <c r="AP9" s="15">
        <f t="shared" si="19"/>
        <v>4507.8965000000007</v>
      </c>
      <c r="AQ9" s="24">
        <f t="shared" si="20"/>
        <v>-1.6115999999999993</v>
      </c>
      <c r="AR9" s="24">
        <f t="shared" si="21"/>
        <v>-1.5984999999999978</v>
      </c>
      <c r="AS9" s="24">
        <f t="shared" si="22"/>
        <v>-0.67790000000000106</v>
      </c>
      <c r="AT9" s="24">
        <f t="shared" si="23"/>
        <v>-1.5498999999999974</v>
      </c>
      <c r="AU9" s="24">
        <f t="shared" si="24"/>
        <v>-1.4774999999999991</v>
      </c>
      <c r="AV9" s="24">
        <f t="shared" si="25"/>
        <v>-0.54390000000000072</v>
      </c>
      <c r="AW9" s="24">
        <f t="shared" si="26"/>
        <v>-1.3347999999999978</v>
      </c>
      <c r="AX9" s="24">
        <f t="shared" si="27"/>
        <v>-0.38640000000000185</v>
      </c>
      <c r="AY9" s="24"/>
      <c r="AZ9" s="24"/>
      <c r="BA9" s="24"/>
      <c r="BB9" s="24"/>
      <c r="BC9" s="12">
        <v>21.015999999999998</v>
      </c>
      <c r="BD9" s="12">
        <v>27.605</v>
      </c>
    </row>
    <row r="10" spans="1:65">
      <c r="A10" s="2">
        <v>6</v>
      </c>
      <c r="B10" s="5">
        <v>39078</v>
      </c>
      <c r="C10" s="27">
        <v>36.549999999999997</v>
      </c>
      <c r="D10" s="4">
        <f t="shared" si="0"/>
        <v>769.24957500000005</v>
      </c>
      <c r="E10" s="11">
        <v>48.69</v>
      </c>
      <c r="F10" s="15">
        <f t="shared" si="1"/>
        <v>1024.754085</v>
      </c>
      <c r="G10" s="11">
        <v>88.88</v>
      </c>
      <c r="H10" s="15">
        <f t="shared" si="2"/>
        <v>1870.61292</v>
      </c>
      <c r="I10" s="11">
        <v>52.64</v>
      </c>
      <c r="J10" s="15">
        <f t="shared" si="3"/>
        <v>1107.8877600000001</v>
      </c>
      <c r="K10" s="11">
        <v>24.88</v>
      </c>
      <c r="L10" s="15">
        <f t="shared" si="4"/>
        <v>523.63692000000003</v>
      </c>
      <c r="M10" s="11">
        <v>37.79</v>
      </c>
      <c r="N10" s="15">
        <f t="shared" si="5"/>
        <v>795.34723500000007</v>
      </c>
      <c r="O10" s="16">
        <v>43.49</v>
      </c>
      <c r="P10" s="15">
        <f t="shared" si="6"/>
        <v>1199.8891000000001</v>
      </c>
      <c r="Q10" s="11">
        <v>101.85</v>
      </c>
      <c r="R10" s="15">
        <f t="shared" si="7"/>
        <v>2810.0414999999998</v>
      </c>
      <c r="S10" s="11">
        <v>74.06</v>
      </c>
      <c r="T10" s="15">
        <f t="shared" si="8"/>
        <v>2043.3154</v>
      </c>
      <c r="U10" s="11">
        <v>56.5</v>
      </c>
      <c r="V10" s="15">
        <f t="shared" si="9"/>
        <v>1558.835</v>
      </c>
      <c r="W10" s="11">
        <v>79.62</v>
      </c>
      <c r="X10" s="15">
        <f t="shared" si="10"/>
        <v>2196.7157999999999</v>
      </c>
      <c r="Y10" s="11">
        <v>40.97</v>
      </c>
      <c r="Z10" s="15">
        <f t="shared" si="11"/>
        <v>1130.3623</v>
      </c>
      <c r="AA10" s="23">
        <v>90.533000000000001</v>
      </c>
      <c r="AB10" s="15">
        <f t="shared" si="12"/>
        <v>24978.054700000001</v>
      </c>
      <c r="AC10" s="23">
        <v>100.89400000000001</v>
      </c>
      <c r="AD10" s="15">
        <f t="shared" si="13"/>
        <v>27836.654600000002</v>
      </c>
      <c r="AE10" s="19">
        <v>95.77</v>
      </c>
      <c r="AF10" s="15">
        <f t="shared" si="14"/>
        <v>26422.942999999999</v>
      </c>
      <c r="AG10" s="21">
        <v>97.57</v>
      </c>
      <c r="AH10" s="15">
        <f t="shared" si="15"/>
        <v>20535.070049999998</v>
      </c>
      <c r="AI10" s="19">
        <v>113.15</v>
      </c>
      <c r="AJ10" s="15">
        <f t="shared" si="16"/>
        <v>23814.114750000004</v>
      </c>
      <c r="AK10" s="19">
        <v>154.75</v>
      </c>
      <c r="AL10" s="15">
        <f t="shared" si="17"/>
        <v>32569.458750000005</v>
      </c>
      <c r="AM10" s="29">
        <v>628</v>
      </c>
      <c r="AN10" s="15">
        <f t="shared" si="18"/>
        <v>13217.202000000001</v>
      </c>
      <c r="AO10" s="22">
        <v>159.55000000000001</v>
      </c>
      <c r="AP10" s="15">
        <f t="shared" si="19"/>
        <v>4401.9845000000005</v>
      </c>
      <c r="AQ10" s="24">
        <f t="shared" si="20"/>
        <v>-1.6421000000000028</v>
      </c>
      <c r="AR10" s="24">
        <f t="shared" si="21"/>
        <v>-1.6290000000000013</v>
      </c>
      <c r="AS10" s="24">
        <f t="shared" si="22"/>
        <v>-0.66290000000000049</v>
      </c>
      <c r="AT10" s="24">
        <f t="shared" si="23"/>
        <v>-1.5804000000000009</v>
      </c>
      <c r="AU10" s="24">
        <f t="shared" si="24"/>
        <v>-1.5080000000000027</v>
      </c>
      <c r="AV10" s="24">
        <f t="shared" si="25"/>
        <v>-0.52890000000000015</v>
      </c>
      <c r="AW10" s="24">
        <f t="shared" si="26"/>
        <v>-1.3653000000000013</v>
      </c>
      <c r="AX10" s="24">
        <f t="shared" si="27"/>
        <v>-0.37140000000000128</v>
      </c>
      <c r="AY10" s="24"/>
      <c r="AZ10" s="24"/>
      <c r="BA10" s="24"/>
      <c r="BB10" s="24"/>
      <c r="BC10" s="12">
        <v>21.046500000000002</v>
      </c>
      <c r="BD10" s="12">
        <v>27.59</v>
      </c>
    </row>
    <row r="11" spans="1:65">
      <c r="A11" s="2">
        <v>7</v>
      </c>
      <c r="B11" s="5">
        <v>39079</v>
      </c>
      <c r="C11" s="27">
        <v>37.270000000000003</v>
      </c>
      <c r="D11" s="4">
        <f t="shared" si="0"/>
        <v>780.34062500000005</v>
      </c>
      <c r="E11" s="11">
        <v>48.54</v>
      </c>
      <c r="F11" s="15">
        <f t="shared" si="1"/>
        <v>1016.30625</v>
      </c>
      <c r="G11" s="11">
        <v>89</v>
      </c>
      <c r="H11" s="15">
        <f t="shared" si="2"/>
        <v>1863.4375</v>
      </c>
      <c r="I11" s="11">
        <v>52.54</v>
      </c>
      <c r="J11" s="15">
        <f t="shared" si="3"/>
        <v>1100.0562500000001</v>
      </c>
      <c r="K11" s="11">
        <v>24.8</v>
      </c>
      <c r="L11" s="15">
        <f t="shared" si="4"/>
        <v>519.25</v>
      </c>
      <c r="M11" s="11">
        <v>37.479999999999997</v>
      </c>
      <c r="N11" s="15">
        <f t="shared" si="5"/>
        <v>784.73749999999995</v>
      </c>
      <c r="O11" s="16">
        <v>43.7</v>
      </c>
      <c r="P11" s="15">
        <f t="shared" si="6"/>
        <v>1203.0173</v>
      </c>
      <c r="Q11" s="11">
        <v>101.85</v>
      </c>
      <c r="R11" s="15">
        <f t="shared" si="7"/>
        <v>2803.8286499999999</v>
      </c>
      <c r="S11" s="11">
        <v>75</v>
      </c>
      <c r="T11" s="15">
        <f t="shared" si="8"/>
        <v>2064.6750000000002</v>
      </c>
      <c r="U11" s="11">
        <v>56.08</v>
      </c>
      <c r="V11" s="15">
        <f t="shared" si="9"/>
        <v>1543.8263199999999</v>
      </c>
      <c r="W11" s="11">
        <v>79.510000000000005</v>
      </c>
      <c r="X11" s="15">
        <f t="shared" si="10"/>
        <v>2188.83079</v>
      </c>
      <c r="Y11" s="11">
        <v>40.81</v>
      </c>
      <c r="Z11" s="15">
        <f t="shared" si="11"/>
        <v>1123.45849</v>
      </c>
      <c r="AA11" s="23">
        <v>90.418000000000006</v>
      </c>
      <c r="AB11" s="15">
        <f t="shared" si="12"/>
        <v>24891.17122</v>
      </c>
      <c r="AC11" s="23">
        <v>100.753</v>
      </c>
      <c r="AD11" s="15">
        <f t="shared" si="13"/>
        <v>27736.293369999999</v>
      </c>
      <c r="AE11" s="19">
        <v>95.47</v>
      </c>
      <c r="AF11" s="15">
        <f t="shared" si="14"/>
        <v>26281.936299999998</v>
      </c>
      <c r="AG11" s="21">
        <v>97.36</v>
      </c>
      <c r="AH11" s="15">
        <f t="shared" si="15"/>
        <v>20384.75</v>
      </c>
      <c r="AI11" s="21">
        <v>113.15</v>
      </c>
      <c r="AJ11" s="15">
        <f t="shared" si="16"/>
        <v>23690.78125</v>
      </c>
      <c r="AK11" s="19">
        <v>154.4</v>
      </c>
      <c r="AL11" s="15">
        <f t="shared" si="17"/>
        <v>32327.5</v>
      </c>
      <c r="AM11" s="29">
        <v>634.5</v>
      </c>
      <c r="AN11" s="15">
        <f t="shared" si="18"/>
        <v>13284.84375</v>
      </c>
      <c r="AO11" s="22">
        <v>159.80000000000001</v>
      </c>
      <c r="AP11" s="15">
        <f t="shared" si="19"/>
        <v>4399.1342000000004</v>
      </c>
      <c r="AQ11" s="24">
        <f t="shared" si="20"/>
        <v>-1.533100000000001</v>
      </c>
      <c r="AR11" s="24">
        <f t="shared" si="21"/>
        <v>-1.5199999999999996</v>
      </c>
      <c r="AS11" s="24">
        <f t="shared" si="22"/>
        <v>-0.60190000000000055</v>
      </c>
      <c r="AT11" s="24">
        <f t="shared" si="23"/>
        <v>-1.4713999999999992</v>
      </c>
      <c r="AU11" s="24">
        <f t="shared" si="24"/>
        <v>-1.3990000000000009</v>
      </c>
      <c r="AV11" s="24">
        <f t="shared" si="25"/>
        <v>-0.4679000000000002</v>
      </c>
      <c r="AW11" s="24">
        <f t="shared" si="26"/>
        <v>-1.2562999999999995</v>
      </c>
      <c r="AX11" s="24">
        <f t="shared" si="27"/>
        <v>-0.31040000000000134</v>
      </c>
      <c r="AY11" s="24"/>
      <c r="AZ11" s="24"/>
      <c r="BA11" s="24"/>
      <c r="BB11" s="24"/>
      <c r="BC11" s="12">
        <v>20.9375</v>
      </c>
      <c r="BD11" s="12">
        <v>27.529</v>
      </c>
    </row>
    <row r="12" spans="1:65">
      <c r="A12" s="2">
        <v>8</v>
      </c>
      <c r="B12" s="5">
        <v>39080</v>
      </c>
      <c r="C12" s="27">
        <v>36.93</v>
      </c>
      <c r="D12" s="4">
        <f t="shared" si="0"/>
        <v>769.43655000000001</v>
      </c>
      <c r="E12" s="11">
        <v>48.25</v>
      </c>
      <c r="F12" s="15">
        <f t="shared" si="1"/>
        <v>1005.2887500000001</v>
      </c>
      <c r="G12" s="11">
        <v>88.84</v>
      </c>
      <c r="H12" s="15">
        <f t="shared" si="2"/>
        <v>1850.9814000000001</v>
      </c>
      <c r="I12" s="11">
        <v>52.76</v>
      </c>
      <c r="J12" s="15">
        <f t="shared" si="3"/>
        <v>1099.2546</v>
      </c>
      <c r="K12" s="11">
        <v>24.7575</v>
      </c>
      <c r="L12" s="15">
        <f t="shared" si="4"/>
        <v>515.82251250000002</v>
      </c>
      <c r="M12" s="11">
        <v>37.21</v>
      </c>
      <c r="N12" s="15">
        <f t="shared" si="5"/>
        <v>775.27035000000001</v>
      </c>
      <c r="O12" s="16">
        <v>43.51</v>
      </c>
      <c r="P12" s="15">
        <f t="shared" si="6"/>
        <v>1196.6990399999997</v>
      </c>
      <c r="Q12" s="11">
        <v>101.34</v>
      </c>
      <c r="R12" s="15">
        <f t="shared" si="7"/>
        <v>2787.2553599999997</v>
      </c>
      <c r="S12" s="11">
        <v>75.599999999999994</v>
      </c>
      <c r="T12" s="15">
        <f t="shared" si="8"/>
        <v>2079.3023999999996</v>
      </c>
      <c r="U12" s="11">
        <v>55.06</v>
      </c>
      <c r="V12" s="15">
        <f t="shared" si="9"/>
        <v>1514.37024</v>
      </c>
      <c r="W12" s="11">
        <v>78.52</v>
      </c>
      <c r="X12" s="15">
        <f t="shared" si="10"/>
        <v>2159.6140799999998</v>
      </c>
      <c r="Y12" s="11">
        <v>40.83</v>
      </c>
      <c r="Z12" s="15">
        <f t="shared" si="11"/>
        <v>1122.9883199999999</v>
      </c>
      <c r="AA12" s="23">
        <v>90.486999999999995</v>
      </c>
      <c r="AB12" s="15">
        <f t="shared" si="12"/>
        <v>24887.544479999997</v>
      </c>
      <c r="AC12" s="23">
        <v>100.783</v>
      </c>
      <c r="AD12" s="15">
        <f t="shared" si="13"/>
        <v>27719.356319999999</v>
      </c>
      <c r="AE12" s="19">
        <v>95.5</v>
      </c>
      <c r="AF12" s="15">
        <f t="shared" si="14"/>
        <v>26266.319999999996</v>
      </c>
      <c r="AG12" s="21">
        <v>97.18</v>
      </c>
      <c r="AH12" s="15">
        <f t="shared" si="15"/>
        <v>20247.453000000001</v>
      </c>
      <c r="AI12" s="21">
        <v>113.15</v>
      </c>
      <c r="AJ12" s="15">
        <f t="shared" si="16"/>
        <v>23574.802500000002</v>
      </c>
      <c r="AK12" s="19">
        <v>154.1</v>
      </c>
      <c r="AL12" s="15">
        <f t="shared" si="17"/>
        <v>32106.735000000001</v>
      </c>
      <c r="AM12" s="29">
        <v>636.5</v>
      </c>
      <c r="AN12" s="15">
        <f t="shared" si="18"/>
        <v>13261.477500000001</v>
      </c>
      <c r="AO12" s="22">
        <v>161.25</v>
      </c>
      <c r="AP12" s="15">
        <f t="shared" si="19"/>
        <v>4435.0199999999995</v>
      </c>
      <c r="AQ12" s="24">
        <f t="shared" si="20"/>
        <v>-1.4306000000000019</v>
      </c>
      <c r="AR12" s="24">
        <f t="shared" si="21"/>
        <v>-1.4175000000000004</v>
      </c>
      <c r="AS12" s="24">
        <f t="shared" si="22"/>
        <v>-0.57689999999999841</v>
      </c>
      <c r="AT12" s="24">
        <f t="shared" si="23"/>
        <v>-1.3689</v>
      </c>
      <c r="AU12" s="24">
        <f t="shared" si="24"/>
        <v>-1.2965000000000018</v>
      </c>
      <c r="AV12" s="24">
        <f t="shared" si="25"/>
        <v>-0.44289999999999807</v>
      </c>
      <c r="AW12" s="24">
        <f t="shared" si="26"/>
        <v>-1.1538000000000004</v>
      </c>
      <c r="AX12" s="24">
        <f t="shared" si="27"/>
        <v>-0.28539999999999921</v>
      </c>
      <c r="AY12" s="24"/>
      <c r="AZ12" s="24"/>
      <c r="BA12" s="24"/>
      <c r="BB12" s="24"/>
      <c r="BC12" s="12">
        <v>20.835000000000001</v>
      </c>
      <c r="BD12" s="12">
        <v>27.503999999999998</v>
      </c>
    </row>
    <row r="13" spans="1:65">
      <c r="A13" s="2">
        <v>9</v>
      </c>
      <c r="B13" s="5">
        <v>39085</v>
      </c>
      <c r="C13" s="27">
        <v>36.380000000000003</v>
      </c>
      <c r="D13" s="4">
        <f t="shared" si="0"/>
        <v>760.59666000000004</v>
      </c>
      <c r="E13" s="11">
        <v>48.58</v>
      </c>
      <c r="F13" s="15">
        <f t="shared" si="1"/>
        <v>1015.66206</v>
      </c>
      <c r="G13" s="11">
        <v>89.17</v>
      </c>
      <c r="H13" s="15">
        <f t="shared" si="2"/>
        <v>1864.27719</v>
      </c>
      <c r="I13" s="11">
        <v>53.81</v>
      </c>
      <c r="J13" s="15">
        <f t="shared" si="3"/>
        <v>1125.00567</v>
      </c>
      <c r="K13" s="11">
        <v>24.4175</v>
      </c>
      <c r="L13" s="15">
        <f t="shared" si="4"/>
        <v>510.49667249999999</v>
      </c>
      <c r="M13" s="11">
        <v>37.97</v>
      </c>
      <c r="N13" s="15">
        <f t="shared" si="5"/>
        <v>793.83879000000002</v>
      </c>
      <c r="O13" s="16">
        <v>44.05</v>
      </c>
      <c r="P13" s="15">
        <f t="shared" si="6"/>
        <v>1212.1458749999999</v>
      </c>
      <c r="Q13" s="11">
        <v>103.34</v>
      </c>
      <c r="R13" s="15">
        <f t="shared" si="7"/>
        <v>2843.6584499999999</v>
      </c>
      <c r="S13" s="11">
        <v>75.44</v>
      </c>
      <c r="T13" s="15">
        <f t="shared" si="8"/>
        <v>2075.9202</v>
      </c>
      <c r="U13" s="11">
        <v>55.4</v>
      </c>
      <c r="V13" s="15">
        <f t="shared" si="9"/>
        <v>1524.4694999999999</v>
      </c>
      <c r="W13" s="11">
        <v>78.69</v>
      </c>
      <c r="X13" s="15">
        <f t="shared" si="10"/>
        <v>2165.3520749999998</v>
      </c>
      <c r="Y13" s="11">
        <v>41.46</v>
      </c>
      <c r="Z13" s="15">
        <f t="shared" si="11"/>
        <v>1140.87555</v>
      </c>
      <c r="AA13" s="23">
        <v>90.631</v>
      </c>
      <c r="AB13" s="15">
        <f t="shared" si="12"/>
        <v>24939.385425</v>
      </c>
      <c r="AC13" s="23">
        <v>100.839</v>
      </c>
      <c r="AD13" s="15">
        <f t="shared" si="13"/>
        <v>27748.371824999998</v>
      </c>
      <c r="AE13" s="20">
        <v>95.59</v>
      </c>
      <c r="AF13" s="15">
        <f t="shared" si="14"/>
        <v>26303.97825</v>
      </c>
      <c r="AG13" s="21">
        <v>97.13</v>
      </c>
      <c r="AH13" s="15">
        <f t="shared" si="15"/>
        <v>20306.969099999998</v>
      </c>
      <c r="AI13" s="21">
        <v>112.7</v>
      </c>
      <c r="AJ13" s="15">
        <f t="shared" si="16"/>
        <v>23562.188999999998</v>
      </c>
      <c r="AK13" s="20">
        <v>155.15</v>
      </c>
      <c r="AL13" s="15">
        <f t="shared" si="17"/>
        <v>32437.210500000001</v>
      </c>
      <c r="AM13" s="29">
        <v>627.5</v>
      </c>
      <c r="AN13" s="15">
        <f t="shared" si="18"/>
        <v>13119.1425</v>
      </c>
      <c r="AO13" s="22">
        <v>156.82</v>
      </c>
      <c r="AP13" s="15">
        <f t="shared" si="19"/>
        <v>4315.2943499999992</v>
      </c>
      <c r="AQ13" s="24">
        <f t="shared" si="20"/>
        <v>-1.502600000000001</v>
      </c>
      <c r="AR13" s="24">
        <f t="shared" si="21"/>
        <v>-1.4894999999999996</v>
      </c>
      <c r="AS13" s="24">
        <f t="shared" si="22"/>
        <v>-0.59039999999999893</v>
      </c>
      <c r="AT13" s="24">
        <f t="shared" si="23"/>
        <v>-1.4408999999999992</v>
      </c>
      <c r="AU13" s="24">
        <f t="shared" si="24"/>
        <v>-1.3685000000000009</v>
      </c>
      <c r="AV13" s="24">
        <f t="shared" si="25"/>
        <v>-0.45639999999999858</v>
      </c>
      <c r="AW13" s="24">
        <f t="shared" si="26"/>
        <v>-1.2257999999999996</v>
      </c>
      <c r="AX13" s="24">
        <f t="shared" si="27"/>
        <v>-0.29889999999999972</v>
      </c>
      <c r="AY13" s="24"/>
      <c r="AZ13" s="24"/>
      <c r="BA13" s="24"/>
      <c r="BB13" s="24"/>
      <c r="BC13" s="12">
        <v>20.907</v>
      </c>
      <c r="BD13" s="12">
        <v>27.517499999999998</v>
      </c>
    </row>
    <row r="14" spans="1:65">
      <c r="A14" s="2">
        <v>10</v>
      </c>
      <c r="B14" s="5">
        <v>39086</v>
      </c>
      <c r="C14" s="27">
        <v>37.200000000000003</v>
      </c>
      <c r="D14" s="4">
        <f t="shared" si="0"/>
        <v>787.33800000000008</v>
      </c>
      <c r="E14" s="11">
        <v>48.6</v>
      </c>
      <c r="F14" s="15">
        <f t="shared" si="1"/>
        <v>1028.6189999999999</v>
      </c>
      <c r="G14" s="11">
        <v>89.53</v>
      </c>
      <c r="H14" s="15">
        <f t="shared" si="2"/>
        <v>1894.90245</v>
      </c>
      <c r="I14" s="11">
        <v>54.72</v>
      </c>
      <c r="J14" s="15">
        <f t="shared" si="3"/>
        <v>1158.1487999999999</v>
      </c>
      <c r="K14" s="11">
        <v>24.6675</v>
      </c>
      <c r="L14" s="15">
        <f t="shared" si="4"/>
        <v>522.08763750000003</v>
      </c>
      <c r="M14" s="11">
        <v>37.75</v>
      </c>
      <c r="N14" s="15">
        <f t="shared" si="5"/>
        <v>798.97874999999999</v>
      </c>
      <c r="O14" s="16">
        <v>43.64</v>
      </c>
      <c r="P14" s="15">
        <f t="shared" si="6"/>
        <v>1208.4570600000002</v>
      </c>
      <c r="Q14" s="11">
        <v>103.35</v>
      </c>
      <c r="R14" s="15">
        <f t="shared" si="7"/>
        <v>2861.9165250000001</v>
      </c>
      <c r="S14" s="11">
        <v>75.5</v>
      </c>
      <c r="T14" s="15">
        <f t="shared" si="8"/>
        <v>2090.7082500000001</v>
      </c>
      <c r="U14" s="11">
        <v>54.3</v>
      </c>
      <c r="V14" s="15">
        <f t="shared" si="9"/>
        <v>1503.6484499999999</v>
      </c>
      <c r="W14" s="11">
        <v>79.14</v>
      </c>
      <c r="X14" s="15">
        <f t="shared" si="10"/>
        <v>2191.50531</v>
      </c>
      <c r="Y14" s="11">
        <v>41.27</v>
      </c>
      <c r="Z14" s="15">
        <f t="shared" si="11"/>
        <v>1142.8282050000003</v>
      </c>
      <c r="AA14" s="23">
        <v>90.741</v>
      </c>
      <c r="AB14" s="15">
        <f t="shared" si="12"/>
        <v>25127.544015000003</v>
      </c>
      <c r="AC14" s="23">
        <v>100.94199999999999</v>
      </c>
      <c r="AD14" s="15">
        <f t="shared" si="13"/>
        <v>27952.353929999997</v>
      </c>
      <c r="AE14" s="20">
        <v>95.32</v>
      </c>
      <c r="AF14" s="15">
        <f t="shared" si="14"/>
        <v>26395.537799999998</v>
      </c>
      <c r="AG14" s="21">
        <v>97.28</v>
      </c>
      <c r="AH14" s="15">
        <f t="shared" si="15"/>
        <v>20589.311999999998</v>
      </c>
      <c r="AI14" s="21">
        <v>113.2</v>
      </c>
      <c r="AJ14" s="15">
        <f t="shared" si="16"/>
        <v>23958.780000000002</v>
      </c>
      <c r="AK14" s="20">
        <v>154.4</v>
      </c>
      <c r="AL14" s="15">
        <f t="shared" si="17"/>
        <v>32678.760000000002</v>
      </c>
      <c r="AM14" s="29">
        <v>621.4</v>
      </c>
      <c r="AN14" s="15">
        <f t="shared" si="18"/>
        <v>13151.930999999999</v>
      </c>
      <c r="AO14" s="22">
        <v>149.72999999999999</v>
      </c>
      <c r="AP14" s="15">
        <f t="shared" si="19"/>
        <v>4146.2482950000003</v>
      </c>
      <c r="AQ14" s="24">
        <f t="shared" si="20"/>
        <v>-1.7606000000000002</v>
      </c>
      <c r="AR14" s="24">
        <f t="shared" si="21"/>
        <v>-1.7474999999999987</v>
      </c>
      <c r="AS14" s="24">
        <f t="shared" si="22"/>
        <v>-0.76440000000000197</v>
      </c>
      <c r="AT14" s="24">
        <f t="shared" si="23"/>
        <v>-1.6988999999999983</v>
      </c>
      <c r="AU14" s="24">
        <f t="shared" si="24"/>
        <v>-1.6265000000000001</v>
      </c>
      <c r="AV14" s="24">
        <f t="shared" si="25"/>
        <v>-0.63040000000000163</v>
      </c>
      <c r="AW14" s="24">
        <f t="shared" si="26"/>
        <v>-1.4837999999999987</v>
      </c>
      <c r="AX14" s="24">
        <f t="shared" si="27"/>
        <v>-0.47290000000000276</v>
      </c>
      <c r="AY14" s="24"/>
      <c r="AZ14" s="24"/>
      <c r="BA14" s="24"/>
      <c r="BB14" s="24"/>
      <c r="BC14" s="12">
        <v>21.164999999999999</v>
      </c>
      <c r="BD14" s="12">
        <v>27.691500000000001</v>
      </c>
    </row>
    <row r="15" spans="1:65">
      <c r="A15" s="2">
        <v>11</v>
      </c>
      <c r="B15" s="5">
        <v>39087</v>
      </c>
      <c r="C15" s="27">
        <v>36.68</v>
      </c>
      <c r="D15" s="4">
        <f t="shared" si="0"/>
        <v>779.92683999999997</v>
      </c>
      <c r="E15" s="11">
        <v>48.26</v>
      </c>
      <c r="F15" s="15">
        <f t="shared" si="1"/>
        <v>1026.1523799999998</v>
      </c>
      <c r="G15" s="11">
        <v>89.15</v>
      </c>
      <c r="H15" s="15">
        <f t="shared" si="2"/>
        <v>1895.59645</v>
      </c>
      <c r="I15" s="11">
        <v>53.96</v>
      </c>
      <c r="J15" s="15">
        <f t="shared" si="3"/>
        <v>1147.3514799999998</v>
      </c>
      <c r="K15" s="11">
        <v>24.7075</v>
      </c>
      <c r="L15" s="15">
        <f t="shared" si="4"/>
        <v>525.35557249999999</v>
      </c>
      <c r="M15" s="11">
        <v>37.56</v>
      </c>
      <c r="N15" s="15">
        <f t="shared" si="5"/>
        <v>798.63828000000001</v>
      </c>
      <c r="O15" s="16">
        <v>43.59</v>
      </c>
      <c r="P15" s="15">
        <f t="shared" si="6"/>
        <v>1205.6122200000002</v>
      </c>
      <c r="Q15" s="11">
        <v>102.05</v>
      </c>
      <c r="R15" s="15">
        <f t="shared" si="7"/>
        <v>2822.4989</v>
      </c>
      <c r="S15" s="11">
        <v>75.400000000000006</v>
      </c>
      <c r="T15" s="15">
        <f t="shared" si="8"/>
        <v>2085.4132000000004</v>
      </c>
      <c r="U15" s="11">
        <v>52.04</v>
      </c>
      <c r="V15" s="15">
        <f t="shared" si="9"/>
        <v>1439.32232</v>
      </c>
      <c r="W15" s="11">
        <v>77.86</v>
      </c>
      <c r="X15" s="15">
        <f t="shared" si="10"/>
        <v>2153.4518800000001</v>
      </c>
      <c r="Y15" s="11">
        <v>40.869999999999997</v>
      </c>
      <c r="Z15" s="15">
        <f t="shared" si="11"/>
        <v>1130.38246</v>
      </c>
      <c r="AA15" s="23">
        <v>90.412999999999997</v>
      </c>
      <c r="AB15" s="15">
        <f t="shared" si="12"/>
        <v>25006.427540000001</v>
      </c>
      <c r="AC15" s="23">
        <v>100.64400000000001</v>
      </c>
      <c r="AD15" s="15">
        <f t="shared" si="13"/>
        <v>27836.117520000003</v>
      </c>
      <c r="AE15" s="20">
        <v>95.39</v>
      </c>
      <c r="AF15" s="15">
        <f t="shared" si="14"/>
        <v>26382.966200000003</v>
      </c>
      <c r="AG15" s="21">
        <v>97.65</v>
      </c>
      <c r="AH15" s="15">
        <f t="shared" si="15"/>
        <v>20763.319499999998</v>
      </c>
      <c r="AI15" s="21">
        <v>113.2</v>
      </c>
      <c r="AJ15" s="15">
        <f t="shared" si="16"/>
        <v>24069.716</v>
      </c>
      <c r="AK15" s="20">
        <v>153.4</v>
      </c>
      <c r="AL15" s="15">
        <f t="shared" si="17"/>
        <v>32617.441999999995</v>
      </c>
      <c r="AM15" s="29">
        <v>614.79999999999995</v>
      </c>
      <c r="AN15" s="15">
        <f t="shared" si="18"/>
        <v>13072.492399999997</v>
      </c>
      <c r="AO15" s="22">
        <v>147.19999999999999</v>
      </c>
      <c r="AP15" s="15">
        <f t="shared" si="19"/>
        <v>4071.2575999999999</v>
      </c>
      <c r="AQ15" s="24">
        <f t="shared" si="20"/>
        <v>-1.8585999999999991</v>
      </c>
      <c r="AR15" s="24">
        <f t="shared" si="21"/>
        <v>-1.8454999999999977</v>
      </c>
      <c r="AS15" s="24">
        <f t="shared" si="22"/>
        <v>-0.73090000000000188</v>
      </c>
      <c r="AT15" s="24">
        <f t="shared" si="23"/>
        <v>-1.7968999999999973</v>
      </c>
      <c r="AU15" s="24">
        <f t="shared" si="24"/>
        <v>-1.724499999999999</v>
      </c>
      <c r="AV15" s="24">
        <f t="shared" si="25"/>
        <v>-0.59690000000000154</v>
      </c>
      <c r="AW15" s="24">
        <f t="shared" si="26"/>
        <v>-1.5817999999999977</v>
      </c>
      <c r="AX15" s="24">
        <f t="shared" si="27"/>
        <v>-0.43940000000000268</v>
      </c>
      <c r="AY15" s="24"/>
      <c r="AZ15" s="24"/>
      <c r="BA15" s="24"/>
      <c r="BB15" s="24"/>
      <c r="BC15" s="12">
        <v>21.262999999999998</v>
      </c>
      <c r="BD15" s="12">
        <v>27.658000000000001</v>
      </c>
    </row>
    <row r="16" spans="1:65">
      <c r="A16" s="2">
        <v>12</v>
      </c>
      <c r="B16" s="5">
        <v>39090</v>
      </c>
      <c r="C16" s="14">
        <v>37.21</v>
      </c>
      <c r="D16" s="4">
        <f>C16*BC16</f>
        <v>789.91248500000006</v>
      </c>
      <c r="E16" s="14">
        <v>48.57</v>
      </c>
      <c r="F16" s="15">
        <f>E16*BC16</f>
        <v>1031.0682449999999</v>
      </c>
      <c r="G16" s="14">
        <v>88.94</v>
      </c>
      <c r="H16" s="15">
        <f>G16*BC16</f>
        <v>1888.0627899999999</v>
      </c>
      <c r="I16" s="14">
        <v>52.66</v>
      </c>
      <c r="J16" s="15">
        <f>I16*BC16</f>
        <v>1117.8928100000001</v>
      </c>
      <c r="K16" s="14">
        <v>24.6325</v>
      </c>
      <c r="L16" s="15">
        <f>K16*BC16</f>
        <v>522.91102624999996</v>
      </c>
      <c r="M16" s="14">
        <v>37.549999999999997</v>
      </c>
      <c r="N16" s="15">
        <f>M16*BC16</f>
        <v>797.13017500000001</v>
      </c>
      <c r="O16" s="16">
        <v>43.05</v>
      </c>
      <c r="P16" s="15">
        <f t="shared" si="6"/>
        <v>1190.11725</v>
      </c>
      <c r="Q16" s="11">
        <v>101.51</v>
      </c>
      <c r="R16" s="15">
        <f t="shared" si="7"/>
        <v>2806.24395</v>
      </c>
      <c r="S16" s="11">
        <v>75.5</v>
      </c>
      <c r="T16" s="15">
        <f t="shared" si="8"/>
        <v>2087.1974999999998</v>
      </c>
      <c r="U16" s="11">
        <v>52.5</v>
      </c>
      <c r="V16" s="15">
        <f t="shared" si="9"/>
        <v>1451.3625</v>
      </c>
      <c r="W16" s="11">
        <v>80.2</v>
      </c>
      <c r="X16" s="15">
        <f t="shared" si="10"/>
        <v>2217.1289999999999</v>
      </c>
      <c r="Y16" s="11">
        <v>40.270000000000003</v>
      </c>
      <c r="Z16" s="15">
        <f t="shared" si="11"/>
        <v>1113.26415</v>
      </c>
      <c r="AA16" s="23">
        <v>90.474999999999994</v>
      </c>
      <c r="AB16" s="15">
        <f t="shared" si="12"/>
        <v>25011.813749999998</v>
      </c>
      <c r="AC16" s="23">
        <v>100.699</v>
      </c>
      <c r="AD16" s="15">
        <f t="shared" si="13"/>
        <v>27838.238550000002</v>
      </c>
      <c r="AE16" s="20">
        <v>95.21</v>
      </c>
      <c r="AF16" s="15">
        <f t="shared" si="14"/>
        <v>26320.804499999998</v>
      </c>
      <c r="AG16" s="21">
        <v>97.23</v>
      </c>
      <c r="AH16" s="15">
        <f t="shared" si="15"/>
        <v>20640.470549999998</v>
      </c>
      <c r="AI16" s="21">
        <v>112.95</v>
      </c>
      <c r="AJ16" s="15">
        <f t="shared" si="16"/>
        <v>23977.590749999999</v>
      </c>
      <c r="AK16" s="20">
        <v>154</v>
      </c>
      <c r="AL16" s="15">
        <f t="shared" si="17"/>
        <v>32691.89</v>
      </c>
      <c r="AM16" s="29">
        <v>609.79999999999995</v>
      </c>
      <c r="AN16" s="15">
        <f t="shared" si="18"/>
        <v>12945.139299999999</v>
      </c>
      <c r="AO16" s="22">
        <v>146.75</v>
      </c>
      <c r="AP16" s="15">
        <f t="shared" si="19"/>
        <v>4056.9037499999999</v>
      </c>
      <c r="AQ16" s="24">
        <f t="shared" si="20"/>
        <v>-1.8241000000000014</v>
      </c>
      <c r="AR16" s="24">
        <f t="shared" si="21"/>
        <v>-1.8109999999999999</v>
      </c>
      <c r="AS16" s="24">
        <f t="shared" si="22"/>
        <v>-0.7179000000000002</v>
      </c>
      <c r="AT16" s="24">
        <f t="shared" si="23"/>
        <v>-1.7623999999999995</v>
      </c>
      <c r="AU16" s="24">
        <f t="shared" si="24"/>
        <v>-1.6900000000000013</v>
      </c>
      <c r="AV16" s="24">
        <f t="shared" si="25"/>
        <v>-0.58389999999999986</v>
      </c>
      <c r="AW16" s="24">
        <f t="shared" si="26"/>
        <v>-1.5472999999999999</v>
      </c>
      <c r="AX16" s="24">
        <f t="shared" si="27"/>
        <v>-0.426400000000001</v>
      </c>
      <c r="AY16" s="24"/>
      <c r="AZ16" s="24"/>
      <c r="BA16" s="24"/>
      <c r="BB16" s="24"/>
      <c r="BC16" s="17">
        <v>21.2285</v>
      </c>
      <c r="BD16" s="12">
        <v>27.645</v>
      </c>
    </row>
    <row r="17" spans="1:56">
      <c r="A17" s="2">
        <v>13</v>
      </c>
      <c r="B17" s="5">
        <v>39091</v>
      </c>
      <c r="C17" s="14">
        <v>37.119999999999997</v>
      </c>
      <c r="D17" s="4">
        <f t="shared" ref="D17:D80" si="28">C17*BC17</f>
        <v>791.02719999999999</v>
      </c>
      <c r="E17" s="14">
        <v>48.61</v>
      </c>
      <c r="F17" s="15">
        <f t="shared" ref="F17:F80" si="29">E17*BC17</f>
        <v>1035.8791000000001</v>
      </c>
      <c r="G17" s="14">
        <v>88</v>
      </c>
      <c r="H17" s="15">
        <f t="shared" ref="H17:H80" si="30">G17*BC17</f>
        <v>1875.2800000000002</v>
      </c>
      <c r="I17" s="14">
        <v>52.67</v>
      </c>
      <c r="J17" s="15">
        <f t="shared" ref="J17:J80" si="31">I17*BC17</f>
        <v>1122.3977000000002</v>
      </c>
      <c r="K17" s="14">
        <v>24.94</v>
      </c>
      <c r="L17" s="15">
        <f t="shared" ref="L17:L80" si="32">K17*BC17</f>
        <v>531.47140000000013</v>
      </c>
      <c r="M17" s="14">
        <v>37.549999999999997</v>
      </c>
      <c r="N17" s="15">
        <f t="shared" ref="N17:N80" si="33">M17*BC17</f>
        <v>800.19050000000004</v>
      </c>
      <c r="O17" s="16">
        <v>43</v>
      </c>
      <c r="P17" s="15">
        <f t="shared" si="6"/>
        <v>1190.4550000000002</v>
      </c>
      <c r="Q17" s="11">
        <v>102.08</v>
      </c>
      <c r="R17" s="15">
        <f t="shared" si="7"/>
        <v>2826.0848000000001</v>
      </c>
      <c r="S17" s="11">
        <v>76.790000000000006</v>
      </c>
      <c r="T17" s="15">
        <f t="shared" si="8"/>
        <v>2125.9311500000003</v>
      </c>
      <c r="U17" s="11">
        <v>52.04</v>
      </c>
      <c r="V17" s="15">
        <f t="shared" si="9"/>
        <v>1440.7274</v>
      </c>
      <c r="W17" s="11">
        <v>81.34</v>
      </c>
      <c r="X17" s="15">
        <f t="shared" si="10"/>
        <v>2251.8979000000004</v>
      </c>
      <c r="Y17" s="11">
        <v>40.14</v>
      </c>
      <c r="Z17" s="15">
        <f t="shared" si="11"/>
        <v>1111.2759000000001</v>
      </c>
      <c r="AA17" s="23">
        <v>90.275000000000006</v>
      </c>
      <c r="AB17" s="15">
        <f t="shared" si="12"/>
        <v>24992.633750000005</v>
      </c>
      <c r="AC17" s="23">
        <v>100.55200000000001</v>
      </c>
      <c r="AD17" s="15">
        <f t="shared" si="13"/>
        <v>27837.821200000002</v>
      </c>
      <c r="AE17" s="20">
        <v>95.09</v>
      </c>
      <c r="AF17" s="15">
        <f t="shared" si="14"/>
        <v>26325.666500000003</v>
      </c>
      <c r="AG17" s="21">
        <v>97.22</v>
      </c>
      <c r="AH17" s="15">
        <f t="shared" si="15"/>
        <v>20717.582000000002</v>
      </c>
      <c r="AI17" s="21">
        <v>112.95</v>
      </c>
      <c r="AJ17" s="15">
        <f t="shared" si="16"/>
        <v>24069.645000000004</v>
      </c>
      <c r="AK17" s="20">
        <v>152.25</v>
      </c>
      <c r="AL17" s="15">
        <f t="shared" si="17"/>
        <v>32444.475000000002</v>
      </c>
      <c r="AM17" s="29">
        <v>613.5</v>
      </c>
      <c r="AN17" s="15">
        <f t="shared" si="18"/>
        <v>13073.685000000001</v>
      </c>
      <c r="AO17" s="22">
        <v>146.91999999999999</v>
      </c>
      <c r="AP17" s="15">
        <f t="shared" si="19"/>
        <v>4067.4802</v>
      </c>
      <c r="AQ17" s="24">
        <f t="shared" si="20"/>
        <v>-1.9056000000000033</v>
      </c>
      <c r="AR17" s="24">
        <f t="shared" si="21"/>
        <v>-1.8925000000000018</v>
      </c>
      <c r="AS17" s="24">
        <f t="shared" si="22"/>
        <v>-0.7579000000000029</v>
      </c>
      <c r="AT17" s="24">
        <f t="shared" si="23"/>
        <v>-1.8439000000000014</v>
      </c>
      <c r="AU17" s="24">
        <f t="shared" si="24"/>
        <v>-1.7715000000000032</v>
      </c>
      <c r="AV17" s="24">
        <f t="shared" si="25"/>
        <v>-0.62390000000000256</v>
      </c>
      <c r="AW17" s="24">
        <f t="shared" si="26"/>
        <v>-1.6288000000000018</v>
      </c>
      <c r="AX17" s="24">
        <f t="shared" si="27"/>
        <v>-0.4664000000000037</v>
      </c>
      <c r="AY17" s="24"/>
      <c r="AZ17" s="24"/>
      <c r="BA17" s="24"/>
      <c r="BB17" s="24"/>
      <c r="BC17" s="17">
        <v>21.310000000000002</v>
      </c>
      <c r="BD17" s="12">
        <v>27.685000000000002</v>
      </c>
    </row>
    <row r="18" spans="1:56">
      <c r="A18" s="2">
        <v>14</v>
      </c>
      <c r="B18" s="5">
        <v>39092</v>
      </c>
      <c r="C18" s="14">
        <v>37.340000000000003</v>
      </c>
      <c r="D18" s="4">
        <f t="shared" si="28"/>
        <v>799.24403000000007</v>
      </c>
      <c r="E18" s="14">
        <v>48.68</v>
      </c>
      <c r="F18" s="15">
        <f t="shared" si="29"/>
        <v>1041.9710599999999</v>
      </c>
      <c r="G18" s="14">
        <v>89.27</v>
      </c>
      <c r="H18" s="15">
        <f t="shared" si="30"/>
        <v>1910.7797149999999</v>
      </c>
      <c r="I18" s="14">
        <v>52.73</v>
      </c>
      <c r="J18" s="15">
        <f t="shared" si="31"/>
        <v>1128.659285</v>
      </c>
      <c r="K18" s="14">
        <v>24.94</v>
      </c>
      <c r="L18" s="15">
        <f t="shared" si="32"/>
        <v>533.82822999999996</v>
      </c>
      <c r="M18" s="14">
        <v>37.56</v>
      </c>
      <c r="N18" s="15">
        <f t="shared" si="33"/>
        <v>803.95302000000004</v>
      </c>
      <c r="O18" s="16">
        <v>42.95</v>
      </c>
      <c r="P18" s="15">
        <f t="shared" si="6"/>
        <v>1189.0707500000001</v>
      </c>
      <c r="Q18" s="11">
        <v>101</v>
      </c>
      <c r="R18" s="15">
        <f t="shared" si="7"/>
        <v>2796.1850000000004</v>
      </c>
      <c r="S18" s="11">
        <v>76.16</v>
      </c>
      <c r="T18" s="15">
        <f t="shared" si="8"/>
        <v>2108.4895999999999</v>
      </c>
      <c r="U18" s="11">
        <v>51.42</v>
      </c>
      <c r="V18" s="15">
        <f t="shared" si="9"/>
        <v>1423.5627000000002</v>
      </c>
      <c r="W18" s="11">
        <v>80.41</v>
      </c>
      <c r="X18" s="15">
        <f t="shared" si="10"/>
        <v>2226.15085</v>
      </c>
      <c r="Y18" s="11">
        <v>40.909999999999997</v>
      </c>
      <c r="Z18" s="15">
        <f t="shared" si="11"/>
        <v>1132.5933500000001</v>
      </c>
      <c r="AA18" s="23">
        <v>90.228999999999999</v>
      </c>
      <c r="AB18" s="15">
        <f t="shared" si="12"/>
        <v>24979.898649999999</v>
      </c>
      <c r="AC18" s="23">
        <v>100.455</v>
      </c>
      <c r="AD18" s="15">
        <f t="shared" si="13"/>
        <v>27810.966750000003</v>
      </c>
      <c r="AE18" s="20">
        <v>95</v>
      </c>
      <c r="AF18" s="15">
        <f t="shared" si="14"/>
        <v>26300.750000000004</v>
      </c>
      <c r="AG18" s="21">
        <v>97.29</v>
      </c>
      <c r="AH18" s="15">
        <f t="shared" si="15"/>
        <v>20824.438049999997</v>
      </c>
      <c r="AI18" s="21">
        <v>112.6</v>
      </c>
      <c r="AJ18" s="15">
        <f t="shared" si="16"/>
        <v>24101.466999999997</v>
      </c>
      <c r="AK18" s="20">
        <v>153.4</v>
      </c>
      <c r="AL18" s="15">
        <f t="shared" si="17"/>
        <v>32834.502999999997</v>
      </c>
      <c r="AM18" s="29">
        <v>611.4</v>
      </c>
      <c r="AN18" s="15">
        <f t="shared" si="18"/>
        <v>13086.711299999999</v>
      </c>
      <c r="AO18" s="22">
        <v>141.80000000000001</v>
      </c>
      <c r="AP18" s="15">
        <f t="shared" si="19"/>
        <v>3925.7330000000006</v>
      </c>
      <c r="AQ18" s="24">
        <f t="shared" si="20"/>
        <v>-2.0000999999999998</v>
      </c>
      <c r="AR18" s="24">
        <f t="shared" si="21"/>
        <v>-1.9869999999999983</v>
      </c>
      <c r="AS18" s="24">
        <f t="shared" si="22"/>
        <v>-0.7579000000000029</v>
      </c>
      <c r="AT18" s="24">
        <f t="shared" si="23"/>
        <v>-1.9383999999999979</v>
      </c>
      <c r="AU18" s="24">
        <f t="shared" si="24"/>
        <v>-1.8659999999999997</v>
      </c>
      <c r="AV18" s="24">
        <f t="shared" si="25"/>
        <v>-0.62390000000000256</v>
      </c>
      <c r="AW18" s="24">
        <f t="shared" si="26"/>
        <v>-1.7232999999999983</v>
      </c>
      <c r="AX18" s="24">
        <f t="shared" si="27"/>
        <v>-0.4664000000000037</v>
      </c>
      <c r="AY18" s="24"/>
      <c r="AZ18" s="24"/>
      <c r="BA18" s="24"/>
      <c r="BB18" s="24"/>
      <c r="BC18" s="17">
        <v>21.404499999999999</v>
      </c>
      <c r="BD18" s="12">
        <v>27.685000000000002</v>
      </c>
    </row>
    <row r="19" spans="1:56">
      <c r="A19" s="2">
        <v>15</v>
      </c>
      <c r="B19" s="5">
        <v>39093</v>
      </c>
      <c r="C19" s="14">
        <v>37.19</v>
      </c>
      <c r="D19" s="4">
        <f t="shared" si="28"/>
        <v>800.62631999999985</v>
      </c>
      <c r="E19" s="14">
        <v>48.74</v>
      </c>
      <c r="F19" s="15">
        <f t="shared" si="29"/>
        <v>1049.2747199999999</v>
      </c>
      <c r="G19" s="14">
        <v>88.84</v>
      </c>
      <c r="H19" s="15">
        <f t="shared" si="30"/>
        <v>1912.5475199999998</v>
      </c>
      <c r="I19" s="14">
        <v>53.07</v>
      </c>
      <c r="J19" s="15">
        <f t="shared" si="31"/>
        <v>1142.4909599999999</v>
      </c>
      <c r="K19" s="14">
        <v>24.995000000000001</v>
      </c>
      <c r="L19" s="15">
        <f t="shared" si="32"/>
        <v>538.09235999999999</v>
      </c>
      <c r="M19" s="14">
        <v>37.92</v>
      </c>
      <c r="N19" s="15">
        <f t="shared" si="33"/>
        <v>816.34176000000002</v>
      </c>
      <c r="O19" s="16">
        <v>43.5</v>
      </c>
      <c r="P19" s="15">
        <f t="shared" si="6"/>
        <v>1207.5817500000001</v>
      </c>
      <c r="Q19" s="11">
        <v>102.8</v>
      </c>
      <c r="R19" s="15">
        <f t="shared" si="7"/>
        <v>2853.7793999999999</v>
      </c>
      <c r="S19" s="11">
        <v>76.81</v>
      </c>
      <c r="T19" s="15">
        <f t="shared" si="8"/>
        <v>2132.284005</v>
      </c>
      <c r="U19" s="11">
        <v>52.9</v>
      </c>
      <c r="V19" s="15">
        <f t="shared" si="9"/>
        <v>1468.53045</v>
      </c>
      <c r="W19" s="11">
        <v>81.84</v>
      </c>
      <c r="X19" s="15">
        <f t="shared" si="10"/>
        <v>2271.91932</v>
      </c>
      <c r="Y19" s="11">
        <v>41.87</v>
      </c>
      <c r="Z19" s="15">
        <f t="shared" si="11"/>
        <v>1162.3321349999999</v>
      </c>
      <c r="AA19" s="23">
        <v>90.308000000000007</v>
      </c>
      <c r="AB19" s="15">
        <f t="shared" si="12"/>
        <v>25069.952340000003</v>
      </c>
      <c r="AC19" s="23">
        <v>100.51</v>
      </c>
      <c r="AD19" s="15">
        <f t="shared" si="13"/>
        <v>27902.078550000002</v>
      </c>
      <c r="AE19" s="20">
        <v>94.94</v>
      </c>
      <c r="AF19" s="15">
        <f t="shared" si="14"/>
        <v>26355.8187</v>
      </c>
      <c r="AG19" s="21">
        <v>97.06</v>
      </c>
      <c r="AH19" s="15">
        <f t="shared" si="15"/>
        <v>20895.076799999995</v>
      </c>
      <c r="AI19" s="21">
        <v>112.95</v>
      </c>
      <c r="AJ19" s="15">
        <f t="shared" si="16"/>
        <v>24315.875999999997</v>
      </c>
      <c r="AK19" s="20">
        <v>153.35</v>
      </c>
      <c r="AL19" s="15">
        <f t="shared" si="17"/>
        <v>33013.187999999995</v>
      </c>
      <c r="AM19" s="29">
        <v>626.20000000000005</v>
      </c>
      <c r="AN19" s="15">
        <f t="shared" si="18"/>
        <v>13480.8336</v>
      </c>
      <c r="AO19" s="22">
        <v>139.84</v>
      </c>
      <c r="AP19" s="15">
        <f t="shared" si="19"/>
        <v>3882.0283200000003</v>
      </c>
      <c r="AQ19" s="24">
        <f t="shared" si="20"/>
        <v>-2.1235999999999997</v>
      </c>
      <c r="AR19" s="24">
        <f t="shared" si="21"/>
        <v>-2.1104999999999983</v>
      </c>
      <c r="AS19" s="24">
        <f t="shared" si="22"/>
        <v>-0.83340000000000103</v>
      </c>
      <c r="AT19" s="24">
        <f t="shared" si="23"/>
        <v>-2.0618999999999978</v>
      </c>
      <c r="AU19" s="24">
        <f t="shared" si="24"/>
        <v>-1.9894999999999996</v>
      </c>
      <c r="AV19" s="24">
        <f t="shared" si="25"/>
        <v>-0.69940000000000069</v>
      </c>
      <c r="AW19" s="24">
        <f t="shared" si="26"/>
        <v>-1.8467999999999982</v>
      </c>
      <c r="AX19" s="24">
        <f t="shared" si="27"/>
        <v>-0.54190000000000182</v>
      </c>
      <c r="AY19" s="24"/>
      <c r="AZ19" s="24"/>
      <c r="BA19" s="24"/>
      <c r="BB19" s="24"/>
      <c r="BC19" s="17">
        <v>21.527999999999999</v>
      </c>
      <c r="BD19" s="12">
        <v>27.7605</v>
      </c>
    </row>
    <row r="20" spans="1:56">
      <c r="A20" s="2">
        <v>16</v>
      </c>
      <c r="B20" s="5">
        <v>39094</v>
      </c>
      <c r="C20" s="14">
        <v>37.979999999999997</v>
      </c>
      <c r="D20" s="4">
        <f t="shared" si="28"/>
        <v>817.69040999999993</v>
      </c>
      <c r="E20" s="14">
        <v>48.55</v>
      </c>
      <c r="F20" s="15">
        <f t="shared" si="29"/>
        <v>1045.2572249999998</v>
      </c>
      <c r="G20" s="14">
        <v>88.13</v>
      </c>
      <c r="H20" s="15">
        <f t="shared" si="30"/>
        <v>1897.3948349999998</v>
      </c>
      <c r="I20" s="14">
        <v>53.75</v>
      </c>
      <c r="J20" s="15">
        <f t="shared" si="31"/>
        <v>1157.2106249999999</v>
      </c>
      <c r="K20" s="14">
        <v>24.94</v>
      </c>
      <c r="L20" s="15">
        <f t="shared" si="32"/>
        <v>536.94573000000003</v>
      </c>
      <c r="M20" s="14">
        <v>37.89</v>
      </c>
      <c r="N20" s="15">
        <f t="shared" si="33"/>
        <v>815.75275499999998</v>
      </c>
      <c r="O20" s="16">
        <v>43.7</v>
      </c>
      <c r="P20" s="15">
        <f t="shared" si="6"/>
        <v>1215.40625</v>
      </c>
      <c r="Q20" s="11">
        <v>104.22</v>
      </c>
      <c r="R20" s="15">
        <f t="shared" si="7"/>
        <v>2898.6187500000001</v>
      </c>
      <c r="S20" s="11">
        <v>77.55</v>
      </c>
      <c r="T20" s="15">
        <f t="shared" si="8"/>
        <v>2156.859375</v>
      </c>
      <c r="U20" s="11">
        <v>52.95</v>
      </c>
      <c r="V20" s="15">
        <f t="shared" si="9"/>
        <v>1472.671875</v>
      </c>
      <c r="W20" s="11">
        <v>82.9</v>
      </c>
      <c r="X20" s="15">
        <f t="shared" si="10"/>
        <v>2305.65625</v>
      </c>
      <c r="Y20" s="11">
        <v>43.28</v>
      </c>
      <c r="Z20" s="15">
        <f t="shared" si="11"/>
        <v>1203.7250000000001</v>
      </c>
      <c r="AA20" s="23">
        <v>90.06</v>
      </c>
      <c r="AB20" s="15">
        <f t="shared" si="12"/>
        <v>25047.937500000004</v>
      </c>
      <c r="AC20" s="23">
        <v>100.242</v>
      </c>
      <c r="AD20" s="15">
        <f t="shared" si="13"/>
        <v>27879.806250000001</v>
      </c>
      <c r="AE20" s="20">
        <v>95.01</v>
      </c>
      <c r="AF20" s="15">
        <f t="shared" si="14"/>
        <v>26424.656250000004</v>
      </c>
      <c r="AG20" s="21">
        <v>96.75</v>
      </c>
      <c r="AH20" s="15">
        <f t="shared" si="15"/>
        <v>20829.791249999998</v>
      </c>
      <c r="AI20" s="21">
        <v>112.85</v>
      </c>
      <c r="AJ20" s="15">
        <f t="shared" si="16"/>
        <v>24296.040749999996</v>
      </c>
      <c r="AK20" s="20">
        <v>153.75</v>
      </c>
      <c r="AL20" s="15">
        <f t="shared" si="17"/>
        <v>33101.606249999997</v>
      </c>
      <c r="AM20" s="29">
        <v>626.4</v>
      </c>
      <c r="AN20" s="15">
        <f t="shared" si="18"/>
        <v>13486.078799999999</v>
      </c>
      <c r="AO20" s="22">
        <v>141.58000000000001</v>
      </c>
      <c r="AP20" s="15">
        <f t="shared" si="19"/>
        <v>3937.6937500000004</v>
      </c>
      <c r="AQ20" s="24">
        <f t="shared" si="20"/>
        <v>-2.1250999999999998</v>
      </c>
      <c r="AR20" s="24">
        <f t="shared" si="21"/>
        <v>-2.1119999999999983</v>
      </c>
      <c r="AS20" s="24">
        <f t="shared" si="22"/>
        <v>-0.88540000000000063</v>
      </c>
      <c r="AT20" s="24">
        <f t="shared" si="23"/>
        <v>-2.0633999999999979</v>
      </c>
      <c r="AU20" s="24">
        <f t="shared" si="24"/>
        <v>-1.9909999999999997</v>
      </c>
      <c r="AV20" s="24">
        <f t="shared" si="25"/>
        <v>-0.75140000000000029</v>
      </c>
      <c r="AW20" s="24">
        <f t="shared" si="26"/>
        <v>-1.8482999999999983</v>
      </c>
      <c r="AX20" s="24">
        <f t="shared" si="27"/>
        <v>-0.59390000000000143</v>
      </c>
      <c r="AY20" s="24"/>
      <c r="AZ20" s="24"/>
      <c r="BA20" s="24"/>
      <c r="BB20" s="24"/>
      <c r="BC20" s="17">
        <v>21.529499999999999</v>
      </c>
      <c r="BD20" s="12">
        <v>27.8125</v>
      </c>
    </row>
    <row r="21" spans="1:56">
      <c r="A21" s="2">
        <v>17</v>
      </c>
      <c r="B21" s="5">
        <v>39098</v>
      </c>
      <c r="C21" s="14">
        <v>37.1</v>
      </c>
      <c r="D21" s="4">
        <f t="shared" si="28"/>
        <v>799.28240000000005</v>
      </c>
      <c r="E21" s="14">
        <v>48.5</v>
      </c>
      <c r="F21" s="15">
        <f t="shared" si="29"/>
        <v>1044.884</v>
      </c>
      <c r="G21" s="14">
        <v>88</v>
      </c>
      <c r="H21" s="15">
        <f t="shared" si="30"/>
        <v>1895.8720000000001</v>
      </c>
      <c r="I21" s="14">
        <v>54.54</v>
      </c>
      <c r="J21" s="15">
        <f t="shared" si="31"/>
        <v>1175.0097599999999</v>
      </c>
      <c r="K21" s="14">
        <v>24.9925</v>
      </c>
      <c r="L21" s="15">
        <f t="shared" si="32"/>
        <v>538.43841999999995</v>
      </c>
      <c r="M21" s="14">
        <v>38.11</v>
      </c>
      <c r="N21" s="15">
        <f t="shared" si="33"/>
        <v>821.04183999999998</v>
      </c>
      <c r="O21" s="16">
        <v>43.85</v>
      </c>
      <c r="P21" s="15">
        <f t="shared" si="6"/>
        <v>1220.3454999999999</v>
      </c>
      <c r="Q21" s="11">
        <v>104.1</v>
      </c>
      <c r="R21" s="15">
        <f t="shared" si="7"/>
        <v>2897.1029999999996</v>
      </c>
      <c r="S21" s="11">
        <v>77.75</v>
      </c>
      <c r="T21" s="15">
        <f t="shared" si="8"/>
        <v>2163.7824999999998</v>
      </c>
      <c r="U21" s="11">
        <v>52.31</v>
      </c>
      <c r="V21" s="15">
        <f t="shared" si="9"/>
        <v>1455.7873</v>
      </c>
      <c r="W21" s="11">
        <v>82.1</v>
      </c>
      <c r="X21" s="15">
        <f t="shared" si="10"/>
        <v>2284.8429999999998</v>
      </c>
      <c r="Y21" s="11">
        <v>42.78</v>
      </c>
      <c r="Z21" s="15">
        <f t="shared" si="11"/>
        <v>1190.5673999999999</v>
      </c>
      <c r="AA21" s="23">
        <v>90.254000000000005</v>
      </c>
      <c r="AB21" s="15">
        <f t="shared" si="12"/>
        <v>25117.688199999997</v>
      </c>
      <c r="AC21" s="23">
        <v>100.307</v>
      </c>
      <c r="AD21" s="15">
        <f t="shared" si="13"/>
        <v>27915.438099999996</v>
      </c>
      <c r="AE21" s="20">
        <v>94.71</v>
      </c>
      <c r="AF21" s="15">
        <f t="shared" si="14"/>
        <v>26357.792999999998</v>
      </c>
      <c r="AG21" s="21">
        <v>96.7</v>
      </c>
      <c r="AH21" s="15">
        <f t="shared" si="15"/>
        <v>20833.047999999999</v>
      </c>
      <c r="AI21" s="21">
        <v>112.85</v>
      </c>
      <c r="AJ21" s="15">
        <f t="shared" si="16"/>
        <v>24312.404000000002</v>
      </c>
      <c r="AK21" s="20">
        <v>153.5</v>
      </c>
      <c r="AL21" s="15">
        <f t="shared" si="17"/>
        <v>33070.04</v>
      </c>
      <c r="AM21" s="29">
        <v>624.79999999999995</v>
      </c>
      <c r="AN21" s="15">
        <f t="shared" si="18"/>
        <v>13460.691199999999</v>
      </c>
      <c r="AO21" s="22">
        <v>136.80000000000001</v>
      </c>
      <c r="AP21" s="15">
        <f t="shared" si="19"/>
        <v>3807.1440000000002</v>
      </c>
      <c r="AQ21" s="24">
        <f t="shared" si="20"/>
        <v>-2.1396000000000015</v>
      </c>
      <c r="AR21" s="24">
        <f t="shared" si="21"/>
        <v>-2.1265000000000001</v>
      </c>
      <c r="AS21" s="24">
        <f t="shared" si="22"/>
        <v>-0.90289999999999893</v>
      </c>
      <c r="AT21" s="24">
        <f t="shared" si="23"/>
        <v>-2.0778999999999996</v>
      </c>
      <c r="AU21" s="24">
        <f t="shared" si="24"/>
        <v>-2.0055000000000014</v>
      </c>
      <c r="AV21" s="24">
        <f t="shared" si="25"/>
        <v>-0.76889999999999858</v>
      </c>
      <c r="AW21" s="24">
        <f t="shared" si="26"/>
        <v>-1.8628</v>
      </c>
      <c r="AX21" s="24">
        <f t="shared" si="27"/>
        <v>-0.61139999999999972</v>
      </c>
      <c r="AY21" s="24"/>
      <c r="AZ21" s="24"/>
      <c r="BA21" s="24"/>
      <c r="BB21" s="24"/>
      <c r="BC21" s="17">
        <v>21.544</v>
      </c>
      <c r="BD21" s="12">
        <v>27.83</v>
      </c>
    </row>
    <row r="22" spans="1:56">
      <c r="A22" s="2">
        <v>18</v>
      </c>
      <c r="B22" s="5">
        <v>39099</v>
      </c>
      <c r="C22" s="14">
        <v>37.520000000000003</v>
      </c>
      <c r="D22" s="4">
        <f t="shared" si="28"/>
        <v>807.74932000000013</v>
      </c>
      <c r="E22" s="14">
        <v>48.6</v>
      </c>
      <c r="F22" s="15">
        <f t="shared" si="29"/>
        <v>1046.2851000000001</v>
      </c>
      <c r="G22" s="14">
        <v>88.83</v>
      </c>
      <c r="H22" s="15">
        <f t="shared" si="30"/>
        <v>1912.376655</v>
      </c>
      <c r="I22" s="14">
        <v>55.23</v>
      </c>
      <c r="J22" s="15">
        <f t="shared" si="31"/>
        <v>1189.019055</v>
      </c>
      <c r="K22" s="14">
        <v>24.954999999999998</v>
      </c>
      <c r="L22" s="15">
        <f t="shared" si="32"/>
        <v>537.2437175</v>
      </c>
      <c r="M22" s="14">
        <v>37.979999999999997</v>
      </c>
      <c r="N22" s="15">
        <f t="shared" si="33"/>
        <v>817.65242999999998</v>
      </c>
      <c r="O22" s="16">
        <v>44.53</v>
      </c>
      <c r="P22" s="15">
        <f t="shared" si="6"/>
        <v>1240.1605000000002</v>
      </c>
      <c r="Q22" s="11">
        <v>103.6</v>
      </c>
      <c r="R22" s="15">
        <f t="shared" si="7"/>
        <v>2885.2599999999998</v>
      </c>
      <c r="S22" s="11">
        <v>78.3</v>
      </c>
      <c r="T22" s="15">
        <f t="shared" si="8"/>
        <v>2180.6550000000002</v>
      </c>
      <c r="U22" s="11">
        <v>53</v>
      </c>
      <c r="V22" s="15">
        <f t="shared" si="9"/>
        <v>1476.0500000000002</v>
      </c>
      <c r="W22" s="11">
        <v>83.14</v>
      </c>
      <c r="X22" s="15">
        <f t="shared" si="10"/>
        <v>2315.4490000000001</v>
      </c>
      <c r="Y22" s="11">
        <v>43.57</v>
      </c>
      <c r="Z22" s="15">
        <f t="shared" si="11"/>
        <v>1213.4245000000001</v>
      </c>
      <c r="AA22" s="23">
        <v>90.301000000000002</v>
      </c>
      <c r="AB22" s="15">
        <f t="shared" si="12"/>
        <v>25148.8285</v>
      </c>
      <c r="AC22" s="23">
        <v>100.26600000000001</v>
      </c>
      <c r="AD22" s="15">
        <f t="shared" si="13"/>
        <v>27924.081000000002</v>
      </c>
      <c r="AE22" s="20">
        <v>95.1</v>
      </c>
      <c r="AF22" s="15">
        <f t="shared" si="14"/>
        <v>26485.35</v>
      </c>
      <c r="AG22" s="21">
        <v>96.77</v>
      </c>
      <c r="AH22" s="15">
        <f t="shared" si="15"/>
        <v>20833.12945</v>
      </c>
      <c r="AI22" s="21">
        <v>112.85</v>
      </c>
      <c r="AJ22" s="15">
        <f t="shared" si="16"/>
        <v>24294.912250000001</v>
      </c>
      <c r="AK22" s="20">
        <v>153.75</v>
      </c>
      <c r="AL22" s="15">
        <f t="shared" si="17"/>
        <v>33100.068749999999</v>
      </c>
      <c r="AM22" s="29">
        <v>632</v>
      </c>
      <c r="AN22" s="15">
        <f t="shared" si="18"/>
        <v>13606.012000000001</v>
      </c>
      <c r="AO22" s="22">
        <v>141.9</v>
      </c>
      <c r="AP22" s="15">
        <f t="shared" si="19"/>
        <v>3951.9150000000004</v>
      </c>
      <c r="AQ22" s="24">
        <f t="shared" si="20"/>
        <v>-2.1241000000000021</v>
      </c>
      <c r="AR22" s="24">
        <f t="shared" si="21"/>
        <v>-2.1110000000000007</v>
      </c>
      <c r="AS22" s="24">
        <f t="shared" si="22"/>
        <v>-0.92290000000000205</v>
      </c>
      <c r="AT22" s="24">
        <f t="shared" si="23"/>
        <v>-2.0624000000000002</v>
      </c>
      <c r="AU22" s="24">
        <f t="shared" si="24"/>
        <v>-1.990000000000002</v>
      </c>
      <c r="AV22" s="24">
        <f t="shared" si="25"/>
        <v>-0.78890000000000171</v>
      </c>
      <c r="AW22" s="24">
        <f t="shared" si="26"/>
        <v>-1.8473000000000006</v>
      </c>
      <c r="AX22" s="24">
        <f t="shared" si="27"/>
        <v>-0.63140000000000285</v>
      </c>
      <c r="AY22" s="24"/>
      <c r="AZ22" s="24"/>
      <c r="BA22" s="24"/>
      <c r="BB22" s="24"/>
      <c r="BC22" s="17">
        <v>21.528500000000001</v>
      </c>
      <c r="BD22" s="12">
        <v>27.85</v>
      </c>
    </row>
    <row r="23" spans="1:56">
      <c r="A23" s="2">
        <v>19</v>
      </c>
      <c r="B23" s="5">
        <v>39100</v>
      </c>
      <c r="C23" s="14">
        <v>37.15</v>
      </c>
      <c r="D23" s="4">
        <f t="shared" si="28"/>
        <v>796.58887499999992</v>
      </c>
      <c r="E23" s="14">
        <v>48.35</v>
      </c>
      <c r="F23" s="15">
        <f t="shared" si="29"/>
        <v>1036.7448750000001</v>
      </c>
      <c r="G23" s="14">
        <v>88</v>
      </c>
      <c r="H23" s="15">
        <f t="shared" si="30"/>
        <v>1886.9399999999998</v>
      </c>
      <c r="I23" s="14">
        <v>55.75</v>
      </c>
      <c r="J23" s="15">
        <f t="shared" si="31"/>
        <v>1195.4193749999999</v>
      </c>
      <c r="K23" s="14">
        <v>24.9175</v>
      </c>
      <c r="L23" s="15">
        <f t="shared" si="32"/>
        <v>534.29349375000004</v>
      </c>
      <c r="M23" s="14">
        <v>38</v>
      </c>
      <c r="N23" s="15">
        <f t="shared" si="33"/>
        <v>814.81499999999994</v>
      </c>
      <c r="O23" s="16">
        <v>45.39</v>
      </c>
      <c r="P23" s="15">
        <f t="shared" si="6"/>
        <v>1261.047675</v>
      </c>
      <c r="Q23" s="11">
        <v>103.68</v>
      </c>
      <c r="R23" s="15">
        <f t="shared" si="7"/>
        <v>2880.4895999999999</v>
      </c>
      <c r="S23" s="11">
        <v>78.3</v>
      </c>
      <c r="T23" s="15">
        <f t="shared" si="8"/>
        <v>2175.3697499999998</v>
      </c>
      <c r="U23" s="11">
        <v>53.18</v>
      </c>
      <c r="V23" s="15">
        <f t="shared" si="9"/>
        <v>1477.47335</v>
      </c>
      <c r="W23" s="11">
        <v>83.22</v>
      </c>
      <c r="X23" s="15">
        <f t="shared" si="10"/>
        <v>2312.0596499999997</v>
      </c>
      <c r="Y23" s="11">
        <v>43.65</v>
      </c>
      <c r="Z23" s="15">
        <f t="shared" si="11"/>
        <v>1212.7061249999999</v>
      </c>
      <c r="AA23" s="23">
        <v>90.174999999999997</v>
      </c>
      <c r="AB23" s="15">
        <f t="shared" si="12"/>
        <v>25052.869375000002</v>
      </c>
      <c r="AC23" s="23">
        <v>100.09399999999999</v>
      </c>
      <c r="AD23" s="15">
        <f t="shared" si="13"/>
        <v>27808.615549999995</v>
      </c>
      <c r="AE23" s="20">
        <v>94.96</v>
      </c>
      <c r="AF23" s="15">
        <f t="shared" si="14"/>
        <v>26382.261999999995</v>
      </c>
      <c r="AG23" s="21">
        <v>96.47</v>
      </c>
      <c r="AH23" s="15">
        <f t="shared" si="15"/>
        <v>20685.579749999997</v>
      </c>
      <c r="AI23" s="21">
        <v>112.85</v>
      </c>
      <c r="AJ23" s="15">
        <f t="shared" si="16"/>
        <v>24197.861249999994</v>
      </c>
      <c r="AK23" s="20">
        <v>153.75</v>
      </c>
      <c r="AL23" s="15">
        <f t="shared" si="17"/>
        <v>32967.84375</v>
      </c>
      <c r="AM23" s="29">
        <v>627.6</v>
      </c>
      <c r="AN23" s="15">
        <f t="shared" si="18"/>
        <v>13457.313</v>
      </c>
      <c r="AO23" s="22">
        <v>138.34</v>
      </c>
      <c r="AP23" s="15">
        <f t="shared" si="19"/>
        <v>3843.4310500000001</v>
      </c>
      <c r="AQ23" s="24">
        <f t="shared" si="20"/>
        <v>-2.0381</v>
      </c>
      <c r="AR23" s="24">
        <f t="shared" si="21"/>
        <v>-2.0249999999999986</v>
      </c>
      <c r="AS23" s="24">
        <f t="shared" si="22"/>
        <v>-0.85539999999999949</v>
      </c>
      <c r="AT23" s="24">
        <f t="shared" si="23"/>
        <v>-1.9763999999999982</v>
      </c>
      <c r="AU23" s="24">
        <f t="shared" si="24"/>
        <v>-1.9039999999999999</v>
      </c>
      <c r="AV23" s="24">
        <f t="shared" si="25"/>
        <v>-0.72139999999999915</v>
      </c>
      <c r="AW23" s="24">
        <f t="shared" si="26"/>
        <v>-1.7612999999999985</v>
      </c>
      <c r="AX23" s="24">
        <f t="shared" si="27"/>
        <v>-0.56390000000000029</v>
      </c>
      <c r="AY23" s="24"/>
      <c r="AZ23" s="24"/>
      <c r="BA23" s="24"/>
      <c r="BB23" s="24"/>
      <c r="BC23" s="17">
        <v>21.442499999999999</v>
      </c>
      <c r="BD23" s="12">
        <v>27.782499999999999</v>
      </c>
    </row>
    <row r="24" spans="1:56">
      <c r="A24" s="2">
        <v>20</v>
      </c>
      <c r="B24" s="5">
        <v>39101</v>
      </c>
      <c r="C24" s="14">
        <v>36.75</v>
      </c>
      <c r="D24" s="4">
        <f t="shared" si="28"/>
        <v>787.27687500000002</v>
      </c>
      <c r="E24" s="14">
        <v>48.26</v>
      </c>
      <c r="F24" s="15">
        <f t="shared" si="29"/>
        <v>1033.8498499999998</v>
      </c>
      <c r="G24" s="14">
        <v>88.63</v>
      </c>
      <c r="H24" s="15">
        <f t="shared" si="30"/>
        <v>1898.6761749999998</v>
      </c>
      <c r="I24" s="14">
        <v>55.95</v>
      </c>
      <c r="J24" s="15">
        <f t="shared" si="31"/>
        <v>1198.5888749999999</v>
      </c>
      <c r="K24" s="14">
        <v>24.984999999999999</v>
      </c>
      <c r="L24" s="15">
        <f t="shared" si="32"/>
        <v>535.24116249999997</v>
      </c>
      <c r="M24" s="14">
        <v>36.950000000000003</v>
      </c>
      <c r="N24" s="15">
        <f t="shared" si="33"/>
        <v>791.561375</v>
      </c>
      <c r="O24" s="16">
        <v>45.4</v>
      </c>
      <c r="P24" s="15">
        <f t="shared" si="6"/>
        <v>1261.212</v>
      </c>
      <c r="Q24" s="11">
        <v>105.01</v>
      </c>
      <c r="R24" s="15">
        <f t="shared" si="7"/>
        <v>2917.1778000000004</v>
      </c>
      <c r="S24" s="11">
        <v>78.150000000000006</v>
      </c>
      <c r="T24" s="15">
        <f t="shared" si="8"/>
        <v>2171.0070000000001</v>
      </c>
      <c r="U24" s="11">
        <v>56.05</v>
      </c>
      <c r="V24" s="15">
        <f t="shared" si="9"/>
        <v>1557.069</v>
      </c>
      <c r="W24" s="11">
        <v>83.41</v>
      </c>
      <c r="X24" s="15">
        <f t="shared" si="10"/>
        <v>2317.1298000000002</v>
      </c>
      <c r="Y24" s="11">
        <v>43.87</v>
      </c>
      <c r="Z24" s="15">
        <f t="shared" si="11"/>
        <v>1218.7085999999999</v>
      </c>
      <c r="AA24" s="23">
        <v>90.265000000000001</v>
      </c>
      <c r="AB24" s="15">
        <f t="shared" si="12"/>
        <v>25075.617000000002</v>
      </c>
      <c r="AC24" s="23">
        <v>100.131</v>
      </c>
      <c r="AD24" s="15">
        <f t="shared" si="13"/>
        <v>27816.391800000001</v>
      </c>
      <c r="AE24" s="20">
        <v>95.19</v>
      </c>
      <c r="AF24" s="15">
        <f t="shared" si="14"/>
        <v>26443.781999999999</v>
      </c>
      <c r="AG24" s="21">
        <v>96.74</v>
      </c>
      <c r="AH24" s="15">
        <f t="shared" si="15"/>
        <v>20724.126499999998</v>
      </c>
      <c r="AI24" s="21">
        <v>112.45</v>
      </c>
      <c r="AJ24" s="15">
        <f t="shared" si="16"/>
        <v>24089.60125</v>
      </c>
      <c r="AK24" s="20">
        <v>154</v>
      </c>
      <c r="AL24" s="15">
        <f t="shared" si="17"/>
        <v>32990.65</v>
      </c>
      <c r="AM24" s="29">
        <v>635.70000000000005</v>
      </c>
      <c r="AN24" s="15">
        <f t="shared" si="18"/>
        <v>13618.28325</v>
      </c>
      <c r="AO24" s="22">
        <v>143.5</v>
      </c>
      <c r="AP24" s="15">
        <f t="shared" si="19"/>
        <v>3986.4300000000003</v>
      </c>
      <c r="AQ24" s="24">
        <f t="shared" si="20"/>
        <v>-2.0181000000000004</v>
      </c>
      <c r="AR24" s="24">
        <f t="shared" si="21"/>
        <v>-2.004999999999999</v>
      </c>
      <c r="AS24" s="24">
        <f t="shared" si="22"/>
        <v>-0.85290000000000177</v>
      </c>
      <c r="AT24" s="24">
        <f t="shared" si="23"/>
        <v>-1.9563999999999986</v>
      </c>
      <c r="AU24" s="24">
        <f t="shared" si="24"/>
        <v>-1.8840000000000003</v>
      </c>
      <c r="AV24" s="24">
        <f t="shared" si="25"/>
        <v>-0.71890000000000143</v>
      </c>
      <c r="AW24" s="24">
        <f t="shared" si="26"/>
        <v>-1.741299999999999</v>
      </c>
      <c r="AX24" s="24">
        <f t="shared" si="27"/>
        <v>-0.56140000000000256</v>
      </c>
      <c r="AY24" s="24"/>
      <c r="AZ24" s="24"/>
      <c r="BA24" s="24"/>
      <c r="BB24" s="24"/>
      <c r="BC24" s="17">
        <v>21.422499999999999</v>
      </c>
      <c r="BD24" s="12">
        <v>27.78</v>
      </c>
    </row>
    <row r="25" spans="1:56">
      <c r="A25" s="2">
        <v>21</v>
      </c>
      <c r="B25" s="5">
        <v>39104</v>
      </c>
      <c r="C25" s="14">
        <v>36.68</v>
      </c>
      <c r="D25" s="4">
        <f t="shared" si="28"/>
        <v>789.79376000000002</v>
      </c>
      <c r="E25" s="14">
        <v>48.03</v>
      </c>
      <c r="F25" s="15">
        <f t="shared" si="29"/>
        <v>1034.1819600000001</v>
      </c>
      <c r="G25" s="14">
        <v>85.6</v>
      </c>
      <c r="H25" s="15">
        <f t="shared" si="30"/>
        <v>1843.1391999999998</v>
      </c>
      <c r="I25" s="14">
        <v>55.59</v>
      </c>
      <c r="J25" s="15">
        <f t="shared" si="31"/>
        <v>1196.96388</v>
      </c>
      <c r="K25" s="14">
        <v>24.425000000000001</v>
      </c>
      <c r="L25" s="15">
        <f t="shared" si="32"/>
        <v>525.91910000000007</v>
      </c>
      <c r="M25" s="14">
        <v>36.75</v>
      </c>
      <c r="N25" s="15">
        <f t="shared" si="33"/>
        <v>791.30100000000004</v>
      </c>
      <c r="O25" s="16">
        <v>45.32</v>
      </c>
      <c r="P25" s="15">
        <f t="shared" si="6"/>
        <v>1263.7482</v>
      </c>
      <c r="Q25" s="11">
        <v>104.35</v>
      </c>
      <c r="R25" s="15">
        <f t="shared" si="7"/>
        <v>2909.7997499999997</v>
      </c>
      <c r="S25" s="11">
        <v>77.099999999999994</v>
      </c>
      <c r="T25" s="15">
        <f t="shared" si="8"/>
        <v>2149.9334999999996</v>
      </c>
      <c r="U25" s="11">
        <v>55.36</v>
      </c>
      <c r="V25" s="15">
        <f t="shared" si="9"/>
        <v>1543.7135999999998</v>
      </c>
      <c r="W25" s="11">
        <v>82.21</v>
      </c>
      <c r="X25" s="15">
        <f t="shared" si="10"/>
        <v>2292.4258499999996</v>
      </c>
      <c r="Y25" s="11">
        <v>43.18</v>
      </c>
      <c r="Z25" s="15">
        <f t="shared" si="11"/>
        <v>1204.0743</v>
      </c>
      <c r="AA25" s="23">
        <v>90.494</v>
      </c>
      <c r="AB25" s="15">
        <f t="shared" si="12"/>
        <v>25234.251899999999</v>
      </c>
      <c r="AC25" s="23">
        <v>100.298</v>
      </c>
      <c r="AD25" s="15">
        <f t="shared" si="13"/>
        <v>27968.097300000001</v>
      </c>
      <c r="AE25" s="20">
        <v>94.97</v>
      </c>
      <c r="AF25" s="15">
        <f t="shared" si="14"/>
        <v>26482.3845</v>
      </c>
      <c r="AG25" s="21">
        <v>96.61</v>
      </c>
      <c r="AH25" s="15">
        <f t="shared" si="15"/>
        <v>20802.065200000001</v>
      </c>
      <c r="AI25" s="21">
        <v>112.05</v>
      </c>
      <c r="AJ25" s="15">
        <f t="shared" si="16"/>
        <v>24126.606</v>
      </c>
      <c r="AK25" s="20">
        <v>153.5</v>
      </c>
      <c r="AL25" s="15">
        <f t="shared" si="17"/>
        <v>33051.619999999995</v>
      </c>
      <c r="AM25" s="29">
        <v>632.20000000000005</v>
      </c>
      <c r="AN25" s="15">
        <f t="shared" si="18"/>
        <v>13612.530400000001</v>
      </c>
      <c r="AO25" s="22">
        <v>142.12</v>
      </c>
      <c r="AP25" s="15">
        <f t="shared" si="19"/>
        <v>3963.0162</v>
      </c>
      <c r="AQ25" s="24">
        <f t="shared" si="20"/>
        <v>-2.127600000000001</v>
      </c>
      <c r="AR25" s="24">
        <f t="shared" si="21"/>
        <v>-2.1144999999999996</v>
      </c>
      <c r="AS25" s="24">
        <f t="shared" si="22"/>
        <v>-0.95789999999999864</v>
      </c>
      <c r="AT25" s="24">
        <f t="shared" si="23"/>
        <v>-2.0658999999999992</v>
      </c>
      <c r="AU25" s="24">
        <f t="shared" si="24"/>
        <v>-1.9935000000000009</v>
      </c>
      <c r="AV25" s="24">
        <f t="shared" si="25"/>
        <v>-0.8238999999999983</v>
      </c>
      <c r="AW25" s="24">
        <f t="shared" si="26"/>
        <v>-1.8507999999999996</v>
      </c>
      <c r="AX25" s="24">
        <f t="shared" si="27"/>
        <v>-0.66639999999999944</v>
      </c>
      <c r="AY25" s="24"/>
      <c r="AZ25" s="24"/>
      <c r="BA25" s="24"/>
      <c r="BB25" s="24"/>
      <c r="BC25" s="17">
        <v>21.532</v>
      </c>
      <c r="BD25" s="12">
        <v>27.884999999999998</v>
      </c>
    </row>
    <row r="26" spans="1:56">
      <c r="A26" s="2">
        <v>22</v>
      </c>
      <c r="B26" s="5">
        <v>39105</v>
      </c>
      <c r="C26" s="14">
        <v>36.840000000000003</v>
      </c>
      <c r="D26" s="4">
        <f t="shared" si="28"/>
        <v>794.30724000000009</v>
      </c>
      <c r="E26" s="14">
        <v>48.12</v>
      </c>
      <c r="F26" s="15">
        <f t="shared" si="29"/>
        <v>1037.51532</v>
      </c>
      <c r="G26" s="14">
        <v>87.36</v>
      </c>
      <c r="H26" s="15">
        <f t="shared" si="30"/>
        <v>1883.5689600000001</v>
      </c>
      <c r="I26" s="14">
        <v>55.58</v>
      </c>
      <c r="J26" s="15">
        <f t="shared" si="31"/>
        <v>1198.3603799999999</v>
      </c>
      <c r="K26" s="14">
        <v>24.19</v>
      </c>
      <c r="L26" s="15">
        <f t="shared" si="32"/>
        <v>521.56059000000005</v>
      </c>
      <c r="M26" s="14">
        <v>36.549999999999997</v>
      </c>
      <c r="N26" s="15">
        <f t="shared" si="33"/>
        <v>788.05454999999995</v>
      </c>
      <c r="O26" s="16">
        <v>45.45</v>
      </c>
      <c r="P26" s="15">
        <f t="shared" si="6"/>
        <v>1276.46325</v>
      </c>
      <c r="Q26" s="11">
        <v>105.07</v>
      </c>
      <c r="R26" s="15">
        <f t="shared" si="7"/>
        <v>2950.89095</v>
      </c>
      <c r="S26" s="11">
        <v>76.75</v>
      </c>
      <c r="T26" s="15">
        <f t="shared" si="8"/>
        <v>2155.5237500000003</v>
      </c>
      <c r="U26" s="11">
        <v>55.25</v>
      </c>
      <c r="V26" s="15">
        <f t="shared" si="9"/>
        <v>1551.69625</v>
      </c>
      <c r="W26" s="11">
        <v>81.89</v>
      </c>
      <c r="X26" s="15">
        <f t="shared" si="10"/>
        <v>2299.8806500000001</v>
      </c>
      <c r="Y26" s="11">
        <v>43.97</v>
      </c>
      <c r="Z26" s="15">
        <f t="shared" si="11"/>
        <v>1234.8974499999999</v>
      </c>
      <c r="AA26" s="23">
        <v>90.525999999999996</v>
      </c>
      <c r="AB26" s="15">
        <f t="shared" si="12"/>
        <v>25424.227099999996</v>
      </c>
      <c r="AC26" s="23">
        <v>100.291</v>
      </c>
      <c r="AD26" s="15">
        <f t="shared" si="13"/>
        <v>28166.727350000001</v>
      </c>
      <c r="AE26" s="20">
        <v>95.09</v>
      </c>
      <c r="AF26" s="15">
        <f t="shared" si="14"/>
        <v>26706.026500000004</v>
      </c>
      <c r="AG26" s="21">
        <v>96.68</v>
      </c>
      <c r="AH26" s="15">
        <f t="shared" si="15"/>
        <v>20845.174800000001</v>
      </c>
      <c r="AI26" s="21">
        <v>111.85</v>
      </c>
      <c r="AJ26" s="15">
        <f t="shared" si="16"/>
        <v>24115.978499999997</v>
      </c>
      <c r="AK26" s="20">
        <v>153.5</v>
      </c>
      <c r="AL26" s="15">
        <f t="shared" si="17"/>
        <v>33096.135000000002</v>
      </c>
      <c r="AM26" s="29">
        <v>647.9</v>
      </c>
      <c r="AN26" s="15">
        <f t="shared" si="18"/>
        <v>13969.3719</v>
      </c>
      <c r="AO26" s="22">
        <v>147.96</v>
      </c>
      <c r="AP26" s="15">
        <f t="shared" si="19"/>
        <v>4155.4566000000004</v>
      </c>
      <c r="AQ26" s="24">
        <f t="shared" si="20"/>
        <v>-2.156600000000001</v>
      </c>
      <c r="AR26" s="24">
        <f t="shared" si="21"/>
        <v>-2.1434999999999995</v>
      </c>
      <c r="AS26" s="24">
        <f t="shared" si="22"/>
        <v>-1.1579000000000015</v>
      </c>
      <c r="AT26" s="24">
        <f t="shared" si="23"/>
        <v>-2.0948999999999991</v>
      </c>
      <c r="AU26" s="24">
        <f t="shared" si="24"/>
        <v>-2.0225000000000009</v>
      </c>
      <c r="AV26" s="24">
        <f t="shared" si="25"/>
        <v>-1.0239000000000011</v>
      </c>
      <c r="AW26" s="24">
        <f t="shared" si="26"/>
        <v>-1.8797999999999995</v>
      </c>
      <c r="AX26" s="24">
        <f t="shared" si="27"/>
        <v>-0.86640000000000228</v>
      </c>
      <c r="AY26" s="24"/>
      <c r="AZ26" s="24"/>
      <c r="BA26" s="24"/>
      <c r="BB26" s="24"/>
      <c r="BC26" s="17">
        <v>21.561</v>
      </c>
      <c r="BD26" s="12">
        <v>28.085000000000001</v>
      </c>
    </row>
    <row r="27" spans="1:56">
      <c r="A27" s="2">
        <v>23</v>
      </c>
      <c r="B27" s="5">
        <v>39106</v>
      </c>
      <c r="C27" s="14">
        <v>36.72</v>
      </c>
      <c r="D27" s="4">
        <f t="shared" si="28"/>
        <v>794.8227599999999</v>
      </c>
      <c r="E27" s="14">
        <v>48.13</v>
      </c>
      <c r="F27" s="15">
        <f t="shared" si="29"/>
        <v>1041.7979149999999</v>
      </c>
      <c r="G27" s="14">
        <v>87.6</v>
      </c>
      <c r="H27" s="15">
        <f t="shared" si="30"/>
        <v>1896.1457999999998</v>
      </c>
      <c r="I27" s="14">
        <v>55.63</v>
      </c>
      <c r="J27" s="15">
        <f t="shared" si="31"/>
        <v>1204.139165</v>
      </c>
      <c r="K27" s="14">
        <v>24.21</v>
      </c>
      <c r="L27" s="15">
        <f t="shared" si="32"/>
        <v>524.037555</v>
      </c>
      <c r="M27" s="14">
        <v>36.64</v>
      </c>
      <c r="N27" s="15">
        <f t="shared" si="33"/>
        <v>793.09111999999993</v>
      </c>
      <c r="O27" s="16">
        <v>46.65</v>
      </c>
      <c r="P27" s="15">
        <f t="shared" si="6"/>
        <v>1308.76575</v>
      </c>
      <c r="Q27" s="11">
        <v>106.55</v>
      </c>
      <c r="R27" s="15">
        <f t="shared" si="7"/>
        <v>2989.2602499999998</v>
      </c>
      <c r="S27" s="11">
        <v>77.900000000000006</v>
      </c>
      <c r="T27" s="15">
        <f t="shared" si="8"/>
        <v>2185.4845</v>
      </c>
      <c r="U27" s="11">
        <v>57.95</v>
      </c>
      <c r="V27" s="15">
        <f t="shared" si="9"/>
        <v>1625.7872500000001</v>
      </c>
      <c r="W27" s="11">
        <v>82.85</v>
      </c>
      <c r="X27" s="15">
        <f t="shared" si="10"/>
        <v>2324.3567499999999</v>
      </c>
      <c r="Y27" s="11">
        <v>44.19</v>
      </c>
      <c r="Z27" s="15">
        <f t="shared" si="11"/>
        <v>1239.75045</v>
      </c>
      <c r="AA27" s="23">
        <v>90.441000000000003</v>
      </c>
      <c r="AB27" s="15">
        <f t="shared" si="12"/>
        <v>25373.222549999999</v>
      </c>
      <c r="AC27" s="23">
        <v>100.16500000000001</v>
      </c>
      <c r="AD27" s="15">
        <f t="shared" si="13"/>
        <v>28101.290750000004</v>
      </c>
      <c r="AE27" s="20">
        <v>94.69</v>
      </c>
      <c r="AF27" s="15">
        <f t="shared" si="14"/>
        <v>26565.279499999997</v>
      </c>
      <c r="AG27" s="21">
        <v>96.36</v>
      </c>
      <c r="AH27" s="15">
        <f t="shared" si="15"/>
        <v>20857.603799999997</v>
      </c>
      <c r="AI27" s="21">
        <v>110.95</v>
      </c>
      <c r="AJ27" s="15">
        <f t="shared" si="16"/>
        <v>24015.682249999998</v>
      </c>
      <c r="AK27" s="20">
        <v>153.25</v>
      </c>
      <c r="AL27" s="15">
        <f t="shared" si="17"/>
        <v>33171.728749999995</v>
      </c>
      <c r="AM27" s="29">
        <v>648.4</v>
      </c>
      <c r="AN27" s="15">
        <f t="shared" si="18"/>
        <v>14034.942199999998</v>
      </c>
      <c r="AO27" s="22">
        <v>147.78</v>
      </c>
      <c r="AP27" s="15">
        <f t="shared" si="19"/>
        <v>4145.9678999999996</v>
      </c>
      <c r="AQ27" s="24">
        <f t="shared" si="20"/>
        <v>-2.2410999999999994</v>
      </c>
      <c r="AR27" s="24">
        <f t="shared" si="21"/>
        <v>-2.227999999999998</v>
      </c>
      <c r="AS27" s="24">
        <f t="shared" si="22"/>
        <v>-1.1279000000000003</v>
      </c>
      <c r="AT27" s="24">
        <f t="shared" si="23"/>
        <v>-2.1793999999999976</v>
      </c>
      <c r="AU27" s="24">
        <f t="shared" si="24"/>
        <v>-2.1069999999999993</v>
      </c>
      <c r="AV27" s="24">
        <f t="shared" si="25"/>
        <v>-0.99390000000000001</v>
      </c>
      <c r="AW27" s="24">
        <f t="shared" si="26"/>
        <v>-1.9642999999999979</v>
      </c>
      <c r="AX27" s="24">
        <f t="shared" si="27"/>
        <v>-0.83640000000000114</v>
      </c>
      <c r="AY27" s="24"/>
      <c r="AZ27" s="24"/>
      <c r="BA27" s="24"/>
      <c r="BB27" s="24"/>
      <c r="BC27" s="17">
        <v>21.645499999999998</v>
      </c>
      <c r="BD27" s="12">
        <v>28.055</v>
      </c>
    </row>
    <row r="28" spans="1:56">
      <c r="A28" s="2">
        <v>24</v>
      </c>
      <c r="B28" s="5">
        <v>39107</v>
      </c>
      <c r="C28" s="14">
        <v>36.53</v>
      </c>
      <c r="D28" s="4">
        <f t="shared" si="28"/>
        <v>797.06633499999998</v>
      </c>
      <c r="E28" s="14">
        <v>47.94</v>
      </c>
      <c r="F28" s="15">
        <f t="shared" si="29"/>
        <v>1046.0268299999998</v>
      </c>
      <c r="G28" s="14">
        <v>86.16</v>
      </c>
      <c r="H28" s="15">
        <f t="shared" si="30"/>
        <v>1879.9681199999998</v>
      </c>
      <c r="I28" s="14">
        <v>54.85</v>
      </c>
      <c r="J28" s="15">
        <f t="shared" si="31"/>
        <v>1196.799575</v>
      </c>
      <c r="K28" s="14">
        <v>23.96</v>
      </c>
      <c r="L28" s="15">
        <f t="shared" si="32"/>
        <v>522.79521999999997</v>
      </c>
      <c r="M28" s="14">
        <v>36.340000000000003</v>
      </c>
      <c r="N28" s="15">
        <f t="shared" si="33"/>
        <v>792.92062999999996</v>
      </c>
      <c r="O28" s="16">
        <v>45.99</v>
      </c>
      <c r="P28" s="15">
        <f t="shared" si="6"/>
        <v>1297.8378</v>
      </c>
      <c r="Q28" s="11">
        <v>106.8</v>
      </c>
      <c r="R28" s="15">
        <f t="shared" si="7"/>
        <v>3013.8959999999997</v>
      </c>
      <c r="S28" s="11">
        <v>82.44</v>
      </c>
      <c r="T28" s="15">
        <f t="shared" si="8"/>
        <v>2326.4567999999999</v>
      </c>
      <c r="U28" s="11">
        <v>61.57</v>
      </c>
      <c r="V28" s="15">
        <f t="shared" si="9"/>
        <v>1737.5054</v>
      </c>
      <c r="W28" s="11">
        <v>81.88</v>
      </c>
      <c r="X28" s="15">
        <f t="shared" si="10"/>
        <v>2310.6535999999996</v>
      </c>
      <c r="Y28" s="11">
        <v>43.12</v>
      </c>
      <c r="Z28" s="15">
        <f t="shared" si="11"/>
        <v>1216.8463999999999</v>
      </c>
      <c r="AA28" s="23">
        <v>90.210999999999999</v>
      </c>
      <c r="AB28" s="15">
        <f t="shared" si="12"/>
        <v>25457.544199999997</v>
      </c>
      <c r="AC28" s="23">
        <v>99.945999999999998</v>
      </c>
      <c r="AD28" s="15">
        <f t="shared" si="13"/>
        <v>28204.761199999997</v>
      </c>
      <c r="AE28" s="20">
        <v>94.56</v>
      </c>
      <c r="AF28" s="15">
        <f t="shared" si="14"/>
        <v>26684.832000000002</v>
      </c>
      <c r="AG28" s="21">
        <v>96.38</v>
      </c>
      <c r="AH28" s="15">
        <f t="shared" si="15"/>
        <v>21029.634099999999</v>
      </c>
      <c r="AI28" s="21">
        <v>110.45</v>
      </c>
      <c r="AJ28" s="15">
        <f t="shared" si="16"/>
        <v>24099.637749999998</v>
      </c>
      <c r="AK28" s="20">
        <v>152</v>
      </c>
      <c r="AL28" s="15">
        <f t="shared" si="17"/>
        <v>33165.64</v>
      </c>
      <c r="AM28" s="29">
        <v>646.29999999999995</v>
      </c>
      <c r="AN28" s="15">
        <f t="shared" si="18"/>
        <v>14101.942849999998</v>
      </c>
      <c r="AO28" s="22">
        <v>147.80000000000001</v>
      </c>
      <c r="AP28" s="15">
        <f t="shared" si="19"/>
        <v>4170.9160000000002</v>
      </c>
      <c r="AQ28" s="24">
        <f t="shared" si="20"/>
        <v>-2.4150999999999989</v>
      </c>
      <c r="AR28" s="24">
        <f t="shared" si="21"/>
        <v>-2.4019999999999975</v>
      </c>
      <c r="AS28" s="24">
        <f t="shared" si="22"/>
        <v>-1.2928999999999995</v>
      </c>
      <c r="AT28" s="24">
        <f t="shared" si="23"/>
        <v>-2.353399999999997</v>
      </c>
      <c r="AU28" s="24">
        <f t="shared" si="24"/>
        <v>-2.2809999999999988</v>
      </c>
      <c r="AV28" s="24">
        <f t="shared" si="25"/>
        <v>-1.1588999999999992</v>
      </c>
      <c r="AW28" s="24">
        <f t="shared" si="26"/>
        <v>-2.1382999999999974</v>
      </c>
      <c r="AX28" s="24">
        <f t="shared" si="27"/>
        <v>-1.0014000000000003</v>
      </c>
      <c r="AY28" s="24"/>
      <c r="AZ28" s="24"/>
      <c r="BA28" s="24"/>
      <c r="BB28" s="24"/>
      <c r="BC28" s="17">
        <v>21.819499999999998</v>
      </c>
      <c r="BD28" s="12">
        <v>28.22</v>
      </c>
    </row>
    <row r="29" spans="1:56">
      <c r="A29" s="2">
        <v>25</v>
      </c>
      <c r="B29" s="5">
        <v>39108</v>
      </c>
      <c r="C29" s="14">
        <v>36.53</v>
      </c>
      <c r="D29" s="4">
        <f t="shared" si="28"/>
        <v>795.64166499999999</v>
      </c>
      <c r="E29" s="14">
        <v>47.83</v>
      </c>
      <c r="F29" s="15">
        <f t="shared" si="29"/>
        <v>1041.761315</v>
      </c>
      <c r="G29" s="14">
        <v>85.43</v>
      </c>
      <c r="H29" s="15">
        <f t="shared" si="30"/>
        <v>1860.7081150000001</v>
      </c>
      <c r="I29" s="14">
        <v>54.61</v>
      </c>
      <c r="J29" s="15">
        <f t="shared" si="31"/>
        <v>1189.4331050000001</v>
      </c>
      <c r="K29" s="14">
        <v>23.8</v>
      </c>
      <c r="L29" s="15">
        <f t="shared" si="32"/>
        <v>518.3759</v>
      </c>
      <c r="M29" s="14">
        <v>36.07</v>
      </c>
      <c r="N29" s="15">
        <f t="shared" si="33"/>
        <v>785.62263500000006</v>
      </c>
      <c r="O29" s="16">
        <v>46.55</v>
      </c>
      <c r="P29" s="15">
        <f t="shared" si="6"/>
        <v>1309.3118499999998</v>
      </c>
      <c r="Q29" s="11">
        <v>106.75</v>
      </c>
      <c r="R29" s="15">
        <f t="shared" si="7"/>
        <v>3002.5572499999998</v>
      </c>
      <c r="S29" s="11">
        <v>81.22</v>
      </c>
      <c r="T29" s="15">
        <f t="shared" si="8"/>
        <v>2284.4749400000001</v>
      </c>
      <c r="U29" s="11">
        <v>60.57</v>
      </c>
      <c r="V29" s="15">
        <f t="shared" si="9"/>
        <v>1703.65239</v>
      </c>
      <c r="W29" s="11">
        <v>81.319999999999993</v>
      </c>
      <c r="X29" s="15">
        <f t="shared" si="10"/>
        <v>2287.2876399999996</v>
      </c>
      <c r="Y29" s="11">
        <v>43.1</v>
      </c>
      <c r="Z29" s="15">
        <f t="shared" si="11"/>
        <v>1212.2737</v>
      </c>
      <c r="AA29" s="23">
        <v>90.176000000000002</v>
      </c>
      <c r="AB29" s="15">
        <f t="shared" si="12"/>
        <v>25363.803520000001</v>
      </c>
      <c r="AC29" s="23">
        <v>99.88</v>
      </c>
      <c r="AD29" s="15">
        <f t="shared" si="13"/>
        <v>28093.247599999999</v>
      </c>
      <c r="AE29" s="20">
        <v>94.71</v>
      </c>
      <c r="AF29" s="15">
        <f t="shared" si="14"/>
        <v>26639.081699999995</v>
      </c>
      <c r="AG29" s="21">
        <v>95.98</v>
      </c>
      <c r="AH29" s="15">
        <f t="shared" si="15"/>
        <v>20904.923899999998</v>
      </c>
      <c r="AI29" s="21">
        <v>109.7</v>
      </c>
      <c r="AJ29" s="15">
        <f t="shared" si="16"/>
        <v>23893.208500000001</v>
      </c>
      <c r="AK29" s="20">
        <v>152</v>
      </c>
      <c r="AL29" s="15">
        <f t="shared" si="17"/>
        <v>33106.36</v>
      </c>
      <c r="AM29" s="29">
        <v>645.5</v>
      </c>
      <c r="AN29" s="15">
        <f t="shared" si="18"/>
        <v>14059.312749999999</v>
      </c>
      <c r="AO29" s="22">
        <v>148.6</v>
      </c>
      <c r="AP29" s="15">
        <f t="shared" si="19"/>
        <v>4179.6722</v>
      </c>
      <c r="AQ29" s="24">
        <f t="shared" si="20"/>
        <v>-2.376100000000001</v>
      </c>
      <c r="AR29" s="24">
        <f t="shared" si="21"/>
        <v>-2.3629999999999995</v>
      </c>
      <c r="AS29" s="24">
        <f t="shared" si="22"/>
        <v>-1.1998999999999995</v>
      </c>
      <c r="AT29" s="24">
        <f t="shared" si="23"/>
        <v>-2.3143999999999991</v>
      </c>
      <c r="AU29" s="24">
        <f t="shared" si="24"/>
        <v>-2.2420000000000009</v>
      </c>
      <c r="AV29" s="24">
        <f t="shared" si="25"/>
        <v>-1.0658999999999992</v>
      </c>
      <c r="AW29" s="24">
        <f t="shared" si="26"/>
        <v>-2.0992999999999995</v>
      </c>
      <c r="AX29" s="24">
        <f t="shared" si="27"/>
        <v>-0.90840000000000032</v>
      </c>
      <c r="AY29" s="24"/>
      <c r="AZ29" s="24"/>
      <c r="BA29" s="24"/>
      <c r="BB29" s="24"/>
      <c r="BC29" s="17">
        <v>21.7805</v>
      </c>
      <c r="BD29" s="12">
        <v>28.126999999999999</v>
      </c>
    </row>
    <row r="30" spans="1:56">
      <c r="A30" s="2">
        <v>26</v>
      </c>
      <c r="B30" s="5">
        <v>39111</v>
      </c>
      <c r="C30" s="14">
        <v>36.93</v>
      </c>
      <c r="D30" s="4">
        <f t="shared" si="28"/>
        <v>804.81548999999995</v>
      </c>
      <c r="E30" s="14">
        <v>47.71</v>
      </c>
      <c r="F30" s="15">
        <f t="shared" si="29"/>
        <v>1039.7440300000001</v>
      </c>
      <c r="G30" s="14">
        <v>85.5</v>
      </c>
      <c r="H30" s="15">
        <f t="shared" si="30"/>
        <v>1863.3015</v>
      </c>
      <c r="I30" s="14">
        <v>54.52</v>
      </c>
      <c r="J30" s="15">
        <f t="shared" si="31"/>
        <v>1188.15436</v>
      </c>
      <c r="K30" s="14">
        <v>24.08</v>
      </c>
      <c r="L30" s="15">
        <f t="shared" si="32"/>
        <v>524.77543999999989</v>
      </c>
      <c r="M30" s="14">
        <v>36.19</v>
      </c>
      <c r="N30" s="15">
        <f t="shared" si="33"/>
        <v>788.68866999999989</v>
      </c>
      <c r="O30" s="16">
        <v>47.52</v>
      </c>
      <c r="P30" s="15">
        <f t="shared" si="6"/>
        <v>1341.1332</v>
      </c>
      <c r="Q30" s="11">
        <v>107.19</v>
      </c>
      <c r="R30" s="15">
        <f t="shared" si="7"/>
        <v>3025.1697749999998</v>
      </c>
      <c r="S30" s="11">
        <v>81.650000000000006</v>
      </c>
      <c r="T30" s="15">
        <f t="shared" si="8"/>
        <v>2304.3671250000002</v>
      </c>
      <c r="U30" s="11">
        <v>63.07</v>
      </c>
      <c r="V30" s="15">
        <f t="shared" si="9"/>
        <v>1779.9930750000001</v>
      </c>
      <c r="W30" s="11">
        <v>81.3</v>
      </c>
      <c r="X30" s="15">
        <f t="shared" si="10"/>
        <v>2294.4892500000001</v>
      </c>
      <c r="Y30" s="11">
        <v>43.41</v>
      </c>
      <c r="Z30" s="15">
        <f t="shared" si="11"/>
        <v>1225.138725</v>
      </c>
      <c r="AA30" s="23">
        <v>90.072999999999993</v>
      </c>
      <c r="AB30" s="15">
        <f t="shared" si="12"/>
        <v>25420.852424999997</v>
      </c>
      <c r="AC30" s="23">
        <v>99.733999999999995</v>
      </c>
      <c r="AD30" s="15">
        <f t="shared" si="13"/>
        <v>28147.42815</v>
      </c>
      <c r="AE30" s="20">
        <v>94.66</v>
      </c>
      <c r="AF30" s="15">
        <f t="shared" si="14"/>
        <v>26715.4185</v>
      </c>
      <c r="AG30" s="21">
        <v>95.98</v>
      </c>
      <c r="AH30" s="15">
        <f t="shared" si="15"/>
        <v>20916.921399999999</v>
      </c>
      <c r="AI30" s="21">
        <v>109.45</v>
      </c>
      <c r="AJ30" s="15">
        <f t="shared" si="16"/>
        <v>23852.438499999997</v>
      </c>
      <c r="AK30" s="20">
        <v>151.6</v>
      </c>
      <c r="AL30" s="15">
        <f t="shared" si="17"/>
        <v>33038.187999999995</v>
      </c>
      <c r="AM30" s="29">
        <v>647.5</v>
      </c>
      <c r="AN30" s="15">
        <f t="shared" si="18"/>
        <v>14110.967499999999</v>
      </c>
      <c r="AO30" s="22">
        <v>150.1</v>
      </c>
      <c r="AP30" s="15">
        <f t="shared" si="19"/>
        <v>4236.1972500000002</v>
      </c>
      <c r="AQ30" s="24">
        <f t="shared" si="20"/>
        <v>-2.3886000000000003</v>
      </c>
      <c r="AR30" s="24">
        <f t="shared" si="21"/>
        <v>-2.3754999999999988</v>
      </c>
      <c r="AS30" s="24">
        <f t="shared" si="22"/>
        <v>-1.2954000000000008</v>
      </c>
      <c r="AT30" s="24">
        <f t="shared" si="23"/>
        <v>-2.3268999999999984</v>
      </c>
      <c r="AU30" s="24">
        <f t="shared" si="24"/>
        <v>-2.2545000000000002</v>
      </c>
      <c r="AV30" s="24">
        <f t="shared" si="25"/>
        <v>-1.1614000000000004</v>
      </c>
      <c r="AW30" s="24">
        <f t="shared" si="26"/>
        <v>-2.1117999999999988</v>
      </c>
      <c r="AX30" s="24">
        <f t="shared" si="27"/>
        <v>-1.0039000000000016</v>
      </c>
      <c r="AY30" s="24"/>
      <c r="AZ30" s="24"/>
      <c r="BA30" s="24"/>
      <c r="BB30" s="24"/>
      <c r="BC30" s="17">
        <v>21.792999999999999</v>
      </c>
      <c r="BD30" s="12">
        <v>28.2225</v>
      </c>
    </row>
    <row r="31" spans="1:56">
      <c r="A31" s="2">
        <v>27</v>
      </c>
      <c r="B31" s="5">
        <v>39112</v>
      </c>
      <c r="C31" s="14">
        <v>37</v>
      </c>
      <c r="D31" s="4">
        <f t="shared" si="28"/>
        <v>806.61850000000004</v>
      </c>
      <c r="E31" s="14">
        <v>47.81</v>
      </c>
      <c r="F31" s="15">
        <f t="shared" si="29"/>
        <v>1042.2819050000001</v>
      </c>
      <c r="G31" s="14">
        <v>86</v>
      </c>
      <c r="H31" s="15">
        <f t="shared" si="30"/>
        <v>1874.8429999999998</v>
      </c>
      <c r="I31" s="14">
        <v>54.6</v>
      </c>
      <c r="J31" s="15">
        <f t="shared" si="31"/>
        <v>1190.3072999999999</v>
      </c>
      <c r="K31" s="14">
        <v>24.4375</v>
      </c>
      <c r="L31" s="15">
        <f t="shared" si="32"/>
        <v>532.74971874999994</v>
      </c>
      <c r="M31" s="14">
        <v>36.03</v>
      </c>
      <c r="N31" s="15">
        <f t="shared" si="33"/>
        <v>785.47201500000006</v>
      </c>
      <c r="O31" s="16">
        <v>47.08</v>
      </c>
      <c r="P31" s="15">
        <f t="shared" si="6"/>
        <v>1330.9986799999999</v>
      </c>
      <c r="Q31" s="11">
        <v>107.43</v>
      </c>
      <c r="R31" s="15">
        <f t="shared" si="7"/>
        <v>3037.1535300000005</v>
      </c>
      <c r="S31" s="11">
        <v>85.45</v>
      </c>
      <c r="T31" s="15">
        <f t="shared" si="8"/>
        <v>2415.75695</v>
      </c>
      <c r="U31" s="11">
        <v>62.9</v>
      </c>
      <c r="V31" s="15">
        <f t="shared" si="9"/>
        <v>1778.2459000000001</v>
      </c>
      <c r="W31" s="11">
        <v>81.33</v>
      </c>
      <c r="X31" s="15">
        <f t="shared" si="10"/>
        <v>2299.2804299999998</v>
      </c>
      <c r="Y31" s="11">
        <v>43.49</v>
      </c>
      <c r="Z31" s="15">
        <f t="shared" si="11"/>
        <v>1229.5057900000002</v>
      </c>
      <c r="AA31" s="23">
        <v>90.137</v>
      </c>
      <c r="AB31" s="15">
        <f t="shared" si="12"/>
        <v>25482.631270000002</v>
      </c>
      <c r="AC31" s="23">
        <v>99.786000000000001</v>
      </c>
      <c r="AD31" s="15">
        <f t="shared" si="13"/>
        <v>28210.500059999998</v>
      </c>
      <c r="AE31" s="20">
        <v>94.79</v>
      </c>
      <c r="AF31" s="15">
        <f t="shared" si="14"/>
        <v>26798.080900000004</v>
      </c>
      <c r="AG31" s="21">
        <v>95.92</v>
      </c>
      <c r="AH31" s="15">
        <f t="shared" si="15"/>
        <v>20911.0396</v>
      </c>
      <c r="AI31" s="21">
        <v>109.45</v>
      </c>
      <c r="AJ31" s="15">
        <f t="shared" si="16"/>
        <v>23860.647250000002</v>
      </c>
      <c r="AK31" s="20">
        <v>152.15</v>
      </c>
      <c r="AL31" s="15">
        <f t="shared" si="17"/>
        <v>33169.460749999998</v>
      </c>
      <c r="AM31" s="29">
        <v>653.20000000000005</v>
      </c>
      <c r="AN31" s="15">
        <f t="shared" si="18"/>
        <v>14240.086600000001</v>
      </c>
      <c r="AO31" s="22">
        <v>154.75</v>
      </c>
      <c r="AP31" s="15">
        <f t="shared" si="19"/>
        <v>4374.9372499999999</v>
      </c>
      <c r="AQ31" s="24">
        <f t="shared" si="20"/>
        <v>-2.3961000000000006</v>
      </c>
      <c r="AR31" s="24">
        <f t="shared" si="21"/>
        <v>-2.3829999999999991</v>
      </c>
      <c r="AS31" s="24">
        <f t="shared" si="22"/>
        <v>-1.3439000000000014</v>
      </c>
      <c r="AT31" s="24">
        <f t="shared" si="23"/>
        <v>-2.3343999999999987</v>
      </c>
      <c r="AU31" s="24">
        <f t="shared" si="24"/>
        <v>-2.2620000000000005</v>
      </c>
      <c r="AV31" s="24">
        <f t="shared" si="25"/>
        <v>-1.2099000000000011</v>
      </c>
      <c r="AW31" s="24">
        <f t="shared" si="26"/>
        <v>-2.1192999999999991</v>
      </c>
      <c r="AX31" s="24">
        <f t="shared" si="27"/>
        <v>-1.0524000000000022</v>
      </c>
      <c r="AY31" s="24"/>
      <c r="AZ31" s="24"/>
      <c r="BA31" s="24"/>
      <c r="BB31" s="24"/>
      <c r="BC31" s="17">
        <v>21.8005</v>
      </c>
      <c r="BD31" s="12">
        <v>28.271000000000001</v>
      </c>
    </row>
    <row r="32" spans="1:56">
      <c r="A32" s="2">
        <v>28</v>
      </c>
      <c r="B32" s="5">
        <v>39113</v>
      </c>
      <c r="C32" s="14">
        <v>37.75</v>
      </c>
      <c r="D32" s="4">
        <f t="shared" si="28"/>
        <v>814.49400000000003</v>
      </c>
      <c r="E32" s="14">
        <v>47.88</v>
      </c>
      <c r="F32" s="15">
        <f t="shared" si="29"/>
        <v>1033.05888</v>
      </c>
      <c r="G32" s="14">
        <v>89.56</v>
      </c>
      <c r="H32" s="15">
        <f t="shared" si="30"/>
        <v>1932.3465600000002</v>
      </c>
      <c r="I32" s="14">
        <v>54.13</v>
      </c>
      <c r="J32" s="15">
        <f t="shared" si="31"/>
        <v>1167.9088800000002</v>
      </c>
      <c r="K32" s="14">
        <v>24.702500000000001</v>
      </c>
      <c r="L32" s="15">
        <f t="shared" si="32"/>
        <v>532.98113999999998</v>
      </c>
      <c r="M32" s="14">
        <v>36.049999999999997</v>
      </c>
      <c r="N32" s="15">
        <f t="shared" si="33"/>
        <v>777.81479999999999</v>
      </c>
      <c r="O32" s="16">
        <v>46.8</v>
      </c>
      <c r="P32" s="15">
        <f t="shared" si="6"/>
        <v>1316.4138</v>
      </c>
      <c r="Q32" s="11">
        <v>108.44</v>
      </c>
      <c r="R32" s="15">
        <f t="shared" si="7"/>
        <v>3050.2545400000004</v>
      </c>
      <c r="S32" s="11">
        <v>84.2</v>
      </c>
      <c r="T32" s="15">
        <f t="shared" si="8"/>
        <v>2368.4197000000004</v>
      </c>
      <c r="U32" s="11">
        <v>61.95</v>
      </c>
      <c r="V32" s="15">
        <f t="shared" si="9"/>
        <v>1742.5605750000002</v>
      </c>
      <c r="W32" s="11">
        <v>82.21</v>
      </c>
      <c r="X32" s="15">
        <f t="shared" si="10"/>
        <v>2312.4439849999999</v>
      </c>
      <c r="Y32" s="11">
        <v>45.09</v>
      </c>
      <c r="Z32" s="15">
        <f t="shared" si="11"/>
        <v>1268.3140650000003</v>
      </c>
      <c r="AA32" s="23">
        <v>90.197999999999993</v>
      </c>
      <c r="AB32" s="15">
        <f t="shared" si="12"/>
        <v>25371.344429999997</v>
      </c>
      <c r="AC32" s="23">
        <v>99.822999999999993</v>
      </c>
      <c r="AD32" s="15">
        <f t="shared" si="13"/>
        <v>28078.712555000002</v>
      </c>
      <c r="AE32" s="20">
        <v>94.65</v>
      </c>
      <c r="AF32" s="15">
        <f t="shared" si="14"/>
        <v>26623.625250000005</v>
      </c>
      <c r="AG32" s="21">
        <v>96.04</v>
      </c>
      <c r="AH32" s="15">
        <f t="shared" si="15"/>
        <v>20721.590400000001</v>
      </c>
      <c r="AI32" s="21">
        <v>109.2</v>
      </c>
      <c r="AJ32" s="15">
        <f t="shared" si="16"/>
        <v>23560.992000000002</v>
      </c>
      <c r="AK32" s="20">
        <v>153.4</v>
      </c>
      <c r="AL32" s="15">
        <f t="shared" si="17"/>
        <v>33097.584000000003</v>
      </c>
      <c r="AM32" s="29">
        <v>657.6</v>
      </c>
      <c r="AN32" s="15">
        <f t="shared" si="18"/>
        <v>14188.377600000002</v>
      </c>
      <c r="AO32" s="22">
        <v>153.69</v>
      </c>
      <c r="AP32" s="15">
        <f t="shared" si="19"/>
        <v>4323.0691649999999</v>
      </c>
      <c r="AQ32" s="24">
        <f t="shared" si="20"/>
        <v>-2.1716000000000015</v>
      </c>
      <c r="AR32" s="24">
        <f t="shared" si="21"/>
        <v>-2.1585000000000001</v>
      </c>
      <c r="AS32" s="24">
        <f t="shared" si="22"/>
        <v>-1.2014000000000031</v>
      </c>
      <c r="AT32" s="24">
        <f t="shared" si="23"/>
        <v>-2.1098999999999997</v>
      </c>
      <c r="AU32" s="24">
        <f t="shared" si="24"/>
        <v>-2.0375000000000014</v>
      </c>
      <c r="AV32" s="24">
        <f t="shared" si="25"/>
        <v>-1.0674000000000028</v>
      </c>
      <c r="AW32" s="24">
        <f t="shared" si="26"/>
        <v>-1.8948</v>
      </c>
      <c r="AX32" s="24">
        <f t="shared" si="27"/>
        <v>-0.90990000000000393</v>
      </c>
      <c r="AY32" s="24"/>
      <c r="AZ32" s="24"/>
      <c r="BA32" s="24"/>
      <c r="BB32" s="24"/>
      <c r="BC32" s="17">
        <v>21.576000000000001</v>
      </c>
      <c r="BD32" s="12">
        <v>28.128500000000003</v>
      </c>
    </row>
    <row r="33" spans="1:56">
      <c r="A33" s="2">
        <v>29</v>
      </c>
      <c r="B33" s="5">
        <v>39114</v>
      </c>
      <c r="C33" s="14">
        <v>38.090000000000003</v>
      </c>
      <c r="D33" s="4">
        <f t="shared" si="28"/>
        <v>823.29630500000007</v>
      </c>
      <c r="E33" s="14">
        <v>48.1</v>
      </c>
      <c r="F33" s="15">
        <f t="shared" si="29"/>
        <v>1039.6574499999999</v>
      </c>
      <c r="G33" s="14">
        <v>91.05</v>
      </c>
      <c r="H33" s="15">
        <f t="shared" si="30"/>
        <v>1968.000225</v>
      </c>
      <c r="I33" s="14">
        <v>54.71</v>
      </c>
      <c r="J33" s="15">
        <f t="shared" si="31"/>
        <v>1182.529295</v>
      </c>
      <c r="K33" s="14">
        <v>25.17</v>
      </c>
      <c r="L33" s="15">
        <f t="shared" si="32"/>
        <v>544.03696500000001</v>
      </c>
      <c r="M33" s="14">
        <v>36.229999999999997</v>
      </c>
      <c r="N33" s="15">
        <f t="shared" si="33"/>
        <v>783.09333499999991</v>
      </c>
      <c r="O33" s="16">
        <v>47.18</v>
      </c>
      <c r="P33" s="15">
        <f t="shared" si="6"/>
        <v>1327.73956</v>
      </c>
      <c r="Q33" s="11">
        <v>108.49</v>
      </c>
      <c r="R33" s="15">
        <f t="shared" si="7"/>
        <v>3053.1255799999999</v>
      </c>
      <c r="S33" s="11">
        <v>85.24</v>
      </c>
      <c r="T33" s="15">
        <f t="shared" si="8"/>
        <v>2398.8240799999999</v>
      </c>
      <c r="U33" s="11">
        <v>63.29</v>
      </c>
      <c r="V33" s="15">
        <f t="shared" si="9"/>
        <v>1781.10718</v>
      </c>
      <c r="W33" s="11">
        <v>83.15</v>
      </c>
      <c r="X33" s="15">
        <f t="shared" si="10"/>
        <v>2340.0073000000002</v>
      </c>
      <c r="Y33" s="11">
        <v>45.45</v>
      </c>
      <c r="Z33" s="15">
        <f t="shared" si="11"/>
        <v>1279.0539000000001</v>
      </c>
      <c r="AA33" s="23">
        <v>90.209000000000003</v>
      </c>
      <c r="AB33" s="15">
        <f t="shared" si="12"/>
        <v>25386.61678</v>
      </c>
      <c r="AC33" s="23">
        <v>99.885999999999996</v>
      </c>
      <c r="AD33" s="15">
        <f t="shared" si="13"/>
        <v>28109.918119999998</v>
      </c>
      <c r="AE33" s="20">
        <v>95.23</v>
      </c>
      <c r="AF33" s="15">
        <f t="shared" si="14"/>
        <v>26799.626600000003</v>
      </c>
      <c r="AG33" s="21">
        <v>96.25</v>
      </c>
      <c r="AH33" s="15">
        <f t="shared" si="15"/>
        <v>20803.956250000003</v>
      </c>
      <c r="AI33" s="21">
        <v>109.55</v>
      </c>
      <c r="AJ33" s="15">
        <f t="shared" si="16"/>
        <v>23678.684749999997</v>
      </c>
      <c r="AK33" s="20">
        <v>153</v>
      </c>
      <c r="AL33" s="15">
        <f t="shared" si="17"/>
        <v>33070.184999999998</v>
      </c>
      <c r="AM33" s="29">
        <v>647.9</v>
      </c>
      <c r="AN33" s="15">
        <f t="shared" si="18"/>
        <v>14004.034549999998</v>
      </c>
      <c r="AO33" s="22">
        <v>152.44999999999999</v>
      </c>
      <c r="AP33" s="15">
        <f t="shared" si="19"/>
        <v>4290.2478999999994</v>
      </c>
      <c r="AQ33" s="24">
        <f t="shared" si="20"/>
        <v>-2.2101000000000006</v>
      </c>
      <c r="AR33" s="24">
        <f t="shared" si="21"/>
        <v>-2.1969999999999992</v>
      </c>
      <c r="AS33" s="24">
        <f t="shared" si="22"/>
        <v>-1.2149000000000001</v>
      </c>
      <c r="AT33" s="24">
        <f t="shared" si="23"/>
        <v>-2.1483999999999988</v>
      </c>
      <c r="AU33" s="24">
        <f t="shared" si="24"/>
        <v>-2.0760000000000005</v>
      </c>
      <c r="AV33" s="24">
        <f t="shared" si="25"/>
        <v>-1.0808999999999997</v>
      </c>
      <c r="AW33" s="24">
        <f t="shared" si="26"/>
        <v>-1.9332999999999991</v>
      </c>
      <c r="AX33" s="24">
        <f t="shared" si="27"/>
        <v>-0.92340000000000089</v>
      </c>
      <c r="AY33" s="24"/>
      <c r="AZ33" s="24"/>
      <c r="BA33" s="24"/>
      <c r="BB33" s="24"/>
      <c r="BC33" s="17">
        <v>21.6145</v>
      </c>
      <c r="BD33" s="12">
        <v>28.141999999999999</v>
      </c>
    </row>
    <row r="34" spans="1:56">
      <c r="A34" s="2">
        <v>30</v>
      </c>
      <c r="B34" s="5">
        <v>39115</v>
      </c>
      <c r="C34" s="14">
        <v>38.590000000000003</v>
      </c>
      <c r="D34" s="4">
        <f t="shared" si="28"/>
        <v>839.79558000000009</v>
      </c>
      <c r="E34" s="14">
        <v>48.24</v>
      </c>
      <c r="F34" s="15">
        <f t="shared" si="29"/>
        <v>1049.7988800000001</v>
      </c>
      <c r="G34" s="14">
        <v>90.05</v>
      </c>
      <c r="H34" s="15">
        <f t="shared" si="30"/>
        <v>1959.6680999999999</v>
      </c>
      <c r="I34" s="14">
        <v>55.81</v>
      </c>
      <c r="J34" s="15">
        <f t="shared" si="31"/>
        <v>1214.5372200000002</v>
      </c>
      <c r="K34" s="14">
        <v>25.05</v>
      </c>
      <c r="L34" s="15">
        <f t="shared" si="32"/>
        <v>545.13810000000001</v>
      </c>
      <c r="M34" s="14">
        <v>36.270000000000003</v>
      </c>
      <c r="N34" s="15">
        <f t="shared" si="33"/>
        <v>789.30774000000008</v>
      </c>
      <c r="O34" s="16">
        <v>47.24</v>
      </c>
      <c r="P34" s="15">
        <f t="shared" si="6"/>
        <v>1332.6876399999999</v>
      </c>
      <c r="Q34" s="11">
        <v>107.55</v>
      </c>
      <c r="R34" s="15">
        <f t="shared" si="7"/>
        <v>3034.0930499999999</v>
      </c>
      <c r="S34" s="11">
        <v>84.52</v>
      </c>
      <c r="T34" s="15">
        <f t="shared" si="8"/>
        <v>2384.3937199999996</v>
      </c>
      <c r="U34" s="11">
        <v>62.18</v>
      </c>
      <c r="V34" s="15">
        <f t="shared" si="9"/>
        <v>1754.1599799999999</v>
      </c>
      <c r="W34" s="11">
        <v>82.2</v>
      </c>
      <c r="X34" s="15">
        <f t="shared" si="10"/>
        <v>2318.9441999999999</v>
      </c>
      <c r="Y34" s="11">
        <v>45.41</v>
      </c>
      <c r="Z34" s="15">
        <f t="shared" si="11"/>
        <v>1281.0615099999998</v>
      </c>
      <c r="AA34" s="23">
        <v>90.397000000000006</v>
      </c>
      <c r="AB34" s="15">
        <f t="shared" si="12"/>
        <v>25501.897669999998</v>
      </c>
      <c r="AC34" s="23">
        <v>100.104</v>
      </c>
      <c r="AD34" s="15">
        <f t="shared" si="13"/>
        <v>28240.339439999996</v>
      </c>
      <c r="AE34" s="20">
        <v>95.3</v>
      </c>
      <c r="AF34" s="15">
        <f t="shared" si="14"/>
        <v>26885.082999999999</v>
      </c>
      <c r="AG34" s="21">
        <v>96.1</v>
      </c>
      <c r="AH34" s="15">
        <f t="shared" si="15"/>
        <v>20913.281999999999</v>
      </c>
      <c r="AI34" s="21">
        <v>110.05</v>
      </c>
      <c r="AJ34" s="15">
        <f t="shared" si="16"/>
        <v>23949.081000000002</v>
      </c>
      <c r="AK34" s="20">
        <v>152.9</v>
      </c>
      <c r="AL34" s="15">
        <f t="shared" si="17"/>
        <v>33274.098000000005</v>
      </c>
      <c r="AM34" s="29">
        <v>648.5</v>
      </c>
      <c r="AN34" s="15">
        <f t="shared" si="18"/>
        <v>14112.657000000001</v>
      </c>
      <c r="AO34" s="22">
        <v>153</v>
      </c>
      <c r="AP34" s="15">
        <f t="shared" si="19"/>
        <v>4316.2829999999994</v>
      </c>
      <c r="AQ34" s="24">
        <f t="shared" si="20"/>
        <v>-2.3576000000000015</v>
      </c>
      <c r="AR34" s="24">
        <f t="shared" si="21"/>
        <v>-2.3445</v>
      </c>
      <c r="AS34" s="24">
        <f t="shared" si="22"/>
        <v>-1.2838999999999992</v>
      </c>
      <c r="AT34" s="24">
        <f t="shared" si="23"/>
        <v>-2.2958999999999996</v>
      </c>
      <c r="AU34" s="24">
        <f t="shared" si="24"/>
        <v>-2.2235000000000014</v>
      </c>
      <c r="AV34" s="24">
        <f t="shared" si="25"/>
        <v>-1.1498999999999988</v>
      </c>
      <c r="AW34" s="24">
        <f t="shared" si="26"/>
        <v>-2.0808</v>
      </c>
      <c r="AX34" s="24">
        <f t="shared" si="27"/>
        <v>-0.99239999999999995</v>
      </c>
      <c r="AY34" s="24"/>
      <c r="AZ34" s="24"/>
      <c r="BA34" s="24"/>
      <c r="BB34" s="24"/>
      <c r="BC34" s="17">
        <v>21.762</v>
      </c>
      <c r="BD34" s="12">
        <v>28.210999999999999</v>
      </c>
    </row>
    <row r="35" spans="1:56">
      <c r="A35" s="2">
        <v>31</v>
      </c>
      <c r="B35" s="5">
        <v>39118</v>
      </c>
      <c r="C35" s="14">
        <v>38.659999999999997</v>
      </c>
      <c r="D35" s="4">
        <f t="shared" si="28"/>
        <v>839.63720999999987</v>
      </c>
      <c r="E35" s="14">
        <v>47.9</v>
      </c>
      <c r="F35" s="15">
        <f t="shared" si="29"/>
        <v>1040.3161499999999</v>
      </c>
      <c r="G35" s="14">
        <v>90.72</v>
      </c>
      <c r="H35" s="15">
        <f t="shared" si="30"/>
        <v>1970.3023199999998</v>
      </c>
      <c r="I35" s="14">
        <v>55.14</v>
      </c>
      <c r="J35" s="15">
        <f t="shared" si="31"/>
        <v>1197.55809</v>
      </c>
      <c r="K35" s="14">
        <v>24.855</v>
      </c>
      <c r="L35" s="15">
        <f t="shared" si="32"/>
        <v>539.81331749999993</v>
      </c>
      <c r="M35" s="14">
        <v>36.369999999999997</v>
      </c>
      <c r="N35" s="15">
        <f t="shared" si="33"/>
        <v>789.90184499999987</v>
      </c>
      <c r="O35" s="16">
        <v>46.94</v>
      </c>
      <c r="P35" s="15">
        <f t="shared" si="6"/>
        <v>1318.0751999999998</v>
      </c>
      <c r="Q35" s="11">
        <v>107.16</v>
      </c>
      <c r="R35" s="15">
        <f t="shared" si="7"/>
        <v>3009.0527999999999</v>
      </c>
      <c r="S35" s="11">
        <v>83.76</v>
      </c>
      <c r="T35" s="15">
        <f t="shared" si="8"/>
        <v>2351.9807999999998</v>
      </c>
      <c r="U35" s="11">
        <v>61.35</v>
      </c>
      <c r="V35" s="15">
        <f t="shared" si="9"/>
        <v>1722.7079999999999</v>
      </c>
      <c r="W35" s="11">
        <v>81.95</v>
      </c>
      <c r="X35" s="15">
        <f t="shared" si="10"/>
        <v>2301.1559999999999</v>
      </c>
      <c r="Y35" s="11">
        <v>45.02</v>
      </c>
      <c r="Z35" s="15">
        <f t="shared" si="11"/>
        <v>1264.1615999999999</v>
      </c>
      <c r="AA35" s="23">
        <v>90.561000000000007</v>
      </c>
      <c r="AB35" s="15">
        <f t="shared" si="12"/>
        <v>25429.5288</v>
      </c>
      <c r="AC35" s="23">
        <v>100.261</v>
      </c>
      <c r="AD35" s="15">
        <f t="shared" si="13"/>
        <v>28153.288799999995</v>
      </c>
      <c r="AE35" s="20">
        <v>95.22</v>
      </c>
      <c r="AF35" s="15">
        <f t="shared" si="14"/>
        <v>26737.775999999998</v>
      </c>
      <c r="AG35" s="21">
        <v>96.25</v>
      </c>
      <c r="AH35" s="15">
        <f t="shared" si="15"/>
        <v>20904.056249999998</v>
      </c>
      <c r="AI35" s="21">
        <v>110.05</v>
      </c>
      <c r="AJ35" s="15">
        <f t="shared" si="16"/>
        <v>23901.209249999996</v>
      </c>
      <c r="AK35" s="20">
        <v>153.35</v>
      </c>
      <c r="AL35" s="15">
        <f t="shared" si="17"/>
        <v>33305.319749999995</v>
      </c>
      <c r="AM35" s="29">
        <v>653.1</v>
      </c>
      <c r="AN35" s="15">
        <f t="shared" si="18"/>
        <v>14184.352349999999</v>
      </c>
      <c r="AO35" s="22">
        <v>155.97999999999999</v>
      </c>
      <c r="AP35" s="15">
        <f t="shared" si="19"/>
        <v>4379.9183999999996</v>
      </c>
      <c r="AQ35" s="24">
        <f t="shared" si="20"/>
        <v>-2.3140999999999998</v>
      </c>
      <c r="AR35" s="24">
        <f t="shared" si="21"/>
        <v>-2.3009999999999984</v>
      </c>
      <c r="AS35" s="24">
        <f t="shared" si="22"/>
        <v>-1.1528999999999989</v>
      </c>
      <c r="AT35" s="24">
        <f t="shared" si="23"/>
        <v>-2.252399999999998</v>
      </c>
      <c r="AU35" s="24">
        <f t="shared" si="24"/>
        <v>-2.1799999999999997</v>
      </c>
      <c r="AV35" s="24">
        <f t="shared" si="25"/>
        <v>-1.0188999999999986</v>
      </c>
      <c r="AW35" s="24">
        <f t="shared" si="26"/>
        <v>-2.0372999999999983</v>
      </c>
      <c r="AX35" s="24">
        <f t="shared" si="27"/>
        <v>-0.86139999999999972</v>
      </c>
      <c r="AY35" s="24"/>
      <c r="AZ35" s="24"/>
      <c r="BA35" s="24"/>
      <c r="BB35" s="24"/>
      <c r="BC35" s="17">
        <v>21.718499999999999</v>
      </c>
      <c r="BD35" s="12">
        <v>28.08</v>
      </c>
    </row>
    <row r="36" spans="1:56">
      <c r="A36" s="2">
        <v>32</v>
      </c>
      <c r="B36" s="5">
        <v>39119</v>
      </c>
      <c r="C36" s="14">
        <v>38.56</v>
      </c>
      <c r="D36" s="4">
        <f t="shared" si="28"/>
        <v>836.67488000000003</v>
      </c>
      <c r="E36" s="14">
        <v>48.05</v>
      </c>
      <c r="F36" s="15">
        <f t="shared" si="29"/>
        <v>1042.5889</v>
      </c>
      <c r="G36" s="14">
        <v>90.98</v>
      </c>
      <c r="H36" s="15">
        <f t="shared" si="30"/>
        <v>1974.0840400000002</v>
      </c>
      <c r="I36" s="14">
        <v>55.56</v>
      </c>
      <c r="J36" s="15">
        <f t="shared" si="31"/>
        <v>1205.54088</v>
      </c>
      <c r="K36" s="14">
        <v>25.2925</v>
      </c>
      <c r="L36" s="15">
        <f t="shared" si="32"/>
        <v>548.79666500000008</v>
      </c>
      <c r="M36" s="14">
        <v>36.31</v>
      </c>
      <c r="N36" s="15">
        <f t="shared" si="33"/>
        <v>787.85438000000011</v>
      </c>
      <c r="O36" s="16">
        <v>46.55</v>
      </c>
      <c r="P36" s="15">
        <f t="shared" si="6"/>
        <v>1311.1971249999999</v>
      </c>
      <c r="Q36" s="11">
        <v>107.2</v>
      </c>
      <c r="R36" s="15">
        <f t="shared" si="7"/>
        <v>3019.556</v>
      </c>
      <c r="S36" s="11">
        <v>82.29</v>
      </c>
      <c r="T36" s="15">
        <f t="shared" si="8"/>
        <v>2317.9035750000003</v>
      </c>
      <c r="U36" s="11">
        <v>61.91</v>
      </c>
      <c r="V36" s="15">
        <f t="shared" si="9"/>
        <v>1743.849925</v>
      </c>
      <c r="W36" s="11">
        <v>81.3</v>
      </c>
      <c r="X36" s="15">
        <f t="shared" si="10"/>
        <v>2290.01775</v>
      </c>
      <c r="Y36" s="11">
        <v>44.94</v>
      </c>
      <c r="Z36" s="15">
        <f t="shared" si="11"/>
        <v>1265.84745</v>
      </c>
      <c r="AA36" s="23">
        <v>90.584999999999994</v>
      </c>
      <c r="AB36" s="15">
        <f t="shared" si="12"/>
        <v>25515.529874999997</v>
      </c>
      <c r="AC36" s="23">
        <v>100.282</v>
      </c>
      <c r="AD36" s="15">
        <f t="shared" si="13"/>
        <v>28246.932349999995</v>
      </c>
      <c r="AE36" s="20">
        <v>95.24</v>
      </c>
      <c r="AF36" s="15">
        <f t="shared" si="14"/>
        <v>26826.726999999999</v>
      </c>
      <c r="AG36" s="21">
        <v>96.39</v>
      </c>
      <c r="AH36" s="15">
        <f t="shared" si="15"/>
        <v>20914.7022</v>
      </c>
      <c r="AI36" s="21">
        <v>110.05</v>
      </c>
      <c r="AJ36" s="15">
        <f t="shared" si="16"/>
        <v>23878.649000000001</v>
      </c>
      <c r="AK36" s="20">
        <v>153.5</v>
      </c>
      <c r="AL36" s="15">
        <f t="shared" si="17"/>
        <v>33306.43</v>
      </c>
      <c r="AM36" s="29">
        <v>651.5</v>
      </c>
      <c r="AN36" s="15">
        <f t="shared" si="18"/>
        <v>14136.246999999999</v>
      </c>
      <c r="AO36" s="22">
        <v>157.69999999999999</v>
      </c>
      <c r="AP36" s="15">
        <f t="shared" si="19"/>
        <v>4442.0147499999994</v>
      </c>
      <c r="AQ36" s="24">
        <f t="shared" si="20"/>
        <v>-2.2936000000000014</v>
      </c>
      <c r="AR36" s="24">
        <f t="shared" si="21"/>
        <v>-2.2805</v>
      </c>
      <c r="AS36" s="24">
        <f t="shared" si="22"/>
        <v>-1.2404000000000011</v>
      </c>
      <c r="AT36" s="24">
        <f t="shared" si="23"/>
        <v>-2.2318999999999996</v>
      </c>
      <c r="AU36" s="24">
        <f t="shared" si="24"/>
        <v>-2.1595000000000013</v>
      </c>
      <c r="AV36" s="24">
        <f t="shared" si="25"/>
        <v>-1.1064000000000007</v>
      </c>
      <c r="AW36" s="24">
        <f t="shared" si="26"/>
        <v>-2.0167999999999999</v>
      </c>
      <c r="AX36" s="24">
        <f t="shared" si="27"/>
        <v>-0.94890000000000185</v>
      </c>
      <c r="AY36" s="24"/>
      <c r="AZ36" s="24"/>
      <c r="BA36" s="24"/>
      <c r="BB36" s="24"/>
      <c r="BC36" s="17">
        <v>21.698</v>
      </c>
      <c r="BD36" s="12">
        <v>28.1675</v>
      </c>
    </row>
    <row r="37" spans="1:56">
      <c r="A37" s="2">
        <v>33</v>
      </c>
      <c r="B37" s="5">
        <v>39120</v>
      </c>
      <c r="C37" s="14">
        <v>39.1</v>
      </c>
      <c r="D37" s="4">
        <f t="shared" si="28"/>
        <v>846.20220000000006</v>
      </c>
      <c r="E37" s="14">
        <v>48.03</v>
      </c>
      <c r="F37" s="15">
        <f t="shared" si="29"/>
        <v>1039.4652599999999</v>
      </c>
      <c r="G37" s="14">
        <v>90.35</v>
      </c>
      <c r="H37" s="15">
        <f t="shared" si="30"/>
        <v>1955.3546999999999</v>
      </c>
      <c r="I37" s="14">
        <v>55.35</v>
      </c>
      <c r="J37" s="15">
        <f t="shared" si="31"/>
        <v>1197.8847000000001</v>
      </c>
      <c r="K37" s="14">
        <v>25.725000000000001</v>
      </c>
      <c r="L37" s="15">
        <f t="shared" si="32"/>
        <v>556.74045000000001</v>
      </c>
      <c r="M37" s="14">
        <v>36.1</v>
      </c>
      <c r="N37" s="15">
        <f t="shared" si="33"/>
        <v>781.27620000000002</v>
      </c>
      <c r="O37" s="16">
        <v>45.43</v>
      </c>
      <c r="P37" s="15">
        <f t="shared" si="6"/>
        <v>1279.3088</v>
      </c>
      <c r="Q37" s="11">
        <v>107.01</v>
      </c>
      <c r="R37" s="15">
        <f t="shared" si="7"/>
        <v>3013.4016000000001</v>
      </c>
      <c r="S37" s="11">
        <v>83.98</v>
      </c>
      <c r="T37" s="15">
        <f t="shared" si="8"/>
        <v>2364.8768</v>
      </c>
      <c r="U37" s="11">
        <v>63.6</v>
      </c>
      <c r="V37" s="15">
        <f t="shared" si="9"/>
        <v>1790.9760000000001</v>
      </c>
      <c r="W37" s="11">
        <v>81.52</v>
      </c>
      <c r="X37" s="15">
        <f t="shared" si="10"/>
        <v>2295.6032</v>
      </c>
      <c r="Y37" s="11">
        <v>45.1</v>
      </c>
      <c r="Z37" s="15">
        <f t="shared" si="11"/>
        <v>1270.0160000000001</v>
      </c>
      <c r="AA37" s="23">
        <v>90.680999999999997</v>
      </c>
      <c r="AB37" s="15">
        <f t="shared" si="12"/>
        <v>25535.7696</v>
      </c>
      <c r="AC37" s="23">
        <v>100.288</v>
      </c>
      <c r="AD37" s="15">
        <f t="shared" si="13"/>
        <v>28241.1008</v>
      </c>
      <c r="AE37" s="20">
        <v>95.04</v>
      </c>
      <c r="AF37" s="15">
        <f t="shared" si="14"/>
        <v>26763.264000000003</v>
      </c>
      <c r="AG37" s="21">
        <v>96.81</v>
      </c>
      <c r="AH37" s="15">
        <f t="shared" si="15"/>
        <v>20951.620200000001</v>
      </c>
      <c r="AI37" s="21">
        <v>110.45</v>
      </c>
      <c r="AJ37" s="15">
        <f t="shared" si="16"/>
        <v>23903.589</v>
      </c>
      <c r="AK37" s="20">
        <v>153</v>
      </c>
      <c r="AL37" s="15">
        <f t="shared" si="17"/>
        <v>33112.26</v>
      </c>
      <c r="AM37" s="29">
        <v>661.1</v>
      </c>
      <c r="AN37" s="15">
        <f t="shared" si="18"/>
        <v>14307.5262</v>
      </c>
      <c r="AO37" s="22">
        <v>154.30000000000001</v>
      </c>
      <c r="AP37" s="15">
        <f t="shared" si="19"/>
        <v>4345.0880000000006</v>
      </c>
      <c r="AQ37" s="24">
        <f t="shared" si="20"/>
        <v>-2.2376000000000005</v>
      </c>
      <c r="AR37" s="24">
        <f t="shared" si="21"/>
        <v>-2.224499999999999</v>
      </c>
      <c r="AS37" s="24">
        <f t="shared" si="22"/>
        <v>-1.2329000000000008</v>
      </c>
      <c r="AT37" s="24">
        <f t="shared" si="23"/>
        <v>-2.1758999999999986</v>
      </c>
      <c r="AU37" s="24">
        <f t="shared" si="24"/>
        <v>-2.1035000000000004</v>
      </c>
      <c r="AV37" s="24">
        <f t="shared" si="25"/>
        <v>-1.0989000000000004</v>
      </c>
      <c r="AW37" s="24">
        <f t="shared" si="26"/>
        <v>-1.960799999999999</v>
      </c>
      <c r="AX37" s="24">
        <f t="shared" si="27"/>
        <v>-0.94140000000000157</v>
      </c>
      <c r="AY37" s="24"/>
      <c r="AZ37" s="24"/>
      <c r="BA37" s="24"/>
      <c r="BB37" s="24"/>
      <c r="BC37" s="17">
        <v>21.641999999999999</v>
      </c>
      <c r="BD37" s="12">
        <v>28.16</v>
      </c>
    </row>
    <row r="38" spans="1:56">
      <c r="A38" s="2">
        <v>34</v>
      </c>
      <c r="B38" s="5">
        <v>39121</v>
      </c>
      <c r="C38" s="14">
        <v>38.840000000000003</v>
      </c>
      <c r="D38" s="4">
        <f t="shared" si="28"/>
        <v>841.7793200000001</v>
      </c>
      <c r="E38" s="14">
        <v>47.86</v>
      </c>
      <c r="F38" s="15">
        <f t="shared" si="29"/>
        <v>1037.2697800000001</v>
      </c>
      <c r="G38" s="14">
        <v>89.52</v>
      </c>
      <c r="H38" s="15">
        <f t="shared" si="30"/>
        <v>1940.16696</v>
      </c>
      <c r="I38" s="14">
        <v>55.84</v>
      </c>
      <c r="J38" s="15">
        <f t="shared" si="31"/>
        <v>1210.2203200000001</v>
      </c>
      <c r="K38" s="14">
        <v>25.8475</v>
      </c>
      <c r="L38" s="15">
        <f t="shared" si="32"/>
        <v>560.19286750000003</v>
      </c>
      <c r="M38" s="14">
        <v>35.74</v>
      </c>
      <c r="N38" s="15">
        <f t="shared" si="33"/>
        <v>774.59302000000014</v>
      </c>
      <c r="O38" s="16">
        <v>44.64</v>
      </c>
      <c r="P38" s="15">
        <f t="shared" si="6"/>
        <v>1262.1959999999999</v>
      </c>
      <c r="Q38" s="11">
        <v>106.52</v>
      </c>
      <c r="R38" s="15">
        <f t="shared" si="7"/>
        <v>3011.8529999999996</v>
      </c>
      <c r="S38" s="11">
        <v>82.55</v>
      </c>
      <c r="T38" s="15">
        <f t="shared" si="8"/>
        <v>2334.1012499999997</v>
      </c>
      <c r="U38" s="11">
        <v>62.65</v>
      </c>
      <c r="V38" s="15">
        <f t="shared" si="9"/>
        <v>1771.4287499999998</v>
      </c>
      <c r="W38" s="11">
        <v>81.12</v>
      </c>
      <c r="X38" s="15">
        <f t="shared" si="10"/>
        <v>2293.6680000000001</v>
      </c>
      <c r="Y38" s="11">
        <v>44.49</v>
      </c>
      <c r="Z38" s="15">
        <f t="shared" si="11"/>
        <v>1257.9547500000001</v>
      </c>
      <c r="AA38" s="23">
        <v>90.587999999999994</v>
      </c>
      <c r="AB38" s="15">
        <f t="shared" si="12"/>
        <v>25613.756999999998</v>
      </c>
      <c r="AC38" s="23">
        <v>100.126</v>
      </c>
      <c r="AD38" s="15">
        <f t="shared" si="13"/>
        <v>28310.626499999998</v>
      </c>
      <c r="AE38" s="20">
        <v>94.78</v>
      </c>
      <c r="AF38" s="15">
        <f t="shared" si="14"/>
        <v>26799.045000000002</v>
      </c>
      <c r="AG38" s="21">
        <v>96.95</v>
      </c>
      <c r="AH38" s="15">
        <f t="shared" si="15"/>
        <v>21011.973500000004</v>
      </c>
      <c r="AI38" s="21">
        <v>110.7</v>
      </c>
      <c r="AJ38" s="15">
        <f t="shared" si="16"/>
        <v>23992.011000000002</v>
      </c>
      <c r="AK38" s="20">
        <v>153.44999999999999</v>
      </c>
      <c r="AL38" s="15">
        <f t="shared" si="17"/>
        <v>33257.218500000003</v>
      </c>
      <c r="AM38" s="29">
        <v>666.8</v>
      </c>
      <c r="AN38" s="15">
        <f t="shared" si="18"/>
        <v>14451.556399999999</v>
      </c>
      <c r="AO38" s="22">
        <v>154.74</v>
      </c>
      <c r="AP38" s="15">
        <f t="shared" si="19"/>
        <v>4375.2735000000002</v>
      </c>
      <c r="AQ38" s="24">
        <f t="shared" si="20"/>
        <v>-2.2686000000000028</v>
      </c>
      <c r="AR38" s="24">
        <f t="shared" si="21"/>
        <v>-2.2555000000000014</v>
      </c>
      <c r="AS38" s="24">
        <f t="shared" si="22"/>
        <v>-1.3478999999999992</v>
      </c>
      <c r="AT38" s="24">
        <f t="shared" si="23"/>
        <v>-2.206900000000001</v>
      </c>
      <c r="AU38" s="24">
        <f t="shared" si="24"/>
        <v>-2.1345000000000027</v>
      </c>
      <c r="AV38" s="24">
        <f t="shared" si="25"/>
        <v>-1.2138999999999989</v>
      </c>
      <c r="AW38" s="24">
        <f t="shared" si="26"/>
        <v>-1.9918000000000013</v>
      </c>
      <c r="AX38" s="24">
        <f t="shared" si="27"/>
        <v>-1.0564</v>
      </c>
      <c r="AY38" s="24"/>
      <c r="AZ38" s="24"/>
      <c r="BA38" s="24"/>
      <c r="BB38" s="24"/>
      <c r="BC38" s="17">
        <v>21.673000000000002</v>
      </c>
      <c r="BD38" s="12">
        <v>28.274999999999999</v>
      </c>
    </row>
    <row r="39" spans="1:56">
      <c r="A39" s="2">
        <v>35</v>
      </c>
      <c r="B39" s="5">
        <v>39122</v>
      </c>
      <c r="C39" s="14">
        <v>38.79</v>
      </c>
      <c r="D39" s="4">
        <f t="shared" si="28"/>
        <v>843.15883499999995</v>
      </c>
      <c r="E39" s="14">
        <v>47.76</v>
      </c>
      <c r="F39" s="15">
        <f t="shared" si="29"/>
        <v>1038.1352399999998</v>
      </c>
      <c r="G39" s="14">
        <v>90</v>
      </c>
      <c r="H39" s="15">
        <f t="shared" si="30"/>
        <v>1956.2849999999999</v>
      </c>
      <c r="I39" s="14">
        <v>56.38</v>
      </c>
      <c r="J39" s="15">
        <f t="shared" si="31"/>
        <v>1225.50387</v>
      </c>
      <c r="K39" s="14">
        <v>25.9</v>
      </c>
      <c r="L39" s="15">
        <f t="shared" si="32"/>
        <v>562.97534999999993</v>
      </c>
      <c r="M39" s="14">
        <v>35.53</v>
      </c>
      <c r="N39" s="15">
        <f t="shared" si="33"/>
        <v>772.29784500000005</v>
      </c>
      <c r="O39" s="16">
        <v>45.57</v>
      </c>
      <c r="P39" s="15">
        <f t="shared" si="6"/>
        <v>1288.149975</v>
      </c>
      <c r="Q39" s="11">
        <v>106.93</v>
      </c>
      <c r="R39" s="15">
        <f t="shared" si="7"/>
        <v>3022.643775</v>
      </c>
      <c r="S39" s="11">
        <v>82.72</v>
      </c>
      <c r="T39" s="15">
        <f t="shared" si="8"/>
        <v>2338.2875999999997</v>
      </c>
      <c r="U39" s="11">
        <v>64.900000000000006</v>
      </c>
      <c r="V39" s="15">
        <f t="shared" si="9"/>
        <v>1834.5607500000001</v>
      </c>
      <c r="W39" s="11">
        <v>80.81</v>
      </c>
      <c r="X39" s="15">
        <f t="shared" si="10"/>
        <v>2284.2966750000001</v>
      </c>
      <c r="Y39" s="11">
        <v>44.4</v>
      </c>
      <c r="Z39" s="15">
        <f t="shared" si="11"/>
        <v>1255.0769999999998</v>
      </c>
      <c r="AA39" s="23">
        <v>90.358000000000004</v>
      </c>
      <c r="AB39" s="15">
        <f t="shared" si="12"/>
        <v>25541.947650000002</v>
      </c>
      <c r="AC39" s="23">
        <v>99.887</v>
      </c>
      <c r="AD39" s="15">
        <f t="shared" si="13"/>
        <v>28235.557724999999</v>
      </c>
      <c r="AE39" s="20">
        <v>94.71</v>
      </c>
      <c r="AF39" s="15">
        <f t="shared" si="14"/>
        <v>26772.149249999999</v>
      </c>
      <c r="AG39" s="21">
        <v>97.09</v>
      </c>
      <c r="AH39" s="15">
        <f t="shared" si="15"/>
        <v>21103.967850000001</v>
      </c>
      <c r="AI39" s="21">
        <v>111.05</v>
      </c>
      <c r="AJ39" s="15">
        <f t="shared" si="16"/>
        <v>24138.383249999999</v>
      </c>
      <c r="AK39" s="20">
        <v>152.4</v>
      </c>
      <c r="AL39" s="15">
        <f t="shared" si="17"/>
        <v>33126.425999999999</v>
      </c>
      <c r="AM39" s="29">
        <v>662.3</v>
      </c>
      <c r="AN39" s="15">
        <f t="shared" si="18"/>
        <v>14396.083949999998</v>
      </c>
      <c r="AO39" s="22">
        <v>173</v>
      </c>
      <c r="AP39" s="15">
        <f t="shared" si="19"/>
        <v>4890.2775000000001</v>
      </c>
      <c r="AQ39" s="24">
        <f t="shared" si="20"/>
        <v>-2.3321000000000005</v>
      </c>
      <c r="AR39" s="24">
        <f t="shared" si="21"/>
        <v>-2.3189999999999991</v>
      </c>
      <c r="AS39" s="24">
        <f t="shared" si="22"/>
        <v>-1.3403999999999989</v>
      </c>
      <c r="AT39" s="24">
        <f t="shared" si="23"/>
        <v>-2.2703999999999986</v>
      </c>
      <c r="AU39" s="24">
        <f t="shared" si="24"/>
        <v>-2.1980000000000004</v>
      </c>
      <c r="AV39" s="24">
        <f t="shared" si="25"/>
        <v>-1.2063999999999986</v>
      </c>
      <c r="AW39" s="24">
        <f t="shared" si="26"/>
        <v>-2.055299999999999</v>
      </c>
      <c r="AX39" s="24">
        <f t="shared" si="27"/>
        <v>-1.0488999999999997</v>
      </c>
      <c r="AY39" s="24"/>
      <c r="AZ39" s="24"/>
      <c r="BA39" s="24"/>
      <c r="BB39" s="24"/>
      <c r="BC39" s="17">
        <v>21.736499999999999</v>
      </c>
      <c r="BD39" s="12">
        <v>28.267499999999998</v>
      </c>
    </row>
    <row r="40" spans="1:56">
      <c r="A40" s="2">
        <v>36</v>
      </c>
      <c r="B40" s="5">
        <v>39125</v>
      </c>
      <c r="C40" s="14">
        <v>38.35</v>
      </c>
      <c r="D40" s="4">
        <f t="shared" si="28"/>
        <v>837.007925</v>
      </c>
      <c r="E40" s="14">
        <v>47.92</v>
      </c>
      <c r="F40" s="15">
        <f t="shared" si="29"/>
        <v>1045.87796</v>
      </c>
      <c r="G40" s="14">
        <v>89.2</v>
      </c>
      <c r="H40" s="15">
        <f t="shared" si="30"/>
        <v>1946.8345999999999</v>
      </c>
      <c r="I40" s="14">
        <v>56.74</v>
      </c>
      <c r="J40" s="15">
        <f t="shared" si="31"/>
        <v>1238.37887</v>
      </c>
      <c r="K40" s="14">
        <v>26.092500000000001</v>
      </c>
      <c r="L40" s="15">
        <f t="shared" si="32"/>
        <v>569.48185875000001</v>
      </c>
      <c r="M40" s="14">
        <v>35.64</v>
      </c>
      <c r="N40" s="15">
        <f t="shared" si="33"/>
        <v>777.86081999999999</v>
      </c>
      <c r="O40" s="16">
        <v>44.9</v>
      </c>
      <c r="P40" s="15">
        <f t="shared" si="6"/>
        <v>1270.8046999999999</v>
      </c>
      <c r="Q40" s="11">
        <v>105.83</v>
      </c>
      <c r="R40" s="15">
        <f t="shared" si="7"/>
        <v>2995.3064899999999</v>
      </c>
      <c r="S40" s="11">
        <v>82.79</v>
      </c>
      <c r="T40" s="15">
        <f t="shared" si="8"/>
        <v>2343.2053700000001</v>
      </c>
      <c r="U40" s="11">
        <v>64.69</v>
      </c>
      <c r="V40" s="15">
        <f t="shared" si="9"/>
        <v>1830.9210700000001</v>
      </c>
      <c r="W40" s="11">
        <v>79.67</v>
      </c>
      <c r="X40" s="15">
        <f t="shared" si="10"/>
        <v>2254.9000100000003</v>
      </c>
      <c r="Y40" s="11">
        <v>44.95</v>
      </c>
      <c r="Z40" s="15">
        <f t="shared" si="11"/>
        <v>1272.2198500000002</v>
      </c>
      <c r="AA40" s="23">
        <v>90.241</v>
      </c>
      <c r="AB40" s="15">
        <f t="shared" si="12"/>
        <v>25540.910230000001</v>
      </c>
      <c r="AC40" s="23">
        <v>99.831000000000003</v>
      </c>
      <c r="AD40" s="15">
        <f t="shared" si="13"/>
        <v>28255.167930000003</v>
      </c>
      <c r="AE40" s="20">
        <v>94.64</v>
      </c>
      <c r="AF40" s="15">
        <f t="shared" si="14"/>
        <v>26785.959200000001</v>
      </c>
      <c r="AG40" s="21">
        <v>96.56</v>
      </c>
      <c r="AH40" s="15">
        <f t="shared" si="15"/>
        <v>21074.702799999999</v>
      </c>
      <c r="AI40" s="21">
        <v>111.05</v>
      </c>
      <c r="AJ40" s="15">
        <f t="shared" si="16"/>
        <v>24237.217749999996</v>
      </c>
      <c r="AK40" s="20">
        <v>152.5</v>
      </c>
      <c r="AL40" s="15">
        <f t="shared" si="17"/>
        <v>33283.887499999997</v>
      </c>
      <c r="AM40" s="29">
        <v>664.6</v>
      </c>
      <c r="AN40" s="15">
        <f t="shared" si="18"/>
        <v>14505.227299999999</v>
      </c>
      <c r="AO40" s="22">
        <v>167.1</v>
      </c>
      <c r="AP40" s="15">
        <f t="shared" si="19"/>
        <v>4729.4313000000002</v>
      </c>
      <c r="AQ40" s="24">
        <f t="shared" si="20"/>
        <v>-2.4210999999999991</v>
      </c>
      <c r="AR40" s="24">
        <f t="shared" si="21"/>
        <v>-2.4079999999999977</v>
      </c>
      <c r="AS40" s="24">
        <f t="shared" si="22"/>
        <v>-1.3759000000000015</v>
      </c>
      <c r="AT40" s="24">
        <f t="shared" si="23"/>
        <v>-2.3593999999999973</v>
      </c>
      <c r="AU40" s="24">
        <f t="shared" si="24"/>
        <v>-2.286999999999999</v>
      </c>
      <c r="AV40" s="24">
        <f t="shared" si="25"/>
        <v>-1.2419000000000011</v>
      </c>
      <c r="AW40" s="24">
        <f t="shared" si="26"/>
        <v>-2.1442999999999977</v>
      </c>
      <c r="AX40" s="24">
        <f t="shared" si="27"/>
        <v>-1.0844000000000023</v>
      </c>
      <c r="AY40" s="24"/>
      <c r="AZ40" s="24"/>
      <c r="BA40" s="24"/>
      <c r="BB40" s="24"/>
      <c r="BC40" s="17">
        <v>21.825499999999998</v>
      </c>
      <c r="BD40" s="12">
        <v>28.303000000000001</v>
      </c>
    </row>
    <row r="41" spans="1:56">
      <c r="A41" s="2">
        <v>37</v>
      </c>
      <c r="B41" s="5">
        <v>39126</v>
      </c>
      <c r="C41" s="14">
        <v>38.72</v>
      </c>
      <c r="D41" s="4">
        <f t="shared" si="28"/>
        <v>835.7518399999999</v>
      </c>
      <c r="E41" s="14">
        <v>48.21</v>
      </c>
      <c r="F41" s="15">
        <f t="shared" si="29"/>
        <v>1040.588745</v>
      </c>
      <c r="G41" s="14">
        <v>89.29</v>
      </c>
      <c r="H41" s="15">
        <f t="shared" si="30"/>
        <v>1927.2800050000001</v>
      </c>
      <c r="I41" s="14">
        <v>57.82</v>
      </c>
      <c r="J41" s="15">
        <f t="shared" si="31"/>
        <v>1248.0157899999999</v>
      </c>
      <c r="K41" s="14">
        <v>26.3</v>
      </c>
      <c r="L41" s="15">
        <f t="shared" si="32"/>
        <v>567.67234999999994</v>
      </c>
      <c r="M41" s="14">
        <v>35.770000000000003</v>
      </c>
      <c r="N41" s="15">
        <f t="shared" si="33"/>
        <v>772.07756500000005</v>
      </c>
      <c r="O41" s="16">
        <v>45.74</v>
      </c>
      <c r="P41" s="15">
        <f t="shared" si="6"/>
        <v>1287.1236000000001</v>
      </c>
      <c r="Q41" s="11">
        <v>106.5</v>
      </c>
      <c r="R41" s="15">
        <f t="shared" si="7"/>
        <v>2996.91</v>
      </c>
      <c r="S41" s="11">
        <v>83.76</v>
      </c>
      <c r="T41" s="15">
        <f t="shared" si="8"/>
        <v>2357.0064000000002</v>
      </c>
      <c r="U41" s="11">
        <v>66.31</v>
      </c>
      <c r="V41" s="15">
        <f t="shared" si="9"/>
        <v>1865.9634000000001</v>
      </c>
      <c r="W41" s="11">
        <v>78.73</v>
      </c>
      <c r="X41" s="15">
        <f t="shared" si="10"/>
        <v>2215.4621999999999</v>
      </c>
      <c r="Y41" s="11">
        <v>45.47</v>
      </c>
      <c r="Z41" s="15">
        <f t="shared" si="11"/>
        <v>1279.5257999999999</v>
      </c>
      <c r="AA41" s="23">
        <v>90.194000000000003</v>
      </c>
      <c r="AB41" s="15">
        <f t="shared" si="12"/>
        <v>25380.591600000003</v>
      </c>
      <c r="AC41" s="23">
        <v>99.709000000000003</v>
      </c>
      <c r="AD41" s="15">
        <f t="shared" si="13"/>
        <v>28058.1126</v>
      </c>
      <c r="AE41" s="20">
        <v>95.05</v>
      </c>
      <c r="AF41" s="15">
        <f t="shared" si="14"/>
        <v>26747.07</v>
      </c>
      <c r="AG41" s="21">
        <v>96.56</v>
      </c>
      <c r="AH41" s="15">
        <f t="shared" si="15"/>
        <v>20841.993199999997</v>
      </c>
      <c r="AI41" s="21">
        <v>111.05</v>
      </c>
      <c r="AJ41" s="15">
        <f t="shared" si="16"/>
        <v>23969.58725</v>
      </c>
      <c r="AK41" s="20">
        <v>153</v>
      </c>
      <c r="AL41" s="15">
        <f t="shared" si="17"/>
        <v>33024.285000000003</v>
      </c>
      <c r="AM41" s="29">
        <v>669</v>
      </c>
      <c r="AN41" s="15">
        <f t="shared" si="18"/>
        <v>14440.030499999999</v>
      </c>
      <c r="AO41" s="22">
        <v>172.3</v>
      </c>
      <c r="AP41" s="15">
        <f t="shared" si="19"/>
        <v>4848.5220000000008</v>
      </c>
      <c r="AQ41" s="24">
        <f t="shared" si="20"/>
        <v>-2.1800999999999995</v>
      </c>
      <c r="AR41" s="24">
        <f t="shared" si="21"/>
        <v>-2.166999999999998</v>
      </c>
      <c r="AS41" s="24">
        <f t="shared" si="22"/>
        <v>-1.2129000000000012</v>
      </c>
      <c r="AT41" s="24">
        <f t="shared" si="23"/>
        <v>-2.1183999999999976</v>
      </c>
      <c r="AU41" s="24">
        <f t="shared" si="24"/>
        <v>-2.0459999999999994</v>
      </c>
      <c r="AV41" s="24">
        <f t="shared" si="25"/>
        <v>-1.0789000000000009</v>
      </c>
      <c r="AW41" s="24">
        <f t="shared" si="26"/>
        <v>-1.903299999999998</v>
      </c>
      <c r="AX41" s="24">
        <f t="shared" si="27"/>
        <v>-0.921400000000002</v>
      </c>
      <c r="AY41" s="24"/>
      <c r="AZ41" s="24"/>
      <c r="BA41" s="24"/>
      <c r="BB41" s="24"/>
      <c r="BC41" s="17">
        <v>21.584499999999998</v>
      </c>
      <c r="BD41" s="12">
        <v>28.14</v>
      </c>
    </row>
    <row r="42" spans="1:56">
      <c r="A42" s="2">
        <v>38</v>
      </c>
      <c r="B42" s="5">
        <v>39127</v>
      </c>
      <c r="C42" s="14">
        <v>39.200000000000003</v>
      </c>
      <c r="D42" s="4">
        <f t="shared" si="28"/>
        <v>843.56440000000009</v>
      </c>
      <c r="E42" s="14">
        <v>47.88</v>
      </c>
      <c r="F42" s="15">
        <f t="shared" si="29"/>
        <v>1030.35366</v>
      </c>
      <c r="G42" s="14">
        <v>89.94</v>
      </c>
      <c r="H42" s="15">
        <f t="shared" si="30"/>
        <v>1935.4638299999999</v>
      </c>
      <c r="I42" s="14">
        <v>58.37</v>
      </c>
      <c r="J42" s="15">
        <f t="shared" si="31"/>
        <v>1256.0932150000001</v>
      </c>
      <c r="K42" s="14">
        <v>26.344999999999999</v>
      </c>
      <c r="L42" s="15">
        <f t="shared" si="32"/>
        <v>566.93122749999998</v>
      </c>
      <c r="M42" s="14">
        <v>36.47</v>
      </c>
      <c r="N42" s="15">
        <f t="shared" si="33"/>
        <v>784.81616499999996</v>
      </c>
      <c r="O42" s="16">
        <v>46.15</v>
      </c>
      <c r="P42" s="15">
        <f t="shared" si="6"/>
        <v>1303.9451750000001</v>
      </c>
      <c r="Q42" s="11">
        <v>106.93</v>
      </c>
      <c r="R42" s="15">
        <f t="shared" si="7"/>
        <v>3021.2536850000001</v>
      </c>
      <c r="S42" s="11">
        <v>84.3</v>
      </c>
      <c r="T42" s="15">
        <f t="shared" si="8"/>
        <v>2381.8543500000001</v>
      </c>
      <c r="U42" s="11">
        <v>69.489999999999995</v>
      </c>
      <c r="V42" s="15">
        <f t="shared" si="9"/>
        <v>1963.4052049999998</v>
      </c>
      <c r="W42" s="11">
        <v>78.95</v>
      </c>
      <c r="X42" s="15">
        <f t="shared" si="10"/>
        <v>2230.692775</v>
      </c>
      <c r="Y42" s="11">
        <v>45.54</v>
      </c>
      <c r="Z42" s="15">
        <f t="shared" si="11"/>
        <v>1286.70993</v>
      </c>
      <c r="AA42" s="23">
        <v>90.366</v>
      </c>
      <c r="AB42" s="15">
        <f t="shared" si="12"/>
        <v>25532.461469999998</v>
      </c>
      <c r="AC42" s="23">
        <v>99.875</v>
      </c>
      <c r="AD42" s="15">
        <f t="shared" si="13"/>
        <v>28219.181874999998</v>
      </c>
      <c r="AE42" s="20">
        <v>95.32</v>
      </c>
      <c r="AF42" s="15">
        <f t="shared" si="14"/>
        <v>26932.189399999996</v>
      </c>
      <c r="AG42" s="21">
        <v>96.45</v>
      </c>
      <c r="AH42" s="15">
        <f t="shared" si="15"/>
        <v>20755.557750000004</v>
      </c>
      <c r="AI42" s="21">
        <v>111.45</v>
      </c>
      <c r="AJ42" s="15">
        <f t="shared" si="16"/>
        <v>23983.482750000003</v>
      </c>
      <c r="AK42" s="20">
        <v>153.6</v>
      </c>
      <c r="AL42" s="15">
        <f t="shared" si="17"/>
        <v>33053.951999999997</v>
      </c>
      <c r="AM42" s="29">
        <v>670.1</v>
      </c>
      <c r="AN42" s="15">
        <f t="shared" si="18"/>
        <v>14420.216950000002</v>
      </c>
      <c r="AO42" s="22">
        <v>170.5</v>
      </c>
      <c r="AP42" s="15">
        <f t="shared" si="19"/>
        <v>4817.3922499999999</v>
      </c>
      <c r="AQ42" s="24">
        <f t="shared" si="20"/>
        <v>-2.1151000000000018</v>
      </c>
      <c r="AR42" s="24">
        <f t="shared" si="21"/>
        <v>-2.1020000000000003</v>
      </c>
      <c r="AS42" s="24">
        <f t="shared" si="22"/>
        <v>-1.3274000000000008</v>
      </c>
      <c r="AT42" s="24">
        <f t="shared" si="23"/>
        <v>-2.0533999999999999</v>
      </c>
      <c r="AU42" s="24">
        <f t="shared" si="24"/>
        <v>-1.9810000000000016</v>
      </c>
      <c r="AV42" s="24">
        <f t="shared" si="25"/>
        <v>-1.1934000000000005</v>
      </c>
      <c r="AW42" s="24">
        <f t="shared" si="26"/>
        <v>-1.8383000000000003</v>
      </c>
      <c r="AX42" s="24">
        <f t="shared" si="27"/>
        <v>-1.0359000000000016</v>
      </c>
      <c r="AY42" s="24"/>
      <c r="AZ42" s="24"/>
      <c r="BA42" s="24"/>
      <c r="BB42" s="24"/>
      <c r="BC42" s="17">
        <v>21.519500000000001</v>
      </c>
      <c r="BD42" s="12">
        <v>28.2545</v>
      </c>
    </row>
    <row r="43" spans="1:56">
      <c r="A43" s="2">
        <v>39</v>
      </c>
      <c r="B43" s="5">
        <v>39128</v>
      </c>
      <c r="C43" s="14">
        <v>38.79</v>
      </c>
      <c r="D43" s="4">
        <f t="shared" si="28"/>
        <v>833.48073000000011</v>
      </c>
      <c r="E43" s="14">
        <v>47.85</v>
      </c>
      <c r="F43" s="15">
        <f t="shared" si="29"/>
        <v>1028.1529500000001</v>
      </c>
      <c r="G43" s="14">
        <v>91.71</v>
      </c>
      <c r="H43" s="15">
        <f t="shared" si="30"/>
        <v>1970.57277</v>
      </c>
      <c r="I43" s="14">
        <v>57.65</v>
      </c>
      <c r="J43" s="15">
        <f t="shared" si="31"/>
        <v>1238.7255500000001</v>
      </c>
      <c r="K43" s="14">
        <v>26.377500000000001</v>
      </c>
      <c r="L43" s="15">
        <f t="shared" si="32"/>
        <v>566.77334250000013</v>
      </c>
      <c r="M43" s="14">
        <v>36.14</v>
      </c>
      <c r="N43" s="15">
        <f t="shared" si="33"/>
        <v>776.54018000000008</v>
      </c>
      <c r="O43" s="16">
        <v>45.96</v>
      </c>
      <c r="P43" s="15">
        <f t="shared" si="6"/>
        <v>1299.1513200000002</v>
      </c>
      <c r="Q43" s="11">
        <v>106.95</v>
      </c>
      <c r="R43" s="15">
        <f t="shared" si="7"/>
        <v>3023.1556500000006</v>
      </c>
      <c r="S43" s="11">
        <v>83.6</v>
      </c>
      <c r="T43" s="15">
        <f t="shared" si="8"/>
        <v>2363.1212</v>
      </c>
      <c r="U43" s="11">
        <v>67.599999999999994</v>
      </c>
      <c r="V43" s="15">
        <f t="shared" si="9"/>
        <v>1910.8492000000001</v>
      </c>
      <c r="W43" s="11">
        <v>78.650000000000006</v>
      </c>
      <c r="X43" s="15">
        <f t="shared" si="10"/>
        <v>2223.1995500000003</v>
      </c>
      <c r="Y43" s="11">
        <v>45.06</v>
      </c>
      <c r="Z43" s="15">
        <f t="shared" si="11"/>
        <v>1273.7110200000002</v>
      </c>
      <c r="AA43" s="23">
        <v>90.703999999999994</v>
      </c>
      <c r="AB43" s="15">
        <f t="shared" si="12"/>
        <v>25639.29968</v>
      </c>
      <c r="AC43" s="23">
        <v>100.187</v>
      </c>
      <c r="AD43" s="15">
        <f t="shared" si="13"/>
        <v>28319.859290000004</v>
      </c>
      <c r="AE43" s="20">
        <v>95.14</v>
      </c>
      <c r="AF43" s="15">
        <f t="shared" si="14"/>
        <v>26893.223800000007</v>
      </c>
      <c r="AG43" s="21">
        <v>95.86</v>
      </c>
      <c r="AH43" s="15">
        <f t="shared" si="15"/>
        <v>20597.438200000001</v>
      </c>
      <c r="AI43" s="21">
        <v>111.95</v>
      </c>
      <c r="AJ43" s="15">
        <f t="shared" si="16"/>
        <v>24054.696500000005</v>
      </c>
      <c r="AK43" s="20">
        <v>153.6</v>
      </c>
      <c r="AL43" s="15">
        <f t="shared" si="17"/>
        <v>33004.031999999999</v>
      </c>
      <c r="AM43" s="29">
        <v>669.3</v>
      </c>
      <c r="AN43" s="15">
        <f t="shared" si="18"/>
        <v>14381.249100000001</v>
      </c>
      <c r="AO43" s="22">
        <v>168.75</v>
      </c>
      <c r="AP43" s="15">
        <f t="shared" si="19"/>
        <v>4770.0562500000005</v>
      </c>
      <c r="AQ43" s="24">
        <f t="shared" si="20"/>
        <v>-2.0826000000000029</v>
      </c>
      <c r="AR43" s="24">
        <f t="shared" si="21"/>
        <v>-2.0695000000000014</v>
      </c>
      <c r="AS43" s="24">
        <f t="shared" si="22"/>
        <v>-1.3399000000000036</v>
      </c>
      <c r="AT43" s="24">
        <f t="shared" si="23"/>
        <v>-2.020900000000001</v>
      </c>
      <c r="AU43" s="24">
        <f t="shared" si="24"/>
        <v>-1.9485000000000028</v>
      </c>
      <c r="AV43" s="24">
        <f t="shared" si="25"/>
        <v>-1.2059000000000033</v>
      </c>
      <c r="AW43" s="24">
        <f t="shared" si="26"/>
        <v>-1.8058000000000014</v>
      </c>
      <c r="AX43" s="24">
        <f t="shared" si="27"/>
        <v>-1.0484000000000044</v>
      </c>
      <c r="AY43" s="24"/>
      <c r="AZ43" s="24"/>
      <c r="BA43" s="24"/>
      <c r="BB43" s="24"/>
      <c r="BC43" s="17">
        <v>21.487000000000002</v>
      </c>
      <c r="BD43" s="12">
        <v>28.267000000000003</v>
      </c>
    </row>
    <row r="44" spans="1:56">
      <c r="A44" s="2">
        <v>40</v>
      </c>
      <c r="B44" s="5">
        <v>39129</v>
      </c>
      <c r="C44" s="14">
        <v>38.75</v>
      </c>
      <c r="D44" s="4">
        <f t="shared" si="28"/>
        <v>833.62874999999997</v>
      </c>
      <c r="E44" s="14">
        <v>47.87</v>
      </c>
      <c r="F44" s="15">
        <f t="shared" si="29"/>
        <v>1029.8273099999999</v>
      </c>
      <c r="G44" s="14">
        <v>90.94</v>
      </c>
      <c r="H44" s="15">
        <f t="shared" si="30"/>
        <v>1956.3922199999997</v>
      </c>
      <c r="I44" s="14">
        <v>57.78</v>
      </c>
      <c r="J44" s="15">
        <f t="shared" si="31"/>
        <v>1243.0211399999998</v>
      </c>
      <c r="K44" s="14">
        <v>26.574999999999999</v>
      </c>
      <c r="L44" s="15">
        <f t="shared" si="32"/>
        <v>571.70797499999992</v>
      </c>
      <c r="M44" s="14">
        <v>35.869999999999997</v>
      </c>
      <c r="N44" s="15">
        <f t="shared" si="33"/>
        <v>771.67130999999983</v>
      </c>
      <c r="O44" s="16">
        <v>46.05</v>
      </c>
      <c r="P44" s="15">
        <f t="shared" si="6"/>
        <v>1301.4650999999999</v>
      </c>
      <c r="Q44" s="11">
        <v>107.22</v>
      </c>
      <c r="R44" s="15">
        <f t="shared" si="7"/>
        <v>3030.25164</v>
      </c>
      <c r="S44" s="11">
        <v>84.29</v>
      </c>
      <c r="T44" s="15">
        <f t="shared" si="8"/>
        <v>2382.2039800000002</v>
      </c>
      <c r="U44" s="11">
        <v>66.63</v>
      </c>
      <c r="V44" s="15">
        <f t="shared" si="9"/>
        <v>1883.0970599999998</v>
      </c>
      <c r="W44" s="11">
        <v>77.930000000000007</v>
      </c>
      <c r="X44" s="15">
        <f t="shared" si="10"/>
        <v>2202.45766</v>
      </c>
      <c r="Y44" s="11">
        <v>44.55</v>
      </c>
      <c r="Z44" s="15">
        <f t="shared" si="11"/>
        <v>1259.0720999999999</v>
      </c>
      <c r="AA44" s="23">
        <v>90.631</v>
      </c>
      <c r="AB44" s="15">
        <f t="shared" si="12"/>
        <v>25614.13322</v>
      </c>
      <c r="AC44" s="23">
        <v>100.119</v>
      </c>
      <c r="AD44" s="15">
        <f t="shared" si="13"/>
        <v>28295.63178</v>
      </c>
      <c r="AE44" s="20">
        <v>94.89</v>
      </c>
      <c r="AF44" s="15">
        <f t="shared" si="14"/>
        <v>26817.811799999999</v>
      </c>
      <c r="AG44" s="21">
        <v>98.38</v>
      </c>
      <c r="AH44" s="15">
        <f t="shared" si="15"/>
        <v>21164.489399999999</v>
      </c>
      <c r="AI44" s="21">
        <v>111.95</v>
      </c>
      <c r="AJ44" s="15">
        <f t="shared" si="16"/>
        <v>24083.803499999998</v>
      </c>
      <c r="AK44" s="20">
        <v>153.65</v>
      </c>
      <c r="AL44" s="15">
        <f t="shared" si="17"/>
        <v>33054.724499999997</v>
      </c>
      <c r="AM44" s="29">
        <v>671.1</v>
      </c>
      <c r="AN44" s="15">
        <f t="shared" si="18"/>
        <v>14437.374299999999</v>
      </c>
      <c r="AO44" s="22">
        <v>172.15</v>
      </c>
      <c r="AP44" s="15">
        <f t="shared" si="19"/>
        <v>4865.3033000000005</v>
      </c>
      <c r="AQ44" s="24">
        <f t="shared" si="20"/>
        <v>-2.1085999999999991</v>
      </c>
      <c r="AR44" s="24">
        <f t="shared" si="21"/>
        <v>-2.0954999999999977</v>
      </c>
      <c r="AS44" s="24">
        <f t="shared" si="22"/>
        <v>-1.3349000000000011</v>
      </c>
      <c r="AT44" s="24">
        <f t="shared" si="23"/>
        <v>-2.0468999999999973</v>
      </c>
      <c r="AU44" s="24">
        <f t="shared" si="24"/>
        <v>-1.974499999999999</v>
      </c>
      <c r="AV44" s="24">
        <f t="shared" si="25"/>
        <v>-1.2009000000000007</v>
      </c>
      <c r="AW44" s="24">
        <f t="shared" si="26"/>
        <v>-1.8317999999999977</v>
      </c>
      <c r="AX44" s="24">
        <f t="shared" si="27"/>
        <v>-1.0434000000000019</v>
      </c>
      <c r="AY44" s="24"/>
      <c r="AZ44" s="24"/>
      <c r="BA44" s="24"/>
      <c r="BB44" s="24"/>
      <c r="BC44" s="17">
        <v>21.512999999999998</v>
      </c>
      <c r="BD44" s="12">
        <v>28.262</v>
      </c>
    </row>
    <row r="45" spans="1:56">
      <c r="A45" s="2">
        <v>41</v>
      </c>
      <c r="B45" s="5">
        <v>39133</v>
      </c>
      <c r="C45" s="14">
        <v>38.79</v>
      </c>
      <c r="D45" s="4">
        <f t="shared" si="28"/>
        <v>832.35581999999988</v>
      </c>
      <c r="E45" s="14">
        <v>47.78</v>
      </c>
      <c r="F45" s="15">
        <f t="shared" si="29"/>
        <v>1025.26324</v>
      </c>
      <c r="G45" s="14">
        <v>91.03</v>
      </c>
      <c r="H45" s="15">
        <f t="shared" si="30"/>
        <v>1953.3217399999999</v>
      </c>
      <c r="I45" s="14">
        <v>58</v>
      </c>
      <c r="J45" s="15">
        <f t="shared" si="31"/>
        <v>1244.5639999999999</v>
      </c>
      <c r="K45" s="14">
        <v>26.702500000000001</v>
      </c>
      <c r="L45" s="15">
        <f t="shared" si="32"/>
        <v>572.98224499999992</v>
      </c>
      <c r="M45" s="14">
        <v>36.11</v>
      </c>
      <c r="N45" s="15">
        <f t="shared" si="33"/>
        <v>774.84837999999991</v>
      </c>
      <c r="O45" s="16">
        <v>45.5</v>
      </c>
      <c r="P45" s="15">
        <f t="shared" si="6"/>
        <v>1281.2117499999999</v>
      </c>
      <c r="Q45" s="11">
        <v>106.91</v>
      </c>
      <c r="R45" s="15">
        <f t="shared" si="7"/>
        <v>3010.4252349999997</v>
      </c>
      <c r="S45" s="11">
        <v>84.39</v>
      </c>
      <c r="T45" s="15">
        <f t="shared" si="8"/>
        <v>2376.2958149999999</v>
      </c>
      <c r="U45" s="11">
        <v>67.099999999999994</v>
      </c>
      <c r="V45" s="15">
        <f t="shared" si="9"/>
        <v>1889.4353499999997</v>
      </c>
      <c r="W45" s="11">
        <v>78.44</v>
      </c>
      <c r="X45" s="15">
        <f t="shared" si="10"/>
        <v>2208.7527399999999</v>
      </c>
      <c r="Y45" s="11">
        <v>44.63</v>
      </c>
      <c r="Z45" s="15">
        <f t="shared" si="11"/>
        <v>1256.713855</v>
      </c>
      <c r="AA45" s="23">
        <v>90.75</v>
      </c>
      <c r="AB45" s="15">
        <f t="shared" si="12"/>
        <v>25553.838749999999</v>
      </c>
      <c r="AC45" s="23">
        <v>100.071</v>
      </c>
      <c r="AD45" s="15">
        <f t="shared" si="13"/>
        <v>28178.492535000001</v>
      </c>
      <c r="AE45" s="20">
        <v>95.18</v>
      </c>
      <c r="AF45" s="15">
        <f t="shared" si="14"/>
        <v>26801.260300000002</v>
      </c>
      <c r="AG45" s="21">
        <v>97.13</v>
      </c>
      <c r="AH45" s="15">
        <f t="shared" si="15"/>
        <v>20842.155399999996</v>
      </c>
      <c r="AI45" s="21">
        <v>111.95</v>
      </c>
      <c r="AJ45" s="15">
        <f t="shared" si="16"/>
        <v>24022.230999999996</v>
      </c>
      <c r="AK45" s="20">
        <v>153.4</v>
      </c>
      <c r="AL45" s="15">
        <f t="shared" si="17"/>
        <v>32916.572</v>
      </c>
      <c r="AM45" s="29">
        <v>658.7</v>
      </c>
      <c r="AN45" s="15">
        <f t="shared" si="18"/>
        <v>14134.384599999999</v>
      </c>
      <c r="AO45" s="22">
        <v>171.5</v>
      </c>
      <c r="AP45" s="15">
        <f t="shared" si="19"/>
        <v>4829.1827499999999</v>
      </c>
      <c r="AQ45" s="24">
        <f t="shared" si="20"/>
        <v>-2.0535999999999994</v>
      </c>
      <c r="AR45" s="24">
        <f t="shared" si="21"/>
        <v>-2.040499999999998</v>
      </c>
      <c r="AS45" s="24">
        <f t="shared" si="22"/>
        <v>-1.2314000000000007</v>
      </c>
      <c r="AT45" s="24">
        <f t="shared" si="23"/>
        <v>-1.9918999999999976</v>
      </c>
      <c r="AU45" s="24">
        <f t="shared" si="24"/>
        <v>-1.9194999999999993</v>
      </c>
      <c r="AV45" s="24">
        <f t="shared" si="25"/>
        <v>-1.0974000000000004</v>
      </c>
      <c r="AW45" s="24">
        <f t="shared" si="26"/>
        <v>-1.7767999999999979</v>
      </c>
      <c r="AX45" s="24">
        <f t="shared" si="27"/>
        <v>-0.93990000000000151</v>
      </c>
      <c r="AY45" s="24"/>
      <c r="AZ45" s="24"/>
      <c r="BA45" s="24"/>
      <c r="BB45" s="24"/>
      <c r="BC45" s="17">
        <v>21.457999999999998</v>
      </c>
      <c r="BD45" s="12">
        <v>28.1585</v>
      </c>
    </row>
    <row r="46" spans="1:56">
      <c r="A46" s="2">
        <v>42</v>
      </c>
      <c r="B46" s="5">
        <v>39134</v>
      </c>
      <c r="C46" s="14">
        <v>38.47</v>
      </c>
      <c r="D46" s="4">
        <f t="shared" si="28"/>
        <v>828.45145000000002</v>
      </c>
      <c r="E46" s="14">
        <v>47.57</v>
      </c>
      <c r="F46" s="15">
        <f t="shared" si="29"/>
        <v>1024.41995</v>
      </c>
      <c r="G46" s="14">
        <v>90.96</v>
      </c>
      <c r="H46" s="15">
        <f t="shared" si="30"/>
        <v>1958.8235999999999</v>
      </c>
      <c r="I46" s="14">
        <v>57.1</v>
      </c>
      <c r="J46" s="15">
        <f t="shared" si="31"/>
        <v>1229.6485</v>
      </c>
      <c r="K46" s="14">
        <v>26.7775</v>
      </c>
      <c r="L46" s="15">
        <f t="shared" si="32"/>
        <v>576.65346250000005</v>
      </c>
      <c r="M46" s="14">
        <v>35.909999999999997</v>
      </c>
      <c r="N46" s="15">
        <f t="shared" si="33"/>
        <v>773.32184999999993</v>
      </c>
      <c r="O46" s="16">
        <v>45.2</v>
      </c>
      <c r="P46" s="15">
        <f t="shared" si="6"/>
        <v>1277.691</v>
      </c>
      <c r="Q46" s="11">
        <v>106.27</v>
      </c>
      <c r="R46" s="15">
        <f t="shared" si="7"/>
        <v>3003.9872249999999</v>
      </c>
      <c r="S46" s="11">
        <v>84.37</v>
      </c>
      <c r="T46" s="15">
        <f t="shared" si="8"/>
        <v>2384.9289749999998</v>
      </c>
      <c r="U46" s="11">
        <v>66.739999999999995</v>
      </c>
      <c r="V46" s="15">
        <f t="shared" si="9"/>
        <v>1886.5729499999998</v>
      </c>
      <c r="W46" s="11">
        <v>78.459999999999994</v>
      </c>
      <c r="X46" s="15">
        <f t="shared" si="10"/>
        <v>2217.8680499999996</v>
      </c>
      <c r="Y46" s="11">
        <v>44.53</v>
      </c>
      <c r="Z46" s="15">
        <f t="shared" si="11"/>
        <v>1258.751775</v>
      </c>
      <c r="AA46" s="23">
        <v>90.804000000000002</v>
      </c>
      <c r="AB46" s="15">
        <f t="shared" si="12"/>
        <v>25668.020699999997</v>
      </c>
      <c r="AC46" s="23">
        <v>100.136</v>
      </c>
      <c r="AD46" s="15">
        <f t="shared" si="13"/>
        <v>28305.943799999994</v>
      </c>
      <c r="AE46" s="20">
        <v>95.24</v>
      </c>
      <c r="AF46" s="15">
        <f t="shared" si="14"/>
        <v>26921.966999999997</v>
      </c>
      <c r="AG46" s="21">
        <v>96.33</v>
      </c>
      <c r="AH46" s="15">
        <f t="shared" si="15"/>
        <v>20744.665500000003</v>
      </c>
      <c r="AI46" s="21">
        <v>111.95</v>
      </c>
      <c r="AJ46" s="15">
        <f t="shared" si="16"/>
        <v>24108.432499999999</v>
      </c>
      <c r="AK46" s="20">
        <v>153.6</v>
      </c>
      <c r="AL46" s="15">
        <f t="shared" si="17"/>
        <v>33077.759999999995</v>
      </c>
      <c r="AM46" s="29">
        <v>678.4</v>
      </c>
      <c r="AN46" s="15">
        <f t="shared" si="18"/>
        <v>14609.343999999999</v>
      </c>
      <c r="AO46" s="22">
        <v>176.2</v>
      </c>
      <c r="AP46" s="15">
        <f t="shared" si="19"/>
        <v>4980.7334999999994</v>
      </c>
      <c r="AQ46" s="24">
        <f t="shared" si="20"/>
        <v>-2.1306000000000012</v>
      </c>
      <c r="AR46" s="24">
        <f t="shared" si="21"/>
        <v>-2.1174999999999997</v>
      </c>
      <c r="AS46" s="24">
        <f t="shared" si="22"/>
        <v>-1.3403999999999989</v>
      </c>
      <c r="AT46" s="24">
        <f t="shared" si="23"/>
        <v>-2.0688999999999993</v>
      </c>
      <c r="AU46" s="24">
        <f t="shared" si="24"/>
        <v>-1.9965000000000011</v>
      </c>
      <c r="AV46" s="24">
        <f t="shared" si="25"/>
        <v>-1.2063999999999986</v>
      </c>
      <c r="AW46" s="24">
        <f t="shared" si="26"/>
        <v>-1.8537999999999997</v>
      </c>
      <c r="AX46" s="24">
        <f t="shared" si="27"/>
        <v>-1.0488999999999997</v>
      </c>
      <c r="AY46" s="24"/>
      <c r="AZ46" s="24"/>
      <c r="BA46" s="24"/>
      <c r="BB46" s="24"/>
      <c r="BC46" s="17">
        <v>21.535</v>
      </c>
      <c r="BD46" s="12">
        <v>28.267499999999998</v>
      </c>
    </row>
    <row r="47" spans="1:56">
      <c r="A47" s="2">
        <v>43</v>
      </c>
      <c r="B47" s="5">
        <v>39135</v>
      </c>
      <c r="C47" s="14">
        <v>38.299999999999997</v>
      </c>
      <c r="D47" s="4">
        <f t="shared" si="28"/>
        <v>824.73304999999993</v>
      </c>
      <c r="E47" s="14">
        <v>47.3</v>
      </c>
      <c r="F47" s="15">
        <f t="shared" si="29"/>
        <v>1018.53455</v>
      </c>
      <c r="G47" s="14">
        <v>90.58</v>
      </c>
      <c r="H47" s="15">
        <f t="shared" si="30"/>
        <v>1950.50443</v>
      </c>
      <c r="I47" s="14">
        <v>56.36</v>
      </c>
      <c r="J47" s="15">
        <f t="shared" si="31"/>
        <v>1213.62806</v>
      </c>
      <c r="K47" s="14">
        <v>27.057500000000001</v>
      </c>
      <c r="L47" s="15">
        <f t="shared" si="32"/>
        <v>582.64267625000002</v>
      </c>
      <c r="M47" s="14">
        <v>35.4</v>
      </c>
      <c r="N47" s="15">
        <f t="shared" si="33"/>
        <v>762.28589999999997</v>
      </c>
      <c r="O47" s="16">
        <v>44.76</v>
      </c>
      <c r="P47" s="15">
        <f t="shared" si="6"/>
        <v>1265.5889999999999</v>
      </c>
      <c r="Q47" s="11">
        <v>106</v>
      </c>
      <c r="R47" s="15">
        <f t="shared" si="7"/>
        <v>2997.1499999999996</v>
      </c>
      <c r="S47" s="11">
        <v>85.44</v>
      </c>
      <c r="T47" s="15">
        <f t="shared" si="8"/>
        <v>2415.8159999999998</v>
      </c>
      <c r="U47" s="11">
        <v>67.599999999999994</v>
      </c>
      <c r="V47" s="15">
        <f t="shared" si="9"/>
        <v>1911.3899999999996</v>
      </c>
      <c r="W47" s="11">
        <v>79.14</v>
      </c>
      <c r="X47" s="15">
        <f t="shared" si="10"/>
        <v>2237.6835000000001</v>
      </c>
      <c r="Y47" s="11">
        <v>44.59</v>
      </c>
      <c r="Z47" s="15">
        <f t="shared" si="11"/>
        <v>1260.78225</v>
      </c>
      <c r="AA47" s="23">
        <v>90.572999999999993</v>
      </c>
      <c r="AB47" s="15">
        <f t="shared" si="12"/>
        <v>25609.515749999995</v>
      </c>
      <c r="AC47" s="23">
        <v>99.912000000000006</v>
      </c>
      <c r="AD47" s="15">
        <f t="shared" si="13"/>
        <v>28250.118000000002</v>
      </c>
      <c r="AE47" s="20">
        <v>95.64</v>
      </c>
      <c r="AF47" s="15">
        <f t="shared" si="14"/>
        <v>27042.21</v>
      </c>
      <c r="AG47" s="21">
        <v>97.11</v>
      </c>
      <c r="AH47" s="15">
        <f t="shared" si="15"/>
        <v>20911.181849999997</v>
      </c>
      <c r="AI47" s="21">
        <v>111.95</v>
      </c>
      <c r="AJ47" s="15">
        <f t="shared" si="16"/>
        <v>24106.753250000002</v>
      </c>
      <c r="AK47" s="20">
        <v>153.6</v>
      </c>
      <c r="AL47" s="15">
        <f t="shared" si="17"/>
        <v>33075.455999999998</v>
      </c>
      <c r="AM47" s="29">
        <v>677.7</v>
      </c>
      <c r="AN47" s="15">
        <f t="shared" si="18"/>
        <v>14593.252950000002</v>
      </c>
      <c r="AO47" s="22">
        <v>180.29</v>
      </c>
      <c r="AP47" s="15">
        <f t="shared" si="19"/>
        <v>5097.6997499999998</v>
      </c>
      <c r="AQ47" s="24">
        <f t="shared" si="20"/>
        <v>-2.1291000000000011</v>
      </c>
      <c r="AR47" s="24">
        <f t="shared" si="21"/>
        <v>-2.1159999999999997</v>
      </c>
      <c r="AS47" s="24">
        <f t="shared" si="22"/>
        <v>-1.3478999999999992</v>
      </c>
      <c r="AT47" s="24">
        <f t="shared" si="23"/>
        <v>-2.0673999999999992</v>
      </c>
      <c r="AU47" s="24">
        <f t="shared" si="24"/>
        <v>-1.995000000000001</v>
      </c>
      <c r="AV47" s="24">
        <f t="shared" si="25"/>
        <v>-1.2138999999999989</v>
      </c>
      <c r="AW47" s="24">
        <f t="shared" si="26"/>
        <v>-1.8522999999999996</v>
      </c>
      <c r="AX47" s="24">
        <f t="shared" si="27"/>
        <v>-1.0564</v>
      </c>
      <c r="AY47" s="24"/>
      <c r="AZ47" s="24"/>
      <c r="BA47" s="24"/>
      <c r="BB47" s="24"/>
      <c r="BC47" s="17">
        <v>21.5335</v>
      </c>
      <c r="BD47" s="12">
        <v>28.274999999999999</v>
      </c>
    </row>
    <row r="48" spans="1:56">
      <c r="A48" s="2">
        <v>44</v>
      </c>
      <c r="B48" s="5">
        <v>39136</v>
      </c>
      <c r="C48" s="14">
        <v>38.25</v>
      </c>
      <c r="D48" s="4">
        <f t="shared" si="28"/>
        <v>823.17825000000005</v>
      </c>
      <c r="E48" s="14">
        <v>47.26</v>
      </c>
      <c r="F48" s="15">
        <f t="shared" si="29"/>
        <v>1017.08246</v>
      </c>
      <c r="G48" s="14">
        <v>90.28</v>
      </c>
      <c r="H48" s="15">
        <f t="shared" si="30"/>
        <v>1942.91588</v>
      </c>
      <c r="I48" s="14">
        <v>56.92</v>
      </c>
      <c r="J48" s="15">
        <f t="shared" si="31"/>
        <v>1224.97532</v>
      </c>
      <c r="K48" s="14">
        <v>27.01</v>
      </c>
      <c r="L48" s="15">
        <f t="shared" si="32"/>
        <v>581.28221000000008</v>
      </c>
      <c r="M48" s="14">
        <v>35.1</v>
      </c>
      <c r="N48" s="15">
        <f t="shared" si="33"/>
        <v>755.38710000000003</v>
      </c>
      <c r="O48" s="16">
        <v>44.81</v>
      </c>
      <c r="P48" s="15">
        <f t="shared" si="6"/>
        <v>1269.9154000000003</v>
      </c>
      <c r="Q48" s="11">
        <v>106.2</v>
      </c>
      <c r="R48" s="15">
        <f t="shared" si="7"/>
        <v>3009.7080000000005</v>
      </c>
      <c r="S48" s="11">
        <v>84.56</v>
      </c>
      <c r="T48" s="15">
        <f t="shared" si="8"/>
        <v>2396.4304000000002</v>
      </c>
      <c r="U48" s="11">
        <v>69.599999999999994</v>
      </c>
      <c r="V48" s="15">
        <f t="shared" si="9"/>
        <v>1972.4640000000002</v>
      </c>
      <c r="W48" s="11">
        <v>79.849999999999994</v>
      </c>
      <c r="X48" s="15">
        <f t="shared" si="10"/>
        <v>2262.9490000000001</v>
      </c>
      <c r="Y48" s="11">
        <v>44.62</v>
      </c>
      <c r="Z48" s="15">
        <f t="shared" si="11"/>
        <v>1264.5308</v>
      </c>
      <c r="AA48" s="23">
        <v>90.825000000000003</v>
      </c>
      <c r="AB48" s="15">
        <f t="shared" si="12"/>
        <v>25739.805000000008</v>
      </c>
      <c r="AC48" s="23">
        <v>100.146</v>
      </c>
      <c r="AD48" s="15">
        <f t="shared" si="13"/>
        <v>28381.376400000005</v>
      </c>
      <c r="AE48" s="20">
        <v>95.79</v>
      </c>
      <c r="AF48" s="15">
        <f t="shared" si="14"/>
        <v>27146.886000000006</v>
      </c>
      <c r="AG48" s="21">
        <v>96.76</v>
      </c>
      <c r="AH48" s="15">
        <f t="shared" si="15"/>
        <v>20823.719600000004</v>
      </c>
      <c r="AI48" s="21">
        <v>111.95</v>
      </c>
      <c r="AJ48" s="15">
        <f t="shared" si="16"/>
        <v>24092.7595</v>
      </c>
      <c r="AK48" s="20">
        <v>153.4</v>
      </c>
      <c r="AL48" s="15">
        <f t="shared" si="17"/>
        <v>33013.214</v>
      </c>
      <c r="AM48" s="29">
        <v>683.4</v>
      </c>
      <c r="AN48" s="15">
        <f t="shared" si="18"/>
        <v>14707.4514</v>
      </c>
      <c r="AO48" s="22">
        <v>181</v>
      </c>
      <c r="AP48" s="15">
        <f t="shared" si="19"/>
        <v>5129.5400000000009</v>
      </c>
      <c r="AQ48" s="24">
        <f t="shared" si="20"/>
        <v>-2.1166000000000018</v>
      </c>
      <c r="AR48" s="24">
        <f t="shared" si="21"/>
        <v>-2.1035000000000004</v>
      </c>
      <c r="AS48" s="24">
        <f t="shared" si="22"/>
        <v>-1.412900000000004</v>
      </c>
      <c r="AT48" s="24">
        <f t="shared" si="23"/>
        <v>-2.0548999999999999</v>
      </c>
      <c r="AU48" s="24">
        <f t="shared" si="24"/>
        <v>-1.9825000000000017</v>
      </c>
      <c r="AV48" s="24">
        <f t="shared" si="25"/>
        <v>-1.2789000000000037</v>
      </c>
      <c r="AW48" s="24">
        <f t="shared" si="26"/>
        <v>-1.8398000000000003</v>
      </c>
      <c r="AX48" s="24">
        <f t="shared" si="27"/>
        <v>-1.1214000000000048</v>
      </c>
      <c r="AY48" s="24"/>
      <c r="AZ48" s="24"/>
      <c r="BA48" s="24"/>
      <c r="BB48" s="24"/>
      <c r="BC48" s="17">
        <v>21.521000000000001</v>
      </c>
      <c r="BD48" s="12">
        <v>28.340000000000003</v>
      </c>
    </row>
    <row r="49" spans="1:56">
      <c r="A49" s="2">
        <v>45</v>
      </c>
      <c r="B49" s="5">
        <v>39139</v>
      </c>
      <c r="C49" s="14">
        <v>37.950000000000003</v>
      </c>
      <c r="D49" s="4">
        <f t="shared" si="28"/>
        <v>817.99327499999993</v>
      </c>
      <c r="E49" s="14">
        <v>47.72</v>
      </c>
      <c r="F49" s="15">
        <f t="shared" si="29"/>
        <v>1028.5807399999999</v>
      </c>
      <c r="G49" s="14">
        <v>88.93</v>
      </c>
      <c r="H49" s="15">
        <f t="shared" si="30"/>
        <v>1916.8416849999999</v>
      </c>
      <c r="I49" s="14">
        <v>56.91</v>
      </c>
      <c r="J49" s="15">
        <f t="shared" si="31"/>
        <v>1226.6665949999997</v>
      </c>
      <c r="K49" s="14">
        <v>26.9575</v>
      </c>
      <c r="L49" s="15">
        <f t="shared" si="32"/>
        <v>581.05543374999991</v>
      </c>
      <c r="M49" s="14">
        <v>35.340000000000003</v>
      </c>
      <c r="N49" s="15">
        <f t="shared" si="33"/>
        <v>761.73603000000003</v>
      </c>
      <c r="O49" s="16">
        <v>45.04</v>
      </c>
      <c r="P49" s="15">
        <f t="shared" si="6"/>
        <v>1279.9016799999999</v>
      </c>
      <c r="Q49" s="11">
        <v>105.47</v>
      </c>
      <c r="R49" s="15">
        <f t="shared" si="7"/>
        <v>2997.1409900000003</v>
      </c>
      <c r="S49" s="11">
        <v>83.7</v>
      </c>
      <c r="T49" s="15">
        <f t="shared" si="8"/>
        <v>2378.5029000000004</v>
      </c>
      <c r="U49" s="11">
        <v>69.150000000000006</v>
      </c>
      <c r="V49" s="15">
        <f t="shared" si="9"/>
        <v>1965.0355500000003</v>
      </c>
      <c r="W49" s="11">
        <v>79.62</v>
      </c>
      <c r="X49" s="15">
        <f t="shared" si="10"/>
        <v>2262.5615400000002</v>
      </c>
      <c r="Y49" s="11">
        <v>44.93</v>
      </c>
      <c r="Z49" s="15">
        <f t="shared" si="11"/>
        <v>1276.7758100000001</v>
      </c>
      <c r="AA49" s="23">
        <v>91.132999999999996</v>
      </c>
      <c r="AB49" s="15">
        <f t="shared" si="12"/>
        <v>25897.264610000002</v>
      </c>
      <c r="AC49" s="23">
        <v>100.45</v>
      </c>
      <c r="AD49" s="15">
        <f t="shared" si="13"/>
        <v>28544.876499999998</v>
      </c>
      <c r="AE49" s="20">
        <v>95.92</v>
      </c>
      <c r="AF49" s="15">
        <f t="shared" si="14"/>
        <v>27257.5864</v>
      </c>
      <c r="AG49" s="21">
        <v>97.11</v>
      </c>
      <c r="AH49" s="15">
        <f t="shared" si="15"/>
        <v>20931.574949999998</v>
      </c>
      <c r="AI49" s="21">
        <v>111.95</v>
      </c>
      <c r="AJ49" s="15">
        <f t="shared" si="16"/>
        <v>24130.262749999998</v>
      </c>
      <c r="AK49" s="20">
        <v>152.5</v>
      </c>
      <c r="AL49" s="15">
        <f t="shared" si="17"/>
        <v>32870.612499999996</v>
      </c>
      <c r="AM49" s="29">
        <v>687.3</v>
      </c>
      <c r="AN49" s="15">
        <f t="shared" si="18"/>
        <v>14814.407849999998</v>
      </c>
      <c r="AO49" s="22">
        <v>183.55</v>
      </c>
      <c r="AP49" s="15">
        <f t="shared" si="19"/>
        <v>5215.9403500000008</v>
      </c>
      <c r="AQ49" s="24">
        <f t="shared" si="20"/>
        <v>-2.1500999999999983</v>
      </c>
      <c r="AR49" s="24">
        <f t="shared" si="21"/>
        <v>-2.1369999999999969</v>
      </c>
      <c r="AS49" s="24">
        <f t="shared" si="22"/>
        <v>-1.4899000000000022</v>
      </c>
      <c r="AT49" s="24">
        <f t="shared" si="23"/>
        <v>-2.0883999999999965</v>
      </c>
      <c r="AU49" s="24">
        <f t="shared" si="24"/>
        <v>-2.0159999999999982</v>
      </c>
      <c r="AV49" s="24">
        <f t="shared" si="25"/>
        <v>-1.3559000000000019</v>
      </c>
      <c r="AW49" s="24">
        <f t="shared" si="26"/>
        <v>-1.8732999999999969</v>
      </c>
      <c r="AX49" s="24">
        <f t="shared" si="27"/>
        <v>-1.198400000000003</v>
      </c>
      <c r="AY49" s="24"/>
      <c r="AZ49" s="24"/>
      <c r="BA49" s="24"/>
      <c r="BB49" s="24"/>
      <c r="BC49" s="17">
        <v>21.554499999999997</v>
      </c>
      <c r="BD49" s="12">
        <v>28.417000000000002</v>
      </c>
    </row>
    <row r="50" spans="1:56">
      <c r="A50" s="2">
        <v>46</v>
      </c>
      <c r="B50" s="5">
        <v>39140</v>
      </c>
      <c r="C50" s="14">
        <v>36.799999999999997</v>
      </c>
      <c r="D50" s="4">
        <f t="shared" si="28"/>
        <v>790.72159999999997</v>
      </c>
      <c r="E50" s="14">
        <v>46.39</v>
      </c>
      <c r="F50" s="15">
        <f t="shared" si="29"/>
        <v>996.7819300000001</v>
      </c>
      <c r="G50" s="14">
        <v>87.2</v>
      </c>
      <c r="H50" s="15">
        <f t="shared" si="30"/>
        <v>1873.6664000000003</v>
      </c>
      <c r="I50" s="14">
        <v>55.7</v>
      </c>
      <c r="J50" s="15">
        <f t="shared" si="31"/>
        <v>1196.8259000000003</v>
      </c>
      <c r="K50" s="14">
        <v>25.9925</v>
      </c>
      <c r="L50" s="15">
        <f t="shared" si="32"/>
        <v>558.50084750000008</v>
      </c>
      <c r="M50" s="14">
        <v>34.659999999999997</v>
      </c>
      <c r="N50" s="15">
        <f t="shared" si="33"/>
        <v>744.73942</v>
      </c>
      <c r="O50" s="16">
        <v>43.69</v>
      </c>
      <c r="P50" s="15">
        <f t="shared" si="6"/>
        <v>1242.9804999999999</v>
      </c>
      <c r="Q50" s="11">
        <v>102.6</v>
      </c>
      <c r="R50" s="15">
        <f t="shared" si="7"/>
        <v>2918.97</v>
      </c>
      <c r="S50" s="11">
        <v>80.52</v>
      </c>
      <c r="T50" s="15">
        <f t="shared" si="8"/>
        <v>2290.7939999999999</v>
      </c>
      <c r="U50" s="11">
        <v>63</v>
      </c>
      <c r="V50" s="15">
        <f t="shared" si="9"/>
        <v>1792.35</v>
      </c>
      <c r="W50" s="11">
        <v>73.5</v>
      </c>
      <c r="X50" s="15">
        <f t="shared" si="10"/>
        <v>2091.0749999999998</v>
      </c>
      <c r="Y50" s="11">
        <v>43.76</v>
      </c>
      <c r="Z50" s="15">
        <f t="shared" si="11"/>
        <v>1244.972</v>
      </c>
      <c r="AA50" s="23">
        <v>91.09</v>
      </c>
      <c r="AB50" s="15">
        <f t="shared" si="12"/>
        <v>25915.105</v>
      </c>
      <c r="AC50" s="23">
        <v>100.626</v>
      </c>
      <c r="AD50" s="15">
        <f t="shared" si="13"/>
        <v>28628.097000000002</v>
      </c>
      <c r="AE50" s="20">
        <v>95.74</v>
      </c>
      <c r="AF50" s="15">
        <f t="shared" si="14"/>
        <v>27238.03</v>
      </c>
      <c r="AG50" s="21">
        <v>97.11</v>
      </c>
      <c r="AH50" s="15">
        <f t="shared" si="15"/>
        <v>20866.025699999998</v>
      </c>
      <c r="AI50" s="21">
        <v>111.95</v>
      </c>
      <c r="AJ50" s="15">
        <f t="shared" si="16"/>
        <v>24054.696500000005</v>
      </c>
      <c r="AK50" s="20">
        <v>152.15</v>
      </c>
      <c r="AL50" s="15">
        <f t="shared" si="17"/>
        <v>32692.470500000003</v>
      </c>
      <c r="AM50" s="29">
        <v>676</v>
      </c>
      <c r="AN50" s="15">
        <f t="shared" si="18"/>
        <v>14525.212000000001</v>
      </c>
      <c r="AO50" s="22">
        <v>186.46</v>
      </c>
      <c r="AP50" s="15">
        <f t="shared" si="19"/>
        <v>5304.7870000000003</v>
      </c>
      <c r="AQ50" s="24">
        <f t="shared" si="20"/>
        <v>-2.0826000000000029</v>
      </c>
      <c r="AR50" s="24">
        <f t="shared" si="21"/>
        <v>-2.0695000000000014</v>
      </c>
      <c r="AS50" s="24">
        <f t="shared" si="22"/>
        <v>-1.5228999999999999</v>
      </c>
      <c r="AT50" s="24">
        <f t="shared" si="23"/>
        <v>-2.020900000000001</v>
      </c>
      <c r="AU50" s="24">
        <f t="shared" si="24"/>
        <v>-1.9485000000000028</v>
      </c>
      <c r="AV50" s="24">
        <f t="shared" si="25"/>
        <v>-1.3888999999999996</v>
      </c>
      <c r="AW50" s="24">
        <f t="shared" si="26"/>
        <v>-1.8058000000000014</v>
      </c>
      <c r="AX50" s="24">
        <f t="shared" si="27"/>
        <v>-1.2314000000000007</v>
      </c>
      <c r="AY50" s="24"/>
      <c r="AZ50" s="24"/>
      <c r="BA50" s="24"/>
      <c r="BB50" s="24"/>
      <c r="BC50" s="17">
        <v>21.487000000000002</v>
      </c>
      <c r="BD50" s="12">
        <v>28.45</v>
      </c>
    </row>
    <row r="51" spans="1:56">
      <c r="A51" s="2">
        <v>47</v>
      </c>
      <c r="B51" s="5">
        <v>39141</v>
      </c>
      <c r="C51" s="14">
        <v>35.78</v>
      </c>
      <c r="D51" s="4">
        <f t="shared" si="28"/>
        <v>763.25896</v>
      </c>
      <c r="E51" s="14">
        <v>46.68</v>
      </c>
      <c r="F51" s="15">
        <f t="shared" si="29"/>
        <v>995.77776000000006</v>
      </c>
      <c r="G51" s="14">
        <v>87.26</v>
      </c>
      <c r="H51" s="15">
        <f t="shared" si="30"/>
        <v>1861.4303200000002</v>
      </c>
      <c r="I51" s="14">
        <v>56.14</v>
      </c>
      <c r="J51" s="15">
        <f t="shared" si="31"/>
        <v>1197.5784800000001</v>
      </c>
      <c r="K51" s="14">
        <v>26.1175</v>
      </c>
      <c r="L51" s="15">
        <f t="shared" si="32"/>
        <v>557.13851</v>
      </c>
      <c r="M51" s="14">
        <v>34.909999999999997</v>
      </c>
      <c r="N51" s="15">
        <f t="shared" si="33"/>
        <v>744.70011999999997</v>
      </c>
      <c r="O51" s="16">
        <v>43.91</v>
      </c>
      <c r="P51" s="15">
        <f t="shared" si="6"/>
        <v>1239.7329849999999</v>
      </c>
      <c r="Q51" s="11">
        <v>99.25</v>
      </c>
      <c r="R51" s="15">
        <f t="shared" si="7"/>
        <v>2802.1748750000002</v>
      </c>
      <c r="S51" s="11">
        <v>79.58</v>
      </c>
      <c r="T51" s="15">
        <f t="shared" si="8"/>
        <v>2246.8219300000001</v>
      </c>
      <c r="U51" s="11">
        <v>66.400000000000006</v>
      </c>
      <c r="V51" s="15">
        <f t="shared" si="9"/>
        <v>1874.7044000000001</v>
      </c>
      <c r="W51" s="11">
        <v>76.650000000000006</v>
      </c>
      <c r="X51" s="15">
        <f t="shared" si="10"/>
        <v>2164.0977750000002</v>
      </c>
      <c r="Y51" s="11">
        <v>43.4</v>
      </c>
      <c r="Z51" s="15">
        <f t="shared" si="11"/>
        <v>1225.3338999999999</v>
      </c>
      <c r="AA51" s="23">
        <v>91.087999999999994</v>
      </c>
      <c r="AB51" s="15">
        <f t="shared" si="12"/>
        <v>25717.330479999997</v>
      </c>
      <c r="AC51" s="23">
        <v>100.702</v>
      </c>
      <c r="AD51" s="15">
        <f t="shared" si="13"/>
        <v>28431.699169999996</v>
      </c>
      <c r="AE51" s="20">
        <v>96</v>
      </c>
      <c r="AF51" s="15">
        <f t="shared" si="14"/>
        <v>27104.160000000003</v>
      </c>
      <c r="AG51" s="21">
        <v>98.42</v>
      </c>
      <c r="AH51" s="15">
        <f t="shared" si="15"/>
        <v>20994.954400000002</v>
      </c>
      <c r="AI51" s="21">
        <v>111.95</v>
      </c>
      <c r="AJ51" s="15">
        <f t="shared" si="16"/>
        <v>23881.173999999999</v>
      </c>
      <c r="AK51" s="20">
        <v>151.5</v>
      </c>
      <c r="AL51" s="15">
        <f t="shared" si="17"/>
        <v>32317.980000000003</v>
      </c>
      <c r="AM51" s="29">
        <v>670.2</v>
      </c>
      <c r="AN51" s="15">
        <f t="shared" si="18"/>
        <v>14296.706400000001</v>
      </c>
      <c r="AO51" s="22">
        <v>187.15</v>
      </c>
      <c r="AP51" s="15">
        <f t="shared" si="19"/>
        <v>5283.8995249999998</v>
      </c>
      <c r="AQ51" s="24">
        <f t="shared" si="20"/>
        <v>-1.9276000000000018</v>
      </c>
      <c r="AR51" s="24">
        <f t="shared" si="21"/>
        <v>-1.9145000000000003</v>
      </c>
      <c r="AS51" s="24">
        <f t="shared" si="22"/>
        <v>-1.3064</v>
      </c>
      <c r="AT51" s="24">
        <f t="shared" si="23"/>
        <v>-1.8658999999999999</v>
      </c>
      <c r="AU51" s="24">
        <f t="shared" si="24"/>
        <v>-1.7935000000000016</v>
      </c>
      <c r="AV51" s="24">
        <f t="shared" si="25"/>
        <v>-1.1723999999999997</v>
      </c>
      <c r="AW51" s="24">
        <f t="shared" si="26"/>
        <v>-1.6508000000000003</v>
      </c>
      <c r="AX51" s="24">
        <f t="shared" si="27"/>
        <v>-1.0149000000000008</v>
      </c>
      <c r="AY51" s="24"/>
      <c r="AZ51" s="24"/>
      <c r="BA51" s="24"/>
      <c r="BB51" s="24"/>
      <c r="BC51" s="17">
        <v>21.332000000000001</v>
      </c>
      <c r="BD51" s="12">
        <v>28.233499999999999</v>
      </c>
    </row>
    <row r="52" spans="1:56">
      <c r="A52" s="2">
        <v>48</v>
      </c>
      <c r="B52" s="5">
        <v>39142</v>
      </c>
      <c r="C52" s="14">
        <v>35.21</v>
      </c>
      <c r="D52" s="4">
        <f t="shared" si="28"/>
        <v>751.64547500000003</v>
      </c>
      <c r="E52" s="14">
        <v>46.52</v>
      </c>
      <c r="F52" s="15">
        <f t="shared" si="29"/>
        <v>993.08570000000009</v>
      </c>
      <c r="G52" s="14">
        <v>87.85</v>
      </c>
      <c r="H52" s="15">
        <f t="shared" si="30"/>
        <v>1875.3778749999999</v>
      </c>
      <c r="I52" s="14">
        <v>55.87</v>
      </c>
      <c r="J52" s="15">
        <f t="shared" si="31"/>
        <v>1192.684825</v>
      </c>
      <c r="K52" s="14">
        <v>26.322500000000002</v>
      </c>
      <c r="L52" s="15">
        <f t="shared" si="32"/>
        <v>561.91956875000005</v>
      </c>
      <c r="M52" s="14">
        <v>35</v>
      </c>
      <c r="N52" s="15">
        <f t="shared" si="33"/>
        <v>747.16250000000002</v>
      </c>
      <c r="O52" s="16">
        <v>43.01</v>
      </c>
      <c r="P52" s="15">
        <f t="shared" si="6"/>
        <v>1210.3014000000001</v>
      </c>
      <c r="Q52" s="11">
        <v>98.9</v>
      </c>
      <c r="R52" s="15">
        <f t="shared" si="7"/>
        <v>2783.0460000000003</v>
      </c>
      <c r="S52" s="11">
        <v>78.92</v>
      </c>
      <c r="T52" s="15">
        <f t="shared" si="8"/>
        <v>2220.8088000000002</v>
      </c>
      <c r="U52" s="11">
        <v>63.7</v>
      </c>
      <c r="V52" s="15">
        <f t="shared" si="9"/>
        <v>1792.518</v>
      </c>
      <c r="W52" s="11">
        <v>75.52</v>
      </c>
      <c r="X52" s="15">
        <f t="shared" si="10"/>
        <v>2125.1327999999999</v>
      </c>
      <c r="Y52" s="11">
        <v>42.17</v>
      </c>
      <c r="Z52" s="15">
        <f t="shared" si="11"/>
        <v>1186.6638</v>
      </c>
      <c r="AA52" s="23">
        <v>91.088999999999999</v>
      </c>
      <c r="AB52" s="15">
        <f t="shared" si="12"/>
        <v>25632.444599999999</v>
      </c>
      <c r="AC52" s="23">
        <v>100.765</v>
      </c>
      <c r="AD52" s="15">
        <f t="shared" si="13"/>
        <v>28355.271000000001</v>
      </c>
      <c r="AE52" s="20">
        <v>96.36</v>
      </c>
      <c r="AF52" s="15">
        <f t="shared" si="14"/>
        <v>27115.704000000002</v>
      </c>
      <c r="AG52" s="21">
        <v>97.31</v>
      </c>
      <c r="AH52" s="15">
        <f t="shared" si="15"/>
        <v>20773.252250000001</v>
      </c>
      <c r="AI52" s="21">
        <v>112</v>
      </c>
      <c r="AJ52" s="15">
        <f t="shared" si="16"/>
        <v>23909.200000000001</v>
      </c>
      <c r="AK52" s="20">
        <v>151.65</v>
      </c>
      <c r="AL52" s="15">
        <f t="shared" si="17"/>
        <v>32373.483749999999</v>
      </c>
      <c r="AM52" s="29">
        <v>663.8</v>
      </c>
      <c r="AN52" s="15">
        <f t="shared" si="18"/>
        <v>14170.470499999999</v>
      </c>
      <c r="AO52" s="22">
        <v>190.4</v>
      </c>
      <c r="AP52" s="15">
        <f t="shared" si="19"/>
        <v>5357.8560000000007</v>
      </c>
      <c r="AQ52" s="24">
        <f t="shared" si="20"/>
        <v>-1.9431000000000012</v>
      </c>
      <c r="AR52" s="24">
        <f t="shared" si="21"/>
        <v>-1.9299999999999997</v>
      </c>
      <c r="AS52" s="24">
        <f t="shared" si="22"/>
        <v>-1.2129000000000012</v>
      </c>
      <c r="AT52" s="24">
        <f t="shared" si="23"/>
        <v>-1.8813999999999993</v>
      </c>
      <c r="AU52" s="24">
        <f t="shared" si="24"/>
        <v>-1.8090000000000011</v>
      </c>
      <c r="AV52" s="24">
        <f t="shared" si="25"/>
        <v>-1.0789000000000009</v>
      </c>
      <c r="AW52" s="24">
        <f t="shared" si="26"/>
        <v>-1.6662999999999997</v>
      </c>
      <c r="AX52" s="24">
        <f t="shared" si="27"/>
        <v>-0.921400000000002</v>
      </c>
      <c r="AY52" s="24"/>
      <c r="AZ52" s="24"/>
      <c r="BA52" s="24"/>
      <c r="BB52" s="24"/>
      <c r="BC52" s="17">
        <v>21.3475</v>
      </c>
      <c r="BD52" s="12">
        <v>28.14</v>
      </c>
    </row>
    <row r="53" spans="1:56">
      <c r="A53" s="2">
        <v>49</v>
      </c>
      <c r="B53" s="5">
        <v>39143</v>
      </c>
      <c r="C53" s="14">
        <v>35.75</v>
      </c>
      <c r="D53" s="4">
        <f t="shared" si="28"/>
        <v>763.70937500000002</v>
      </c>
      <c r="E53" s="14">
        <v>45.89</v>
      </c>
      <c r="F53" s="15">
        <f t="shared" si="29"/>
        <v>980.32512500000007</v>
      </c>
      <c r="G53" s="14">
        <v>87.03</v>
      </c>
      <c r="H53" s="15">
        <f t="shared" si="30"/>
        <v>1859.1783750000002</v>
      </c>
      <c r="I53" s="14">
        <v>54.61</v>
      </c>
      <c r="J53" s="15">
        <f t="shared" si="31"/>
        <v>1166.606125</v>
      </c>
      <c r="K53" s="14">
        <v>25.965</v>
      </c>
      <c r="L53" s="15">
        <f t="shared" si="32"/>
        <v>554.67731249999997</v>
      </c>
      <c r="M53" s="14">
        <v>34.869999999999997</v>
      </c>
      <c r="N53" s="15">
        <f t="shared" si="33"/>
        <v>744.91037499999993</v>
      </c>
      <c r="O53" s="16">
        <v>42.85</v>
      </c>
      <c r="P53" s="15">
        <f t="shared" si="6"/>
        <v>1207.5344250000001</v>
      </c>
      <c r="Q53" s="11">
        <v>97.79</v>
      </c>
      <c r="R53" s="15">
        <f t="shared" si="7"/>
        <v>2755.7710950000005</v>
      </c>
      <c r="S53" s="11">
        <v>77.88</v>
      </c>
      <c r="T53" s="15">
        <f t="shared" si="8"/>
        <v>2194.6973400000002</v>
      </c>
      <c r="U53" s="11">
        <v>63.3</v>
      </c>
      <c r="V53" s="15">
        <f t="shared" si="9"/>
        <v>1783.82565</v>
      </c>
      <c r="W53" s="11">
        <v>76.900000000000006</v>
      </c>
      <c r="X53" s="15">
        <f t="shared" si="10"/>
        <v>2167.0804500000004</v>
      </c>
      <c r="Y53" s="11">
        <v>41.88</v>
      </c>
      <c r="Z53" s="15">
        <f t="shared" si="11"/>
        <v>1180.1993400000001</v>
      </c>
      <c r="AA53" s="23">
        <v>91.114000000000004</v>
      </c>
      <c r="AB53" s="15">
        <f t="shared" si="12"/>
        <v>25676.380770000003</v>
      </c>
      <c r="AC53" s="23">
        <v>100.86</v>
      </c>
      <c r="AD53" s="15">
        <f t="shared" si="13"/>
        <v>28422.852300000006</v>
      </c>
      <c r="AE53" s="20">
        <v>96.16</v>
      </c>
      <c r="AF53" s="15">
        <f t="shared" si="14"/>
        <v>27098.368800000004</v>
      </c>
      <c r="AG53" s="21">
        <v>97.55</v>
      </c>
      <c r="AH53" s="15">
        <f t="shared" si="15"/>
        <v>20839.118749999998</v>
      </c>
      <c r="AI53" s="21">
        <v>112</v>
      </c>
      <c r="AJ53" s="15">
        <f t="shared" si="16"/>
        <v>23926</v>
      </c>
      <c r="AK53" s="20">
        <v>151.25</v>
      </c>
      <c r="AL53" s="15">
        <f t="shared" si="17"/>
        <v>32310.78125</v>
      </c>
      <c r="AM53" s="29">
        <v>644.29999999999995</v>
      </c>
      <c r="AN53" s="15">
        <f t="shared" si="18"/>
        <v>13763.858749999999</v>
      </c>
      <c r="AO53" s="22">
        <v>190.85</v>
      </c>
      <c r="AP53" s="15">
        <f t="shared" si="19"/>
        <v>5378.2484250000007</v>
      </c>
      <c r="AQ53" s="24">
        <f t="shared" si="20"/>
        <v>-1.9581000000000017</v>
      </c>
      <c r="AR53" s="24">
        <f t="shared" si="21"/>
        <v>-1.9450000000000003</v>
      </c>
      <c r="AS53" s="24">
        <f t="shared" si="22"/>
        <v>-1.2534000000000027</v>
      </c>
      <c r="AT53" s="24">
        <f t="shared" si="23"/>
        <v>-1.8963999999999999</v>
      </c>
      <c r="AU53" s="24">
        <f t="shared" si="24"/>
        <v>-1.8240000000000016</v>
      </c>
      <c r="AV53" s="24">
        <f t="shared" si="25"/>
        <v>-1.1194000000000024</v>
      </c>
      <c r="AW53" s="24">
        <f t="shared" si="26"/>
        <v>-1.6813000000000002</v>
      </c>
      <c r="AX53" s="24">
        <f t="shared" si="27"/>
        <v>-0.96190000000000353</v>
      </c>
      <c r="AY53" s="24"/>
      <c r="AZ53" s="24"/>
      <c r="BA53" s="24"/>
      <c r="BB53" s="24"/>
      <c r="BC53" s="17">
        <v>21.362500000000001</v>
      </c>
      <c r="BD53" s="12">
        <v>28.180500000000002</v>
      </c>
    </row>
    <row r="54" spans="1:56">
      <c r="A54" s="2">
        <v>50</v>
      </c>
      <c r="B54" s="5">
        <v>39146</v>
      </c>
      <c r="C54" s="14">
        <v>34.9</v>
      </c>
      <c r="D54" s="4">
        <f t="shared" si="28"/>
        <v>750.28019999999992</v>
      </c>
      <c r="E54" s="14">
        <v>46.29</v>
      </c>
      <c r="F54" s="15">
        <f t="shared" si="29"/>
        <v>995.1424199999999</v>
      </c>
      <c r="G54" s="14">
        <v>87.02</v>
      </c>
      <c r="H54" s="15">
        <f t="shared" si="30"/>
        <v>1870.7559599999997</v>
      </c>
      <c r="I54" s="14">
        <v>53.97</v>
      </c>
      <c r="J54" s="15">
        <f t="shared" si="31"/>
        <v>1160.2470599999999</v>
      </c>
      <c r="K54" s="14">
        <v>25.614999999999998</v>
      </c>
      <c r="L54" s="15">
        <f t="shared" si="32"/>
        <v>550.67126999999994</v>
      </c>
      <c r="M54" s="14">
        <v>34.549999999999997</v>
      </c>
      <c r="N54" s="15">
        <f t="shared" si="33"/>
        <v>742.75589999999988</v>
      </c>
      <c r="O54" s="16">
        <v>41.74</v>
      </c>
      <c r="P54" s="15">
        <f t="shared" si="6"/>
        <v>1174.91839</v>
      </c>
      <c r="Q54" s="11">
        <v>97.44</v>
      </c>
      <c r="R54" s="15">
        <f t="shared" si="7"/>
        <v>2742.7898399999999</v>
      </c>
      <c r="S54" s="11">
        <v>77.319999999999993</v>
      </c>
      <c r="T54" s="15">
        <f t="shared" si="8"/>
        <v>2176.4420199999995</v>
      </c>
      <c r="U54" s="11">
        <v>61.81</v>
      </c>
      <c r="V54" s="15">
        <f t="shared" si="9"/>
        <v>1739.8587849999999</v>
      </c>
      <c r="W54" s="11">
        <v>74.86</v>
      </c>
      <c r="X54" s="15">
        <f t="shared" si="10"/>
        <v>2107.1967099999997</v>
      </c>
      <c r="Y54" s="11">
        <v>41.75</v>
      </c>
      <c r="Z54" s="15">
        <f t="shared" si="11"/>
        <v>1175.199875</v>
      </c>
      <c r="AA54" s="23">
        <v>90.947000000000003</v>
      </c>
      <c r="AB54" s="15">
        <f t="shared" si="12"/>
        <v>25600.216294999998</v>
      </c>
      <c r="AC54" s="23">
        <v>100.98399999999999</v>
      </c>
      <c r="AD54" s="15">
        <f t="shared" si="13"/>
        <v>28425.481240000001</v>
      </c>
      <c r="AE54" s="20">
        <v>96.14</v>
      </c>
      <c r="AF54" s="15">
        <f t="shared" si="14"/>
        <v>27061.9679</v>
      </c>
      <c r="AG54" s="21">
        <v>98.44</v>
      </c>
      <c r="AH54" s="15">
        <f t="shared" si="15"/>
        <v>21162.631199999996</v>
      </c>
      <c r="AI54" s="21">
        <v>111.7</v>
      </c>
      <c r="AJ54" s="15">
        <f t="shared" si="16"/>
        <v>24013.266</v>
      </c>
      <c r="AK54" s="20">
        <v>151.75</v>
      </c>
      <c r="AL54" s="15">
        <f t="shared" si="17"/>
        <v>32623.214999999997</v>
      </c>
      <c r="AM54" s="29">
        <v>635.1</v>
      </c>
      <c r="AN54" s="15">
        <f t="shared" si="18"/>
        <v>13653.379799999999</v>
      </c>
      <c r="AO54" s="22">
        <v>184.3</v>
      </c>
      <c r="AP54" s="15">
        <f t="shared" si="19"/>
        <v>5187.7685499999998</v>
      </c>
      <c r="AQ54" s="24">
        <f t="shared" si="20"/>
        <v>-2.0935999999999986</v>
      </c>
      <c r="AR54" s="24">
        <f t="shared" si="21"/>
        <v>-2.0804999999999971</v>
      </c>
      <c r="AS54" s="24">
        <f t="shared" si="22"/>
        <v>-1.2213999999999992</v>
      </c>
      <c r="AT54" s="24">
        <f t="shared" si="23"/>
        <v>-2.0318999999999967</v>
      </c>
      <c r="AU54" s="24">
        <f t="shared" si="24"/>
        <v>-1.9594999999999985</v>
      </c>
      <c r="AV54" s="24">
        <f t="shared" si="25"/>
        <v>-1.0873999999999988</v>
      </c>
      <c r="AW54" s="24">
        <f t="shared" si="26"/>
        <v>-1.8167999999999971</v>
      </c>
      <c r="AX54" s="24">
        <f t="shared" si="27"/>
        <v>-0.92989999999999995</v>
      </c>
      <c r="AY54" s="24"/>
      <c r="AZ54" s="24"/>
      <c r="BA54" s="24"/>
      <c r="BB54" s="24"/>
      <c r="BC54" s="17">
        <v>21.497999999999998</v>
      </c>
      <c r="BD54" s="12">
        <v>28.148499999999999</v>
      </c>
    </row>
    <row r="55" spans="1:56">
      <c r="A55" s="2">
        <v>51</v>
      </c>
      <c r="B55" s="5">
        <v>39147</v>
      </c>
      <c r="C55" s="14">
        <v>35.24</v>
      </c>
      <c r="D55" s="4">
        <f t="shared" si="28"/>
        <v>755.82752000000005</v>
      </c>
      <c r="E55" s="14">
        <v>46.93</v>
      </c>
      <c r="F55" s="15">
        <f t="shared" si="29"/>
        <v>1006.5546400000001</v>
      </c>
      <c r="G55" s="14">
        <v>87.82</v>
      </c>
      <c r="H55" s="15">
        <f t="shared" si="30"/>
        <v>1883.5633599999999</v>
      </c>
      <c r="I55" s="14">
        <v>54.99</v>
      </c>
      <c r="J55" s="15">
        <f t="shared" si="31"/>
        <v>1179.42552</v>
      </c>
      <c r="K55" s="14">
        <v>26.274999999999999</v>
      </c>
      <c r="L55" s="15">
        <f t="shared" si="32"/>
        <v>563.5462</v>
      </c>
      <c r="M55" s="14">
        <v>34.72</v>
      </c>
      <c r="N55" s="15">
        <f t="shared" si="33"/>
        <v>744.67456000000004</v>
      </c>
      <c r="O55" s="16">
        <v>42.09</v>
      </c>
      <c r="P55" s="15">
        <f t="shared" si="6"/>
        <v>1184.58096</v>
      </c>
      <c r="Q55" s="11">
        <v>97.42</v>
      </c>
      <c r="R55" s="15">
        <f t="shared" si="7"/>
        <v>2741.7884799999997</v>
      </c>
      <c r="S55" s="11">
        <v>78.59</v>
      </c>
      <c r="T55" s="15">
        <f t="shared" si="8"/>
        <v>2211.8369600000001</v>
      </c>
      <c r="U55" s="11">
        <v>63.15</v>
      </c>
      <c r="V55" s="15">
        <f t="shared" si="9"/>
        <v>1777.2936</v>
      </c>
      <c r="W55" s="11">
        <v>76.97</v>
      </c>
      <c r="X55" s="15">
        <f t="shared" si="10"/>
        <v>2166.24368</v>
      </c>
      <c r="Y55" s="11">
        <v>42.74</v>
      </c>
      <c r="Z55" s="15">
        <f t="shared" si="11"/>
        <v>1202.87456</v>
      </c>
      <c r="AA55" s="23">
        <v>90.93</v>
      </c>
      <c r="AB55" s="15">
        <f t="shared" si="12"/>
        <v>25591.339200000002</v>
      </c>
      <c r="AC55" s="23">
        <v>100.935</v>
      </c>
      <c r="AD55" s="15">
        <f t="shared" si="13"/>
        <v>28407.146399999998</v>
      </c>
      <c r="AE55" s="20">
        <v>96.04</v>
      </c>
      <c r="AF55" s="15">
        <f t="shared" si="14"/>
        <v>27029.497599999999</v>
      </c>
      <c r="AG55" s="21">
        <v>97.02</v>
      </c>
      <c r="AH55" s="15">
        <f t="shared" si="15"/>
        <v>20808.849599999998</v>
      </c>
      <c r="AI55" s="21">
        <v>111.45</v>
      </c>
      <c r="AJ55" s="15">
        <f t="shared" si="16"/>
        <v>23903.796000000002</v>
      </c>
      <c r="AK55" s="20">
        <v>152.19999999999999</v>
      </c>
      <c r="AL55" s="15">
        <f t="shared" si="17"/>
        <v>32643.855999999996</v>
      </c>
      <c r="AM55" s="29">
        <v>647.6</v>
      </c>
      <c r="AN55" s="15">
        <f t="shared" si="18"/>
        <v>13889.7248</v>
      </c>
      <c r="AO55" s="22">
        <v>184</v>
      </c>
      <c r="AP55" s="15">
        <f t="shared" si="19"/>
        <v>5178.4960000000001</v>
      </c>
      <c r="AQ55" s="24">
        <f t="shared" si="20"/>
        <v>-2.0436000000000014</v>
      </c>
      <c r="AR55" s="24">
        <f t="shared" si="21"/>
        <v>-2.0305</v>
      </c>
      <c r="AS55" s="24">
        <f t="shared" si="22"/>
        <v>-1.216899999999999</v>
      </c>
      <c r="AT55" s="24">
        <f t="shared" si="23"/>
        <v>-1.9818999999999996</v>
      </c>
      <c r="AU55" s="24">
        <f t="shared" si="24"/>
        <v>-1.9095000000000013</v>
      </c>
      <c r="AV55" s="24">
        <f t="shared" si="25"/>
        <v>-1.0828999999999986</v>
      </c>
      <c r="AW55" s="24">
        <f t="shared" si="26"/>
        <v>-1.7667999999999999</v>
      </c>
      <c r="AX55" s="24">
        <f t="shared" si="27"/>
        <v>-0.92539999999999978</v>
      </c>
      <c r="AY55" s="24"/>
      <c r="AZ55" s="24"/>
      <c r="BA55" s="24"/>
      <c r="BB55" s="24"/>
      <c r="BC55" s="17">
        <v>21.448</v>
      </c>
      <c r="BD55" s="12">
        <v>28.143999999999998</v>
      </c>
    </row>
    <row r="56" spans="1:56">
      <c r="A56" s="2">
        <v>52</v>
      </c>
      <c r="B56" s="5">
        <v>39148</v>
      </c>
      <c r="C56" s="14">
        <v>35.119999999999997</v>
      </c>
      <c r="D56" s="4">
        <f t="shared" si="28"/>
        <v>750.54952000000003</v>
      </c>
      <c r="E56" s="14">
        <v>46.75</v>
      </c>
      <c r="F56" s="15">
        <f t="shared" si="29"/>
        <v>999.0942500000001</v>
      </c>
      <c r="G56" s="14">
        <v>88.71</v>
      </c>
      <c r="H56" s="15">
        <f t="shared" si="30"/>
        <v>1895.82141</v>
      </c>
      <c r="I56" s="14">
        <v>55.07</v>
      </c>
      <c r="J56" s="15">
        <f t="shared" si="31"/>
        <v>1176.9009700000001</v>
      </c>
      <c r="K56" s="14">
        <v>26.147500000000001</v>
      </c>
      <c r="L56" s="15">
        <f t="shared" si="32"/>
        <v>558.79822250000007</v>
      </c>
      <c r="M56" s="14">
        <v>34.33</v>
      </c>
      <c r="N56" s="15">
        <f t="shared" si="33"/>
        <v>733.66642999999999</v>
      </c>
      <c r="O56" s="16">
        <v>42.5</v>
      </c>
      <c r="P56" s="15">
        <f t="shared" si="6"/>
        <v>1196.5875000000001</v>
      </c>
      <c r="Q56" s="11">
        <v>96.84</v>
      </c>
      <c r="R56" s="15">
        <f t="shared" si="7"/>
        <v>2726.5302000000001</v>
      </c>
      <c r="S56" s="11">
        <v>78.56</v>
      </c>
      <c r="T56" s="15">
        <f t="shared" si="8"/>
        <v>2211.8568</v>
      </c>
      <c r="U56" s="11">
        <v>64.78</v>
      </c>
      <c r="V56" s="15">
        <f t="shared" si="9"/>
        <v>1823.8809000000001</v>
      </c>
      <c r="W56" s="11">
        <v>76.650000000000006</v>
      </c>
      <c r="X56" s="15">
        <f t="shared" si="10"/>
        <v>2158.0807500000001</v>
      </c>
      <c r="Y56" s="11">
        <v>42.41</v>
      </c>
      <c r="Z56" s="15">
        <f t="shared" si="11"/>
        <v>1194.0535499999999</v>
      </c>
      <c r="AA56" s="23">
        <v>91.236999999999995</v>
      </c>
      <c r="AB56" s="15">
        <f t="shared" si="12"/>
        <v>25687.77735</v>
      </c>
      <c r="AC56" s="23">
        <v>100.905</v>
      </c>
      <c r="AD56" s="15">
        <f t="shared" si="13"/>
        <v>28409.802750000003</v>
      </c>
      <c r="AE56" s="20">
        <v>96.14</v>
      </c>
      <c r="AF56" s="15">
        <f t="shared" si="14"/>
        <v>27068.217000000001</v>
      </c>
      <c r="AG56" s="21">
        <v>97.15</v>
      </c>
      <c r="AH56" s="15">
        <f t="shared" si="15"/>
        <v>20761.926500000005</v>
      </c>
      <c r="AI56" s="21">
        <v>111.7</v>
      </c>
      <c r="AJ56" s="15">
        <f t="shared" si="16"/>
        <v>23871.407000000003</v>
      </c>
      <c r="AK56" s="20">
        <v>152.75</v>
      </c>
      <c r="AL56" s="15">
        <f t="shared" si="17"/>
        <v>32644.202499999999</v>
      </c>
      <c r="AM56" s="29">
        <v>649.20000000000005</v>
      </c>
      <c r="AN56" s="15">
        <f t="shared" si="18"/>
        <v>13874.053200000002</v>
      </c>
      <c r="AO56" s="22">
        <v>189.45</v>
      </c>
      <c r="AP56" s="15">
        <f t="shared" si="19"/>
        <v>5333.9647500000001</v>
      </c>
      <c r="AQ56" s="24">
        <f t="shared" si="20"/>
        <v>-1.9666000000000032</v>
      </c>
      <c r="AR56" s="24">
        <f t="shared" si="21"/>
        <v>-1.9535000000000018</v>
      </c>
      <c r="AS56" s="24">
        <f t="shared" si="22"/>
        <v>-1.2279000000000018</v>
      </c>
      <c r="AT56" s="24">
        <f t="shared" si="23"/>
        <v>-1.9049000000000014</v>
      </c>
      <c r="AU56" s="24">
        <f t="shared" si="24"/>
        <v>-1.8325000000000031</v>
      </c>
      <c r="AV56" s="24">
        <f t="shared" si="25"/>
        <v>-1.0939000000000014</v>
      </c>
      <c r="AW56" s="24">
        <f t="shared" si="26"/>
        <v>-1.6898000000000017</v>
      </c>
      <c r="AX56" s="24">
        <f t="shared" si="27"/>
        <v>-0.93640000000000256</v>
      </c>
      <c r="AY56" s="24"/>
      <c r="AZ56" s="24"/>
      <c r="BA56" s="24"/>
      <c r="BB56" s="24"/>
      <c r="BC56" s="17">
        <v>21.371000000000002</v>
      </c>
      <c r="BD56" s="12">
        <v>28.155000000000001</v>
      </c>
    </row>
    <row r="57" spans="1:56">
      <c r="A57" s="2">
        <v>53</v>
      </c>
      <c r="B57" s="5">
        <v>39149</v>
      </c>
      <c r="C57" s="14">
        <v>35.74</v>
      </c>
      <c r="D57" s="4">
        <f t="shared" si="28"/>
        <v>766.26559999999995</v>
      </c>
      <c r="E57" s="14">
        <v>47.15</v>
      </c>
      <c r="F57" s="15">
        <f t="shared" si="29"/>
        <v>1010.8959999999998</v>
      </c>
      <c r="G57" s="14">
        <v>88.89</v>
      </c>
      <c r="H57" s="15">
        <f t="shared" si="30"/>
        <v>1905.8015999999998</v>
      </c>
      <c r="I57" s="14">
        <v>55.63</v>
      </c>
      <c r="J57" s="15">
        <f t="shared" si="31"/>
        <v>1192.7071999999998</v>
      </c>
      <c r="K57" s="14">
        <v>26.15</v>
      </c>
      <c r="L57" s="15">
        <f t="shared" si="32"/>
        <v>560.65599999999995</v>
      </c>
      <c r="M57" s="14">
        <v>34.450000000000003</v>
      </c>
      <c r="N57" s="15">
        <f t="shared" si="33"/>
        <v>738.60799999999995</v>
      </c>
      <c r="O57" s="16">
        <v>42.44</v>
      </c>
      <c r="P57" s="15">
        <f t="shared" si="6"/>
        <v>1194.2616</v>
      </c>
      <c r="Q57" s="11">
        <v>99.19</v>
      </c>
      <c r="R57" s="15">
        <f t="shared" si="7"/>
        <v>2791.2066</v>
      </c>
      <c r="S57" s="11">
        <v>80.180000000000007</v>
      </c>
      <c r="T57" s="15">
        <f t="shared" si="8"/>
        <v>2256.2652000000003</v>
      </c>
      <c r="U57" s="11">
        <v>64.900000000000006</v>
      </c>
      <c r="V57" s="15">
        <f t="shared" si="9"/>
        <v>1826.2860000000003</v>
      </c>
      <c r="W57" s="11">
        <v>77.510000000000005</v>
      </c>
      <c r="X57" s="15">
        <f t="shared" si="10"/>
        <v>2181.1314000000002</v>
      </c>
      <c r="Y57" s="11">
        <v>44.06</v>
      </c>
      <c r="Z57" s="15">
        <f t="shared" si="11"/>
        <v>1239.8484000000001</v>
      </c>
      <c r="AA57" s="23">
        <v>91.227000000000004</v>
      </c>
      <c r="AB57" s="15">
        <f t="shared" si="12"/>
        <v>25671.277800000003</v>
      </c>
      <c r="AC57" s="23">
        <v>100.833</v>
      </c>
      <c r="AD57" s="15">
        <f t="shared" si="13"/>
        <v>28374.406199999998</v>
      </c>
      <c r="AE57" s="20">
        <v>95.89</v>
      </c>
      <c r="AF57" s="15">
        <f t="shared" si="14"/>
        <v>26983.446</v>
      </c>
      <c r="AG57" s="21">
        <v>97.18</v>
      </c>
      <c r="AH57" s="15">
        <f t="shared" si="15"/>
        <v>20835.391999999996</v>
      </c>
      <c r="AI57" s="21">
        <v>111.95</v>
      </c>
      <c r="AJ57" s="15">
        <f t="shared" si="16"/>
        <v>24002.079999999994</v>
      </c>
      <c r="AK57" s="20">
        <v>152.6</v>
      </c>
      <c r="AL57" s="15">
        <f t="shared" si="17"/>
        <v>32717.439999999995</v>
      </c>
      <c r="AM57" s="29">
        <v>650.9</v>
      </c>
      <c r="AN57" s="15">
        <f t="shared" si="18"/>
        <v>13955.295999999998</v>
      </c>
      <c r="AO57" s="22">
        <v>191.06</v>
      </c>
      <c r="AP57" s="15">
        <f t="shared" si="19"/>
        <v>5376.4283999999998</v>
      </c>
      <c r="AQ57" s="24">
        <f t="shared" si="20"/>
        <v>-2.0355999999999987</v>
      </c>
      <c r="AR57" s="24">
        <f t="shared" si="21"/>
        <v>-2.0224999999999973</v>
      </c>
      <c r="AS57" s="24">
        <f t="shared" si="22"/>
        <v>-1.2129000000000012</v>
      </c>
      <c r="AT57" s="24">
        <f t="shared" si="23"/>
        <v>-1.9738999999999969</v>
      </c>
      <c r="AU57" s="24">
        <f t="shared" si="24"/>
        <v>-1.9014999999999986</v>
      </c>
      <c r="AV57" s="24">
        <f t="shared" si="25"/>
        <v>-1.0789000000000009</v>
      </c>
      <c r="AW57" s="24">
        <f t="shared" si="26"/>
        <v>-1.7587999999999973</v>
      </c>
      <c r="AX57" s="24">
        <f t="shared" si="27"/>
        <v>-0.921400000000002</v>
      </c>
      <c r="AY57" s="24"/>
      <c r="AZ57" s="24"/>
      <c r="BA57" s="24"/>
      <c r="BB57" s="24"/>
      <c r="BC57" s="17">
        <v>21.439999999999998</v>
      </c>
      <c r="BD57" s="12">
        <v>28.14</v>
      </c>
    </row>
    <row r="58" spans="1:56">
      <c r="A58" s="2">
        <v>54</v>
      </c>
      <c r="B58" s="5">
        <v>39150</v>
      </c>
      <c r="C58" s="14">
        <v>36.11</v>
      </c>
      <c r="D58" s="4">
        <f t="shared" si="28"/>
        <v>775.96779000000004</v>
      </c>
      <c r="E58" s="14">
        <v>47.57</v>
      </c>
      <c r="F58" s="15">
        <f t="shared" si="29"/>
        <v>1022.2317300000001</v>
      </c>
      <c r="G58" s="14">
        <v>89.51</v>
      </c>
      <c r="H58" s="15">
        <f t="shared" si="30"/>
        <v>1923.4803900000002</v>
      </c>
      <c r="I58" s="14">
        <v>55.59</v>
      </c>
      <c r="J58" s="15">
        <f t="shared" si="31"/>
        <v>1194.5735100000002</v>
      </c>
      <c r="K58" s="14">
        <v>26.462499999999999</v>
      </c>
      <c r="L58" s="15">
        <f t="shared" si="32"/>
        <v>568.65266250000002</v>
      </c>
      <c r="M58" s="14">
        <v>34.32</v>
      </c>
      <c r="N58" s="15">
        <f t="shared" si="33"/>
        <v>737.50247999999999</v>
      </c>
      <c r="O58" s="16">
        <v>42.25</v>
      </c>
      <c r="P58" s="15">
        <f t="shared" si="6"/>
        <v>1190.39375</v>
      </c>
      <c r="Q58" s="11">
        <v>98.83</v>
      </c>
      <c r="R58" s="15">
        <f t="shared" si="7"/>
        <v>2784.5352499999999</v>
      </c>
      <c r="S58" s="11">
        <v>80</v>
      </c>
      <c r="T58" s="15">
        <f t="shared" si="8"/>
        <v>2254</v>
      </c>
      <c r="U58" s="11">
        <v>63.96</v>
      </c>
      <c r="V58" s="15">
        <f t="shared" si="9"/>
        <v>1802.0730000000001</v>
      </c>
      <c r="W58" s="11">
        <v>79.03</v>
      </c>
      <c r="X58" s="15">
        <f t="shared" si="10"/>
        <v>2226.6702500000001</v>
      </c>
      <c r="Y58" s="11">
        <v>43.77</v>
      </c>
      <c r="Z58" s="15">
        <f t="shared" si="11"/>
        <v>1233.2197500000002</v>
      </c>
      <c r="AA58" s="23">
        <v>91.061999999999998</v>
      </c>
      <c r="AB58" s="15">
        <f t="shared" si="12"/>
        <v>25656.718500000003</v>
      </c>
      <c r="AC58" s="23">
        <v>100.651</v>
      </c>
      <c r="AD58" s="15">
        <f t="shared" si="13"/>
        <v>28358.419250000003</v>
      </c>
      <c r="AE58" s="20">
        <v>96.14</v>
      </c>
      <c r="AF58" s="15">
        <f t="shared" si="14"/>
        <v>27087.445000000003</v>
      </c>
      <c r="AG58" s="21">
        <v>97.2</v>
      </c>
      <c r="AH58" s="15">
        <f t="shared" si="15"/>
        <v>20887.308000000005</v>
      </c>
      <c r="AI58" s="21">
        <v>112.2</v>
      </c>
      <c r="AJ58" s="15">
        <f t="shared" si="16"/>
        <v>24110.658000000003</v>
      </c>
      <c r="AK58" s="20">
        <v>152.6</v>
      </c>
      <c r="AL58" s="15">
        <f t="shared" si="17"/>
        <v>32792.214</v>
      </c>
      <c r="AM58" s="29">
        <v>648.20000000000005</v>
      </c>
      <c r="AN58" s="15">
        <f t="shared" si="18"/>
        <v>13929.169800000001</v>
      </c>
      <c r="AO58" s="22">
        <v>189.13</v>
      </c>
      <c r="AP58" s="15">
        <f t="shared" si="19"/>
        <v>5328.7377500000002</v>
      </c>
      <c r="AQ58" s="24">
        <f t="shared" si="20"/>
        <v>-2.0846000000000018</v>
      </c>
      <c r="AR58" s="24">
        <f t="shared" si="21"/>
        <v>-2.0715000000000003</v>
      </c>
      <c r="AS58" s="24">
        <f t="shared" si="22"/>
        <v>-1.2479000000000013</v>
      </c>
      <c r="AT58" s="24">
        <f t="shared" si="23"/>
        <v>-2.0228999999999999</v>
      </c>
      <c r="AU58" s="24">
        <f t="shared" si="24"/>
        <v>-1.9505000000000017</v>
      </c>
      <c r="AV58" s="24">
        <f t="shared" si="25"/>
        <v>-1.113900000000001</v>
      </c>
      <c r="AW58" s="24">
        <f t="shared" si="26"/>
        <v>-1.8078000000000003</v>
      </c>
      <c r="AX58" s="24">
        <f t="shared" si="27"/>
        <v>-0.95640000000000214</v>
      </c>
      <c r="AY58" s="24"/>
      <c r="AZ58" s="24"/>
      <c r="BA58" s="24"/>
      <c r="BB58" s="24"/>
      <c r="BC58" s="17">
        <v>21.489000000000001</v>
      </c>
      <c r="BD58" s="12">
        <v>28.175000000000001</v>
      </c>
    </row>
    <row r="59" spans="1:56">
      <c r="A59" s="2">
        <v>55</v>
      </c>
      <c r="B59" s="5">
        <v>39153</v>
      </c>
      <c r="C59" s="14">
        <v>36.36</v>
      </c>
      <c r="D59" s="4">
        <f t="shared" si="28"/>
        <v>778.04945999999995</v>
      </c>
      <c r="E59" s="14">
        <v>47.95</v>
      </c>
      <c r="F59" s="15">
        <f t="shared" si="29"/>
        <v>1026.0580749999999</v>
      </c>
      <c r="G59" s="14">
        <v>91.2</v>
      </c>
      <c r="H59" s="15">
        <f t="shared" si="30"/>
        <v>1951.5431999999998</v>
      </c>
      <c r="I59" s="14">
        <v>56</v>
      </c>
      <c r="J59" s="15">
        <f t="shared" si="31"/>
        <v>1198.3159999999998</v>
      </c>
      <c r="K59" s="14">
        <v>26.4</v>
      </c>
      <c r="L59" s="15">
        <f t="shared" si="32"/>
        <v>564.92039999999997</v>
      </c>
      <c r="M59" s="14">
        <v>34.44</v>
      </c>
      <c r="N59" s="15">
        <f t="shared" si="33"/>
        <v>736.96433999999988</v>
      </c>
      <c r="O59" s="16">
        <v>42.4</v>
      </c>
      <c r="P59" s="15">
        <f t="shared" si="6"/>
        <v>1196.952</v>
      </c>
      <c r="Q59" s="11">
        <v>98.36</v>
      </c>
      <c r="R59" s="15">
        <f t="shared" si="7"/>
        <v>2776.7028</v>
      </c>
      <c r="S59" s="11">
        <v>80.900000000000006</v>
      </c>
      <c r="T59" s="15">
        <f t="shared" si="8"/>
        <v>2283.8070000000002</v>
      </c>
      <c r="U59" s="11">
        <v>65.099999999999994</v>
      </c>
      <c r="V59" s="15">
        <f t="shared" si="9"/>
        <v>1837.7729999999999</v>
      </c>
      <c r="W59" s="11">
        <v>79.14</v>
      </c>
      <c r="X59" s="15">
        <f t="shared" si="10"/>
        <v>2234.1222000000002</v>
      </c>
      <c r="Y59" s="11">
        <v>44.99</v>
      </c>
      <c r="Z59" s="15">
        <f t="shared" si="11"/>
        <v>1270.0677000000001</v>
      </c>
      <c r="AA59" s="23">
        <v>91.236999999999995</v>
      </c>
      <c r="AB59" s="15">
        <f t="shared" si="12"/>
        <v>25756.205099999999</v>
      </c>
      <c r="AC59" s="23">
        <v>100.795</v>
      </c>
      <c r="AD59" s="15">
        <f t="shared" si="13"/>
        <v>28454.428499999998</v>
      </c>
      <c r="AE59" s="20">
        <v>96.3</v>
      </c>
      <c r="AF59" s="15">
        <f t="shared" si="14"/>
        <v>27185.489999999998</v>
      </c>
      <c r="AG59" s="21">
        <v>96.72</v>
      </c>
      <c r="AH59" s="15">
        <f t="shared" si="15"/>
        <v>20696.629199999996</v>
      </c>
      <c r="AI59" s="21">
        <v>112.2</v>
      </c>
      <c r="AJ59" s="15">
        <f t="shared" si="16"/>
        <v>24009.117000000002</v>
      </c>
      <c r="AK59" s="20">
        <v>152.4</v>
      </c>
      <c r="AL59" s="15">
        <f t="shared" si="17"/>
        <v>32611.313999999998</v>
      </c>
      <c r="AM59" s="29">
        <v>650.4</v>
      </c>
      <c r="AN59" s="15">
        <f t="shared" si="18"/>
        <v>13917.584399999998</v>
      </c>
      <c r="AO59" s="22">
        <v>188.96</v>
      </c>
      <c r="AP59" s="15">
        <f t="shared" si="19"/>
        <v>5334.3407999999999</v>
      </c>
      <c r="AQ59" s="24">
        <f t="shared" si="20"/>
        <v>-1.9940999999999995</v>
      </c>
      <c r="AR59" s="24">
        <f t="shared" si="21"/>
        <v>-1.9809999999999981</v>
      </c>
      <c r="AS59" s="24">
        <f t="shared" si="22"/>
        <v>-1.3029000000000011</v>
      </c>
      <c r="AT59" s="24">
        <f t="shared" si="23"/>
        <v>-1.9323999999999977</v>
      </c>
      <c r="AU59" s="24">
        <f t="shared" si="24"/>
        <v>-1.8599999999999994</v>
      </c>
      <c r="AV59" s="24">
        <f t="shared" si="25"/>
        <v>-1.1689000000000007</v>
      </c>
      <c r="AW59" s="24">
        <f t="shared" si="26"/>
        <v>-1.7172999999999981</v>
      </c>
      <c r="AX59" s="24">
        <f t="shared" si="27"/>
        <v>-1.0114000000000019</v>
      </c>
      <c r="AY59" s="24"/>
      <c r="AZ59" s="24"/>
      <c r="BA59" s="24"/>
      <c r="BB59" s="24"/>
      <c r="BC59" s="17">
        <v>21.398499999999999</v>
      </c>
      <c r="BD59" s="12">
        <v>28.23</v>
      </c>
    </row>
    <row r="60" spans="1:56">
      <c r="A60" s="2">
        <v>56</v>
      </c>
      <c r="B60" s="5">
        <v>39154</v>
      </c>
      <c r="C60" s="14">
        <v>35.68</v>
      </c>
      <c r="D60" s="4">
        <f t="shared" si="28"/>
        <v>762.35672</v>
      </c>
      <c r="E60" s="14">
        <v>47.06</v>
      </c>
      <c r="F60" s="15">
        <f t="shared" si="29"/>
        <v>1005.50749</v>
      </c>
      <c r="G60" s="14">
        <v>89.45</v>
      </c>
      <c r="H60" s="15">
        <f t="shared" si="30"/>
        <v>1911.2334249999999</v>
      </c>
      <c r="I60" s="14">
        <v>55.25</v>
      </c>
      <c r="J60" s="15">
        <f t="shared" si="31"/>
        <v>1180.4991249999998</v>
      </c>
      <c r="K60" s="14">
        <v>26.15</v>
      </c>
      <c r="L60" s="15">
        <f t="shared" si="32"/>
        <v>558.73397499999999</v>
      </c>
      <c r="M60" s="14">
        <v>34.090000000000003</v>
      </c>
      <c r="N60" s="15">
        <f t="shared" si="33"/>
        <v>728.38398500000005</v>
      </c>
      <c r="O60" s="16">
        <v>41.8</v>
      </c>
      <c r="P60" s="15">
        <f t="shared" si="6"/>
        <v>1178.4256</v>
      </c>
      <c r="Q60" s="11">
        <v>96.46</v>
      </c>
      <c r="R60" s="15">
        <f t="shared" si="7"/>
        <v>2719.4003199999997</v>
      </c>
      <c r="S60" s="11">
        <v>78.709999999999994</v>
      </c>
      <c r="T60" s="15">
        <f t="shared" si="8"/>
        <v>2218.9923199999998</v>
      </c>
      <c r="U60" s="11">
        <v>65.540000000000006</v>
      </c>
      <c r="V60" s="15">
        <f t="shared" si="9"/>
        <v>1847.7036800000001</v>
      </c>
      <c r="W60" s="11">
        <v>78</v>
      </c>
      <c r="X60" s="15">
        <f t="shared" si="10"/>
        <v>2198.9760000000001</v>
      </c>
      <c r="Y60" s="11">
        <v>43.67</v>
      </c>
      <c r="Z60" s="15">
        <f t="shared" si="11"/>
        <v>1231.14464</v>
      </c>
      <c r="AA60" s="23">
        <v>91.375</v>
      </c>
      <c r="AB60" s="15">
        <f t="shared" si="12"/>
        <v>25760.44</v>
      </c>
      <c r="AC60" s="23">
        <v>100.90900000000001</v>
      </c>
      <c r="AD60" s="15">
        <f t="shared" si="13"/>
        <v>28448.26528</v>
      </c>
      <c r="AE60" s="20">
        <v>96.06</v>
      </c>
      <c r="AF60" s="15">
        <f t="shared" si="14"/>
        <v>27081.235200000003</v>
      </c>
      <c r="AG60" s="21">
        <v>97.22</v>
      </c>
      <c r="AH60" s="15">
        <f t="shared" si="15"/>
        <v>20772.511299999998</v>
      </c>
      <c r="AI60" s="21">
        <v>112.35</v>
      </c>
      <c r="AJ60" s="15">
        <f t="shared" si="16"/>
        <v>24005.262749999998</v>
      </c>
      <c r="AK60" s="20">
        <v>151.75</v>
      </c>
      <c r="AL60" s="15">
        <f t="shared" si="17"/>
        <v>32423.663749999996</v>
      </c>
      <c r="AM60" s="29">
        <v>643.79999999999995</v>
      </c>
      <c r="AN60" s="15">
        <f t="shared" si="18"/>
        <v>13755.752699999997</v>
      </c>
      <c r="AO60" s="22">
        <v>189.85</v>
      </c>
      <c r="AP60" s="15">
        <f t="shared" si="19"/>
        <v>5352.2511999999997</v>
      </c>
      <c r="AQ60" s="24">
        <f t="shared" si="20"/>
        <v>-1.9620999999999995</v>
      </c>
      <c r="AR60" s="24">
        <f t="shared" si="21"/>
        <v>-1.9489999999999981</v>
      </c>
      <c r="AS60" s="24">
        <f t="shared" si="22"/>
        <v>-1.2649000000000008</v>
      </c>
      <c r="AT60" s="24">
        <f t="shared" si="23"/>
        <v>-1.9003999999999976</v>
      </c>
      <c r="AU60" s="24">
        <f t="shared" si="24"/>
        <v>-1.8279999999999994</v>
      </c>
      <c r="AV60" s="24">
        <f t="shared" si="25"/>
        <v>-1.1309000000000005</v>
      </c>
      <c r="AW60" s="24">
        <f t="shared" si="26"/>
        <v>-1.685299999999998</v>
      </c>
      <c r="AX60" s="24">
        <f t="shared" si="27"/>
        <v>-0.9734000000000016</v>
      </c>
      <c r="AY60" s="24"/>
      <c r="AZ60" s="24"/>
      <c r="BA60" s="24"/>
      <c r="BB60" s="24"/>
      <c r="BC60" s="17">
        <v>21.366499999999998</v>
      </c>
      <c r="BD60" s="12">
        <v>28.192</v>
      </c>
    </row>
    <row r="61" spans="1:56">
      <c r="A61" s="2">
        <v>57</v>
      </c>
      <c r="B61" s="5">
        <v>39155</v>
      </c>
      <c r="C61" s="14">
        <v>35.46</v>
      </c>
      <c r="D61" s="4">
        <f t="shared" si="28"/>
        <v>754.73063999999999</v>
      </c>
      <c r="E61" s="14">
        <v>47.04</v>
      </c>
      <c r="F61" s="15">
        <f t="shared" si="29"/>
        <v>1001.19936</v>
      </c>
      <c r="G61" s="14">
        <v>89.98</v>
      </c>
      <c r="H61" s="15">
        <f t="shared" si="30"/>
        <v>1915.1343199999999</v>
      </c>
      <c r="I61" s="14">
        <v>54.83</v>
      </c>
      <c r="J61" s="15">
        <f t="shared" si="31"/>
        <v>1167.00172</v>
      </c>
      <c r="K61" s="14">
        <v>26.204999999999998</v>
      </c>
      <c r="L61" s="15">
        <f t="shared" si="32"/>
        <v>557.74721999999997</v>
      </c>
      <c r="M61" s="14">
        <v>34.31</v>
      </c>
      <c r="N61" s="15">
        <f t="shared" si="33"/>
        <v>730.25404000000003</v>
      </c>
      <c r="O61" s="16">
        <v>40.520000000000003</v>
      </c>
      <c r="P61" s="15">
        <f t="shared" si="6"/>
        <v>1140.5569600000001</v>
      </c>
      <c r="Q61" s="11">
        <v>91.5</v>
      </c>
      <c r="R61" s="15">
        <f t="shared" si="7"/>
        <v>2575.5419999999999</v>
      </c>
      <c r="S61" s="11">
        <v>77.75</v>
      </c>
      <c r="T61" s="15">
        <f t="shared" si="8"/>
        <v>2188.5070000000001</v>
      </c>
      <c r="U61" s="11">
        <v>64.67</v>
      </c>
      <c r="V61" s="15">
        <f t="shared" si="9"/>
        <v>1820.33116</v>
      </c>
      <c r="W61" s="11">
        <v>78</v>
      </c>
      <c r="X61" s="15">
        <f t="shared" si="10"/>
        <v>2195.5439999999999</v>
      </c>
      <c r="Y61" s="11">
        <v>43.15</v>
      </c>
      <c r="Z61" s="15">
        <f t="shared" si="11"/>
        <v>1214.5862</v>
      </c>
      <c r="AA61" s="23">
        <v>91.507000000000005</v>
      </c>
      <c r="AB61" s="15">
        <f t="shared" si="12"/>
        <v>25757.390359999998</v>
      </c>
      <c r="AC61" s="23">
        <v>101.011</v>
      </c>
      <c r="AD61" s="15">
        <f t="shared" si="13"/>
        <v>28432.576279999997</v>
      </c>
      <c r="AE61" s="20">
        <v>96</v>
      </c>
      <c r="AF61" s="15">
        <f t="shared" si="14"/>
        <v>27022.080000000002</v>
      </c>
      <c r="AG61" s="21">
        <v>97.6</v>
      </c>
      <c r="AH61" s="15">
        <f t="shared" si="15"/>
        <v>20773.183999999997</v>
      </c>
      <c r="AI61" s="21">
        <v>111.85</v>
      </c>
      <c r="AJ61" s="15">
        <f t="shared" si="16"/>
        <v>23806.153999999995</v>
      </c>
      <c r="AK61" s="20">
        <v>152.4</v>
      </c>
      <c r="AL61" s="15">
        <f t="shared" si="17"/>
        <v>32436.815999999999</v>
      </c>
      <c r="AM61" s="29">
        <v>644.5</v>
      </c>
      <c r="AN61" s="15">
        <f t="shared" si="18"/>
        <v>13717.537999999999</v>
      </c>
      <c r="AO61" s="22">
        <v>189.1</v>
      </c>
      <c r="AP61" s="15">
        <f t="shared" si="19"/>
        <v>5322.7867999999999</v>
      </c>
      <c r="AQ61" s="24">
        <f t="shared" si="20"/>
        <v>-1.8795999999999999</v>
      </c>
      <c r="AR61" s="24">
        <f t="shared" si="21"/>
        <v>-1.8664999999999985</v>
      </c>
      <c r="AS61" s="24">
        <f t="shared" si="22"/>
        <v>-1.2209000000000003</v>
      </c>
      <c r="AT61" s="24">
        <f t="shared" si="23"/>
        <v>-1.8178999999999981</v>
      </c>
      <c r="AU61" s="24">
        <f t="shared" si="24"/>
        <v>-1.7454999999999998</v>
      </c>
      <c r="AV61" s="24">
        <f t="shared" si="25"/>
        <v>-1.0869</v>
      </c>
      <c r="AW61" s="24">
        <f t="shared" si="26"/>
        <v>-1.6027999999999984</v>
      </c>
      <c r="AX61" s="24">
        <f t="shared" si="27"/>
        <v>-0.92940000000000111</v>
      </c>
      <c r="AY61" s="24"/>
      <c r="AZ61" s="24"/>
      <c r="BA61" s="24"/>
      <c r="BB61" s="24"/>
      <c r="BC61" s="17">
        <v>21.283999999999999</v>
      </c>
      <c r="BD61" s="12">
        <v>28.148</v>
      </c>
    </row>
    <row r="62" spans="1:56">
      <c r="A62" s="2">
        <v>58</v>
      </c>
      <c r="B62" s="5">
        <v>39156</v>
      </c>
      <c r="C62" s="14">
        <v>35</v>
      </c>
      <c r="D62" s="4">
        <f t="shared" si="28"/>
        <v>742.03499999999997</v>
      </c>
      <c r="E62" s="14">
        <v>47.08</v>
      </c>
      <c r="F62" s="15">
        <f t="shared" si="29"/>
        <v>998.14307999999994</v>
      </c>
      <c r="G62" s="14">
        <v>91.04</v>
      </c>
      <c r="H62" s="15">
        <f t="shared" si="30"/>
        <v>1930.1390400000003</v>
      </c>
      <c r="I62" s="14">
        <v>54.72</v>
      </c>
      <c r="J62" s="15">
        <f t="shared" si="31"/>
        <v>1160.1187199999999</v>
      </c>
      <c r="K62" s="14">
        <v>26.414999999999999</v>
      </c>
      <c r="L62" s="15">
        <f t="shared" si="32"/>
        <v>560.02441499999998</v>
      </c>
      <c r="M62" s="14">
        <v>34.520000000000003</v>
      </c>
      <c r="N62" s="15">
        <f t="shared" si="33"/>
        <v>731.85852000000011</v>
      </c>
      <c r="O62" s="16">
        <v>41.2</v>
      </c>
      <c r="P62" s="15">
        <f t="shared" si="6"/>
        <v>1156.278</v>
      </c>
      <c r="Q62" s="11">
        <v>93.59</v>
      </c>
      <c r="R62" s="15">
        <f t="shared" si="7"/>
        <v>2626.6033499999999</v>
      </c>
      <c r="S62" s="11">
        <v>78.62</v>
      </c>
      <c r="T62" s="15">
        <f t="shared" si="8"/>
        <v>2206.4703</v>
      </c>
      <c r="U62" s="11">
        <v>66.03</v>
      </c>
      <c r="V62" s="15">
        <f t="shared" si="9"/>
        <v>1853.13195</v>
      </c>
      <c r="W62" s="11">
        <v>78.42</v>
      </c>
      <c r="X62" s="15">
        <f t="shared" si="10"/>
        <v>2200.8572999999997</v>
      </c>
      <c r="Y62" s="11">
        <v>44.11</v>
      </c>
      <c r="Z62" s="15">
        <f t="shared" si="11"/>
        <v>1237.94715</v>
      </c>
      <c r="AA62" s="23">
        <v>91.444999999999993</v>
      </c>
      <c r="AB62" s="15">
        <f t="shared" si="12"/>
        <v>25664.039249999994</v>
      </c>
      <c r="AC62" s="23">
        <v>100.837</v>
      </c>
      <c r="AD62" s="15">
        <f t="shared" si="13"/>
        <v>28299.904050000001</v>
      </c>
      <c r="AE62" s="20">
        <v>95.78</v>
      </c>
      <c r="AF62" s="15">
        <f t="shared" si="14"/>
        <v>26880.656999999996</v>
      </c>
      <c r="AG62" s="21">
        <v>97.13</v>
      </c>
      <c r="AH62" s="15">
        <f t="shared" si="15"/>
        <v>20592.531300000002</v>
      </c>
      <c r="AI62" s="21">
        <v>112.1</v>
      </c>
      <c r="AJ62" s="15">
        <f t="shared" si="16"/>
        <v>23766.320999999996</v>
      </c>
      <c r="AK62" s="20">
        <v>152.5</v>
      </c>
      <c r="AL62" s="15">
        <f t="shared" si="17"/>
        <v>32331.525000000001</v>
      </c>
      <c r="AM62" s="29">
        <v>646.20000000000005</v>
      </c>
      <c r="AN62" s="15">
        <f t="shared" si="18"/>
        <v>13700.086200000002</v>
      </c>
      <c r="AO62" s="22">
        <v>185.38</v>
      </c>
      <c r="AP62" s="15">
        <f t="shared" si="19"/>
        <v>5202.6896999999999</v>
      </c>
      <c r="AQ62" s="24">
        <f t="shared" si="20"/>
        <v>-1.7966000000000015</v>
      </c>
      <c r="AR62" s="24">
        <f t="shared" si="21"/>
        <v>-1.7835000000000001</v>
      </c>
      <c r="AS62" s="24">
        <f t="shared" si="22"/>
        <v>-1.1378999999999984</v>
      </c>
      <c r="AT62" s="24">
        <f t="shared" si="23"/>
        <v>-1.7348999999999997</v>
      </c>
      <c r="AU62" s="24">
        <f t="shared" si="24"/>
        <v>-1.6625000000000014</v>
      </c>
      <c r="AV62" s="24">
        <f t="shared" si="25"/>
        <v>-1.003899999999998</v>
      </c>
      <c r="AW62" s="24">
        <f t="shared" si="26"/>
        <v>-1.5198</v>
      </c>
      <c r="AX62" s="24">
        <f t="shared" si="27"/>
        <v>-0.84639999999999915</v>
      </c>
      <c r="AY62" s="24"/>
      <c r="AZ62" s="24"/>
      <c r="BA62" s="24"/>
      <c r="BB62" s="24"/>
      <c r="BC62" s="17">
        <v>21.201000000000001</v>
      </c>
      <c r="BD62" s="12">
        <v>28.064999999999998</v>
      </c>
    </row>
    <row r="63" spans="1:56">
      <c r="A63" s="2">
        <v>59</v>
      </c>
      <c r="B63" s="5">
        <v>39157</v>
      </c>
      <c r="C63" s="14">
        <v>35.26</v>
      </c>
      <c r="D63" s="4">
        <f t="shared" si="28"/>
        <v>737.44526999999994</v>
      </c>
      <c r="E63" s="14">
        <v>47.21</v>
      </c>
      <c r="F63" s="15">
        <f t="shared" si="29"/>
        <v>987.37354500000004</v>
      </c>
      <c r="G63" s="14">
        <v>90</v>
      </c>
      <c r="H63" s="15">
        <f t="shared" si="30"/>
        <v>1882.3050000000001</v>
      </c>
      <c r="I63" s="14">
        <v>54.55</v>
      </c>
      <c r="J63" s="15">
        <f t="shared" si="31"/>
        <v>1140.8859749999999</v>
      </c>
      <c r="K63" s="14">
        <v>26.8675</v>
      </c>
      <c r="L63" s="15">
        <f t="shared" si="32"/>
        <v>561.92032874999995</v>
      </c>
      <c r="M63" s="14">
        <v>34.36</v>
      </c>
      <c r="N63" s="15">
        <f t="shared" si="33"/>
        <v>718.62221999999997</v>
      </c>
      <c r="O63" s="16">
        <v>40.950000000000003</v>
      </c>
      <c r="P63" s="15">
        <f t="shared" si="6"/>
        <v>1140.2732250000001</v>
      </c>
      <c r="Q63" s="11">
        <v>94.04</v>
      </c>
      <c r="R63" s="15">
        <f t="shared" si="7"/>
        <v>2618.5908200000003</v>
      </c>
      <c r="S63" s="11">
        <v>79.12</v>
      </c>
      <c r="T63" s="15">
        <f t="shared" si="8"/>
        <v>2203.1359600000001</v>
      </c>
      <c r="U63" s="11">
        <v>67.099999999999994</v>
      </c>
      <c r="V63" s="15">
        <f t="shared" si="9"/>
        <v>1868.4330499999999</v>
      </c>
      <c r="W63" s="11">
        <v>78.33</v>
      </c>
      <c r="X63" s="15">
        <f t="shared" si="10"/>
        <v>2181.138015</v>
      </c>
      <c r="Y63" s="11">
        <v>44.58</v>
      </c>
      <c r="Z63" s="15">
        <f t="shared" si="11"/>
        <v>1241.35239</v>
      </c>
      <c r="AA63" s="23">
        <v>91.433999999999997</v>
      </c>
      <c r="AB63" s="15">
        <f t="shared" si="12"/>
        <v>25460.25447</v>
      </c>
      <c r="AC63" s="23">
        <v>100.822</v>
      </c>
      <c r="AD63" s="15">
        <f t="shared" si="13"/>
        <v>28074.390010000003</v>
      </c>
      <c r="AE63" s="20">
        <v>95.82</v>
      </c>
      <c r="AF63" s="15">
        <f t="shared" si="14"/>
        <v>26681.558099999998</v>
      </c>
      <c r="AG63" s="21">
        <v>97.1</v>
      </c>
      <c r="AH63" s="15">
        <f t="shared" si="15"/>
        <v>20307.979499999998</v>
      </c>
      <c r="AI63" s="21">
        <v>112.1</v>
      </c>
      <c r="AJ63" s="15">
        <f t="shared" si="16"/>
        <v>23445.154499999997</v>
      </c>
      <c r="AK63" s="20">
        <v>153.25</v>
      </c>
      <c r="AL63" s="15">
        <f t="shared" si="17"/>
        <v>32051.471249999999</v>
      </c>
      <c r="AM63" s="29">
        <v>653.29999999999995</v>
      </c>
      <c r="AN63" s="15">
        <f t="shared" si="18"/>
        <v>13663.442849999999</v>
      </c>
      <c r="AO63" s="22">
        <v>186.23</v>
      </c>
      <c r="AP63" s="15">
        <f t="shared" si="19"/>
        <v>5185.6674649999995</v>
      </c>
      <c r="AQ63" s="24">
        <f t="shared" si="20"/>
        <v>-1.5101000000000013</v>
      </c>
      <c r="AR63" s="24">
        <f t="shared" si="21"/>
        <v>-1.4969999999999999</v>
      </c>
      <c r="AS63" s="24">
        <f t="shared" si="22"/>
        <v>-0.91840000000000188</v>
      </c>
      <c r="AT63" s="24">
        <f t="shared" si="23"/>
        <v>-1.4483999999999995</v>
      </c>
      <c r="AU63" s="24">
        <f t="shared" si="24"/>
        <v>-1.3760000000000012</v>
      </c>
      <c r="AV63" s="24">
        <f t="shared" si="25"/>
        <v>-0.78440000000000154</v>
      </c>
      <c r="AW63" s="24">
        <f t="shared" si="26"/>
        <v>-1.2332999999999998</v>
      </c>
      <c r="AX63" s="24">
        <f t="shared" si="27"/>
        <v>-0.62690000000000268</v>
      </c>
      <c r="AY63" s="24"/>
      <c r="AZ63" s="24"/>
      <c r="BA63" s="24"/>
      <c r="BB63" s="24"/>
      <c r="BC63" s="17">
        <v>20.9145</v>
      </c>
      <c r="BD63" s="12">
        <v>27.845500000000001</v>
      </c>
    </row>
    <row r="64" spans="1:56">
      <c r="A64" s="2">
        <v>60</v>
      </c>
      <c r="B64" s="5">
        <v>39160</v>
      </c>
      <c r="C64" s="14">
        <v>35.79</v>
      </c>
      <c r="D64" s="4">
        <f t="shared" si="28"/>
        <v>746.38255500000002</v>
      </c>
      <c r="E64" s="14">
        <v>47.33</v>
      </c>
      <c r="F64" s="15">
        <f t="shared" si="29"/>
        <v>987.04348500000003</v>
      </c>
      <c r="G64" s="14">
        <v>90.32</v>
      </c>
      <c r="H64" s="15">
        <f t="shared" si="30"/>
        <v>1883.57844</v>
      </c>
      <c r="I64" s="14">
        <v>54.79</v>
      </c>
      <c r="J64" s="15">
        <f t="shared" si="31"/>
        <v>1142.6180550000001</v>
      </c>
      <c r="K64" s="14">
        <v>27.08</v>
      </c>
      <c r="L64" s="15">
        <f t="shared" si="32"/>
        <v>564.73986000000002</v>
      </c>
      <c r="M64" s="14">
        <v>34.67</v>
      </c>
      <c r="N64" s="15">
        <f t="shared" si="33"/>
        <v>723.02551500000004</v>
      </c>
      <c r="O64" s="16">
        <v>41.04</v>
      </c>
      <c r="P64" s="15">
        <f t="shared" si="6"/>
        <v>1138.1623199999999</v>
      </c>
      <c r="Q64" s="11">
        <v>95.68</v>
      </c>
      <c r="R64" s="15">
        <f t="shared" si="7"/>
        <v>2653.4934399999997</v>
      </c>
      <c r="S64" s="11">
        <v>79.349999999999994</v>
      </c>
      <c r="T64" s="15">
        <f t="shared" si="8"/>
        <v>2200.6135499999996</v>
      </c>
      <c r="U64" s="11">
        <v>67.88</v>
      </c>
      <c r="V64" s="15">
        <f t="shared" si="9"/>
        <v>1882.5160399999997</v>
      </c>
      <c r="W64" s="11">
        <v>79.430000000000007</v>
      </c>
      <c r="X64" s="15">
        <f t="shared" si="10"/>
        <v>2202.8321900000001</v>
      </c>
      <c r="Y64" s="11">
        <v>44.59</v>
      </c>
      <c r="Z64" s="15">
        <f t="shared" si="11"/>
        <v>1236.61447</v>
      </c>
      <c r="AA64" s="23">
        <v>91.266000000000005</v>
      </c>
      <c r="AB64" s="15">
        <f t="shared" si="12"/>
        <v>25310.799779999998</v>
      </c>
      <c r="AC64" s="23">
        <v>100.672</v>
      </c>
      <c r="AD64" s="15">
        <f t="shared" si="13"/>
        <v>27919.365759999997</v>
      </c>
      <c r="AE64" s="20">
        <v>96.07</v>
      </c>
      <c r="AF64" s="15">
        <f t="shared" si="14"/>
        <v>26643.093099999998</v>
      </c>
      <c r="AG64" s="21">
        <v>96.94</v>
      </c>
      <c r="AH64" s="15">
        <f t="shared" si="15"/>
        <v>20216.352300000002</v>
      </c>
      <c r="AI64" s="21">
        <v>112.25</v>
      </c>
      <c r="AJ64" s="15">
        <f t="shared" si="16"/>
        <v>23409.17625</v>
      </c>
      <c r="AK64" s="20">
        <v>153.25</v>
      </c>
      <c r="AL64" s="15">
        <f t="shared" si="17"/>
        <v>31959.521250000002</v>
      </c>
      <c r="AM64" s="29">
        <v>654.1</v>
      </c>
      <c r="AN64" s="15">
        <f t="shared" si="18"/>
        <v>13640.928450000001</v>
      </c>
      <c r="AO64" s="22">
        <v>190.15</v>
      </c>
      <c r="AP64" s="15">
        <f t="shared" si="19"/>
        <v>5273.4299499999997</v>
      </c>
      <c r="AQ64" s="24">
        <f t="shared" si="20"/>
        <v>-1.4501000000000026</v>
      </c>
      <c r="AR64" s="24">
        <f t="shared" si="21"/>
        <v>-1.4370000000000012</v>
      </c>
      <c r="AS64" s="24">
        <f t="shared" si="22"/>
        <v>-0.80589999999999762</v>
      </c>
      <c r="AT64" s="24">
        <f t="shared" si="23"/>
        <v>-1.3884000000000007</v>
      </c>
      <c r="AU64" s="24">
        <f t="shared" si="24"/>
        <v>-1.3160000000000025</v>
      </c>
      <c r="AV64" s="24">
        <f t="shared" si="25"/>
        <v>-0.67189999999999728</v>
      </c>
      <c r="AW64" s="24">
        <f t="shared" si="26"/>
        <v>-1.1733000000000011</v>
      </c>
      <c r="AX64" s="24">
        <f t="shared" si="27"/>
        <v>-0.51439999999999841</v>
      </c>
      <c r="AY64" s="24"/>
      <c r="AZ64" s="24"/>
      <c r="BA64" s="24"/>
      <c r="BB64" s="24"/>
      <c r="BC64" s="17">
        <v>20.854500000000002</v>
      </c>
      <c r="BD64" s="12">
        <v>27.732999999999997</v>
      </c>
    </row>
    <row r="65" spans="1:56">
      <c r="A65" s="2">
        <v>61</v>
      </c>
      <c r="B65" s="5">
        <v>39161</v>
      </c>
      <c r="C65" s="14">
        <v>36.299999999999997</v>
      </c>
      <c r="D65" s="4">
        <f t="shared" si="28"/>
        <v>758.61554999999987</v>
      </c>
      <c r="E65" s="14">
        <v>47.62</v>
      </c>
      <c r="F65" s="15">
        <f t="shared" si="29"/>
        <v>995.18656999999985</v>
      </c>
      <c r="G65" s="14">
        <v>90.16</v>
      </c>
      <c r="H65" s="15">
        <f t="shared" si="30"/>
        <v>1884.2087599999998</v>
      </c>
      <c r="I65" s="14">
        <v>55.62</v>
      </c>
      <c r="J65" s="15">
        <f t="shared" si="31"/>
        <v>1162.3745699999999</v>
      </c>
      <c r="K65" s="14">
        <v>27.3125</v>
      </c>
      <c r="L65" s="15">
        <f t="shared" si="32"/>
        <v>570.79028124999991</v>
      </c>
      <c r="M65" s="14">
        <v>34.770000000000003</v>
      </c>
      <c r="N65" s="15">
        <f t="shared" si="33"/>
        <v>726.64084500000001</v>
      </c>
      <c r="O65" s="16">
        <v>41.26</v>
      </c>
      <c r="P65" s="15">
        <f t="shared" si="6"/>
        <v>1148.0595000000001</v>
      </c>
      <c r="Q65" s="11">
        <v>96.54</v>
      </c>
      <c r="R65" s="15">
        <f t="shared" si="7"/>
        <v>2686.2255000000005</v>
      </c>
      <c r="S65" s="11">
        <v>79.5</v>
      </c>
      <c r="T65" s="15">
        <f t="shared" si="8"/>
        <v>2212.0875000000001</v>
      </c>
      <c r="U65" s="11">
        <v>70.53</v>
      </c>
      <c r="V65" s="15">
        <f t="shared" si="9"/>
        <v>1962.4972500000001</v>
      </c>
      <c r="W65" s="11">
        <v>79.61</v>
      </c>
      <c r="X65" s="15">
        <f t="shared" si="10"/>
        <v>2215.1482500000002</v>
      </c>
      <c r="Y65" s="11">
        <v>45.11</v>
      </c>
      <c r="Z65" s="15">
        <f t="shared" si="11"/>
        <v>1255.1857500000001</v>
      </c>
      <c r="AA65" s="23">
        <v>91.337000000000003</v>
      </c>
      <c r="AB65" s="15">
        <f t="shared" si="12"/>
        <v>25414.520250000005</v>
      </c>
      <c r="AC65" s="23">
        <v>100.789</v>
      </c>
      <c r="AD65" s="15">
        <f t="shared" si="13"/>
        <v>28044.539250000002</v>
      </c>
      <c r="AE65" s="20">
        <v>96.09</v>
      </c>
      <c r="AF65" s="15">
        <f t="shared" si="14"/>
        <v>26737.042500000003</v>
      </c>
      <c r="AG65" s="21">
        <v>96.9</v>
      </c>
      <c r="AH65" s="15">
        <f t="shared" si="15"/>
        <v>20250.646499999999</v>
      </c>
      <c r="AI65" s="21">
        <v>112.6</v>
      </c>
      <c r="AJ65" s="15">
        <f t="shared" si="16"/>
        <v>23531.710999999996</v>
      </c>
      <c r="AK65" s="20">
        <v>153.69999999999999</v>
      </c>
      <c r="AL65" s="15">
        <f t="shared" si="17"/>
        <v>32120.994499999997</v>
      </c>
      <c r="AM65" s="29">
        <v>658.9</v>
      </c>
      <c r="AN65" s="15">
        <f t="shared" si="18"/>
        <v>13770.021649999999</v>
      </c>
      <c r="AO65" s="22">
        <v>189.9</v>
      </c>
      <c r="AP65" s="15">
        <f t="shared" si="19"/>
        <v>5283.9675000000007</v>
      </c>
      <c r="AQ65" s="24">
        <f t="shared" si="20"/>
        <v>-1.4940999999999995</v>
      </c>
      <c r="AR65" s="24">
        <f t="shared" si="21"/>
        <v>-1.4809999999999981</v>
      </c>
      <c r="AS65" s="24">
        <f t="shared" si="22"/>
        <v>-0.89790000000000347</v>
      </c>
      <c r="AT65" s="24">
        <f t="shared" si="23"/>
        <v>-1.4323999999999977</v>
      </c>
      <c r="AU65" s="24">
        <f t="shared" si="24"/>
        <v>-1.3599999999999994</v>
      </c>
      <c r="AV65" s="24">
        <f t="shared" si="25"/>
        <v>-0.76390000000000313</v>
      </c>
      <c r="AW65" s="24">
        <f t="shared" si="26"/>
        <v>-1.2172999999999981</v>
      </c>
      <c r="AX65" s="24">
        <f t="shared" si="27"/>
        <v>-0.60640000000000427</v>
      </c>
      <c r="AY65" s="24"/>
      <c r="AZ65" s="24"/>
      <c r="BA65" s="24"/>
      <c r="BB65" s="24"/>
      <c r="BC65" s="17">
        <v>20.898499999999999</v>
      </c>
      <c r="BD65" s="12">
        <v>27.825000000000003</v>
      </c>
    </row>
    <row r="66" spans="1:56">
      <c r="A66" s="2">
        <v>62</v>
      </c>
      <c r="B66" s="5">
        <v>39162</v>
      </c>
      <c r="C66" s="14">
        <v>36.619999999999997</v>
      </c>
      <c r="D66" s="4">
        <f t="shared" si="28"/>
        <v>764.00305999999989</v>
      </c>
      <c r="E66" s="14">
        <v>48.26</v>
      </c>
      <c r="F66" s="15">
        <f t="shared" si="29"/>
        <v>1006.8483799999999</v>
      </c>
      <c r="G66" s="14">
        <v>90.8</v>
      </c>
      <c r="H66" s="15">
        <f t="shared" si="30"/>
        <v>1894.3603999999998</v>
      </c>
      <c r="I66" s="14">
        <v>56.25</v>
      </c>
      <c r="J66" s="15">
        <f t="shared" si="31"/>
        <v>1173.54375</v>
      </c>
      <c r="K66" s="14">
        <v>27.212499999999999</v>
      </c>
      <c r="L66" s="15">
        <f t="shared" si="32"/>
        <v>567.73438749999991</v>
      </c>
      <c r="M66" s="14">
        <v>35.479999999999997</v>
      </c>
      <c r="N66" s="15">
        <f t="shared" si="33"/>
        <v>740.2192399999999</v>
      </c>
      <c r="O66" s="16">
        <v>42.9</v>
      </c>
      <c r="P66" s="15">
        <f t="shared" si="6"/>
        <v>1197.9825000000001</v>
      </c>
      <c r="Q66" s="11">
        <v>97.55</v>
      </c>
      <c r="R66" s="15">
        <f t="shared" si="7"/>
        <v>2724.0837499999998</v>
      </c>
      <c r="S66" s="11">
        <v>80.55</v>
      </c>
      <c r="T66" s="15">
        <f t="shared" si="8"/>
        <v>2249.3587499999999</v>
      </c>
      <c r="U66" s="11">
        <v>69.84</v>
      </c>
      <c r="V66" s="15">
        <f t="shared" si="9"/>
        <v>1950.2820000000002</v>
      </c>
      <c r="W66" s="11">
        <v>80.52</v>
      </c>
      <c r="X66" s="15">
        <f t="shared" si="10"/>
        <v>2248.5209999999997</v>
      </c>
      <c r="Y66" s="11">
        <v>45.28</v>
      </c>
      <c r="Z66" s="15">
        <f t="shared" si="11"/>
        <v>1264.444</v>
      </c>
      <c r="AA66" s="23">
        <v>91.245000000000005</v>
      </c>
      <c r="AB66" s="15">
        <f t="shared" si="12"/>
        <v>25480.166250000002</v>
      </c>
      <c r="AC66" s="23">
        <v>100.685</v>
      </c>
      <c r="AD66" s="15">
        <f t="shared" si="13"/>
        <v>28116.286250000005</v>
      </c>
      <c r="AE66" s="20">
        <v>95.76</v>
      </c>
      <c r="AF66" s="15">
        <f t="shared" si="14"/>
        <v>26740.980000000003</v>
      </c>
      <c r="AG66" s="21">
        <v>97.03</v>
      </c>
      <c r="AH66" s="15">
        <f t="shared" si="15"/>
        <v>20243.368900000001</v>
      </c>
      <c r="AI66" s="21">
        <v>112.6</v>
      </c>
      <c r="AJ66" s="15">
        <f t="shared" si="16"/>
        <v>23491.738000000001</v>
      </c>
      <c r="AK66" s="20">
        <v>154.30000000000001</v>
      </c>
      <c r="AL66" s="15">
        <f t="shared" si="17"/>
        <v>32191.609000000004</v>
      </c>
      <c r="AM66" s="29">
        <v>664.3</v>
      </c>
      <c r="AN66" s="15">
        <f t="shared" si="18"/>
        <v>13859.290899999998</v>
      </c>
      <c r="AO66" s="22">
        <v>189.1</v>
      </c>
      <c r="AP66" s="15">
        <f t="shared" si="19"/>
        <v>5280.6175000000003</v>
      </c>
      <c r="AQ66" s="24">
        <f t="shared" si="20"/>
        <v>-1.4586000000000006</v>
      </c>
      <c r="AR66" s="24">
        <f t="shared" si="21"/>
        <v>-1.4454999999999991</v>
      </c>
      <c r="AS66" s="24">
        <f t="shared" si="22"/>
        <v>-0.99790000000000134</v>
      </c>
      <c r="AT66" s="24">
        <f t="shared" si="23"/>
        <v>-1.3968999999999987</v>
      </c>
      <c r="AU66" s="24">
        <f t="shared" si="24"/>
        <v>-1.3245000000000005</v>
      </c>
      <c r="AV66" s="24">
        <f t="shared" si="25"/>
        <v>-0.863900000000001</v>
      </c>
      <c r="AW66" s="24">
        <f t="shared" si="26"/>
        <v>-1.1817999999999991</v>
      </c>
      <c r="AX66" s="24">
        <f t="shared" si="27"/>
        <v>-0.70640000000000214</v>
      </c>
      <c r="AY66" s="24"/>
      <c r="AZ66" s="24"/>
      <c r="BA66" s="24"/>
      <c r="BB66" s="24"/>
      <c r="BC66" s="17">
        <v>20.863</v>
      </c>
      <c r="BD66" s="12">
        <v>27.925000000000001</v>
      </c>
    </row>
    <row r="67" spans="1:56">
      <c r="A67" s="2">
        <v>63</v>
      </c>
      <c r="B67" s="5">
        <v>39163</v>
      </c>
      <c r="C67" s="14">
        <v>36.74</v>
      </c>
      <c r="D67" s="4">
        <f t="shared" si="28"/>
        <v>769.59278000000006</v>
      </c>
      <c r="E67" s="14">
        <v>48.25</v>
      </c>
      <c r="F67" s="15">
        <f t="shared" si="29"/>
        <v>1010.6927499999999</v>
      </c>
      <c r="G67" s="14">
        <v>90.57</v>
      </c>
      <c r="H67" s="15">
        <f t="shared" si="30"/>
        <v>1897.1697899999997</v>
      </c>
      <c r="I67" s="14">
        <v>55.48</v>
      </c>
      <c r="J67" s="15">
        <f t="shared" si="31"/>
        <v>1162.1395599999998</v>
      </c>
      <c r="K67" s="14">
        <v>27.15</v>
      </c>
      <c r="L67" s="15">
        <f t="shared" si="32"/>
        <v>568.71105</v>
      </c>
      <c r="M67" s="14">
        <v>35.81</v>
      </c>
      <c r="N67" s="15">
        <f t="shared" si="33"/>
        <v>750.11207000000002</v>
      </c>
      <c r="O67" s="16">
        <v>43.42</v>
      </c>
      <c r="P67" s="15">
        <f t="shared" si="6"/>
        <v>1214.2402999999999</v>
      </c>
      <c r="Q67" s="11">
        <v>100.28</v>
      </c>
      <c r="R67" s="15">
        <f t="shared" si="7"/>
        <v>2804.3301999999999</v>
      </c>
      <c r="S67" s="11">
        <v>82.12</v>
      </c>
      <c r="T67" s="15">
        <f t="shared" si="8"/>
        <v>2296.4857999999999</v>
      </c>
      <c r="U67" s="11">
        <v>71.62</v>
      </c>
      <c r="V67" s="15">
        <f t="shared" si="9"/>
        <v>2002.8533000000002</v>
      </c>
      <c r="W67" s="11">
        <v>80.33</v>
      </c>
      <c r="X67" s="15">
        <f t="shared" si="10"/>
        <v>2246.4284499999999</v>
      </c>
      <c r="Y67" s="11">
        <v>45.63</v>
      </c>
      <c r="Z67" s="15">
        <f t="shared" si="11"/>
        <v>1276.04295</v>
      </c>
      <c r="AA67" s="23">
        <v>91.14</v>
      </c>
      <c r="AB67" s="15">
        <f t="shared" si="12"/>
        <v>25487.301000000003</v>
      </c>
      <c r="AC67" s="23">
        <v>100.59699999999999</v>
      </c>
      <c r="AD67" s="15">
        <f t="shared" si="13"/>
        <v>28131.951049999996</v>
      </c>
      <c r="AE67" s="20">
        <v>95.4</v>
      </c>
      <c r="AF67" s="15">
        <f t="shared" si="14"/>
        <v>26678.610000000004</v>
      </c>
      <c r="AG67" s="21">
        <v>97.25</v>
      </c>
      <c r="AH67" s="15">
        <f t="shared" si="15"/>
        <v>20370.9575</v>
      </c>
      <c r="AI67" s="21">
        <v>113.3</v>
      </c>
      <c r="AJ67" s="15">
        <f t="shared" si="16"/>
        <v>23732.950999999997</v>
      </c>
      <c r="AK67" s="20">
        <v>154.1</v>
      </c>
      <c r="AL67" s="15">
        <f t="shared" si="17"/>
        <v>32279.326999999997</v>
      </c>
      <c r="AM67" s="29">
        <v>664</v>
      </c>
      <c r="AN67" s="15">
        <f t="shared" si="18"/>
        <v>13908.807999999999</v>
      </c>
      <c r="AO67" s="22">
        <v>192.15</v>
      </c>
      <c r="AP67" s="15">
        <f t="shared" si="19"/>
        <v>5373.4747500000003</v>
      </c>
      <c r="AQ67" s="24">
        <f t="shared" si="20"/>
        <v>-1.5426000000000002</v>
      </c>
      <c r="AR67" s="24">
        <f t="shared" si="21"/>
        <v>-1.5294999999999987</v>
      </c>
      <c r="AS67" s="24">
        <f t="shared" si="22"/>
        <v>-1.0379000000000005</v>
      </c>
      <c r="AT67" s="24">
        <f t="shared" si="23"/>
        <v>-1.4808999999999983</v>
      </c>
      <c r="AU67" s="24">
        <f t="shared" si="24"/>
        <v>-1.4085000000000001</v>
      </c>
      <c r="AV67" s="24">
        <f t="shared" si="25"/>
        <v>-0.90390000000000015</v>
      </c>
      <c r="AW67" s="24">
        <f t="shared" si="26"/>
        <v>-1.2657999999999987</v>
      </c>
      <c r="AX67" s="24">
        <f t="shared" si="27"/>
        <v>-0.74640000000000128</v>
      </c>
      <c r="AY67" s="24"/>
      <c r="AZ67" s="24"/>
      <c r="BA67" s="24"/>
      <c r="BB67" s="24"/>
      <c r="BC67" s="17">
        <v>20.946999999999999</v>
      </c>
      <c r="BD67" s="12">
        <v>27.965</v>
      </c>
    </row>
    <row r="68" spans="1:56">
      <c r="A68" s="2">
        <v>64</v>
      </c>
      <c r="B68" s="5">
        <v>39164</v>
      </c>
      <c r="C68" s="14">
        <v>36.4</v>
      </c>
      <c r="D68" s="4">
        <f t="shared" si="28"/>
        <v>765.6558</v>
      </c>
      <c r="E68" s="14">
        <v>48.05</v>
      </c>
      <c r="F68" s="15">
        <f t="shared" si="29"/>
        <v>1010.707725</v>
      </c>
      <c r="G68" s="14">
        <v>90.98</v>
      </c>
      <c r="H68" s="15">
        <f t="shared" si="30"/>
        <v>1913.7188100000003</v>
      </c>
      <c r="I68" s="14">
        <v>54.84</v>
      </c>
      <c r="J68" s="15">
        <f t="shared" si="31"/>
        <v>1153.5319800000002</v>
      </c>
      <c r="K68" s="14">
        <v>27.262499999999999</v>
      </c>
      <c r="L68" s="15">
        <f t="shared" si="32"/>
        <v>573.45305625000003</v>
      </c>
      <c r="M68" s="14">
        <v>35.82</v>
      </c>
      <c r="N68" s="15">
        <f t="shared" si="33"/>
        <v>753.45579000000009</v>
      </c>
      <c r="O68" s="16">
        <v>43.87</v>
      </c>
      <c r="P68" s="15">
        <f t="shared" si="6"/>
        <v>1225.7277999999999</v>
      </c>
      <c r="Q68" s="11">
        <v>100.51</v>
      </c>
      <c r="R68" s="15">
        <f t="shared" si="7"/>
        <v>2808.2494000000002</v>
      </c>
      <c r="S68" s="11">
        <v>82.08</v>
      </c>
      <c r="T68" s="15">
        <f t="shared" si="8"/>
        <v>2293.3152</v>
      </c>
      <c r="U68" s="11">
        <v>72.81</v>
      </c>
      <c r="V68" s="15">
        <f t="shared" si="9"/>
        <v>2034.3114</v>
      </c>
      <c r="W68" s="11">
        <v>80.52</v>
      </c>
      <c r="X68" s="15">
        <f t="shared" si="10"/>
        <v>2249.7287999999999</v>
      </c>
      <c r="Y68" s="11">
        <v>46.28</v>
      </c>
      <c r="Z68" s="15">
        <f t="shared" si="11"/>
        <v>1293.0632000000001</v>
      </c>
      <c r="AA68" s="23">
        <v>90.849000000000004</v>
      </c>
      <c r="AB68" s="15">
        <f t="shared" si="12"/>
        <v>25383.210600000002</v>
      </c>
      <c r="AC68" s="23">
        <v>100.315</v>
      </c>
      <c r="AD68" s="15">
        <f t="shared" si="13"/>
        <v>28028.011000000002</v>
      </c>
      <c r="AE68" s="20">
        <v>95.45</v>
      </c>
      <c r="AF68" s="15">
        <f t="shared" si="14"/>
        <v>26668.73</v>
      </c>
      <c r="AG68" s="21">
        <v>97.08</v>
      </c>
      <c r="AH68" s="15">
        <f t="shared" si="15"/>
        <v>20420.292600000001</v>
      </c>
      <c r="AI68" s="21">
        <v>113.7</v>
      </c>
      <c r="AJ68" s="15">
        <f t="shared" si="16"/>
        <v>23916.226500000004</v>
      </c>
      <c r="AK68" s="20">
        <v>153.85</v>
      </c>
      <c r="AL68" s="15">
        <f t="shared" si="17"/>
        <v>32361.578250000002</v>
      </c>
      <c r="AM68" s="29">
        <v>657.3</v>
      </c>
      <c r="AN68" s="15">
        <f t="shared" si="18"/>
        <v>13825.976849999999</v>
      </c>
      <c r="AO68" s="22">
        <v>194.39</v>
      </c>
      <c r="AP68" s="15">
        <f t="shared" si="19"/>
        <v>5431.2565999999997</v>
      </c>
      <c r="AQ68" s="24">
        <f t="shared" si="20"/>
        <v>-1.6301000000000023</v>
      </c>
      <c r="AR68" s="24">
        <f t="shared" si="21"/>
        <v>-1.6170000000000009</v>
      </c>
      <c r="AS68" s="24">
        <f t="shared" si="22"/>
        <v>-1.0129000000000019</v>
      </c>
      <c r="AT68" s="24">
        <f t="shared" si="23"/>
        <v>-1.5684000000000005</v>
      </c>
      <c r="AU68" s="24">
        <f t="shared" si="24"/>
        <v>-1.4960000000000022</v>
      </c>
      <c r="AV68" s="24">
        <f t="shared" si="25"/>
        <v>-0.87890000000000157</v>
      </c>
      <c r="AW68" s="24">
        <f t="shared" si="26"/>
        <v>-1.3533000000000008</v>
      </c>
      <c r="AX68" s="24">
        <f t="shared" si="27"/>
        <v>-0.72140000000000271</v>
      </c>
      <c r="AY68" s="24"/>
      <c r="AZ68" s="24"/>
      <c r="BA68" s="24"/>
      <c r="BB68" s="24"/>
      <c r="BC68" s="17">
        <v>21.034500000000001</v>
      </c>
      <c r="BD68" s="12">
        <v>27.94</v>
      </c>
    </row>
    <row r="69" spans="1:56">
      <c r="A69" s="2">
        <v>65</v>
      </c>
      <c r="B69" s="5">
        <v>39167</v>
      </c>
      <c r="C69" s="14">
        <v>36.75</v>
      </c>
      <c r="D69" s="4">
        <f t="shared" si="28"/>
        <v>771.54787500000009</v>
      </c>
      <c r="E69" s="14">
        <v>48.15</v>
      </c>
      <c r="F69" s="15">
        <f t="shared" si="29"/>
        <v>1010.8851750000001</v>
      </c>
      <c r="G69" s="14">
        <v>90.83</v>
      </c>
      <c r="H69" s="15">
        <f t="shared" si="30"/>
        <v>1906.9304350000002</v>
      </c>
      <c r="I69" s="14">
        <v>55.16</v>
      </c>
      <c r="J69" s="15">
        <f t="shared" si="31"/>
        <v>1158.0566200000001</v>
      </c>
      <c r="K69" s="14">
        <v>27.197500000000002</v>
      </c>
      <c r="L69" s="15">
        <f t="shared" si="32"/>
        <v>570.99791375000007</v>
      </c>
      <c r="M69" s="14">
        <v>36</v>
      </c>
      <c r="N69" s="15">
        <f t="shared" si="33"/>
        <v>755.80200000000013</v>
      </c>
      <c r="O69" s="16">
        <v>43.78</v>
      </c>
      <c r="P69" s="15">
        <f t="shared" ref="P69:P132" si="34">O69*BD69</f>
        <v>1225.6211000000001</v>
      </c>
      <c r="Q69" s="11">
        <v>98.91</v>
      </c>
      <c r="R69" s="15">
        <f t="shared" ref="R69:R132" si="35">Q69*BD69</f>
        <v>2768.9854500000001</v>
      </c>
      <c r="S69" s="11">
        <v>81.83</v>
      </c>
      <c r="T69" s="15">
        <f t="shared" ref="T69:T132" si="36">S69*BD69</f>
        <v>2290.8308499999998</v>
      </c>
      <c r="U69" s="11">
        <v>72.63</v>
      </c>
      <c r="V69" s="15">
        <f t="shared" ref="V69:V132" si="37">U69*BD69</f>
        <v>2033.27685</v>
      </c>
      <c r="W69" s="11">
        <v>79.7</v>
      </c>
      <c r="X69" s="15">
        <f t="shared" ref="X69:X132" si="38">W69*BD69</f>
        <v>2231.2015000000001</v>
      </c>
      <c r="Y69" s="11">
        <v>45.94</v>
      </c>
      <c r="Z69" s="15">
        <f t="shared" ref="Z69:Z132" si="39">Y69*BD69</f>
        <v>1286.0903000000001</v>
      </c>
      <c r="AA69" s="23">
        <v>90.822999999999993</v>
      </c>
      <c r="AB69" s="15">
        <f t="shared" ref="AB69:AB132" si="40">AA69*BD69*10</f>
        <v>25425.898849999998</v>
      </c>
      <c r="AC69" s="23">
        <v>100.31100000000001</v>
      </c>
      <c r="AD69" s="15">
        <f t="shared" ref="AD69:AD132" si="41">AC69*BD69*10</f>
        <v>28082.064450000002</v>
      </c>
      <c r="AE69" s="20">
        <v>95.39</v>
      </c>
      <c r="AF69" s="15">
        <f t="shared" ref="AF69:AF132" si="42">AE69*BD69*10</f>
        <v>26704.430500000002</v>
      </c>
      <c r="AG69" s="21">
        <v>96.79</v>
      </c>
      <c r="AH69" s="15">
        <f t="shared" ref="AH69:AH132" si="43">AG69*BC69*10</f>
        <v>20320.576550000002</v>
      </c>
      <c r="AI69" s="21">
        <v>113.7</v>
      </c>
      <c r="AJ69" s="15">
        <f t="shared" ref="AJ69:AJ132" si="44">AI69*BC69*10</f>
        <v>23870.746500000005</v>
      </c>
      <c r="AK69" s="20">
        <v>153.5</v>
      </c>
      <c r="AL69" s="15">
        <f t="shared" ref="AL69:AL132" si="45">AK69*BC69*10</f>
        <v>32226.557500000003</v>
      </c>
      <c r="AM69" s="29">
        <v>664.8</v>
      </c>
      <c r="AN69" s="15">
        <f t="shared" ref="AN69:AN132" si="46">AM69*BC69</f>
        <v>13957.143600000001</v>
      </c>
      <c r="AO69" s="22">
        <v>199.62</v>
      </c>
      <c r="AP69" s="15">
        <f t="shared" ref="AP69:AP132" si="47">AO69*BD69</f>
        <v>5588.3618999999999</v>
      </c>
      <c r="AQ69" s="24">
        <f t="shared" ref="AQ69:AQ132" si="48">-BC69+19.4044</f>
        <v>-1.5901000000000032</v>
      </c>
      <c r="AR69" s="24">
        <f t="shared" ref="AR69:AR132" si="49">-BC69+19.4175</f>
        <v>-1.5770000000000017</v>
      </c>
      <c r="AS69" s="24">
        <f t="shared" ref="AS69:AS132" si="50">-BD69+26.9271</f>
        <v>-1.0679000000000016</v>
      </c>
      <c r="AT69" s="24">
        <f t="shared" ref="AT69:AT132" si="51">-BC69+19.4661</f>
        <v>-1.5284000000000013</v>
      </c>
      <c r="AU69" s="24">
        <f t="shared" ref="AU69:AU132" si="52">-BC69+19.5385</f>
        <v>-1.4560000000000031</v>
      </c>
      <c r="AV69" s="24">
        <f t="shared" ref="AV69:AV132" si="53">-BD69+27.0611</f>
        <v>-0.93390000000000128</v>
      </c>
      <c r="AW69" s="24">
        <f t="shared" ref="AW69:AW132" si="54">-BC69+19.6812</f>
        <v>-1.3133000000000017</v>
      </c>
      <c r="AX69" s="24">
        <f t="shared" ref="AX69:AX132" si="55">-BD69+27.2186</f>
        <v>-0.77640000000000242</v>
      </c>
      <c r="AY69" s="24"/>
      <c r="AZ69" s="24"/>
      <c r="BA69" s="24"/>
      <c r="BB69" s="24"/>
      <c r="BC69" s="17">
        <v>20.994500000000002</v>
      </c>
      <c r="BD69" s="12">
        <v>27.995000000000001</v>
      </c>
    </row>
    <row r="70" spans="1:56">
      <c r="A70" s="2">
        <v>66</v>
      </c>
      <c r="B70" s="5">
        <v>39168</v>
      </c>
      <c r="C70" s="14">
        <v>36.22</v>
      </c>
      <c r="D70" s="4">
        <f t="shared" si="28"/>
        <v>758.7727799999999</v>
      </c>
      <c r="E70" s="14">
        <v>48.02</v>
      </c>
      <c r="F70" s="15">
        <f t="shared" si="29"/>
        <v>1005.9709799999999</v>
      </c>
      <c r="G70" s="14">
        <v>90.52</v>
      </c>
      <c r="H70" s="15">
        <f t="shared" si="30"/>
        <v>1896.3034799999998</v>
      </c>
      <c r="I70" s="14">
        <v>54.63</v>
      </c>
      <c r="J70" s="15">
        <f t="shared" si="31"/>
        <v>1144.4438700000001</v>
      </c>
      <c r="K70" s="14">
        <v>26.642499999999998</v>
      </c>
      <c r="L70" s="15">
        <f t="shared" si="32"/>
        <v>558.13373249999995</v>
      </c>
      <c r="M70" s="14">
        <v>35.79</v>
      </c>
      <c r="N70" s="15">
        <f t="shared" si="33"/>
        <v>749.76470999999992</v>
      </c>
      <c r="O70" s="16">
        <v>43.55</v>
      </c>
      <c r="P70" s="15">
        <f t="shared" si="34"/>
        <v>1218.1805999999999</v>
      </c>
      <c r="Q70" s="11">
        <v>99.1</v>
      </c>
      <c r="R70" s="15">
        <f t="shared" si="35"/>
        <v>2772.0252</v>
      </c>
      <c r="S70" s="11">
        <v>81.48</v>
      </c>
      <c r="T70" s="15">
        <f t="shared" si="36"/>
        <v>2279.1585600000003</v>
      </c>
      <c r="U70" s="11">
        <v>73.88</v>
      </c>
      <c r="V70" s="15">
        <f t="shared" si="37"/>
        <v>2066.5713599999999</v>
      </c>
      <c r="W70" s="11">
        <v>79.27</v>
      </c>
      <c r="X70" s="15">
        <f t="shared" si="38"/>
        <v>2217.3404399999999</v>
      </c>
      <c r="Y70" s="11">
        <v>46.02</v>
      </c>
      <c r="Z70" s="15">
        <f t="shared" si="39"/>
        <v>1287.2714400000002</v>
      </c>
      <c r="AA70" s="23">
        <v>90.784000000000006</v>
      </c>
      <c r="AB70" s="15">
        <f t="shared" si="40"/>
        <v>25394.100480000001</v>
      </c>
      <c r="AC70" s="23">
        <v>100.211</v>
      </c>
      <c r="AD70" s="15">
        <f t="shared" si="41"/>
        <v>28031.020920000003</v>
      </c>
      <c r="AE70" s="20">
        <v>95.16</v>
      </c>
      <c r="AF70" s="15">
        <f t="shared" si="42"/>
        <v>26618.155200000001</v>
      </c>
      <c r="AG70" s="21">
        <v>96.94</v>
      </c>
      <c r="AH70" s="15">
        <f t="shared" si="43"/>
        <v>20307.960599999999</v>
      </c>
      <c r="AI70" s="21">
        <v>113.8</v>
      </c>
      <c r="AJ70" s="15">
        <f t="shared" si="44"/>
        <v>23839.961999999996</v>
      </c>
      <c r="AK70" s="20">
        <v>153.19999999999999</v>
      </c>
      <c r="AL70" s="15">
        <f t="shared" si="45"/>
        <v>32093.867999999995</v>
      </c>
      <c r="AM70" s="29">
        <v>662.4</v>
      </c>
      <c r="AN70" s="15">
        <f t="shared" si="46"/>
        <v>13876.617599999998</v>
      </c>
      <c r="AO70" s="22">
        <v>202.24</v>
      </c>
      <c r="AP70" s="15">
        <f t="shared" si="47"/>
        <v>5657.0572800000009</v>
      </c>
      <c r="AQ70" s="24">
        <f t="shared" si="48"/>
        <v>-1.5445999999999991</v>
      </c>
      <c r="AR70" s="24">
        <f t="shared" si="49"/>
        <v>-1.5314999999999976</v>
      </c>
      <c r="AS70" s="24">
        <f t="shared" si="50"/>
        <v>-1.0449000000000019</v>
      </c>
      <c r="AT70" s="24">
        <f t="shared" si="51"/>
        <v>-1.4828999999999972</v>
      </c>
      <c r="AU70" s="24">
        <f t="shared" si="52"/>
        <v>-1.410499999999999</v>
      </c>
      <c r="AV70" s="24">
        <f t="shared" si="53"/>
        <v>-0.9109000000000016</v>
      </c>
      <c r="AW70" s="24">
        <f t="shared" si="54"/>
        <v>-1.2677999999999976</v>
      </c>
      <c r="AX70" s="24">
        <f t="shared" si="55"/>
        <v>-0.75340000000000273</v>
      </c>
      <c r="AY70" s="24"/>
      <c r="AZ70" s="24"/>
      <c r="BA70" s="24"/>
      <c r="BB70" s="24"/>
      <c r="BC70" s="17">
        <v>20.948999999999998</v>
      </c>
      <c r="BD70" s="12">
        <v>27.972000000000001</v>
      </c>
    </row>
    <row r="71" spans="1:56">
      <c r="A71" s="2">
        <v>67</v>
      </c>
      <c r="B71" s="5">
        <v>39169</v>
      </c>
      <c r="C71" s="14">
        <v>37.590000000000003</v>
      </c>
      <c r="D71" s="4">
        <f t="shared" si="28"/>
        <v>791.81455500000004</v>
      </c>
      <c r="E71" s="14">
        <v>47.91</v>
      </c>
      <c r="F71" s="15">
        <f t="shared" si="29"/>
        <v>1009.2001949999999</v>
      </c>
      <c r="G71" s="14">
        <v>89.45</v>
      </c>
      <c r="H71" s="15">
        <f t="shared" si="30"/>
        <v>1884.219525</v>
      </c>
      <c r="I71" s="14">
        <v>54.04</v>
      </c>
      <c r="J71" s="15">
        <f t="shared" si="31"/>
        <v>1138.3255799999999</v>
      </c>
      <c r="K71" s="14">
        <v>26.282499999999999</v>
      </c>
      <c r="L71" s="15">
        <f t="shared" si="32"/>
        <v>553.62772124999992</v>
      </c>
      <c r="M71" s="14">
        <v>35.549999999999997</v>
      </c>
      <c r="N71" s="15">
        <f t="shared" si="33"/>
        <v>748.84297499999991</v>
      </c>
      <c r="O71" s="16">
        <v>42.91</v>
      </c>
      <c r="P71" s="15">
        <f t="shared" si="34"/>
        <v>1203.1963999999998</v>
      </c>
      <c r="Q71" s="11">
        <v>98.45</v>
      </c>
      <c r="R71" s="15">
        <f t="shared" si="35"/>
        <v>2760.538</v>
      </c>
      <c r="S71" s="11">
        <v>79.760000000000005</v>
      </c>
      <c r="T71" s="15">
        <f t="shared" si="36"/>
        <v>2236.4704000000002</v>
      </c>
      <c r="U71" s="11">
        <v>73.010000000000005</v>
      </c>
      <c r="V71" s="15">
        <f t="shared" si="37"/>
        <v>2047.2004000000002</v>
      </c>
      <c r="W71" s="11">
        <v>79.11</v>
      </c>
      <c r="X71" s="15">
        <f t="shared" si="38"/>
        <v>2218.2444</v>
      </c>
      <c r="Y71" s="11">
        <v>47</v>
      </c>
      <c r="Z71" s="15">
        <f t="shared" si="39"/>
        <v>1317.8799999999999</v>
      </c>
      <c r="AA71" s="23">
        <v>90.67</v>
      </c>
      <c r="AB71" s="15">
        <f t="shared" si="40"/>
        <v>25423.867999999999</v>
      </c>
      <c r="AC71" s="23">
        <v>100.16800000000001</v>
      </c>
      <c r="AD71" s="15">
        <f t="shared" si="41"/>
        <v>28087.107199999999</v>
      </c>
      <c r="AE71" s="20">
        <v>95.24</v>
      </c>
      <c r="AF71" s="15">
        <f t="shared" si="42"/>
        <v>26705.295999999998</v>
      </c>
      <c r="AG71" s="21">
        <v>96.92</v>
      </c>
      <c r="AH71" s="15">
        <f t="shared" si="43"/>
        <v>20415.713400000001</v>
      </c>
      <c r="AI71" s="21">
        <v>113.6</v>
      </c>
      <c r="AJ71" s="15">
        <f t="shared" si="44"/>
        <v>23929.271999999997</v>
      </c>
      <c r="AK71" s="20">
        <v>153.6</v>
      </c>
      <c r="AL71" s="15">
        <f t="shared" si="45"/>
        <v>32355.071999999996</v>
      </c>
      <c r="AM71" s="29">
        <v>666.5</v>
      </c>
      <c r="AN71" s="15">
        <f t="shared" si="46"/>
        <v>14039.489249999999</v>
      </c>
      <c r="AO71" s="22">
        <v>201.4</v>
      </c>
      <c r="AP71" s="15">
        <f t="shared" si="47"/>
        <v>5647.2560000000003</v>
      </c>
      <c r="AQ71" s="24">
        <f t="shared" si="48"/>
        <v>-1.6600999999999999</v>
      </c>
      <c r="AR71" s="24">
        <f t="shared" si="49"/>
        <v>-1.6469999999999985</v>
      </c>
      <c r="AS71" s="24">
        <f t="shared" si="50"/>
        <v>-1.1128999999999998</v>
      </c>
      <c r="AT71" s="24">
        <f t="shared" si="51"/>
        <v>-1.598399999999998</v>
      </c>
      <c r="AU71" s="24">
        <f t="shared" si="52"/>
        <v>-1.5259999999999998</v>
      </c>
      <c r="AV71" s="24">
        <f t="shared" si="53"/>
        <v>-0.97889999999999944</v>
      </c>
      <c r="AW71" s="24">
        <f t="shared" si="54"/>
        <v>-1.3832999999999984</v>
      </c>
      <c r="AX71" s="24">
        <f t="shared" si="55"/>
        <v>-0.82140000000000057</v>
      </c>
      <c r="AY71" s="24"/>
      <c r="AZ71" s="24"/>
      <c r="BA71" s="24"/>
      <c r="BB71" s="24"/>
      <c r="BC71" s="17">
        <v>21.064499999999999</v>
      </c>
      <c r="BD71" s="12">
        <v>28.04</v>
      </c>
    </row>
    <row r="72" spans="1:56">
      <c r="A72" s="2">
        <v>68</v>
      </c>
      <c r="B72" s="5">
        <v>39170</v>
      </c>
      <c r="C72" s="14">
        <v>38.68</v>
      </c>
      <c r="D72" s="4">
        <f t="shared" si="28"/>
        <v>813.86588000000006</v>
      </c>
      <c r="E72" s="14">
        <v>48.11</v>
      </c>
      <c r="F72" s="15">
        <f t="shared" si="29"/>
        <v>1012.28251</v>
      </c>
      <c r="G72" s="14">
        <v>89.76</v>
      </c>
      <c r="H72" s="15">
        <f t="shared" si="30"/>
        <v>1888.6401600000002</v>
      </c>
      <c r="I72" s="14">
        <v>54.55</v>
      </c>
      <c r="J72" s="15">
        <f t="shared" si="31"/>
        <v>1147.78655</v>
      </c>
      <c r="K72" s="14">
        <v>26.2425</v>
      </c>
      <c r="L72" s="15">
        <f t="shared" si="32"/>
        <v>552.16844249999997</v>
      </c>
      <c r="M72" s="14">
        <v>35.549999999999997</v>
      </c>
      <c r="N72" s="15">
        <f t="shared" si="33"/>
        <v>748.00754999999992</v>
      </c>
      <c r="O72" s="16">
        <v>43.68</v>
      </c>
      <c r="P72" s="15">
        <f t="shared" si="34"/>
        <v>1225.37688</v>
      </c>
      <c r="Q72" s="11">
        <v>100.06</v>
      </c>
      <c r="R72" s="15">
        <f t="shared" si="35"/>
        <v>2807.0332100000001</v>
      </c>
      <c r="S72" s="11">
        <v>79.42</v>
      </c>
      <c r="T72" s="15">
        <f t="shared" si="36"/>
        <v>2228.0089699999999</v>
      </c>
      <c r="U72" s="11">
        <v>74.44</v>
      </c>
      <c r="V72" s="15">
        <f t="shared" si="37"/>
        <v>2088.3025400000001</v>
      </c>
      <c r="W72" s="11">
        <v>79.930000000000007</v>
      </c>
      <c r="X72" s="15">
        <f t="shared" si="38"/>
        <v>2242.3162550000002</v>
      </c>
      <c r="Y72" s="11">
        <v>47.4</v>
      </c>
      <c r="Z72" s="15">
        <f t="shared" si="39"/>
        <v>1329.7358999999999</v>
      </c>
      <c r="AA72" s="23">
        <v>90.551000000000002</v>
      </c>
      <c r="AB72" s="15">
        <f t="shared" si="40"/>
        <v>25402.724784999999</v>
      </c>
      <c r="AC72" s="23">
        <v>100.04600000000001</v>
      </c>
      <c r="AD72" s="15">
        <f t="shared" si="41"/>
        <v>28066.404609999998</v>
      </c>
      <c r="AE72" s="20">
        <v>95.17</v>
      </c>
      <c r="AF72" s="15">
        <f t="shared" si="42"/>
        <v>26698.515950000001</v>
      </c>
      <c r="AG72" s="21">
        <v>96.77</v>
      </c>
      <c r="AH72" s="15">
        <f t="shared" si="43"/>
        <v>20361.375699999997</v>
      </c>
      <c r="AI72" s="21">
        <v>113.5</v>
      </c>
      <c r="AJ72" s="15">
        <f t="shared" si="44"/>
        <v>23881.535</v>
      </c>
      <c r="AK72" s="20">
        <v>153.80000000000001</v>
      </c>
      <c r="AL72" s="15">
        <f t="shared" si="45"/>
        <v>32361.058000000005</v>
      </c>
      <c r="AM72" s="29">
        <v>662.3</v>
      </c>
      <c r="AN72" s="15">
        <f t="shared" si="46"/>
        <v>13935.454299999999</v>
      </c>
      <c r="AO72" s="22">
        <v>207.6</v>
      </c>
      <c r="AP72" s="15">
        <f t="shared" si="47"/>
        <v>5823.9065999999993</v>
      </c>
      <c r="AQ72" s="24">
        <f t="shared" si="48"/>
        <v>-1.6366000000000014</v>
      </c>
      <c r="AR72" s="24">
        <f t="shared" si="49"/>
        <v>-1.6234999999999999</v>
      </c>
      <c r="AS72" s="24">
        <f t="shared" si="50"/>
        <v>-1.1264000000000003</v>
      </c>
      <c r="AT72" s="24">
        <f t="shared" si="51"/>
        <v>-1.5748999999999995</v>
      </c>
      <c r="AU72" s="24">
        <f t="shared" si="52"/>
        <v>-1.5025000000000013</v>
      </c>
      <c r="AV72" s="24">
        <f t="shared" si="53"/>
        <v>-0.99239999999999995</v>
      </c>
      <c r="AW72" s="24">
        <f t="shared" si="54"/>
        <v>-1.3597999999999999</v>
      </c>
      <c r="AX72" s="24">
        <f t="shared" si="55"/>
        <v>-0.83490000000000109</v>
      </c>
      <c r="AY72" s="24"/>
      <c r="AZ72" s="24"/>
      <c r="BA72" s="24"/>
      <c r="BB72" s="24"/>
      <c r="BC72" s="17">
        <v>21.041</v>
      </c>
      <c r="BD72" s="12">
        <v>28.0535</v>
      </c>
    </row>
    <row r="73" spans="1:56">
      <c r="A73" s="2">
        <v>69</v>
      </c>
      <c r="B73" s="5">
        <v>39171</v>
      </c>
      <c r="C73" s="14">
        <v>38.54</v>
      </c>
      <c r="D73" s="4">
        <f t="shared" si="28"/>
        <v>808.22234000000003</v>
      </c>
      <c r="E73" s="14">
        <v>48</v>
      </c>
      <c r="F73" s="15">
        <f t="shared" si="29"/>
        <v>1006.6079999999999</v>
      </c>
      <c r="G73" s="14">
        <v>88.91</v>
      </c>
      <c r="H73" s="15">
        <f t="shared" si="30"/>
        <v>1864.53161</v>
      </c>
      <c r="I73" s="14">
        <v>55.26</v>
      </c>
      <c r="J73" s="15">
        <f t="shared" si="31"/>
        <v>1158.8574599999999</v>
      </c>
      <c r="K73" s="14">
        <v>26.565000000000001</v>
      </c>
      <c r="L73" s="15">
        <f t="shared" si="32"/>
        <v>557.09461499999998</v>
      </c>
      <c r="M73" s="14">
        <v>35.36</v>
      </c>
      <c r="N73" s="15">
        <f t="shared" si="33"/>
        <v>741.53455999999994</v>
      </c>
      <c r="O73" s="16">
        <v>44.17</v>
      </c>
      <c r="P73" s="15">
        <f t="shared" si="34"/>
        <v>1236.9808499999999</v>
      </c>
      <c r="Q73" s="11">
        <v>100.84</v>
      </c>
      <c r="R73" s="15">
        <f t="shared" si="35"/>
        <v>2824.0241999999998</v>
      </c>
      <c r="S73" s="11">
        <v>80.010000000000005</v>
      </c>
      <c r="T73" s="15">
        <f t="shared" si="36"/>
        <v>2240.6800499999999</v>
      </c>
      <c r="U73" s="11">
        <v>76</v>
      </c>
      <c r="V73" s="15">
        <f t="shared" si="37"/>
        <v>2128.38</v>
      </c>
      <c r="W73" s="11">
        <v>80.650000000000006</v>
      </c>
      <c r="X73" s="15">
        <f t="shared" si="38"/>
        <v>2258.6032500000001</v>
      </c>
      <c r="Y73" s="11">
        <v>47.79</v>
      </c>
      <c r="Z73" s="15">
        <f t="shared" si="39"/>
        <v>1338.3589499999998</v>
      </c>
      <c r="AA73" s="23">
        <v>90.54</v>
      </c>
      <c r="AB73" s="15">
        <f t="shared" si="40"/>
        <v>25355.727000000003</v>
      </c>
      <c r="AC73" s="23">
        <v>100.033</v>
      </c>
      <c r="AD73" s="15">
        <f t="shared" si="41"/>
        <v>28014.24165</v>
      </c>
      <c r="AE73" s="20">
        <v>94.98</v>
      </c>
      <c r="AF73" s="15">
        <f t="shared" si="42"/>
        <v>26599.149000000001</v>
      </c>
      <c r="AG73" s="21">
        <v>96.74</v>
      </c>
      <c r="AH73" s="15">
        <f t="shared" si="43"/>
        <v>20287.345399999998</v>
      </c>
      <c r="AI73" s="21">
        <v>113.7</v>
      </c>
      <c r="AJ73" s="15">
        <f t="shared" si="44"/>
        <v>23844.027000000002</v>
      </c>
      <c r="AK73" s="20">
        <v>153.5</v>
      </c>
      <c r="AL73" s="15">
        <f t="shared" si="45"/>
        <v>32190.485000000001</v>
      </c>
      <c r="AM73" s="29">
        <v>664.6</v>
      </c>
      <c r="AN73" s="15">
        <f t="shared" si="46"/>
        <v>13937.3266</v>
      </c>
      <c r="AO73" s="22">
        <v>205.9</v>
      </c>
      <c r="AP73" s="15">
        <f t="shared" si="47"/>
        <v>5766.2295000000004</v>
      </c>
      <c r="AQ73" s="24">
        <f t="shared" si="48"/>
        <v>-1.5666000000000011</v>
      </c>
      <c r="AR73" s="24">
        <f t="shared" si="49"/>
        <v>-1.5534999999999997</v>
      </c>
      <c r="AS73" s="24">
        <f t="shared" si="50"/>
        <v>-1.0778999999999996</v>
      </c>
      <c r="AT73" s="24">
        <f t="shared" si="51"/>
        <v>-1.5048999999999992</v>
      </c>
      <c r="AU73" s="24">
        <f t="shared" si="52"/>
        <v>-1.432500000000001</v>
      </c>
      <c r="AV73" s="24">
        <f t="shared" si="53"/>
        <v>-0.9438999999999993</v>
      </c>
      <c r="AW73" s="24">
        <f t="shared" si="54"/>
        <v>-1.2897999999999996</v>
      </c>
      <c r="AX73" s="24">
        <f t="shared" si="55"/>
        <v>-0.78640000000000043</v>
      </c>
      <c r="AY73" s="24"/>
      <c r="AZ73" s="24"/>
      <c r="BA73" s="24"/>
      <c r="BB73" s="24"/>
      <c r="BC73" s="17">
        <v>20.971</v>
      </c>
      <c r="BD73" s="12">
        <v>28.004999999999999</v>
      </c>
    </row>
    <row r="74" spans="1:56">
      <c r="A74" s="2">
        <v>70</v>
      </c>
      <c r="B74" s="5">
        <v>39174</v>
      </c>
      <c r="C74" s="14">
        <v>38.799999999999997</v>
      </c>
      <c r="D74" s="4">
        <f t="shared" si="28"/>
        <v>811.61839999999995</v>
      </c>
      <c r="E74" s="14">
        <v>48.52</v>
      </c>
      <c r="F74" s="15">
        <f t="shared" si="29"/>
        <v>1014.94136</v>
      </c>
      <c r="G74" s="14">
        <v>88.83</v>
      </c>
      <c r="H74" s="15">
        <f t="shared" si="30"/>
        <v>1858.1459399999999</v>
      </c>
      <c r="I74" s="14">
        <v>55.19</v>
      </c>
      <c r="J74" s="15">
        <f t="shared" si="31"/>
        <v>1154.46442</v>
      </c>
      <c r="K74" s="14">
        <v>26.607500000000002</v>
      </c>
      <c r="L74" s="15">
        <f t="shared" si="32"/>
        <v>556.57568500000002</v>
      </c>
      <c r="M74" s="14">
        <v>35.29</v>
      </c>
      <c r="N74" s="15">
        <f t="shared" si="33"/>
        <v>738.19621999999993</v>
      </c>
      <c r="O74" s="16">
        <v>44.1</v>
      </c>
      <c r="P74" s="15">
        <f t="shared" si="34"/>
        <v>1232.83755</v>
      </c>
      <c r="Q74" s="11">
        <v>100.45</v>
      </c>
      <c r="R74" s="15">
        <f t="shared" si="35"/>
        <v>2808.1299750000003</v>
      </c>
      <c r="S74" s="11">
        <v>79.94</v>
      </c>
      <c r="T74" s="15">
        <f t="shared" si="36"/>
        <v>2234.7626700000001</v>
      </c>
      <c r="U74" s="11">
        <v>77.260000000000005</v>
      </c>
      <c r="V74" s="15">
        <f t="shared" si="37"/>
        <v>2159.84193</v>
      </c>
      <c r="W74" s="11">
        <v>81.010000000000005</v>
      </c>
      <c r="X74" s="15">
        <f t="shared" si="38"/>
        <v>2264.6750550000002</v>
      </c>
      <c r="Y74" s="11">
        <v>47.55</v>
      </c>
      <c r="Z74" s="15">
        <f t="shared" si="39"/>
        <v>1329.2840249999999</v>
      </c>
      <c r="AA74" s="23">
        <v>90.414000000000001</v>
      </c>
      <c r="AB74" s="15">
        <f t="shared" si="40"/>
        <v>25275.68577</v>
      </c>
      <c r="AC74" s="23">
        <v>99.864999999999995</v>
      </c>
      <c r="AD74" s="15">
        <f t="shared" si="41"/>
        <v>27917.760075000002</v>
      </c>
      <c r="AE74" s="20">
        <v>95.11</v>
      </c>
      <c r="AF74" s="15">
        <f t="shared" si="42"/>
        <v>26588.476049999997</v>
      </c>
      <c r="AG74" s="21">
        <v>96.7</v>
      </c>
      <c r="AH74" s="15">
        <f t="shared" si="43"/>
        <v>20227.706000000002</v>
      </c>
      <c r="AI74" s="21">
        <v>113.7</v>
      </c>
      <c r="AJ74" s="15">
        <f t="shared" si="44"/>
        <v>23783.766</v>
      </c>
      <c r="AK74" s="20">
        <v>154.05000000000001</v>
      </c>
      <c r="AL74" s="15">
        <f t="shared" si="45"/>
        <v>32224.179</v>
      </c>
      <c r="AM74" s="29">
        <v>664.5</v>
      </c>
      <c r="AN74" s="15">
        <f t="shared" si="46"/>
        <v>13900.010999999999</v>
      </c>
      <c r="AO74" s="22">
        <v>204.55</v>
      </c>
      <c r="AP74" s="15">
        <f t="shared" si="47"/>
        <v>5718.2975250000009</v>
      </c>
      <c r="AQ74" s="24">
        <f t="shared" si="48"/>
        <v>-1.5136000000000003</v>
      </c>
      <c r="AR74" s="24">
        <f t="shared" si="49"/>
        <v>-1.5004999999999988</v>
      </c>
      <c r="AS74" s="24">
        <f t="shared" si="50"/>
        <v>-1.0284000000000013</v>
      </c>
      <c r="AT74" s="24">
        <f t="shared" si="51"/>
        <v>-1.4518999999999984</v>
      </c>
      <c r="AU74" s="24">
        <f t="shared" si="52"/>
        <v>-1.3795000000000002</v>
      </c>
      <c r="AV74" s="24">
        <f t="shared" si="53"/>
        <v>-0.89440000000000097</v>
      </c>
      <c r="AW74" s="24">
        <f t="shared" si="54"/>
        <v>-1.2367999999999988</v>
      </c>
      <c r="AX74" s="24">
        <f t="shared" si="55"/>
        <v>-0.73690000000000211</v>
      </c>
      <c r="AY74" s="24"/>
      <c r="AZ74" s="24"/>
      <c r="BA74" s="24"/>
      <c r="BB74" s="24"/>
      <c r="BC74" s="17">
        <v>20.917999999999999</v>
      </c>
      <c r="BD74" s="12">
        <v>27.955500000000001</v>
      </c>
    </row>
    <row r="75" spans="1:56">
      <c r="A75" s="2">
        <v>71</v>
      </c>
      <c r="B75" s="5">
        <v>39175</v>
      </c>
      <c r="C75" s="14">
        <v>38.479999999999997</v>
      </c>
      <c r="D75" s="4">
        <f t="shared" si="28"/>
        <v>807.15647999999987</v>
      </c>
      <c r="E75" s="14">
        <v>48.99</v>
      </c>
      <c r="F75" s="15">
        <f t="shared" si="29"/>
        <v>1027.6142400000001</v>
      </c>
      <c r="G75" s="14">
        <v>89.9</v>
      </c>
      <c r="H75" s="15">
        <f t="shared" si="30"/>
        <v>1885.7424000000001</v>
      </c>
      <c r="I75" s="14">
        <v>55.73</v>
      </c>
      <c r="J75" s="15">
        <f t="shared" si="31"/>
        <v>1168.9924799999999</v>
      </c>
      <c r="K75" s="14">
        <v>26.6</v>
      </c>
      <c r="L75" s="15">
        <f t="shared" si="32"/>
        <v>557.96159999999998</v>
      </c>
      <c r="M75" s="14">
        <v>35.32</v>
      </c>
      <c r="N75" s="15">
        <f t="shared" si="33"/>
        <v>740.87231999999995</v>
      </c>
      <c r="O75" s="16">
        <v>44.31</v>
      </c>
      <c r="P75" s="15">
        <f t="shared" si="34"/>
        <v>1239.683025</v>
      </c>
      <c r="Q75" s="11">
        <v>102.02</v>
      </c>
      <c r="R75" s="15">
        <f t="shared" si="35"/>
        <v>2854.2645499999999</v>
      </c>
      <c r="S75" s="11">
        <v>81.150000000000006</v>
      </c>
      <c r="T75" s="15">
        <f t="shared" si="36"/>
        <v>2270.3741250000003</v>
      </c>
      <c r="U75" s="11">
        <v>80.02</v>
      </c>
      <c r="V75" s="15">
        <f t="shared" si="37"/>
        <v>2238.7595499999998</v>
      </c>
      <c r="W75" s="11">
        <v>81.93</v>
      </c>
      <c r="X75" s="15">
        <f t="shared" si="38"/>
        <v>2292.1965749999999</v>
      </c>
      <c r="Y75" s="11">
        <v>48.24</v>
      </c>
      <c r="Z75" s="15">
        <f t="shared" si="39"/>
        <v>1349.6346000000001</v>
      </c>
      <c r="AA75" s="23">
        <v>90.295000000000002</v>
      </c>
      <c r="AB75" s="15">
        <f t="shared" si="40"/>
        <v>25262.283625</v>
      </c>
      <c r="AC75" s="23">
        <v>99.765000000000001</v>
      </c>
      <c r="AD75" s="15">
        <f t="shared" si="41"/>
        <v>27911.752874999998</v>
      </c>
      <c r="AE75" s="20">
        <v>95.03</v>
      </c>
      <c r="AF75" s="15">
        <f t="shared" si="42"/>
        <v>26587.018250000001</v>
      </c>
      <c r="AG75" s="21">
        <v>96.58</v>
      </c>
      <c r="AH75" s="15">
        <f t="shared" si="43"/>
        <v>20258.620799999997</v>
      </c>
      <c r="AI75" s="21">
        <v>113.7</v>
      </c>
      <c r="AJ75" s="15">
        <f t="shared" si="44"/>
        <v>23849.712</v>
      </c>
      <c r="AK75" s="20">
        <v>154.15</v>
      </c>
      <c r="AL75" s="15">
        <f t="shared" si="45"/>
        <v>32334.504000000001</v>
      </c>
      <c r="AM75" s="29">
        <v>664.3</v>
      </c>
      <c r="AN75" s="15">
        <f t="shared" si="46"/>
        <v>13934.356799999998</v>
      </c>
      <c r="AO75" s="22">
        <v>201.65</v>
      </c>
      <c r="AP75" s="15">
        <f t="shared" si="47"/>
        <v>5641.662875</v>
      </c>
      <c r="AQ75" s="24">
        <f t="shared" si="48"/>
        <v>-1.5716000000000001</v>
      </c>
      <c r="AR75" s="24">
        <f t="shared" si="49"/>
        <v>-1.5584999999999987</v>
      </c>
      <c r="AS75" s="24">
        <f t="shared" si="50"/>
        <v>-1.0503999999999998</v>
      </c>
      <c r="AT75" s="24">
        <f t="shared" si="51"/>
        <v>-1.5098999999999982</v>
      </c>
      <c r="AU75" s="24">
        <f t="shared" si="52"/>
        <v>-1.4375</v>
      </c>
      <c r="AV75" s="24">
        <f t="shared" si="53"/>
        <v>-0.91639999999999944</v>
      </c>
      <c r="AW75" s="24">
        <f t="shared" si="54"/>
        <v>-1.2947999999999986</v>
      </c>
      <c r="AX75" s="24">
        <f t="shared" si="55"/>
        <v>-0.75890000000000057</v>
      </c>
      <c r="AY75" s="24"/>
      <c r="AZ75" s="24"/>
      <c r="BA75" s="24"/>
      <c r="BB75" s="24"/>
      <c r="BC75" s="17">
        <v>20.975999999999999</v>
      </c>
      <c r="BD75" s="12">
        <v>27.977499999999999</v>
      </c>
    </row>
    <row r="76" spans="1:56">
      <c r="A76" s="2">
        <v>72</v>
      </c>
      <c r="B76" s="5">
        <v>39176</v>
      </c>
      <c r="C76" s="14">
        <v>38.72</v>
      </c>
      <c r="D76" s="4">
        <f t="shared" si="28"/>
        <v>808.89951999999994</v>
      </c>
      <c r="E76" s="14">
        <v>49.46</v>
      </c>
      <c r="F76" s="15">
        <f t="shared" si="29"/>
        <v>1033.2688599999999</v>
      </c>
      <c r="G76" s="14">
        <v>90.27</v>
      </c>
      <c r="H76" s="15">
        <f t="shared" si="30"/>
        <v>1885.8305699999999</v>
      </c>
      <c r="I76" s="14">
        <v>56.1</v>
      </c>
      <c r="J76" s="15">
        <f t="shared" si="31"/>
        <v>1171.9850999999999</v>
      </c>
      <c r="K76" s="14">
        <v>26.795000000000002</v>
      </c>
      <c r="L76" s="15">
        <f t="shared" si="32"/>
        <v>559.77434500000004</v>
      </c>
      <c r="M76" s="14">
        <v>35.11</v>
      </c>
      <c r="N76" s="15">
        <f t="shared" si="33"/>
        <v>733.48300999999992</v>
      </c>
      <c r="O76" s="16">
        <v>45.4</v>
      </c>
      <c r="P76" s="15">
        <f t="shared" si="34"/>
        <v>1268.1354999999999</v>
      </c>
      <c r="Q76" s="11">
        <v>102.7</v>
      </c>
      <c r="R76" s="15">
        <f t="shared" si="35"/>
        <v>2868.6677499999996</v>
      </c>
      <c r="S76" s="11">
        <v>81.99</v>
      </c>
      <c r="T76" s="15">
        <f t="shared" si="36"/>
        <v>2290.1856749999997</v>
      </c>
      <c r="U76" s="11">
        <v>79.91</v>
      </c>
      <c r="V76" s="15">
        <f t="shared" si="37"/>
        <v>2232.0860749999997</v>
      </c>
      <c r="W76" s="11">
        <v>82.1</v>
      </c>
      <c r="X76" s="15">
        <f t="shared" si="38"/>
        <v>2293.2582499999994</v>
      </c>
      <c r="Y76" s="11">
        <v>48.5</v>
      </c>
      <c r="Z76" s="15">
        <f t="shared" si="39"/>
        <v>1354.7262499999999</v>
      </c>
      <c r="AA76" s="23">
        <v>90.426000000000002</v>
      </c>
      <c r="AB76" s="15">
        <f t="shared" si="40"/>
        <v>25258.242449999998</v>
      </c>
      <c r="AC76" s="23">
        <v>99.894000000000005</v>
      </c>
      <c r="AD76" s="15">
        <f t="shared" si="41"/>
        <v>27902.89155</v>
      </c>
      <c r="AE76" s="20">
        <v>94.86</v>
      </c>
      <c r="AF76" s="15">
        <f t="shared" si="42"/>
        <v>26496.769499999995</v>
      </c>
      <c r="AG76" s="21">
        <v>96.59</v>
      </c>
      <c r="AH76" s="15">
        <f t="shared" si="43"/>
        <v>20178.616900000001</v>
      </c>
      <c r="AI76" s="21">
        <v>113.7</v>
      </c>
      <c r="AJ76" s="15">
        <f t="shared" si="44"/>
        <v>23753.066999999995</v>
      </c>
      <c r="AK76" s="20">
        <v>154.35</v>
      </c>
      <c r="AL76" s="15">
        <f t="shared" si="45"/>
        <v>32245.258499999996</v>
      </c>
      <c r="AM76" s="29">
        <v>674.2</v>
      </c>
      <c r="AN76" s="15">
        <f t="shared" si="46"/>
        <v>14084.7122</v>
      </c>
      <c r="AO76" s="22">
        <v>210.5</v>
      </c>
      <c r="AP76" s="15">
        <f t="shared" si="47"/>
        <v>5879.7912499999993</v>
      </c>
      <c r="AQ76" s="24">
        <f t="shared" si="48"/>
        <v>-1.4865999999999993</v>
      </c>
      <c r="AR76" s="24">
        <f t="shared" si="49"/>
        <v>-1.4734999999999978</v>
      </c>
      <c r="AS76" s="24">
        <f t="shared" si="50"/>
        <v>-1.0053999999999981</v>
      </c>
      <c r="AT76" s="24">
        <f t="shared" si="51"/>
        <v>-1.4248999999999974</v>
      </c>
      <c r="AU76" s="24">
        <f t="shared" si="52"/>
        <v>-1.3524999999999991</v>
      </c>
      <c r="AV76" s="24">
        <f t="shared" si="53"/>
        <v>-0.87139999999999773</v>
      </c>
      <c r="AW76" s="24">
        <f t="shared" si="54"/>
        <v>-1.2097999999999978</v>
      </c>
      <c r="AX76" s="24">
        <f t="shared" si="55"/>
        <v>-0.71389999999999887</v>
      </c>
      <c r="AY76" s="24"/>
      <c r="AZ76" s="24"/>
      <c r="BA76" s="24"/>
      <c r="BB76" s="24"/>
      <c r="BC76" s="17">
        <v>20.890999999999998</v>
      </c>
      <c r="BD76" s="12">
        <v>27.932499999999997</v>
      </c>
    </row>
    <row r="77" spans="1:56">
      <c r="A77" s="2">
        <v>73</v>
      </c>
      <c r="B77" s="5">
        <v>39177</v>
      </c>
      <c r="C77" s="14">
        <v>38.64</v>
      </c>
      <c r="D77" s="4">
        <f t="shared" si="28"/>
        <v>803.4028800000001</v>
      </c>
      <c r="E77" s="14">
        <v>49.52</v>
      </c>
      <c r="F77" s="15">
        <f t="shared" si="29"/>
        <v>1029.6198400000001</v>
      </c>
      <c r="G77" s="14">
        <v>90.5</v>
      </c>
      <c r="H77" s="15">
        <f t="shared" si="30"/>
        <v>1881.6760000000002</v>
      </c>
      <c r="I77" s="14">
        <v>56.24</v>
      </c>
      <c r="J77" s="15">
        <f t="shared" si="31"/>
        <v>1169.3420800000001</v>
      </c>
      <c r="K77" s="14">
        <v>26.74</v>
      </c>
      <c r="L77" s="15">
        <f t="shared" si="32"/>
        <v>555.97807999999998</v>
      </c>
      <c r="M77" s="14">
        <v>35.020000000000003</v>
      </c>
      <c r="N77" s="15">
        <f t="shared" si="33"/>
        <v>728.13584000000014</v>
      </c>
      <c r="O77" s="16">
        <v>44.9</v>
      </c>
      <c r="P77" s="15">
        <f t="shared" si="34"/>
        <v>1252.2834500000001</v>
      </c>
      <c r="Q77" s="11">
        <v>102.5</v>
      </c>
      <c r="R77" s="15">
        <f t="shared" si="35"/>
        <v>2858.7762500000003</v>
      </c>
      <c r="S77" s="11">
        <v>83.25</v>
      </c>
      <c r="T77" s="15">
        <f t="shared" si="36"/>
        <v>2321.884125</v>
      </c>
      <c r="U77" s="11">
        <v>79.739999999999995</v>
      </c>
      <c r="V77" s="15">
        <f t="shared" si="37"/>
        <v>2223.9884700000002</v>
      </c>
      <c r="W77" s="11">
        <v>82.41</v>
      </c>
      <c r="X77" s="15">
        <f t="shared" si="38"/>
        <v>2298.4561050000002</v>
      </c>
      <c r="Y77" s="11">
        <v>49.1</v>
      </c>
      <c r="Z77" s="15">
        <f t="shared" si="39"/>
        <v>1369.4235500000002</v>
      </c>
      <c r="AA77" s="23">
        <v>90.290999999999997</v>
      </c>
      <c r="AB77" s="15">
        <f t="shared" si="40"/>
        <v>25182.611355000005</v>
      </c>
      <c r="AC77" s="23">
        <v>99.748000000000005</v>
      </c>
      <c r="AD77" s="15">
        <f t="shared" si="41"/>
        <v>27820.215940000002</v>
      </c>
      <c r="AE77" s="20">
        <v>94.75</v>
      </c>
      <c r="AF77" s="15">
        <f t="shared" si="42"/>
        <v>26426.248750000006</v>
      </c>
      <c r="AG77" s="21">
        <v>96.59</v>
      </c>
      <c r="AH77" s="15">
        <f t="shared" si="43"/>
        <v>20082.9928</v>
      </c>
      <c r="AI77" s="21">
        <v>113.7</v>
      </c>
      <c r="AJ77" s="15">
        <f t="shared" si="44"/>
        <v>23640.504000000001</v>
      </c>
      <c r="AK77" s="20">
        <v>153.94999999999999</v>
      </c>
      <c r="AL77" s="15">
        <f t="shared" si="45"/>
        <v>32009.284</v>
      </c>
      <c r="AM77" s="29">
        <v>674.7</v>
      </c>
      <c r="AN77" s="15">
        <f t="shared" si="46"/>
        <v>14028.362400000002</v>
      </c>
      <c r="AO77" s="22">
        <v>212.3</v>
      </c>
      <c r="AP77" s="15">
        <f t="shared" si="47"/>
        <v>5921.153150000001</v>
      </c>
      <c r="AQ77" s="24">
        <f t="shared" si="48"/>
        <v>-1.3876000000000026</v>
      </c>
      <c r="AR77" s="24">
        <f t="shared" si="49"/>
        <v>-1.3745000000000012</v>
      </c>
      <c r="AS77" s="24">
        <f t="shared" si="50"/>
        <v>-0.96340000000000359</v>
      </c>
      <c r="AT77" s="24">
        <f t="shared" si="51"/>
        <v>-1.3259000000000007</v>
      </c>
      <c r="AU77" s="24">
        <f t="shared" si="52"/>
        <v>-1.2535000000000025</v>
      </c>
      <c r="AV77" s="24">
        <f t="shared" si="53"/>
        <v>-0.82940000000000325</v>
      </c>
      <c r="AW77" s="24">
        <f t="shared" si="54"/>
        <v>-1.1108000000000011</v>
      </c>
      <c r="AX77" s="24">
        <f t="shared" si="55"/>
        <v>-0.67190000000000438</v>
      </c>
      <c r="AY77" s="24"/>
      <c r="AZ77" s="24"/>
      <c r="BA77" s="24"/>
      <c r="BB77" s="24"/>
      <c r="BC77" s="17">
        <v>20.792000000000002</v>
      </c>
      <c r="BD77" s="12">
        <v>27.890500000000003</v>
      </c>
    </row>
    <row r="78" spans="1:56">
      <c r="A78" s="2">
        <v>74</v>
      </c>
      <c r="B78" s="5">
        <v>39181</v>
      </c>
      <c r="C78" s="14">
        <v>38.33</v>
      </c>
      <c r="D78" s="4">
        <f t="shared" si="28"/>
        <v>800.52204999999992</v>
      </c>
      <c r="E78" s="14">
        <v>49.63</v>
      </c>
      <c r="F78" s="15">
        <f t="shared" si="29"/>
        <v>1036.5225499999999</v>
      </c>
      <c r="G78" s="14">
        <v>90.03</v>
      </c>
      <c r="H78" s="15">
        <f t="shared" si="30"/>
        <v>1880.2765499999998</v>
      </c>
      <c r="I78" s="14">
        <v>56.12</v>
      </c>
      <c r="J78" s="15">
        <f t="shared" si="31"/>
        <v>1172.0661999999998</v>
      </c>
      <c r="K78" s="14">
        <v>26.95</v>
      </c>
      <c r="L78" s="15">
        <f t="shared" si="32"/>
        <v>562.85074999999995</v>
      </c>
      <c r="M78" s="14">
        <v>34.78</v>
      </c>
      <c r="N78" s="15">
        <f t="shared" si="33"/>
        <v>726.38029999999992</v>
      </c>
      <c r="O78" s="18">
        <v>45.01</v>
      </c>
      <c r="P78" s="15">
        <f t="shared" si="34"/>
        <v>1255.4639299999999</v>
      </c>
      <c r="Q78" s="18">
        <v>103.41</v>
      </c>
      <c r="R78" s="15">
        <f t="shared" si="35"/>
        <v>2884.4151299999999</v>
      </c>
      <c r="S78" s="18">
        <v>84.12</v>
      </c>
      <c r="T78" s="15">
        <f t="shared" si="36"/>
        <v>2346.35916</v>
      </c>
      <c r="U78" s="18">
        <v>79.680000000000007</v>
      </c>
      <c r="V78" s="15">
        <f t="shared" si="37"/>
        <v>2222.5142400000004</v>
      </c>
      <c r="W78" s="18">
        <v>82.52</v>
      </c>
      <c r="X78" s="15">
        <f t="shared" si="38"/>
        <v>2301.73036</v>
      </c>
      <c r="Y78" s="18">
        <v>49.32</v>
      </c>
      <c r="Z78" s="15">
        <f t="shared" si="39"/>
        <v>1375.6827600000001</v>
      </c>
      <c r="AA78" s="23">
        <v>90.415999999999997</v>
      </c>
      <c r="AB78" s="15">
        <f t="shared" si="40"/>
        <v>25219.73488</v>
      </c>
      <c r="AC78" s="23">
        <v>99.73</v>
      </c>
      <c r="AD78" s="15">
        <f t="shared" si="41"/>
        <v>27817.688900000001</v>
      </c>
      <c r="AE78" s="20">
        <v>94.71</v>
      </c>
      <c r="AF78" s="15">
        <f t="shared" si="42"/>
        <v>26417.460299999999</v>
      </c>
      <c r="AG78" s="21">
        <v>96.51</v>
      </c>
      <c r="AH78" s="15">
        <f t="shared" si="43"/>
        <v>20156.113499999999</v>
      </c>
      <c r="AI78" s="21">
        <v>113.75</v>
      </c>
      <c r="AJ78" s="15">
        <f t="shared" si="44"/>
        <v>23756.6875</v>
      </c>
      <c r="AK78" s="20">
        <v>153.97999999999999</v>
      </c>
      <c r="AL78" s="15">
        <f t="shared" si="45"/>
        <v>32158.722999999994</v>
      </c>
      <c r="AM78" s="31">
        <v>675</v>
      </c>
      <c r="AN78" s="15">
        <f t="shared" si="46"/>
        <v>14097.374999999998</v>
      </c>
      <c r="AO78" s="22">
        <v>212.3</v>
      </c>
      <c r="AP78" s="15">
        <f t="shared" si="47"/>
        <v>5921.6839000000009</v>
      </c>
      <c r="AQ78" s="24">
        <f t="shared" si="48"/>
        <v>-1.480599999999999</v>
      </c>
      <c r="AR78" s="24">
        <f t="shared" si="49"/>
        <v>-1.4674999999999976</v>
      </c>
      <c r="AS78" s="24">
        <f t="shared" si="50"/>
        <v>-0.96590000000000131</v>
      </c>
      <c r="AT78" s="24">
        <f t="shared" si="51"/>
        <v>-1.4188999999999972</v>
      </c>
      <c r="AU78" s="24">
        <f t="shared" si="52"/>
        <v>-1.3464999999999989</v>
      </c>
      <c r="AV78" s="24">
        <f t="shared" si="53"/>
        <v>-0.83190000000000097</v>
      </c>
      <c r="AW78" s="24">
        <f t="shared" si="54"/>
        <v>-1.2037999999999975</v>
      </c>
      <c r="AX78" s="24">
        <f t="shared" si="55"/>
        <v>-0.67440000000000211</v>
      </c>
      <c r="AY78" s="24"/>
      <c r="AZ78" s="24"/>
      <c r="BA78" s="24"/>
      <c r="BB78" s="24"/>
      <c r="BC78" s="17">
        <v>20.884999999999998</v>
      </c>
      <c r="BD78" s="12">
        <v>27.893000000000001</v>
      </c>
    </row>
    <row r="79" spans="1:56">
      <c r="A79" s="2">
        <v>75</v>
      </c>
      <c r="B79" s="5">
        <v>39182</v>
      </c>
      <c r="C79" s="14">
        <v>38.1</v>
      </c>
      <c r="D79" s="4">
        <f t="shared" si="28"/>
        <v>792.2514000000001</v>
      </c>
      <c r="E79" s="14">
        <v>50.08</v>
      </c>
      <c r="F79" s="15">
        <f t="shared" si="29"/>
        <v>1041.3635199999999</v>
      </c>
      <c r="G79" s="14">
        <v>90.84</v>
      </c>
      <c r="H79" s="15">
        <f t="shared" si="30"/>
        <v>1888.92696</v>
      </c>
      <c r="I79" s="14">
        <v>55.95</v>
      </c>
      <c r="J79" s="15">
        <f t="shared" si="31"/>
        <v>1163.4243000000001</v>
      </c>
      <c r="K79" s="14">
        <v>27.004999999999999</v>
      </c>
      <c r="L79" s="15">
        <f t="shared" si="32"/>
        <v>561.54196999999999</v>
      </c>
      <c r="M79" s="14">
        <v>34.880000000000003</v>
      </c>
      <c r="N79" s="15">
        <f t="shared" si="33"/>
        <v>725.2947200000001</v>
      </c>
      <c r="O79" s="16">
        <v>45.05</v>
      </c>
      <c r="P79" s="15">
        <f t="shared" si="34"/>
        <v>1258.5843749999999</v>
      </c>
      <c r="Q79" s="11">
        <v>103.82</v>
      </c>
      <c r="R79" s="15">
        <f t="shared" si="35"/>
        <v>2900.4712499999996</v>
      </c>
      <c r="S79" s="11">
        <v>85.62</v>
      </c>
      <c r="T79" s="15">
        <f t="shared" si="36"/>
        <v>2392.00875</v>
      </c>
      <c r="U79" s="11">
        <v>79.83</v>
      </c>
      <c r="V79" s="15">
        <f t="shared" si="37"/>
        <v>2230.2506250000001</v>
      </c>
      <c r="W79" s="11">
        <v>82.73</v>
      </c>
      <c r="X79" s="15">
        <f t="shared" si="38"/>
        <v>2311.2693750000003</v>
      </c>
      <c r="Y79" s="11">
        <v>49.64</v>
      </c>
      <c r="Z79" s="15">
        <f t="shared" si="39"/>
        <v>1386.8175000000001</v>
      </c>
      <c r="AA79" s="23">
        <v>90.103999999999999</v>
      </c>
      <c r="AB79" s="15">
        <f t="shared" si="40"/>
        <v>25172.805</v>
      </c>
      <c r="AC79" s="23">
        <v>99.554000000000002</v>
      </c>
      <c r="AD79" s="15">
        <f t="shared" si="41"/>
        <v>27812.89875</v>
      </c>
      <c r="AE79" s="20">
        <v>94.67</v>
      </c>
      <c r="AF79" s="15">
        <f t="shared" si="42"/>
        <v>26448.431249999998</v>
      </c>
      <c r="AG79" s="21">
        <v>96.42</v>
      </c>
      <c r="AH79" s="15">
        <f t="shared" si="43"/>
        <v>20049.574800000002</v>
      </c>
      <c r="AI79" s="21">
        <v>113.8</v>
      </c>
      <c r="AJ79" s="15">
        <f t="shared" si="44"/>
        <v>23663.572</v>
      </c>
      <c r="AK79" s="20">
        <v>154</v>
      </c>
      <c r="AL79" s="15">
        <f t="shared" si="45"/>
        <v>32022.760000000002</v>
      </c>
      <c r="AM79" s="29">
        <v>676.6</v>
      </c>
      <c r="AN79" s="15">
        <f t="shared" si="46"/>
        <v>14069.2204</v>
      </c>
      <c r="AO79" s="22">
        <v>212.3</v>
      </c>
      <c r="AP79" s="15">
        <f t="shared" si="47"/>
        <v>5931.1312500000004</v>
      </c>
      <c r="AQ79" s="24">
        <f t="shared" si="48"/>
        <v>-1.3896000000000015</v>
      </c>
      <c r="AR79" s="24">
        <f t="shared" si="49"/>
        <v>-1.3765000000000001</v>
      </c>
      <c r="AS79" s="24">
        <f t="shared" si="50"/>
        <v>-1.0104000000000006</v>
      </c>
      <c r="AT79" s="24">
        <f t="shared" si="51"/>
        <v>-1.3278999999999996</v>
      </c>
      <c r="AU79" s="24">
        <f t="shared" si="52"/>
        <v>-1.2555000000000014</v>
      </c>
      <c r="AV79" s="24">
        <f t="shared" si="53"/>
        <v>-0.87640000000000029</v>
      </c>
      <c r="AW79" s="24">
        <f t="shared" si="54"/>
        <v>-1.1128</v>
      </c>
      <c r="AX79" s="24">
        <f t="shared" si="55"/>
        <v>-0.71890000000000143</v>
      </c>
      <c r="AY79" s="24"/>
      <c r="AZ79" s="24"/>
      <c r="BA79" s="24"/>
      <c r="BB79" s="24"/>
      <c r="BC79" s="17">
        <v>20.794</v>
      </c>
      <c r="BD79" s="12">
        <v>27.9375</v>
      </c>
    </row>
    <row r="80" spans="1:56">
      <c r="A80" s="2">
        <v>76</v>
      </c>
      <c r="B80" s="5">
        <v>39183</v>
      </c>
      <c r="C80" s="14">
        <v>38.17</v>
      </c>
      <c r="D80" s="4">
        <f t="shared" si="28"/>
        <v>796.11168999999995</v>
      </c>
      <c r="E80" s="14">
        <v>49.64</v>
      </c>
      <c r="F80" s="15">
        <f t="shared" si="29"/>
        <v>1035.34148</v>
      </c>
      <c r="G80" s="14">
        <v>89.97</v>
      </c>
      <c r="H80" s="15">
        <f t="shared" si="30"/>
        <v>1876.5042899999999</v>
      </c>
      <c r="I80" s="14">
        <v>55.93</v>
      </c>
      <c r="J80" s="15">
        <f t="shared" si="31"/>
        <v>1166.5320099999999</v>
      </c>
      <c r="K80" s="14">
        <v>26.995000000000001</v>
      </c>
      <c r="L80" s="15">
        <f t="shared" si="32"/>
        <v>563.03471500000001</v>
      </c>
      <c r="M80" s="14">
        <v>34.950000000000003</v>
      </c>
      <c r="N80" s="15">
        <f t="shared" si="33"/>
        <v>728.95215000000007</v>
      </c>
      <c r="O80" s="16">
        <v>44.76</v>
      </c>
      <c r="P80" s="15">
        <f t="shared" si="34"/>
        <v>1253.9513999999999</v>
      </c>
      <c r="Q80" s="11">
        <v>103.8</v>
      </c>
      <c r="R80" s="15">
        <f t="shared" si="35"/>
        <v>2907.9569999999999</v>
      </c>
      <c r="S80" s="11">
        <v>85.43</v>
      </c>
      <c r="T80" s="15">
        <f t="shared" si="36"/>
        <v>2393.3214500000004</v>
      </c>
      <c r="U80" s="11">
        <v>79.459999999999994</v>
      </c>
      <c r="V80" s="15">
        <f t="shared" si="37"/>
        <v>2226.0718999999999</v>
      </c>
      <c r="W80" s="11">
        <v>82.06</v>
      </c>
      <c r="X80" s="15">
        <f t="shared" si="38"/>
        <v>2298.9109000000003</v>
      </c>
      <c r="Y80" s="11">
        <v>49</v>
      </c>
      <c r="Z80" s="15">
        <f t="shared" si="39"/>
        <v>1372.7350000000001</v>
      </c>
      <c r="AA80" s="23">
        <v>90.055000000000007</v>
      </c>
      <c r="AB80" s="15">
        <f t="shared" si="40"/>
        <v>25228.908250000004</v>
      </c>
      <c r="AC80" s="23">
        <v>99.457999999999998</v>
      </c>
      <c r="AD80" s="15">
        <f t="shared" si="41"/>
        <v>27863.1587</v>
      </c>
      <c r="AE80" s="20">
        <v>94.45</v>
      </c>
      <c r="AF80" s="15">
        <f t="shared" si="42"/>
        <v>26460.167500000003</v>
      </c>
      <c r="AG80" s="21">
        <v>96.49</v>
      </c>
      <c r="AH80" s="15">
        <f t="shared" si="43"/>
        <v>20124.919299999998</v>
      </c>
      <c r="AI80" s="21">
        <v>114.05</v>
      </c>
      <c r="AJ80" s="15">
        <f t="shared" si="44"/>
        <v>23787.408499999998</v>
      </c>
      <c r="AK80" s="20">
        <v>153.9</v>
      </c>
      <c r="AL80" s="15">
        <f t="shared" si="45"/>
        <v>32098.922999999999</v>
      </c>
      <c r="AM80" s="29">
        <v>676.5</v>
      </c>
      <c r="AN80" s="15">
        <f t="shared" si="46"/>
        <v>14109.7605</v>
      </c>
      <c r="AO80" s="22">
        <v>214.86</v>
      </c>
      <c r="AP80" s="15">
        <f t="shared" si="47"/>
        <v>6019.3029000000006</v>
      </c>
      <c r="AQ80" s="24">
        <f t="shared" si="48"/>
        <v>-1.4526000000000003</v>
      </c>
      <c r="AR80" s="24">
        <f t="shared" si="49"/>
        <v>-1.4394999999999989</v>
      </c>
      <c r="AS80" s="24">
        <f t="shared" si="50"/>
        <v>-1.0879000000000012</v>
      </c>
      <c r="AT80" s="24">
        <f t="shared" si="51"/>
        <v>-1.3908999999999985</v>
      </c>
      <c r="AU80" s="24">
        <f t="shared" si="52"/>
        <v>-1.3185000000000002</v>
      </c>
      <c r="AV80" s="24">
        <f t="shared" si="53"/>
        <v>-0.95390000000000086</v>
      </c>
      <c r="AW80" s="24">
        <f t="shared" si="54"/>
        <v>-1.1757999999999988</v>
      </c>
      <c r="AX80" s="24">
        <f t="shared" si="55"/>
        <v>-0.796400000000002</v>
      </c>
      <c r="AY80" s="24"/>
      <c r="AZ80" s="24"/>
      <c r="BA80" s="24"/>
      <c r="BB80" s="24"/>
      <c r="BC80" s="17">
        <v>20.856999999999999</v>
      </c>
      <c r="BD80" s="12">
        <v>28.015000000000001</v>
      </c>
    </row>
    <row r="81" spans="1:56">
      <c r="A81" s="2">
        <v>77</v>
      </c>
      <c r="B81" s="5">
        <v>39184</v>
      </c>
      <c r="C81" s="14">
        <v>38.42</v>
      </c>
      <c r="D81" s="4">
        <f t="shared" ref="D81:D112" si="56">C81*BC81</f>
        <v>796.54265000000009</v>
      </c>
      <c r="E81" s="14">
        <v>49.67</v>
      </c>
      <c r="F81" s="15">
        <f t="shared" ref="F81:F112" si="57">E81*BC81</f>
        <v>1029.7832750000002</v>
      </c>
      <c r="G81" s="14">
        <v>90.85</v>
      </c>
      <c r="H81" s="15">
        <f t="shared" ref="H81:H112" si="58">G81*BC81</f>
        <v>1883.5476249999999</v>
      </c>
      <c r="I81" s="14">
        <v>57.07</v>
      </c>
      <c r="J81" s="15">
        <f t="shared" ref="J81:J112" si="59">I81*BC81</f>
        <v>1183.2037750000002</v>
      </c>
      <c r="K81" s="14">
        <v>27.114999999999998</v>
      </c>
      <c r="L81" s="15">
        <f t="shared" ref="L81:L112" si="60">K81*BC81</f>
        <v>562.16173749999996</v>
      </c>
      <c r="M81" s="14">
        <v>35.18</v>
      </c>
      <c r="N81" s="15">
        <f t="shared" ref="N81:N112" si="61">M81*BC81</f>
        <v>729.36935000000005</v>
      </c>
      <c r="O81" s="16">
        <v>44.7</v>
      </c>
      <c r="P81" s="15">
        <f t="shared" si="34"/>
        <v>1249.8120000000001</v>
      </c>
      <c r="Q81" s="11">
        <v>104.24</v>
      </c>
      <c r="R81" s="15">
        <f t="shared" si="35"/>
        <v>2914.5504000000001</v>
      </c>
      <c r="S81" s="11">
        <v>84.71</v>
      </c>
      <c r="T81" s="15">
        <f t="shared" si="36"/>
        <v>2368.4915999999998</v>
      </c>
      <c r="U81" s="11">
        <v>78.52</v>
      </c>
      <c r="V81" s="15">
        <f t="shared" si="37"/>
        <v>2195.4191999999998</v>
      </c>
      <c r="W81" s="11">
        <v>81.48</v>
      </c>
      <c r="X81" s="15">
        <f t="shared" si="38"/>
        <v>2278.1808000000001</v>
      </c>
      <c r="Y81" s="11">
        <v>48.49</v>
      </c>
      <c r="Z81" s="15">
        <f t="shared" si="39"/>
        <v>1355.7804000000001</v>
      </c>
      <c r="AA81" s="23">
        <v>89.885999999999996</v>
      </c>
      <c r="AB81" s="15">
        <f t="shared" si="40"/>
        <v>25132.125599999999</v>
      </c>
      <c r="AC81" s="23">
        <v>99.242999999999995</v>
      </c>
      <c r="AD81" s="15">
        <f t="shared" si="41"/>
        <v>27748.342799999999</v>
      </c>
      <c r="AE81" s="20">
        <v>94.25</v>
      </c>
      <c r="AF81" s="15">
        <f t="shared" si="42"/>
        <v>26352.3</v>
      </c>
      <c r="AG81" s="21">
        <v>96.59</v>
      </c>
      <c r="AH81" s="15">
        <f t="shared" si="43"/>
        <v>20025.521750000004</v>
      </c>
      <c r="AI81" s="21">
        <v>113.95</v>
      </c>
      <c r="AJ81" s="15">
        <f t="shared" si="44"/>
        <v>23624.683750000004</v>
      </c>
      <c r="AK81" s="20">
        <v>153.75</v>
      </c>
      <c r="AL81" s="15">
        <f t="shared" si="45"/>
        <v>31876.218750000004</v>
      </c>
      <c r="AM81" s="29">
        <v>675.8</v>
      </c>
      <c r="AN81" s="15">
        <f t="shared" si="46"/>
        <v>14011.023499999999</v>
      </c>
      <c r="AO81" s="22">
        <v>219</v>
      </c>
      <c r="AP81" s="15">
        <f t="shared" si="47"/>
        <v>6123.24</v>
      </c>
      <c r="AQ81" s="24">
        <f t="shared" si="48"/>
        <v>-1.3281000000000027</v>
      </c>
      <c r="AR81" s="24">
        <f t="shared" si="49"/>
        <v>-1.3150000000000013</v>
      </c>
      <c r="AS81" s="24">
        <f t="shared" si="50"/>
        <v>-1.0329000000000015</v>
      </c>
      <c r="AT81" s="24">
        <f t="shared" si="51"/>
        <v>-1.2664000000000009</v>
      </c>
      <c r="AU81" s="24">
        <f t="shared" si="52"/>
        <v>-1.1940000000000026</v>
      </c>
      <c r="AV81" s="24">
        <f t="shared" si="53"/>
        <v>-0.89890000000000114</v>
      </c>
      <c r="AW81" s="24">
        <f t="shared" si="54"/>
        <v>-1.0513000000000012</v>
      </c>
      <c r="AX81" s="24">
        <f t="shared" si="55"/>
        <v>-0.74140000000000228</v>
      </c>
      <c r="AY81" s="24"/>
      <c r="AZ81" s="24"/>
      <c r="BA81" s="24"/>
      <c r="BB81" s="24"/>
      <c r="BC81" s="17">
        <v>20.732500000000002</v>
      </c>
      <c r="BD81" s="12">
        <v>27.96</v>
      </c>
    </row>
    <row r="82" spans="1:56">
      <c r="A82" s="2">
        <v>78</v>
      </c>
      <c r="B82" s="5">
        <v>39185</v>
      </c>
      <c r="C82" s="14">
        <v>38.700000000000003</v>
      </c>
      <c r="D82" s="4">
        <f t="shared" si="56"/>
        <v>799.34850000000006</v>
      </c>
      <c r="E82" s="14">
        <v>49.88</v>
      </c>
      <c r="F82" s="15">
        <f t="shared" si="57"/>
        <v>1030.2714000000001</v>
      </c>
      <c r="G82" s="14">
        <v>91.03</v>
      </c>
      <c r="H82" s="15">
        <f t="shared" si="58"/>
        <v>1880.2246500000001</v>
      </c>
      <c r="I82" s="14">
        <v>58.1</v>
      </c>
      <c r="J82" s="15">
        <f t="shared" si="59"/>
        <v>1200.0555000000002</v>
      </c>
      <c r="K82" s="14">
        <v>26.824999999999999</v>
      </c>
      <c r="L82" s="15">
        <f t="shared" si="60"/>
        <v>554.07037500000001</v>
      </c>
      <c r="M82" s="14">
        <v>35.380000000000003</v>
      </c>
      <c r="N82" s="15">
        <f t="shared" si="61"/>
        <v>730.77390000000014</v>
      </c>
      <c r="O82" s="16">
        <v>44.94</v>
      </c>
      <c r="P82" s="15">
        <f t="shared" si="34"/>
        <v>1255.7134799999999</v>
      </c>
      <c r="Q82" s="11">
        <v>104.94</v>
      </c>
      <c r="R82" s="15">
        <f t="shared" si="35"/>
        <v>2932.2334799999999</v>
      </c>
      <c r="S82" s="11">
        <v>85.67</v>
      </c>
      <c r="T82" s="15">
        <f t="shared" si="36"/>
        <v>2393.7911400000003</v>
      </c>
      <c r="U82" s="11">
        <v>78.760000000000005</v>
      </c>
      <c r="V82" s="15">
        <f t="shared" si="37"/>
        <v>2200.7119200000002</v>
      </c>
      <c r="W82" s="11">
        <v>82.18</v>
      </c>
      <c r="X82" s="15">
        <f t="shared" si="38"/>
        <v>2296.2735600000001</v>
      </c>
      <c r="Y82" s="11">
        <v>49.31</v>
      </c>
      <c r="Z82" s="15">
        <f t="shared" si="39"/>
        <v>1377.8200200000001</v>
      </c>
      <c r="AA82" s="23">
        <v>89.57</v>
      </c>
      <c r="AB82" s="15">
        <f t="shared" si="40"/>
        <v>25027.649400000002</v>
      </c>
      <c r="AC82" s="23">
        <v>98.960999999999999</v>
      </c>
      <c r="AD82" s="15">
        <f t="shared" si="41"/>
        <v>27651.68262</v>
      </c>
      <c r="AE82" s="20">
        <v>94.2</v>
      </c>
      <c r="AF82" s="15">
        <f t="shared" si="42"/>
        <v>26321.364000000001</v>
      </c>
      <c r="AG82" s="21">
        <v>96.56</v>
      </c>
      <c r="AH82" s="15">
        <f t="shared" si="43"/>
        <v>19944.468000000001</v>
      </c>
      <c r="AI82" s="21">
        <v>113.8</v>
      </c>
      <c r="AJ82" s="15">
        <f t="shared" si="44"/>
        <v>23505.390000000003</v>
      </c>
      <c r="AK82" s="20">
        <v>154.30000000000001</v>
      </c>
      <c r="AL82" s="15">
        <f t="shared" si="45"/>
        <v>31870.665000000005</v>
      </c>
      <c r="AM82" s="29">
        <v>684.1</v>
      </c>
      <c r="AN82" s="15">
        <f t="shared" si="46"/>
        <v>14130.085500000001</v>
      </c>
      <c r="AO82" s="22">
        <v>214.5</v>
      </c>
      <c r="AP82" s="15">
        <f t="shared" si="47"/>
        <v>5993.5590000000002</v>
      </c>
      <c r="AQ82" s="24">
        <f t="shared" si="48"/>
        <v>-1.2506000000000022</v>
      </c>
      <c r="AR82" s="24">
        <f t="shared" si="49"/>
        <v>-1.2375000000000007</v>
      </c>
      <c r="AS82" s="24">
        <f t="shared" si="50"/>
        <v>-1.0149000000000008</v>
      </c>
      <c r="AT82" s="24">
        <f t="shared" si="51"/>
        <v>-1.1889000000000003</v>
      </c>
      <c r="AU82" s="24">
        <f t="shared" si="52"/>
        <v>-1.116500000000002</v>
      </c>
      <c r="AV82" s="24">
        <f t="shared" si="53"/>
        <v>-0.88090000000000046</v>
      </c>
      <c r="AW82" s="24">
        <f t="shared" si="54"/>
        <v>-0.97380000000000067</v>
      </c>
      <c r="AX82" s="24">
        <f t="shared" si="55"/>
        <v>-0.7234000000000016</v>
      </c>
      <c r="AY82" s="24"/>
      <c r="AZ82" s="24"/>
      <c r="BA82" s="24"/>
      <c r="BB82" s="24"/>
      <c r="BC82" s="17">
        <v>20.655000000000001</v>
      </c>
      <c r="BD82" s="12">
        <v>27.942</v>
      </c>
    </row>
    <row r="83" spans="1:56">
      <c r="A83" s="2">
        <v>79</v>
      </c>
      <c r="B83" s="5">
        <v>39188</v>
      </c>
      <c r="C83" s="14">
        <v>38.78</v>
      </c>
      <c r="D83" s="4">
        <f t="shared" si="56"/>
        <v>800.92333999999994</v>
      </c>
      <c r="E83" s="14">
        <v>50.27</v>
      </c>
      <c r="F83" s="15">
        <f t="shared" si="57"/>
        <v>1038.22631</v>
      </c>
      <c r="G83" s="14">
        <v>90.31</v>
      </c>
      <c r="H83" s="15">
        <f t="shared" si="58"/>
        <v>1865.1724299999998</v>
      </c>
      <c r="I83" s="14">
        <v>58.83</v>
      </c>
      <c r="J83" s="15">
        <f t="shared" si="59"/>
        <v>1215.0159899999999</v>
      </c>
      <c r="K83" s="14">
        <v>27.184999999999999</v>
      </c>
      <c r="L83" s="15">
        <f t="shared" si="60"/>
        <v>561.45180499999992</v>
      </c>
      <c r="M83" s="14">
        <v>35.36</v>
      </c>
      <c r="N83" s="15">
        <f t="shared" si="61"/>
        <v>730.29007999999999</v>
      </c>
      <c r="O83" s="16">
        <v>44.46</v>
      </c>
      <c r="P83" s="15">
        <f t="shared" si="34"/>
        <v>1242.3235500000001</v>
      </c>
      <c r="Q83" s="11">
        <v>108.56</v>
      </c>
      <c r="R83" s="15">
        <f t="shared" si="35"/>
        <v>3033.4378000000002</v>
      </c>
      <c r="S83" s="11">
        <v>87.78</v>
      </c>
      <c r="T83" s="15">
        <f t="shared" si="36"/>
        <v>2452.7926499999999</v>
      </c>
      <c r="U83" s="11">
        <v>79.47</v>
      </c>
      <c r="V83" s="15">
        <f t="shared" si="37"/>
        <v>2220.590475</v>
      </c>
      <c r="W83" s="11">
        <v>82.28</v>
      </c>
      <c r="X83" s="15">
        <f t="shared" si="38"/>
        <v>2299.1089000000002</v>
      </c>
      <c r="Y83" s="11">
        <v>49.69</v>
      </c>
      <c r="Z83" s="15">
        <f t="shared" si="39"/>
        <v>1388.4628249999998</v>
      </c>
      <c r="AA83" s="23">
        <v>89.888000000000005</v>
      </c>
      <c r="AB83" s="15">
        <f t="shared" si="40"/>
        <v>25116.954399999999</v>
      </c>
      <c r="AC83" s="23">
        <v>99.093000000000004</v>
      </c>
      <c r="AD83" s="15">
        <f t="shared" si="41"/>
        <v>27689.061525000001</v>
      </c>
      <c r="AE83" s="20">
        <v>94.7</v>
      </c>
      <c r="AF83" s="15">
        <f t="shared" si="42"/>
        <v>26461.547500000001</v>
      </c>
      <c r="AG83" s="21">
        <v>96.41</v>
      </c>
      <c r="AH83" s="15">
        <f t="shared" si="43"/>
        <v>19911.557299999997</v>
      </c>
      <c r="AI83" s="21">
        <v>113.8</v>
      </c>
      <c r="AJ83" s="15">
        <f t="shared" si="44"/>
        <v>23503.113999999994</v>
      </c>
      <c r="AK83" s="20">
        <v>154.65</v>
      </c>
      <c r="AL83" s="15">
        <f t="shared" si="45"/>
        <v>31939.8645</v>
      </c>
      <c r="AM83" s="29">
        <v>691</v>
      </c>
      <c r="AN83" s="15">
        <f t="shared" si="46"/>
        <v>14271.223</v>
      </c>
      <c r="AO83" s="22">
        <v>209.6</v>
      </c>
      <c r="AP83" s="15">
        <f t="shared" si="47"/>
        <v>5856.7479999999996</v>
      </c>
      <c r="AQ83" s="24">
        <f t="shared" si="48"/>
        <v>-1.2485999999999997</v>
      </c>
      <c r="AR83" s="24">
        <f t="shared" si="49"/>
        <v>-1.2354999999999983</v>
      </c>
      <c r="AS83" s="24">
        <f t="shared" si="50"/>
        <v>-1.0153999999999996</v>
      </c>
      <c r="AT83" s="24">
        <f t="shared" si="51"/>
        <v>-1.1868999999999978</v>
      </c>
      <c r="AU83" s="24">
        <f t="shared" si="52"/>
        <v>-1.1144999999999996</v>
      </c>
      <c r="AV83" s="24">
        <f t="shared" si="53"/>
        <v>-0.8813999999999993</v>
      </c>
      <c r="AW83" s="24">
        <f t="shared" si="54"/>
        <v>-0.97179999999999822</v>
      </c>
      <c r="AX83" s="24">
        <f t="shared" si="55"/>
        <v>-0.72390000000000043</v>
      </c>
      <c r="AY83" s="24"/>
      <c r="AZ83" s="24"/>
      <c r="BA83" s="24"/>
      <c r="BB83" s="24"/>
      <c r="BC83" s="17">
        <v>20.652999999999999</v>
      </c>
      <c r="BD83" s="12">
        <v>27.942499999999999</v>
      </c>
    </row>
    <row r="84" spans="1:56">
      <c r="A84" s="2">
        <v>80</v>
      </c>
      <c r="B84" s="5">
        <v>39189</v>
      </c>
      <c r="C84" s="14">
        <v>38.92</v>
      </c>
      <c r="D84" s="4">
        <f t="shared" si="56"/>
        <v>799.7476200000001</v>
      </c>
      <c r="E84" s="14">
        <v>51.57</v>
      </c>
      <c r="F84" s="15">
        <f t="shared" si="57"/>
        <v>1059.6861450000001</v>
      </c>
      <c r="G84" s="14">
        <v>90.45</v>
      </c>
      <c r="H84" s="15">
        <f t="shared" si="58"/>
        <v>1858.6118250000002</v>
      </c>
      <c r="I84" s="14">
        <v>58.96</v>
      </c>
      <c r="J84" s="15">
        <f t="shared" si="59"/>
        <v>1211.5395600000002</v>
      </c>
      <c r="K84" s="14">
        <v>27.074999999999999</v>
      </c>
      <c r="L84" s="15">
        <f t="shared" si="60"/>
        <v>556.35063749999995</v>
      </c>
      <c r="M84" s="14">
        <v>35.200000000000003</v>
      </c>
      <c r="N84" s="15">
        <f t="shared" si="61"/>
        <v>723.30720000000008</v>
      </c>
      <c r="O84" s="16">
        <v>43.82</v>
      </c>
      <c r="P84" s="15">
        <f t="shared" si="34"/>
        <v>1222.3588999999999</v>
      </c>
      <c r="Q84" s="11">
        <v>108.98</v>
      </c>
      <c r="R84" s="15">
        <f t="shared" si="35"/>
        <v>3039.9971</v>
      </c>
      <c r="S84" s="11">
        <v>88</v>
      </c>
      <c r="T84" s="15">
        <f t="shared" si="36"/>
        <v>2454.7599999999998</v>
      </c>
      <c r="U84" s="11">
        <v>81.319999999999993</v>
      </c>
      <c r="V84" s="15">
        <f t="shared" si="37"/>
        <v>2268.4213999999997</v>
      </c>
      <c r="W84" s="11">
        <v>81.760000000000005</v>
      </c>
      <c r="X84" s="15">
        <f t="shared" si="38"/>
        <v>2280.6952000000001</v>
      </c>
      <c r="Y84" s="11">
        <v>49.8</v>
      </c>
      <c r="Z84" s="15">
        <f t="shared" si="39"/>
        <v>1389.1709999999998</v>
      </c>
      <c r="AA84" s="23">
        <v>90.066999999999993</v>
      </c>
      <c r="AB84" s="15">
        <f t="shared" si="40"/>
        <v>25124.18965</v>
      </c>
      <c r="AC84" s="23">
        <v>99.253</v>
      </c>
      <c r="AD84" s="15">
        <f t="shared" si="41"/>
        <v>27686.624350000002</v>
      </c>
      <c r="AE84" s="20">
        <v>94.76</v>
      </c>
      <c r="AF84" s="15">
        <f t="shared" si="42"/>
        <v>26433.302</v>
      </c>
      <c r="AG84" s="21">
        <v>96.47</v>
      </c>
      <c r="AH84" s="15">
        <f t="shared" si="43"/>
        <v>19823.13795</v>
      </c>
      <c r="AI84" s="21">
        <v>114.05</v>
      </c>
      <c r="AJ84" s="15">
        <f t="shared" si="44"/>
        <v>23435.564250000003</v>
      </c>
      <c r="AK84" s="20">
        <v>154.85</v>
      </c>
      <c r="AL84" s="15">
        <f t="shared" si="45"/>
        <v>31819.352250000004</v>
      </c>
      <c r="AM84" s="29">
        <v>686.4</v>
      </c>
      <c r="AN84" s="15">
        <f t="shared" si="46"/>
        <v>14104.490400000001</v>
      </c>
      <c r="AO84" s="22">
        <v>204.6</v>
      </c>
      <c r="AP84" s="15">
        <f t="shared" si="47"/>
        <v>5707.317</v>
      </c>
      <c r="AQ84" s="24">
        <f t="shared" si="48"/>
        <v>-1.1441000000000017</v>
      </c>
      <c r="AR84" s="24">
        <f t="shared" si="49"/>
        <v>-1.1310000000000002</v>
      </c>
      <c r="AS84" s="24">
        <f t="shared" si="50"/>
        <v>-0.9679000000000002</v>
      </c>
      <c r="AT84" s="24">
        <f t="shared" si="51"/>
        <v>-1.0823999999999998</v>
      </c>
      <c r="AU84" s="24">
        <f t="shared" si="52"/>
        <v>-1.0100000000000016</v>
      </c>
      <c r="AV84" s="24">
        <f t="shared" si="53"/>
        <v>-0.83389999999999986</v>
      </c>
      <c r="AW84" s="24">
        <f t="shared" si="54"/>
        <v>-0.86730000000000018</v>
      </c>
      <c r="AX84" s="24">
        <f t="shared" si="55"/>
        <v>-0.676400000000001</v>
      </c>
      <c r="AY84" s="24"/>
      <c r="AZ84" s="24"/>
      <c r="BA84" s="24"/>
      <c r="BB84" s="24"/>
      <c r="BC84" s="17">
        <v>20.548500000000001</v>
      </c>
      <c r="BD84" s="12">
        <v>27.895</v>
      </c>
    </row>
    <row r="85" spans="1:56">
      <c r="A85" s="2">
        <v>81</v>
      </c>
      <c r="B85" s="5">
        <v>39190</v>
      </c>
      <c r="C85" s="14">
        <v>38.68</v>
      </c>
      <c r="D85" s="4">
        <f t="shared" si="56"/>
        <v>794.93202000000008</v>
      </c>
      <c r="E85" s="14">
        <v>51.66</v>
      </c>
      <c r="F85" s="15">
        <f t="shared" si="57"/>
        <v>1061.69049</v>
      </c>
      <c r="G85" s="14">
        <v>93.88</v>
      </c>
      <c r="H85" s="15">
        <f t="shared" si="58"/>
        <v>1929.37482</v>
      </c>
      <c r="I85" s="14">
        <v>58.68</v>
      </c>
      <c r="J85" s="15">
        <f t="shared" si="59"/>
        <v>1205.9620199999999</v>
      </c>
      <c r="K85" s="14">
        <v>26.945</v>
      </c>
      <c r="L85" s="15">
        <f t="shared" si="60"/>
        <v>553.76016750000008</v>
      </c>
      <c r="M85" s="14">
        <v>35.130000000000003</v>
      </c>
      <c r="N85" s="15">
        <f t="shared" si="61"/>
        <v>721.97419500000012</v>
      </c>
      <c r="O85" s="16">
        <v>43.39</v>
      </c>
      <c r="P85" s="15">
        <f t="shared" si="34"/>
        <v>1213.7050800000002</v>
      </c>
      <c r="Q85" s="11">
        <v>109.2</v>
      </c>
      <c r="R85" s="15">
        <f t="shared" si="35"/>
        <v>3054.5424000000003</v>
      </c>
      <c r="S85" s="11">
        <v>87.01</v>
      </c>
      <c r="T85" s="15">
        <f t="shared" si="36"/>
        <v>2433.8437200000003</v>
      </c>
      <c r="U85" s="11">
        <v>79.56</v>
      </c>
      <c r="V85" s="15">
        <f t="shared" si="37"/>
        <v>2225.4523200000003</v>
      </c>
      <c r="W85" s="11">
        <v>81.88</v>
      </c>
      <c r="X85" s="15">
        <f t="shared" si="38"/>
        <v>2290.3473599999998</v>
      </c>
      <c r="Y85" s="11">
        <v>49.06</v>
      </c>
      <c r="Z85" s="15">
        <f t="shared" si="39"/>
        <v>1372.3063200000001</v>
      </c>
      <c r="AA85" s="23">
        <v>90.358999999999995</v>
      </c>
      <c r="AB85" s="15">
        <f t="shared" si="40"/>
        <v>25275.21948</v>
      </c>
      <c r="AC85" s="23">
        <v>99.387</v>
      </c>
      <c r="AD85" s="15">
        <f t="shared" si="41"/>
        <v>27800.531640000001</v>
      </c>
      <c r="AE85" s="20">
        <v>94.49</v>
      </c>
      <c r="AF85" s="15">
        <f t="shared" si="42"/>
        <v>26430.7428</v>
      </c>
      <c r="AG85" s="21">
        <v>96.92</v>
      </c>
      <c r="AH85" s="15">
        <f t="shared" si="43"/>
        <v>19918.513800000001</v>
      </c>
      <c r="AI85" s="21">
        <v>114.7</v>
      </c>
      <c r="AJ85" s="15">
        <f t="shared" si="44"/>
        <v>23572.570500000002</v>
      </c>
      <c r="AK85" s="20">
        <v>154.94999999999999</v>
      </c>
      <c r="AL85" s="15">
        <f t="shared" si="45"/>
        <v>31844.54925</v>
      </c>
      <c r="AM85" s="29">
        <v>690</v>
      </c>
      <c r="AN85" s="15">
        <f t="shared" si="46"/>
        <v>14180.535</v>
      </c>
      <c r="AO85" s="22">
        <v>206.44</v>
      </c>
      <c r="AP85" s="15">
        <f t="shared" si="47"/>
        <v>5774.5396799999999</v>
      </c>
      <c r="AQ85" s="24">
        <f t="shared" si="48"/>
        <v>-1.1471000000000018</v>
      </c>
      <c r="AR85" s="24">
        <f t="shared" si="49"/>
        <v>-1.1340000000000003</v>
      </c>
      <c r="AS85" s="24">
        <f t="shared" si="50"/>
        <v>-1.0449000000000019</v>
      </c>
      <c r="AT85" s="24">
        <f t="shared" si="51"/>
        <v>-1.0853999999999999</v>
      </c>
      <c r="AU85" s="24">
        <f t="shared" si="52"/>
        <v>-1.0130000000000017</v>
      </c>
      <c r="AV85" s="24">
        <f t="shared" si="53"/>
        <v>-0.9109000000000016</v>
      </c>
      <c r="AW85" s="24">
        <f t="shared" si="54"/>
        <v>-0.8703000000000003</v>
      </c>
      <c r="AX85" s="24">
        <f t="shared" si="55"/>
        <v>-0.75340000000000273</v>
      </c>
      <c r="AY85" s="24"/>
      <c r="AZ85" s="24"/>
      <c r="BA85" s="24"/>
      <c r="BB85" s="24"/>
      <c r="BC85" s="17">
        <v>20.551500000000001</v>
      </c>
      <c r="BD85" s="12">
        <v>27.972000000000001</v>
      </c>
    </row>
    <row r="86" spans="1:56">
      <c r="A86" s="2">
        <v>82</v>
      </c>
      <c r="B86" s="5">
        <v>39191</v>
      </c>
      <c r="C86" s="14">
        <v>38.28</v>
      </c>
      <c r="D86" s="4">
        <f t="shared" si="56"/>
        <v>786.15635999999995</v>
      </c>
      <c r="E86" s="14">
        <v>51.75</v>
      </c>
      <c r="F86" s="15">
        <f t="shared" si="57"/>
        <v>1062.7897499999999</v>
      </c>
      <c r="G86" s="14">
        <v>92.99</v>
      </c>
      <c r="H86" s="15">
        <f t="shared" si="58"/>
        <v>1909.7356299999999</v>
      </c>
      <c r="I86" s="14">
        <v>59.1</v>
      </c>
      <c r="J86" s="15">
        <f t="shared" si="59"/>
        <v>1213.7366999999999</v>
      </c>
      <c r="K86" s="14">
        <v>26.74</v>
      </c>
      <c r="L86" s="15">
        <f t="shared" si="60"/>
        <v>549.15937999999994</v>
      </c>
      <c r="M86" s="14">
        <v>35</v>
      </c>
      <c r="N86" s="15">
        <f t="shared" si="61"/>
        <v>718.79499999999996</v>
      </c>
      <c r="O86" s="16">
        <v>43.4</v>
      </c>
      <c r="P86" s="15">
        <f t="shared" si="34"/>
        <v>1214.7660000000001</v>
      </c>
      <c r="Q86" s="11">
        <v>108.12</v>
      </c>
      <c r="R86" s="15">
        <f t="shared" si="35"/>
        <v>3026.2788000000005</v>
      </c>
      <c r="S86" s="11">
        <v>87.28</v>
      </c>
      <c r="T86" s="15">
        <f t="shared" si="36"/>
        <v>2442.9672</v>
      </c>
      <c r="U86" s="11">
        <v>78.400000000000006</v>
      </c>
      <c r="V86" s="15">
        <f t="shared" si="37"/>
        <v>2194.4160000000002</v>
      </c>
      <c r="W86" s="11">
        <v>81.25</v>
      </c>
      <c r="X86" s="15">
        <f t="shared" si="38"/>
        <v>2274.1875</v>
      </c>
      <c r="Y86" s="11">
        <v>49.15</v>
      </c>
      <c r="Z86" s="15">
        <f t="shared" si="39"/>
        <v>1375.7085</v>
      </c>
      <c r="AA86" s="23">
        <v>90.097999999999999</v>
      </c>
      <c r="AB86" s="15">
        <f t="shared" si="40"/>
        <v>25218.430200000003</v>
      </c>
      <c r="AC86" s="23">
        <v>99.153999999999996</v>
      </c>
      <c r="AD86" s="15">
        <f t="shared" si="41"/>
        <v>27753.204599999997</v>
      </c>
      <c r="AE86" s="20">
        <v>94.71</v>
      </c>
      <c r="AF86" s="15">
        <f t="shared" si="42"/>
        <v>26509.328999999998</v>
      </c>
      <c r="AG86" s="21">
        <v>97.17</v>
      </c>
      <c r="AH86" s="15">
        <f t="shared" si="43"/>
        <v>19955.802899999999</v>
      </c>
      <c r="AI86" s="21">
        <v>115.45</v>
      </c>
      <c r="AJ86" s="15">
        <f t="shared" si="44"/>
        <v>23709.966500000002</v>
      </c>
      <c r="AK86" s="20">
        <v>155.6</v>
      </c>
      <c r="AL86" s="15">
        <f t="shared" si="45"/>
        <v>31955.571999999996</v>
      </c>
      <c r="AM86" s="29">
        <v>681.5</v>
      </c>
      <c r="AN86" s="15">
        <f t="shared" si="46"/>
        <v>13995.9655</v>
      </c>
      <c r="AO86" s="22">
        <v>206.2</v>
      </c>
      <c r="AP86" s="15">
        <f t="shared" si="47"/>
        <v>5771.5380000000005</v>
      </c>
      <c r="AQ86" s="24">
        <f t="shared" si="48"/>
        <v>-1.1326000000000001</v>
      </c>
      <c r="AR86" s="24">
        <f t="shared" si="49"/>
        <v>-1.1194999999999986</v>
      </c>
      <c r="AS86" s="24">
        <f t="shared" si="50"/>
        <v>-1.0629000000000026</v>
      </c>
      <c r="AT86" s="24">
        <f t="shared" si="51"/>
        <v>-1.0708999999999982</v>
      </c>
      <c r="AU86" s="24">
        <f t="shared" si="52"/>
        <v>-0.99849999999999994</v>
      </c>
      <c r="AV86" s="24">
        <f t="shared" si="53"/>
        <v>-0.92890000000000228</v>
      </c>
      <c r="AW86" s="24">
        <f t="shared" si="54"/>
        <v>-0.85579999999999856</v>
      </c>
      <c r="AX86" s="24">
        <f t="shared" si="55"/>
        <v>-0.77140000000000342</v>
      </c>
      <c r="AY86" s="24"/>
      <c r="AZ86" s="24"/>
      <c r="BA86" s="24"/>
      <c r="BB86" s="24"/>
      <c r="BC86" s="17">
        <v>20.536999999999999</v>
      </c>
      <c r="BD86" s="12">
        <v>27.990000000000002</v>
      </c>
    </row>
    <row r="87" spans="1:56">
      <c r="A87" s="2">
        <v>83</v>
      </c>
      <c r="B87" s="5">
        <v>39192</v>
      </c>
      <c r="C87" s="14">
        <v>38.479999999999997</v>
      </c>
      <c r="D87" s="4">
        <f t="shared" si="56"/>
        <v>793.91935999999987</v>
      </c>
      <c r="E87" s="14">
        <v>52.09</v>
      </c>
      <c r="F87" s="15">
        <f t="shared" si="57"/>
        <v>1074.7208799999999</v>
      </c>
      <c r="G87" s="14">
        <v>93.29</v>
      </c>
      <c r="H87" s="15">
        <f t="shared" si="58"/>
        <v>1924.75928</v>
      </c>
      <c r="I87" s="14">
        <v>59.35</v>
      </c>
      <c r="J87" s="15">
        <f t="shared" si="59"/>
        <v>1224.5092</v>
      </c>
      <c r="K87" s="14">
        <v>26.765000000000001</v>
      </c>
      <c r="L87" s="15">
        <f t="shared" si="60"/>
        <v>552.21547999999996</v>
      </c>
      <c r="M87" s="14">
        <v>35.130000000000003</v>
      </c>
      <c r="N87" s="15">
        <f t="shared" si="61"/>
        <v>724.80215999999996</v>
      </c>
      <c r="O87" s="16">
        <v>43.59</v>
      </c>
      <c r="P87" s="15">
        <f t="shared" si="34"/>
        <v>1222.30719</v>
      </c>
      <c r="Q87" s="11">
        <v>112.64</v>
      </c>
      <c r="R87" s="15">
        <f t="shared" si="35"/>
        <v>3158.5382399999999</v>
      </c>
      <c r="S87" s="11">
        <v>90.1</v>
      </c>
      <c r="T87" s="15">
        <f t="shared" si="36"/>
        <v>2526.4940999999994</v>
      </c>
      <c r="U87" s="11">
        <v>79.77</v>
      </c>
      <c r="V87" s="15">
        <f t="shared" si="37"/>
        <v>2236.8305699999996</v>
      </c>
      <c r="W87" s="11">
        <v>81.150000000000006</v>
      </c>
      <c r="X87" s="15">
        <f t="shared" si="38"/>
        <v>2275.5271499999999</v>
      </c>
      <c r="Y87" s="11">
        <v>49.55</v>
      </c>
      <c r="Z87" s="15">
        <f t="shared" si="39"/>
        <v>1389.4315499999998</v>
      </c>
      <c r="AA87" s="23">
        <v>90.275000000000006</v>
      </c>
      <c r="AB87" s="15">
        <f t="shared" si="40"/>
        <v>25314.012749999998</v>
      </c>
      <c r="AC87" s="23">
        <v>99.137</v>
      </c>
      <c r="AD87" s="15">
        <f t="shared" si="41"/>
        <v>27799.006169999997</v>
      </c>
      <c r="AE87" s="20">
        <v>94.77</v>
      </c>
      <c r="AF87" s="15">
        <f t="shared" si="42"/>
        <v>26574.455699999995</v>
      </c>
      <c r="AG87" s="21">
        <v>97.03</v>
      </c>
      <c r="AH87" s="15">
        <f t="shared" si="43"/>
        <v>20019.229599999999</v>
      </c>
      <c r="AI87" s="21">
        <v>116</v>
      </c>
      <c r="AJ87" s="15">
        <f t="shared" si="44"/>
        <v>23933.119999999999</v>
      </c>
      <c r="AK87" s="20">
        <v>155.65</v>
      </c>
      <c r="AL87" s="15">
        <f t="shared" si="45"/>
        <v>32113.707999999999</v>
      </c>
      <c r="AM87" s="29">
        <v>692</v>
      </c>
      <c r="AN87" s="15">
        <f t="shared" si="46"/>
        <v>14277.343999999999</v>
      </c>
      <c r="AO87" s="22">
        <v>209.45</v>
      </c>
      <c r="AP87" s="15">
        <f t="shared" si="47"/>
        <v>5873.1874499999994</v>
      </c>
      <c r="AQ87" s="24">
        <f t="shared" si="48"/>
        <v>-1.2275999999999989</v>
      </c>
      <c r="AR87" s="24">
        <f t="shared" si="49"/>
        <v>-1.2144999999999975</v>
      </c>
      <c r="AS87" s="24">
        <f t="shared" si="50"/>
        <v>-1.1138999999999974</v>
      </c>
      <c r="AT87" s="24">
        <f t="shared" si="51"/>
        <v>-1.165899999999997</v>
      </c>
      <c r="AU87" s="24">
        <f t="shared" si="52"/>
        <v>-1.0934999999999988</v>
      </c>
      <c r="AV87" s="24">
        <f t="shared" si="53"/>
        <v>-0.97989999999999711</v>
      </c>
      <c r="AW87" s="24">
        <f t="shared" si="54"/>
        <v>-0.95079999999999742</v>
      </c>
      <c r="AX87" s="24">
        <f t="shared" si="55"/>
        <v>-0.82239999999999824</v>
      </c>
      <c r="AY87" s="24"/>
      <c r="AZ87" s="24"/>
      <c r="BA87" s="24"/>
      <c r="BB87" s="24"/>
      <c r="BC87" s="17">
        <v>20.631999999999998</v>
      </c>
      <c r="BD87" s="12">
        <v>28.040999999999997</v>
      </c>
    </row>
    <row r="88" spans="1:56">
      <c r="A88" s="2">
        <v>84</v>
      </c>
      <c r="B88" s="5">
        <v>39195</v>
      </c>
      <c r="C88" s="14">
        <v>38.56</v>
      </c>
      <c r="D88" s="4">
        <f t="shared" si="56"/>
        <v>795.93624000000011</v>
      </c>
      <c r="E88" s="14">
        <v>51.65</v>
      </c>
      <c r="F88" s="15">
        <f t="shared" si="57"/>
        <v>1066.1334750000001</v>
      </c>
      <c r="G88" s="14">
        <v>93.64</v>
      </c>
      <c r="H88" s="15">
        <f t="shared" si="58"/>
        <v>1932.87006</v>
      </c>
      <c r="I88" s="14">
        <v>58.49</v>
      </c>
      <c r="J88" s="15">
        <f t="shared" si="59"/>
        <v>1207.3213350000001</v>
      </c>
      <c r="K88" s="14">
        <v>26.78</v>
      </c>
      <c r="L88" s="15">
        <f t="shared" si="60"/>
        <v>552.77937000000009</v>
      </c>
      <c r="M88" s="14">
        <v>34.799999999999997</v>
      </c>
      <c r="N88" s="15">
        <f t="shared" si="61"/>
        <v>718.32420000000002</v>
      </c>
      <c r="O88" s="16">
        <v>44.75</v>
      </c>
      <c r="P88" s="15">
        <f t="shared" si="34"/>
        <v>1254.1187499999999</v>
      </c>
      <c r="Q88" s="11">
        <v>113.16</v>
      </c>
      <c r="R88" s="15">
        <f t="shared" si="35"/>
        <v>3171.3089999999997</v>
      </c>
      <c r="S88" s="11">
        <v>91.5</v>
      </c>
      <c r="T88" s="15">
        <f t="shared" si="36"/>
        <v>2564.2874999999999</v>
      </c>
      <c r="U88" s="11">
        <v>81</v>
      </c>
      <c r="V88" s="15">
        <f t="shared" si="37"/>
        <v>2270.0250000000001</v>
      </c>
      <c r="W88" s="11">
        <v>80.47</v>
      </c>
      <c r="X88" s="15">
        <f t="shared" si="38"/>
        <v>2255.17175</v>
      </c>
      <c r="Y88" s="11">
        <v>49.17</v>
      </c>
      <c r="Z88" s="15">
        <f t="shared" si="39"/>
        <v>1377.9892500000001</v>
      </c>
      <c r="AA88" s="23">
        <v>90.436999999999998</v>
      </c>
      <c r="AB88" s="15">
        <f t="shared" si="40"/>
        <v>25344.969249999998</v>
      </c>
      <c r="AC88" s="23">
        <v>99.260999999999996</v>
      </c>
      <c r="AD88" s="15">
        <f t="shared" si="41"/>
        <v>27817.895249999998</v>
      </c>
      <c r="AE88" s="20">
        <v>94.54</v>
      </c>
      <c r="AF88" s="15">
        <f t="shared" si="42"/>
        <v>26494.834999999999</v>
      </c>
      <c r="AG88" s="21">
        <v>97.06</v>
      </c>
      <c r="AH88" s="15">
        <f t="shared" si="43"/>
        <v>20034.639900000002</v>
      </c>
      <c r="AI88" s="21">
        <v>116.2</v>
      </c>
      <c r="AJ88" s="15">
        <f t="shared" si="44"/>
        <v>23985.423000000003</v>
      </c>
      <c r="AK88" s="20">
        <v>156.25</v>
      </c>
      <c r="AL88" s="15">
        <f t="shared" si="45"/>
        <v>32252.34375</v>
      </c>
      <c r="AM88" s="29">
        <v>689.1</v>
      </c>
      <c r="AN88" s="15">
        <f t="shared" si="46"/>
        <v>14224.057650000001</v>
      </c>
      <c r="AO88" s="22">
        <v>213.75</v>
      </c>
      <c r="AP88" s="15">
        <f t="shared" si="47"/>
        <v>5990.34375</v>
      </c>
      <c r="AQ88" s="24">
        <f t="shared" si="48"/>
        <v>-1.2371000000000016</v>
      </c>
      <c r="AR88" s="24">
        <f t="shared" si="49"/>
        <v>-1.2240000000000002</v>
      </c>
      <c r="AS88" s="24">
        <f t="shared" si="50"/>
        <v>-1.0978999999999992</v>
      </c>
      <c r="AT88" s="24">
        <f t="shared" si="51"/>
        <v>-1.1753999999999998</v>
      </c>
      <c r="AU88" s="24">
        <f t="shared" si="52"/>
        <v>-1.1030000000000015</v>
      </c>
      <c r="AV88" s="24">
        <f t="shared" si="53"/>
        <v>-0.96389999999999887</v>
      </c>
      <c r="AW88" s="24">
        <f t="shared" si="54"/>
        <v>-0.96030000000000015</v>
      </c>
      <c r="AX88" s="24">
        <f t="shared" si="55"/>
        <v>-0.80640000000000001</v>
      </c>
      <c r="AY88" s="24"/>
      <c r="AZ88" s="24"/>
      <c r="BA88" s="24"/>
      <c r="BB88" s="24"/>
      <c r="BC88" s="17">
        <v>20.641500000000001</v>
      </c>
      <c r="BD88" s="12">
        <v>28.024999999999999</v>
      </c>
    </row>
    <row r="89" spans="1:56">
      <c r="A89" s="2">
        <v>85</v>
      </c>
      <c r="B89" s="5">
        <v>39196</v>
      </c>
      <c r="C89" s="14">
        <v>38.74</v>
      </c>
      <c r="D89" s="4">
        <f t="shared" si="56"/>
        <v>796.93991000000005</v>
      </c>
      <c r="E89" s="14">
        <v>51.71</v>
      </c>
      <c r="F89" s="15">
        <f t="shared" si="57"/>
        <v>1063.7522650000001</v>
      </c>
      <c r="G89" s="14">
        <v>93.67</v>
      </c>
      <c r="H89" s="15">
        <f t="shared" si="58"/>
        <v>1926.932405</v>
      </c>
      <c r="I89" s="14">
        <v>58.81</v>
      </c>
      <c r="J89" s="15">
        <f t="shared" si="59"/>
        <v>1209.809915</v>
      </c>
      <c r="K89" s="14">
        <v>26.754999999999999</v>
      </c>
      <c r="L89" s="15">
        <f t="shared" si="60"/>
        <v>550.39048249999996</v>
      </c>
      <c r="M89" s="14">
        <v>34.76</v>
      </c>
      <c r="N89" s="15">
        <f t="shared" si="61"/>
        <v>715.06533999999999</v>
      </c>
      <c r="O89" s="16">
        <v>44.7</v>
      </c>
      <c r="P89" s="15">
        <f t="shared" si="34"/>
        <v>1254.2820000000002</v>
      </c>
      <c r="Q89" s="11">
        <v>112.24</v>
      </c>
      <c r="R89" s="15">
        <f t="shared" si="35"/>
        <v>3149.4544000000001</v>
      </c>
      <c r="S89" s="11">
        <v>89.51</v>
      </c>
      <c r="T89" s="15">
        <f t="shared" si="36"/>
        <v>2511.6506000000004</v>
      </c>
      <c r="U89" s="11">
        <v>78.040000000000006</v>
      </c>
      <c r="V89" s="15">
        <f t="shared" si="37"/>
        <v>2189.8024000000005</v>
      </c>
      <c r="W89" s="11">
        <v>80.12</v>
      </c>
      <c r="X89" s="15">
        <f t="shared" si="38"/>
        <v>2248.1672000000003</v>
      </c>
      <c r="Y89" s="11">
        <v>49.7</v>
      </c>
      <c r="Z89" s="15">
        <f t="shared" si="39"/>
        <v>1394.5820000000001</v>
      </c>
      <c r="AA89" s="23">
        <v>90.521000000000001</v>
      </c>
      <c r="AB89" s="15">
        <f t="shared" si="40"/>
        <v>25400.192600000002</v>
      </c>
      <c r="AC89" s="23">
        <v>99.323999999999998</v>
      </c>
      <c r="AD89" s="15">
        <f t="shared" si="41"/>
        <v>27870.314400000003</v>
      </c>
      <c r="AE89" s="20">
        <v>94.49</v>
      </c>
      <c r="AF89" s="15">
        <f t="shared" si="42"/>
        <v>26513.894</v>
      </c>
      <c r="AG89" s="21">
        <v>97.19</v>
      </c>
      <c r="AH89" s="15">
        <f t="shared" si="43"/>
        <v>19993.440849999999</v>
      </c>
      <c r="AI89" s="21">
        <v>116.2</v>
      </c>
      <c r="AJ89" s="15">
        <f t="shared" si="44"/>
        <v>23904.082999999999</v>
      </c>
      <c r="AK89" s="20">
        <v>156.69999999999999</v>
      </c>
      <c r="AL89" s="15">
        <f t="shared" si="45"/>
        <v>32235.540499999996</v>
      </c>
      <c r="AM89" s="29">
        <v>684</v>
      </c>
      <c r="AN89" s="15">
        <f t="shared" si="46"/>
        <v>14070.906000000001</v>
      </c>
      <c r="AO89" s="22">
        <v>216</v>
      </c>
      <c r="AP89" s="15">
        <f t="shared" si="47"/>
        <v>6060.9600000000009</v>
      </c>
      <c r="AQ89" s="24">
        <f t="shared" si="48"/>
        <v>-1.1671000000000014</v>
      </c>
      <c r="AR89" s="24">
        <f t="shared" si="49"/>
        <v>-1.1539999999999999</v>
      </c>
      <c r="AS89" s="24">
        <f t="shared" si="50"/>
        <v>-1.1329000000000029</v>
      </c>
      <c r="AT89" s="24">
        <f t="shared" si="51"/>
        <v>-1.1053999999999995</v>
      </c>
      <c r="AU89" s="24">
        <f t="shared" si="52"/>
        <v>-1.0330000000000013</v>
      </c>
      <c r="AV89" s="24">
        <f t="shared" si="53"/>
        <v>-0.99890000000000256</v>
      </c>
      <c r="AW89" s="24">
        <f t="shared" si="54"/>
        <v>-0.89029999999999987</v>
      </c>
      <c r="AX89" s="24">
        <f t="shared" si="55"/>
        <v>-0.8414000000000037</v>
      </c>
      <c r="AY89" s="24"/>
      <c r="AZ89" s="24"/>
      <c r="BA89" s="24"/>
      <c r="BB89" s="24"/>
      <c r="BC89" s="17">
        <v>20.5715</v>
      </c>
      <c r="BD89" s="12">
        <v>28.060000000000002</v>
      </c>
    </row>
    <row r="90" spans="1:56">
      <c r="A90" s="2">
        <v>86</v>
      </c>
      <c r="B90" s="5">
        <v>39197</v>
      </c>
      <c r="C90" s="14">
        <v>39.340000000000003</v>
      </c>
      <c r="D90" s="4">
        <f t="shared" si="56"/>
        <v>811.64321000000007</v>
      </c>
      <c r="E90" s="14">
        <v>51.74</v>
      </c>
      <c r="F90" s="15">
        <f t="shared" si="57"/>
        <v>1067.47381</v>
      </c>
      <c r="G90" s="14">
        <v>94.69</v>
      </c>
      <c r="H90" s="15">
        <f t="shared" si="58"/>
        <v>1953.5967349999999</v>
      </c>
      <c r="I90" s="14">
        <v>58.79</v>
      </c>
      <c r="J90" s="15">
        <f t="shared" si="59"/>
        <v>1212.9258849999999</v>
      </c>
      <c r="K90" s="14">
        <v>26.81</v>
      </c>
      <c r="L90" s="15">
        <f t="shared" si="60"/>
        <v>553.13051499999995</v>
      </c>
      <c r="M90" s="14">
        <v>35.409999999999997</v>
      </c>
      <c r="N90" s="15">
        <f t="shared" si="61"/>
        <v>730.5614149999999</v>
      </c>
      <c r="O90" s="16">
        <v>45.15</v>
      </c>
      <c r="P90" s="15">
        <f t="shared" si="34"/>
        <v>1271.040225</v>
      </c>
      <c r="Q90" s="11">
        <v>113.75</v>
      </c>
      <c r="R90" s="15">
        <f t="shared" si="35"/>
        <v>3202.2331249999997</v>
      </c>
      <c r="S90" s="11">
        <v>86.38</v>
      </c>
      <c r="T90" s="15">
        <f t="shared" si="36"/>
        <v>2431.7265699999998</v>
      </c>
      <c r="U90" s="11">
        <v>78</v>
      </c>
      <c r="V90" s="15">
        <f t="shared" si="37"/>
        <v>2195.817</v>
      </c>
      <c r="W90" s="11">
        <v>81.02</v>
      </c>
      <c r="X90" s="15">
        <f t="shared" si="38"/>
        <v>2280.8345299999996</v>
      </c>
      <c r="Y90" s="11">
        <v>50.98</v>
      </c>
      <c r="Z90" s="15">
        <f t="shared" si="39"/>
        <v>1435.1634699999997</v>
      </c>
      <c r="AA90" s="23">
        <v>90.536000000000001</v>
      </c>
      <c r="AB90" s="15">
        <f t="shared" si="40"/>
        <v>25487.242040000001</v>
      </c>
      <c r="AC90" s="23">
        <v>99.18</v>
      </c>
      <c r="AD90" s="15">
        <f t="shared" si="41"/>
        <v>27920.657700000003</v>
      </c>
      <c r="AE90" s="20">
        <v>94.4</v>
      </c>
      <c r="AF90" s="15">
        <f t="shared" si="42"/>
        <v>26575.016</v>
      </c>
      <c r="AG90" s="21">
        <v>97.4</v>
      </c>
      <c r="AH90" s="15">
        <f t="shared" si="43"/>
        <v>20095.080999999998</v>
      </c>
      <c r="AI90" s="21">
        <v>116.35</v>
      </c>
      <c r="AJ90" s="15">
        <f t="shared" si="44"/>
        <v>24004.750249999997</v>
      </c>
      <c r="AK90" s="20">
        <v>156.1</v>
      </c>
      <c r="AL90" s="15">
        <f t="shared" si="45"/>
        <v>32205.771499999995</v>
      </c>
      <c r="AM90" s="29">
        <v>685</v>
      </c>
      <c r="AN90" s="15">
        <f t="shared" si="46"/>
        <v>14132.577499999999</v>
      </c>
      <c r="AO90" s="22">
        <v>222.3</v>
      </c>
      <c r="AP90" s="15">
        <f t="shared" si="47"/>
        <v>6258.07845</v>
      </c>
      <c r="AQ90" s="24">
        <f t="shared" si="48"/>
        <v>-1.2271000000000001</v>
      </c>
      <c r="AR90" s="24">
        <f t="shared" si="49"/>
        <v>-1.2139999999999986</v>
      </c>
      <c r="AS90" s="24">
        <f t="shared" si="50"/>
        <v>-1.2243999999999993</v>
      </c>
      <c r="AT90" s="24">
        <f t="shared" si="51"/>
        <v>-1.1653999999999982</v>
      </c>
      <c r="AU90" s="24">
        <f t="shared" si="52"/>
        <v>-1.093</v>
      </c>
      <c r="AV90" s="24">
        <f t="shared" si="53"/>
        <v>-1.0903999999999989</v>
      </c>
      <c r="AW90" s="24">
        <f t="shared" si="54"/>
        <v>-0.95029999999999859</v>
      </c>
      <c r="AX90" s="24">
        <f t="shared" si="55"/>
        <v>-0.93290000000000006</v>
      </c>
      <c r="AY90" s="24"/>
      <c r="AZ90" s="24"/>
      <c r="BA90" s="24"/>
      <c r="BB90" s="24"/>
      <c r="BC90" s="17">
        <v>20.631499999999999</v>
      </c>
      <c r="BD90" s="12">
        <v>28.151499999999999</v>
      </c>
    </row>
    <row r="91" spans="1:56">
      <c r="A91" s="2">
        <v>87</v>
      </c>
      <c r="B91" s="5">
        <v>39198</v>
      </c>
      <c r="C91" s="14">
        <v>38.72</v>
      </c>
      <c r="D91" s="4">
        <f t="shared" si="56"/>
        <v>799.70352000000003</v>
      </c>
      <c r="E91" s="14">
        <v>52.08</v>
      </c>
      <c r="F91" s="15">
        <f t="shared" si="57"/>
        <v>1075.63428</v>
      </c>
      <c r="G91" s="14">
        <v>94.26</v>
      </c>
      <c r="H91" s="15">
        <f t="shared" si="58"/>
        <v>1946.7989100000002</v>
      </c>
      <c r="I91" s="14">
        <v>58.42</v>
      </c>
      <c r="J91" s="15">
        <f t="shared" si="59"/>
        <v>1206.5774700000002</v>
      </c>
      <c r="K91" s="14">
        <v>26.92</v>
      </c>
      <c r="L91" s="15">
        <f t="shared" si="60"/>
        <v>555.99222000000009</v>
      </c>
      <c r="M91" s="14">
        <v>35.840000000000003</v>
      </c>
      <c r="N91" s="15">
        <f t="shared" si="61"/>
        <v>740.22144000000014</v>
      </c>
      <c r="O91" s="16">
        <v>46</v>
      </c>
      <c r="P91" s="15">
        <f t="shared" si="34"/>
        <v>1291.45</v>
      </c>
      <c r="Q91" s="11">
        <v>113.81</v>
      </c>
      <c r="R91" s="15">
        <f t="shared" si="35"/>
        <v>3195.2157499999998</v>
      </c>
      <c r="S91" s="11">
        <v>89.61</v>
      </c>
      <c r="T91" s="15">
        <f t="shared" si="36"/>
        <v>2515.8007499999999</v>
      </c>
      <c r="U91" s="11">
        <v>78.05</v>
      </c>
      <c r="V91" s="15">
        <f t="shared" si="37"/>
        <v>2191.2537499999999</v>
      </c>
      <c r="W91" s="11">
        <v>81.95</v>
      </c>
      <c r="X91" s="15">
        <f t="shared" si="38"/>
        <v>2300.7462500000001</v>
      </c>
      <c r="Y91" s="11">
        <v>51.4</v>
      </c>
      <c r="Z91" s="15">
        <f t="shared" si="39"/>
        <v>1443.0549999999998</v>
      </c>
      <c r="AA91" s="23">
        <v>90.406000000000006</v>
      </c>
      <c r="AB91" s="15">
        <f t="shared" si="40"/>
        <v>25381.484500000002</v>
      </c>
      <c r="AC91" s="23">
        <v>98.981999999999999</v>
      </c>
      <c r="AD91" s="15">
        <f t="shared" si="41"/>
        <v>27789.196499999998</v>
      </c>
      <c r="AE91" s="20">
        <v>94.45</v>
      </c>
      <c r="AF91" s="15">
        <f t="shared" si="42"/>
        <v>26516.837500000001</v>
      </c>
      <c r="AG91" s="21">
        <v>97.24</v>
      </c>
      <c r="AH91" s="15">
        <f t="shared" si="43"/>
        <v>20083.463400000001</v>
      </c>
      <c r="AI91" s="21">
        <v>116.35</v>
      </c>
      <c r="AJ91" s="15">
        <f t="shared" si="44"/>
        <v>24030.347249999999</v>
      </c>
      <c r="AK91" s="20">
        <v>155.69999999999999</v>
      </c>
      <c r="AL91" s="15">
        <f t="shared" si="45"/>
        <v>32157.499499999998</v>
      </c>
      <c r="AM91" s="29">
        <v>674.7</v>
      </c>
      <c r="AN91" s="15">
        <f t="shared" si="46"/>
        <v>13934.916450000002</v>
      </c>
      <c r="AO91" s="22">
        <v>220.73</v>
      </c>
      <c r="AP91" s="15">
        <f t="shared" si="47"/>
        <v>6196.9947499999998</v>
      </c>
      <c r="AQ91" s="24">
        <f t="shared" si="48"/>
        <v>-1.2491000000000021</v>
      </c>
      <c r="AR91" s="24">
        <f t="shared" si="49"/>
        <v>-1.2360000000000007</v>
      </c>
      <c r="AS91" s="24">
        <f t="shared" si="50"/>
        <v>-1.1478999999999999</v>
      </c>
      <c r="AT91" s="24">
        <f t="shared" si="51"/>
        <v>-1.1874000000000002</v>
      </c>
      <c r="AU91" s="24">
        <f t="shared" si="52"/>
        <v>-1.115000000000002</v>
      </c>
      <c r="AV91" s="24">
        <f t="shared" si="53"/>
        <v>-1.0138999999999996</v>
      </c>
      <c r="AW91" s="24">
        <f t="shared" si="54"/>
        <v>-0.97230000000000061</v>
      </c>
      <c r="AX91" s="24">
        <f t="shared" si="55"/>
        <v>-0.85640000000000072</v>
      </c>
      <c r="AY91" s="24"/>
      <c r="AZ91" s="24"/>
      <c r="BA91" s="24"/>
      <c r="BB91" s="24"/>
      <c r="BC91" s="17">
        <v>20.653500000000001</v>
      </c>
      <c r="BD91" s="12">
        <v>28.074999999999999</v>
      </c>
    </row>
    <row r="92" spans="1:56">
      <c r="A92" s="2">
        <v>88</v>
      </c>
      <c r="B92" s="5">
        <v>39199</v>
      </c>
      <c r="C92" s="14">
        <v>38.68</v>
      </c>
      <c r="D92" s="4">
        <f t="shared" si="56"/>
        <v>797.69763999999986</v>
      </c>
      <c r="E92" s="14">
        <v>52.06</v>
      </c>
      <c r="F92" s="15">
        <f t="shared" si="57"/>
        <v>1073.63338</v>
      </c>
      <c r="G92" s="14">
        <v>94.02</v>
      </c>
      <c r="H92" s="15">
        <f t="shared" si="58"/>
        <v>1938.9744599999997</v>
      </c>
      <c r="I92" s="14">
        <v>57.94</v>
      </c>
      <c r="J92" s="15">
        <f t="shared" si="59"/>
        <v>1194.8966199999998</v>
      </c>
      <c r="K92" s="14">
        <v>27.06</v>
      </c>
      <c r="L92" s="15">
        <f t="shared" si="60"/>
        <v>558.05837999999994</v>
      </c>
      <c r="M92" s="14">
        <v>36.840000000000003</v>
      </c>
      <c r="N92" s="15">
        <f t="shared" si="61"/>
        <v>759.75131999999996</v>
      </c>
      <c r="O92" s="16">
        <v>45.42</v>
      </c>
      <c r="P92" s="15">
        <f t="shared" si="34"/>
        <v>1278.8228100000001</v>
      </c>
      <c r="Q92" s="11">
        <v>112.69</v>
      </c>
      <c r="R92" s="15">
        <f t="shared" si="35"/>
        <v>3172.8432950000001</v>
      </c>
      <c r="S92" s="11">
        <v>90.34</v>
      </c>
      <c r="T92" s="15">
        <f t="shared" si="36"/>
        <v>2543.5678700000003</v>
      </c>
      <c r="U92" s="11">
        <v>78.33</v>
      </c>
      <c r="V92" s="15">
        <f t="shared" si="37"/>
        <v>2205.4203149999998</v>
      </c>
      <c r="W92" s="11">
        <v>81.849999999999994</v>
      </c>
      <c r="X92" s="15">
        <f t="shared" si="38"/>
        <v>2304.5276749999998</v>
      </c>
      <c r="Y92" s="11">
        <v>51.18</v>
      </c>
      <c r="Z92" s="15">
        <f t="shared" si="39"/>
        <v>1440.9984899999999</v>
      </c>
      <c r="AA92" s="23">
        <v>90.457999999999998</v>
      </c>
      <c r="AB92" s="15">
        <f t="shared" si="40"/>
        <v>25468.902190000001</v>
      </c>
      <c r="AC92" s="23">
        <v>98.99</v>
      </c>
      <c r="AD92" s="15">
        <f t="shared" si="41"/>
        <v>27871.12945</v>
      </c>
      <c r="AE92" s="20">
        <v>94.51</v>
      </c>
      <c r="AF92" s="15">
        <f t="shared" si="42"/>
        <v>26609.763050000001</v>
      </c>
      <c r="AG92" s="21">
        <v>97.04</v>
      </c>
      <c r="AH92" s="15">
        <f t="shared" si="43"/>
        <v>20012.5592</v>
      </c>
      <c r="AI92" s="21">
        <v>116</v>
      </c>
      <c r="AJ92" s="15">
        <f t="shared" si="44"/>
        <v>23922.679999999997</v>
      </c>
      <c r="AK92" s="20">
        <v>154.4</v>
      </c>
      <c r="AL92" s="15">
        <f t="shared" si="45"/>
        <v>31841.911999999997</v>
      </c>
      <c r="AM92" s="29">
        <v>681.7</v>
      </c>
      <c r="AN92" s="15">
        <f t="shared" si="46"/>
        <v>14058.6991</v>
      </c>
      <c r="AO92" s="22">
        <v>225.46</v>
      </c>
      <c r="AP92" s="15">
        <f t="shared" si="47"/>
        <v>6347.9390300000005</v>
      </c>
      <c r="AQ92" s="24">
        <f t="shared" si="48"/>
        <v>-1.2185999999999986</v>
      </c>
      <c r="AR92" s="24">
        <f t="shared" si="49"/>
        <v>-1.2054999999999971</v>
      </c>
      <c r="AS92" s="24">
        <f t="shared" si="50"/>
        <v>-1.2284000000000006</v>
      </c>
      <c r="AT92" s="24">
        <f t="shared" si="51"/>
        <v>-1.1568999999999967</v>
      </c>
      <c r="AU92" s="24">
        <f t="shared" si="52"/>
        <v>-1.0844999999999985</v>
      </c>
      <c r="AV92" s="24">
        <f t="shared" si="53"/>
        <v>-1.0944000000000003</v>
      </c>
      <c r="AW92" s="24">
        <f t="shared" si="54"/>
        <v>-0.94179999999999708</v>
      </c>
      <c r="AX92" s="24">
        <f t="shared" si="55"/>
        <v>-0.9369000000000014</v>
      </c>
      <c r="AY92" s="24"/>
      <c r="AZ92" s="24"/>
      <c r="BA92" s="24"/>
      <c r="BB92" s="24"/>
      <c r="BC92" s="17">
        <v>20.622999999999998</v>
      </c>
      <c r="BD92" s="12">
        <v>28.1555</v>
      </c>
    </row>
    <row r="93" spans="1:56">
      <c r="A93" s="2">
        <v>89</v>
      </c>
      <c r="B93" s="5">
        <v>39202</v>
      </c>
      <c r="C93" s="14">
        <v>39.1</v>
      </c>
      <c r="D93" s="4">
        <f t="shared" si="56"/>
        <v>807.76689999999996</v>
      </c>
      <c r="E93" s="14">
        <v>52.19</v>
      </c>
      <c r="F93" s="15">
        <f t="shared" si="57"/>
        <v>1078.1932099999999</v>
      </c>
      <c r="G93" s="14">
        <v>93</v>
      </c>
      <c r="H93" s="15">
        <f t="shared" si="58"/>
        <v>1921.2869999999998</v>
      </c>
      <c r="I93" s="14">
        <v>57.78</v>
      </c>
      <c r="J93" s="15">
        <f t="shared" si="59"/>
        <v>1193.6770199999999</v>
      </c>
      <c r="K93" s="14">
        <v>26.93</v>
      </c>
      <c r="L93" s="15">
        <f t="shared" si="60"/>
        <v>556.34686999999997</v>
      </c>
      <c r="M93" s="14">
        <v>36.86</v>
      </c>
      <c r="N93" s="15">
        <f t="shared" si="61"/>
        <v>761.49073999999996</v>
      </c>
      <c r="O93" s="16">
        <v>45.32</v>
      </c>
      <c r="P93" s="15">
        <f t="shared" si="34"/>
        <v>1276.4377999999999</v>
      </c>
      <c r="Q93" s="11">
        <v>113.3</v>
      </c>
      <c r="R93" s="15">
        <f t="shared" si="35"/>
        <v>3191.0944999999997</v>
      </c>
      <c r="S93" s="11">
        <v>89.24</v>
      </c>
      <c r="T93" s="15">
        <f t="shared" si="36"/>
        <v>2513.4445999999998</v>
      </c>
      <c r="U93" s="11">
        <v>77.5</v>
      </c>
      <c r="V93" s="15">
        <f t="shared" si="37"/>
        <v>2182.7874999999999</v>
      </c>
      <c r="W93" s="11">
        <v>82.45</v>
      </c>
      <c r="X93" s="15">
        <f t="shared" si="38"/>
        <v>2322.2042500000002</v>
      </c>
      <c r="Y93" s="11">
        <v>50.36</v>
      </c>
      <c r="Z93" s="15">
        <f t="shared" si="39"/>
        <v>1418.3894</v>
      </c>
      <c r="AA93" s="23">
        <v>90.972999999999999</v>
      </c>
      <c r="AB93" s="15">
        <f t="shared" si="40"/>
        <v>25622.545449999998</v>
      </c>
      <c r="AC93" s="23">
        <v>99.36</v>
      </c>
      <c r="AD93" s="15">
        <f t="shared" si="41"/>
        <v>27984.743999999999</v>
      </c>
      <c r="AE93" s="20">
        <v>94.41</v>
      </c>
      <c r="AF93" s="15">
        <f t="shared" si="42"/>
        <v>26590.576499999996</v>
      </c>
      <c r="AG93" s="21">
        <v>96.94</v>
      </c>
      <c r="AH93" s="15">
        <f t="shared" si="43"/>
        <v>20026.834599999998</v>
      </c>
      <c r="AI93" s="21">
        <v>116</v>
      </c>
      <c r="AJ93" s="15">
        <f t="shared" si="44"/>
        <v>23964.44</v>
      </c>
      <c r="AK93" s="20">
        <v>154.75</v>
      </c>
      <c r="AL93" s="15">
        <f t="shared" si="45"/>
        <v>31969.802499999998</v>
      </c>
      <c r="AM93" s="29">
        <v>677.4</v>
      </c>
      <c r="AN93" s="15">
        <f t="shared" si="46"/>
        <v>13994.406599999998</v>
      </c>
      <c r="AO93" s="22">
        <v>228.99</v>
      </c>
      <c r="AP93" s="15">
        <f t="shared" si="47"/>
        <v>6449.50335</v>
      </c>
      <c r="AQ93" s="24">
        <f t="shared" si="48"/>
        <v>-1.2545999999999999</v>
      </c>
      <c r="AR93" s="24">
        <f t="shared" si="49"/>
        <v>-1.2414999999999985</v>
      </c>
      <c r="AS93" s="24">
        <f t="shared" si="50"/>
        <v>-1.2378999999999998</v>
      </c>
      <c r="AT93" s="24">
        <f t="shared" si="51"/>
        <v>-1.1928999999999981</v>
      </c>
      <c r="AU93" s="24">
        <f t="shared" si="52"/>
        <v>-1.1204999999999998</v>
      </c>
      <c r="AV93" s="24">
        <f t="shared" si="53"/>
        <v>-1.1038999999999994</v>
      </c>
      <c r="AW93" s="24">
        <f t="shared" si="54"/>
        <v>-0.97779999999999845</v>
      </c>
      <c r="AX93" s="24">
        <f t="shared" si="55"/>
        <v>-0.94640000000000057</v>
      </c>
      <c r="AY93" s="24"/>
      <c r="AZ93" s="24"/>
      <c r="BA93" s="24"/>
      <c r="BB93" s="24"/>
      <c r="BC93" s="17">
        <v>20.658999999999999</v>
      </c>
      <c r="BD93" s="12">
        <v>28.164999999999999</v>
      </c>
    </row>
    <row r="94" spans="1:56">
      <c r="A94" s="2">
        <v>90</v>
      </c>
      <c r="B94" s="5">
        <v>39204</v>
      </c>
      <c r="C94" s="14">
        <v>38.96</v>
      </c>
      <c r="D94" s="4">
        <f t="shared" si="56"/>
        <v>806.76420000000019</v>
      </c>
      <c r="E94" s="14">
        <v>52.71</v>
      </c>
      <c r="F94" s="15">
        <f t="shared" si="57"/>
        <v>1091.4923250000002</v>
      </c>
      <c r="G94" s="14">
        <v>93.83</v>
      </c>
      <c r="H94" s="15">
        <f t="shared" si="58"/>
        <v>1942.9847250000003</v>
      </c>
      <c r="I94" s="14">
        <v>57.68</v>
      </c>
      <c r="J94" s="15">
        <f t="shared" si="59"/>
        <v>1194.4086000000002</v>
      </c>
      <c r="K94" s="14">
        <v>26.74</v>
      </c>
      <c r="L94" s="15">
        <f t="shared" si="60"/>
        <v>553.71855000000005</v>
      </c>
      <c r="M94" s="14">
        <v>37.31</v>
      </c>
      <c r="N94" s="15">
        <f t="shared" si="61"/>
        <v>772.59682500000019</v>
      </c>
      <c r="O94" s="16">
        <v>45.95</v>
      </c>
      <c r="P94" s="15">
        <f t="shared" si="34"/>
        <v>1293.1019250000002</v>
      </c>
      <c r="Q94" s="11">
        <v>113.14</v>
      </c>
      <c r="R94" s="15">
        <f t="shared" si="35"/>
        <v>3183.92931</v>
      </c>
      <c r="S94" s="11">
        <v>90.95</v>
      </c>
      <c r="T94" s="15">
        <f t="shared" si="36"/>
        <v>2559.4694250000002</v>
      </c>
      <c r="U94" s="11">
        <v>78.400000000000006</v>
      </c>
      <c r="V94" s="15">
        <f t="shared" si="37"/>
        <v>2206.2936000000004</v>
      </c>
      <c r="W94" s="11">
        <v>82.6</v>
      </c>
      <c r="X94" s="15">
        <f t="shared" si="38"/>
        <v>2324.4879000000001</v>
      </c>
      <c r="Y94" s="11">
        <v>50.86</v>
      </c>
      <c r="Z94" s="15">
        <f t="shared" si="39"/>
        <v>1431.2766899999999</v>
      </c>
      <c r="AA94" s="23">
        <v>90.614999999999995</v>
      </c>
      <c r="AB94" s="15">
        <f t="shared" si="40"/>
        <v>25500.420224999998</v>
      </c>
      <c r="AC94" s="23">
        <v>99.007999999999996</v>
      </c>
      <c r="AD94" s="15">
        <f t="shared" si="41"/>
        <v>27862.336319999999</v>
      </c>
      <c r="AE94" s="20">
        <v>94.34</v>
      </c>
      <c r="AF94" s="15">
        <f t="shared" si="42"/>
        <v>26548.6911</v>
      </c>
      <c r="AG94" s="21">
        <v>97.16</v>
      </c>
      <c r="AH94" s="15">
        <f t="shared" si="43"/>
        <v>20119.407000000003</v>
      </c>
      <c r="AI94" s="21">
        <v>116.1</v>
      </c>
      <c r="AJ94" s="15">
        <f t="shared" si="44"/>
        <v>24041.407500000001</v>
      </c>
      <c r="AK94" s="20">
        <v>154.94999999999999</v>
      </c>
      <c r="AL94" s="15">
        <f t="shared" si="45"/>
        <v>32086.271250000005</v>
      </c>
      <c r="AM94" s="29">
        <v>672.9</v>
      </c>
      <c r="AN94" s="15">
        <f t="shared" si="46"/>
        <v>13934.076750000002</v>
      </c>
      <c r="AO94" s="22">
        <v>222.3</v>
      </c>
      <c r="AP94" s="15">
        <f t="shared" si="47"/>
        <v>6255.85545</v>
      </c>
      <c r="AQ94" s="24">
        <f t="shared" si="48"/>
        <v>-1.3031000000000041</v>
      </c>
      <c r="AR94" s="24">
        <f t="shared" si="49"/>
        <v>-1.2900000000000027</v>
      </c>
      <c r="AS94" s="24">
        <f t="shared" si="50"/>
        <v>-1.2144000000000013</v>
      </c>
      <c r="AT94" s="24">
        <f t="shared" si="51"/>
        <v>-1.2414000000000023</v>
      </c>
      <c r="AU94" s="24">
        <f t="shared" si="52"/>
        <v>-1.169000000000004</v>
      </c>
      <c r="AV94" s="24">
        <f t="shared" si="53"/>
        <v>-1.0804000000000009</v>
      </c>
      <c r="AW94" s="24">
        <f t="shared" si="54"/>
        <v>-1.0263000000000027</v>
      </c>
      <c r="AX94" s="24">
        <f t="shared" si="55"/>
        <v>-0.92290000000000205</v>
      </c>
      <c r="AY94" s="24"/>
      <c r="AZ94" s="24"/>
      <c r="BA94" s="24"/>
      <c r="BB94" s="24"/>
      <c r="BC94" s="17">
        <v>20.707500000000003</v>
      </c>
      <c r="BD94" s="12">
        <v>28.141500000000001</v>
      </c>
    </row>
    <row r="95" spans="1:56">
      <c r="A95" s="2">
        <v>91</v>
      </c>
      <c r="B95" s="5">
        <v>39205</v>
      </c>
      <c r="C95" s="14">
        <v>39.25</v>
      </c>
      <c r="D95" s="4">
        <f t="shared" si="56"/>
        <v>814.84962500000006</v>
      </c>
      <c r="E95" s="14">
        <v>52.91</v>
      </c>
      <c r="F95" s="15">
        <f t="shared" si="57"/>
        <v>1098.4380549999998</v>
      </c>
      <c r="G95" s="14">
        <v>93.85</v>
      </c>
      <c r="H95" s="15">
        <f t="shared" si="58"/>
        <v>1948.3729249999999</v>
      </c>
      <c r="I95" s="14">
        <v>57.44</v>
      </c>
      <c r="J95" s="15">
        <f t="shared" si="59"/>
        <v>1192.4831199999999</v>
      </c>
      <c r="K95" s="14">
        <v>26.64</v>
      </c>
      <c r="L95" s="15">
        <f t="shared" si="60"/>
        <v>553.05971999999997</v>
      </c>
      <c r="M95" s="14">
        <v>37.340000000000003</v>
      </c>
      <c r="N95" s="15">
        <f t="shared" si="61"/>
        <v>775.19707000000005</v>
      </c>
      <c r="O95" s="16">
        <v>46.43</v>
      </c>
      <c r="P95" s="15">
        <f t="shared" si="34"/>
        <v>1306.609845</v>
      </c>
      <c r="Q95" s="11">
        <v>113.7</v>
      </c>
      <c r="R95" s="15">
        <f t="shared" si="35"/>
        <v>3199.6885500000003</v>
      </c>
      <c r="S95" s="11">
        <v>90.9</v>
      </c>
      <c r="T95" s="15">
        <f t="shared" si="36"/>
        <v>2558.0623500000002</v>
      </c>
      <c r="U95" s="11">
        <v>77.78</v>
      </c>
      <c r="V95" s="15">
        <f t="shared" si="37"/>
        <v>2188.8458700000001</v>
      </c>
      <c r="W95" s="11">
        <v>84</v>
      </c>
      <c r="X95" s="15">
        <f t="shared" si="38"/>
        <v>2363.886</v>
      </c>
      <c r="Y95" s="11">
        <v>51.74</v>
      </c>
      <c r="Z95" s="15">
        <f t="shared" si="39"/>
        <v>1456.0412100000001</v>
      </c>
      <c r="AA95" s="23">
        <v>90.521000000000001</v>
      </c>
      <c r="AB95" s="15">
        <f t="shared" si="40"/>
        <v>25473.967215000004</v>
      </c>
      <c r="AC95" s="23">
        <v>98.917000000000002</v>
      </c>
      <c r="AD95" s="15">
        <f t="shared" si="41"/>
        <v>27836.727555000001</v>
      </c>
      <c r="AE95" s="20">
        <v>94.37</v>
      </c>
      <c r="AF95" s="15">
        <f t="shared" si="42"/>
        <v>26557.133550000002</v>
      </c>
      <c r="AG95" s="21">
        <v>97.16</v>
      </c>
      <c r="AH95" s="15">
        <f t="shared" si="43"/>
        <v>20170.9018</v>
      </c>
      <c r="AI95" s="21">
        <v>116.15</v>
      </c>
      <c r="AJ95" s="15">
        <f t="shared" si="44"/>
        <v>24113.320750000003</v>
      </c>
      <c r="AK95" s="20">
        <v>155.5</v>
      </c>
      <c r="AL95" s="15">
        <f t="shared" si="45"/>
        <v>32282.577500000003</v>
      </c>
      <c r="AM95" s="29">
        <v>681.3</v>
      </c>
      <c r="AN95" s="15">
        <f t="shared" si="46"/>
        <v>14144.128649999999</v>
      </c>
      <c r="AO95" s="22">
        <v>224.45</v>
      </c>
      <c r="AP95" s="15">
        <f t="shared" si="47"/>
        <v>6316.3596749999997</v>
      </c>
      <c r="AQ95" s="24">
        <f t="shared" si="48"/>
        <v>-1.3561000000000014</v>
      </c>
      <c r="AR95" s="24">
        <f t="shared" si="49"/>
        <v>-1.343</v>
      </c>
      <c r="AS95" s="24">
        <f t="shared" si="50"/>
        <v>-1.2144000000000013</v>
      </c>
      <c r="AT95" s="24">
        <f t="shared" si="51"/>
        <v>-1.2943999999999996</v>
      </c>
      <c r="AU95" s="24">
        <f t="shared" si="52"/>
        <v>-1.2220000000000013</v>
      </c>
      <c r="AV95" s="24">
        <f t="shared" si="53"/>
        <v>-1.0804000000000009</v>
      </c>
      <c r="AW95" s="24">
        <f t="shared" si="54"/>
        <v>-1.0792999999999999</v>
      </c>
      <c r="AX95" s="24">
        <f t="shared" si="55"/>
        <v>-0.92290000000000205</v>
      </c>
      <c r="AY95" s="24"/>
      <c r="AZ95" s="24"/>
      <c r="BA95" s="24"/>
      <c r="BB95" s="24"/>
      <c r="BC95" s="17">
        <v>20.7605</v>
      </c>
      <c r="BD95" s="12">
        <v>28.141500000000001</v>
      </c>
    </row>
    <row r="96" spans="1:56">
      <c r="A96" s="2">
        <v>92</v>
      </c>
      <c r="B96" s="5">
        <v>39206</v>
      </c>
      <c r="C96" s="14">
        <v>39.1</v>
      </c>
      <c r="D96" s="4">
        <f t="shared" si="56"/>
        <v>810.60165000000006</v>
      </c>
      <c r="E96" s="14">
        <v>53.21</v>
      </c>
      <c r="F96" s="15">
        <f t="shared" si="57"/>
        <v>1103.1231150000001</v>
      </c>
      <c r="G96" s="14">
        <v>93.61</v>
      </c>
      <c r="H96" s="15">
        <f t="shared" si="58"/>
        <v>1940.6757150000001</v>
      </c>
      <c r="I96" s="14">
        <v>57.9</v>
      </c>
      <c r="J96" s="15">
        <f t="shared" si="59"/>
        <v>1200.35385</v>
      </c>
      <c r="K96" s="14">
        <v>26.645</v>
      </c>
      <c r="L96" s="15">
        <f t="shared" si="60"/>
        <v>552.39081750000003</v>
      </c>
      <c r="M96" s="14">
        <v>37.15</v>
      </c>
      <c r="N96" s="15">
        <f t="shared" si="61"/>
        <v>770.17522499999995</v>
      </c>
      <c r="O96" s="16">
        <v>48.07</v>
      </c>
      <c r="P96" s="15">
        <f t="shared" si="34"/>
        <v>1354.4924250000001</v>
      </c>
      <c r="Q96" s="11">
        <v>114.51</v>
      </c>
      <c r="R96" s="15">
        <f t="shared" si="35"/>
        <v>3226.6055250000004</v>
      </c>
      <c r="S96" s="11">
        <v>90.12</v>
      </c>
      <c r="T96" s="15">
        <f t="shared" si="36"/>
        <v>2539.3563000000004</v>
      </c>
      <c r="U96" s="11">
        <v>80.400000000000006</v>
      </c>
      <c r="V96" s="15">
        <f t="shared" si="37"/>
        <v>2265.4710000000005</v>
      </c>
      <c r="W96" s="11">
        <v>83.73</v>
      </c>
      <c r="X96" s="15">
        <f t="shared" si="38"/>
        <v>2359.3020750000001</v>
      </c>
      <c r="Y96" s="11">
        <v>51.62</v>
      </c>
      <c r="Z96" s="15">
        <f t="shared" si="39"/>
        <v>1454.5225500000001</v>
      </c>
      <c r="AA96" s="23">
        <v>90.796000000000006</v>
      </c>
      <c r="AB96" s="15">
        <f t="shared" si="40"/>
        <v>25584.042900000004</v>
      </c>
      <c r="AC96" s="23">
        <v>99.123999999999995</v>
      </c>
      <c r="AD96" s="15">
        <f t="shared" si="41"/>
        <v>27930.665100000002</v>
      </c>
      <c r="AE96" s="20">
        <v>94.42</v>
      </c>
      <c r="AF96" s="15">
        <f t="shared" si="42"/>
        <v>26605.195500000005</v>
      </c>
      <c r="AG96" s="21">
        <v>97.04</v>
      </c>
      <c r="AH96" s="15">
        <f t="shared" si="43"/>
        <v>20117.847600000001</v>
      </c>
      <c r="AI96" s="21">
        <v>115.8</v>
      </c>
      <c r="AJ96" s="15">
        <f t="shared" si="44"/>
        <v>24007.076999999997</v>
      </c>
      <c r="AK96" s="20">
        <v>155.69999999999999</v>
      </c>
      <c r="AL96" s="15">
        <f t="shared" si="45"/>
        <v>32278.945500000002</v>
      </c>
      <c r="AM96" s="29">
        <v>688.2</v>
      </c>
      <c r="AN96" s="15">
        <f t="shared" si="46"/>
        <v>14267.418300000001</v>
      </c>
      <c r="AO96" s="22">
        <v>221.5</v>
      </c>
      <c r="AP96" s="15">
        <f t="shared" si="47"/>
        <v>6241.3162500000008</v>
      </c>
      <c r="AQ96" s="24">
        <f t="shared" si="48"/>
        <v>-1.3271000000000015</v>
      </c>
      <c r="AR96" s="24">
        <f t="shared" si="49"/>
        <v>-1.3140000000000001</v>
      </c>
      <c r="AS96" s="24">
        <f t="shared" si="50"/>
        <v>-1.2504000000000026</v>
      </c>
      <c r="AT96" s="24">
        <f t="shared" si="51"/>
        <v>-1.2653999999999996</v>
      </c>
      <c r="AU96" s="24">
        <f t="shared" si="52"/>
        <v>-1.1930000000000014</v>
      </c>
      <c r="AV96" s="24">
        <f t="shared" si="53"/>
        <v>-1.1164000000000023</v>
      </c>
      <c r="AW96" s="24">
        <f t="shared" si="54"/>
        <v>-1.0503</v>
      </c>
      <c r="AX96" s="24">
        <f t="shared" si="55"/>
        <v>-0.95890000000000342</v>
      </c>
      <c r="AY96" s="24"/>
      <c r="AZ96" s="24"/>
      <c r="BA96" s="24"/>
      <c r="BB96" s="24"/>
      <c r="BC96" s="17">
        <v>20.7315</v>
      </c>
      <c r="BD96" s="12">
        <v>28.177500000000002</v>
      </c>
    </row>
    <row r="97" spans="1:56">
      <c r="A97" s="2">
        <v>93</v>
      </c>
      <c r="B97" s="5">
        <v>39209</v>
      </c>
      <c r="C97" s="14">
        <v>38.299999999999997</v>
      </c>
      <c r="D97" s="4">
        <f t="shared" si="56"/>
        <v>793.90154999999993</v>
      </c>
      <c r="E97" s="14">
        <v>53.61</v>
      </c>
      <c r="F97" s="15">
        <f t="shared" si="57"/>
        <v>1111.2548850000001</v>
      </c>
      <c r="G97" s="14">
        <v>94.56</v>
      </c>
      <c r="H97" s="15">
        <f t="shared" si="58"/>
        <v>1960.0869600000001</v>
      </c>
      <c r="I97" s="14">
        <v>58.12</v>
      </c>
      <c r="J97" s="15">
        <f t="shared" si="59"/>
        <v>1204.7404199999999</v>
      </c>
      <c r="K97" s="14">
        <v>26.934999999999999</v>
      </c>
      <c r="L97" s="15">
        <f t="shared" si="60"/>
        <v>558.32214750000003</v>
      </c>
      <c r="M97" s="14">
        <v>37.24</v>
      </c>
      <c r="N97" s="15">
        <f t="shared" si="61"/>
        <v>771.92934000000002</v>
      </c>
      <c r="O97" s="16">
        <v>47.8</v>
      </c>
      <c r="P97" s="15">
        <f t="shared" si="34"/>
        <v>1347.3864000000001</v>
      </c>
      <c r="Q97" s="11">
        <v>116.3</v>
      </c>
      <c r="R97" s="15">
        <f t="shared" si="35"/>
        <v>3278.2644</v>
      </c>
      <c r="S97" s="11">
        <v>89.8</v>
      </c>
      <c r="T97" s="15">
        <f t="shared" si="36"/>
        <v>2531.2824000000001</v>
      </c>
      <c r="U97" s="11">
        <v>79.53</v>
      </c>
      <c r="V97" s="15">
        <f t="shared" si="37"/>
        <v>2241.7916400000004</v>
      </c>
      <c r="W97" s="11">
        <v>82.9</v>
      </c>
      <c r="X97" s="15">
        <f t="shared" si="38"/>
        <v>2336.7852000000003</v>
      </c>
      <c r="Y97" s="11">
        <v>51.87</v>
      </c>
      <c r="Z97" s="15">
        <f t="shared" si="39"/>
        <v>1462.1115600000001</v>
      </c>
      <c r="AA97" s="23">
        <v>90.7</v>
      </c>
      <c r="AB97" s="15">
        <f t="shared" si="40"/>
        <v>25566.516000000003</v>
      </c>
      <c r="AC97" s="23">
        <v>99.01</v>
      </c>
      <c r="AD97" s="15">
        <f t="shared" si="41"/>
        <v>27908.938800000004</v>
      </c>
      <c r="AE97" s="20">
        <v>94.38</v>
      </c>
      <c r="AF97" s="15">
        <f t="shared" si="42"/>
        <v>26603.8344</v>
      </c>
      <c r="AG97" s="21">
        <v>97.15</v>
      </c>
      <c r="AH97" s="15">
        <f t="shared" si="43"/>
        <v>20137.73775</v>
      </c>
      <c r="AI97" s="21">
        <v>115.7</v>
      </c>
      <c r="AJ97" s="15">
        <f t="shared" si="44"/>
        <v>23982.874500000002</v>
      </c>
      <c r="AK97" s="20">
        <v>155.9</v>
      </c>
      <c r="AL97" s="15">
        <f t="shared" si="45"/>
        <v>32315.731500000002</v>
      </c>
      <c r="AM97" s="29">
        <v>689</v>
      </c>
      <c r="AN97" s="15">
        <f t="shared" si="46"/>
        <v>14281.9365</v>
      </c>
      <c r="AO97" s="22">
        <v>219.1</v>
      </c>
      <c r="AP97" s="15">
        <f t="shared" si="47"/>
        <v>6175.9908000000005</v>
      </c>
      <c r="AQ97" s="24">
        <f t="shared" si="48"/>
        <v>-1.3241000000000014</v>
      </c>
      <c r="AR97" s="24">
        <f t="shared" si="49"/>
        <v>-1.3109999999999999</v>
      </c>
      <c r="AS97" s="24">
        <f t="shared" si="50"/>
        <v>-1.260900000000003</v>
      </c>
      <c r="AT97" s="24">
        <f t="shared" si="51"/>
        <v>-1.2623999999999995</v>
      </c>
      <c r="AU97" s="24">
        <f t="shared" si="52"/>
        <v>-1.1900000000000013</v>
      </c>
      <c r="AV97" s="24">
        <f t="shared" si="53"/>
        <v>-1.1269000000000027</v>
      </c>
      <c r="AW97" s="24">
        <f t="shared" si="54"/>
        <v>-1.0472999999999999</v>
      </c>
      <c r="AX97" s="24">
        <f t="shared" si="55"/>
        <v>-0.96940000000000381</v>
      </c>
      <c r="AY97" s="24"/>
      <c r="AZ97" s="24"/>
      <c r="BA97" s="24"/>
      <c r="BB97" s="24"/>
      <c r="BC97" s="17">
        <v>20.7285</v>
      </c>
      <c r="BD97" s="12">
        <v>28.188000000000002</v>
      </c>
    </row>
    <row r="98" spans="1:56">
      <c r="A98" s="2">
        <v>94</v>
      </c>
      <c r="B98" s="5">
        <v>39211</v>
      </c>
      <c r="C98" s="14">
        <v>38.869999999999997</v>
      </c>
      <c r="D98" s="4">
        <f t="shared" si="56"/>
        <v>811.70277499999997</v>
      </c>
      <c r="E98" s="14">
        <v>53.11</v>
      </c>
      <c r="F98" s="15">
        <f t="shared" si="57"/>
        <v>1109.069575</v>
      </c>
      <c r="G98" s="14">
        <v>94.08</v>
      </c>
      <c r="H98" s="15">
        <f t="shared" si="58"/>
        <v>1964.6256000000001</v>
      </c>
      <c r="I98" s="14">
        <v>57.39</v>
      </c>
      <c r="J98" s="15">
        <f t="shared" si="59"/>
        <v>1198.4466750000001</v>
      </c>
      <c r="K98" s="14">
        <v>26.96</v>
      </c>
      <c r="L98" s="15">
        <f t="shared" si="60"/>
        <v>562.99220000000003</v>
      </c>
      <c r="M98" s="14">
        <v>37.26</v>
      </c>
      <c r="N98" s="15">
        <f t="shared" si="61"/>
        <v>778.08195000000001</v>
      </c>
      <c r="O98" s="16">
        <v>47.44</v>
      </c>
      <c r="P98" s="15">
        <f t="shared" si="34"/>
        <v>1340.2986000000001</v>
      </c>
      <c r="Q98" s="11">
        <v>116.45</v>
      </c>
      <c r="R98" s="15">
        <f t="shared" si="35"/>
        <v>3290.0036250000003</v>
      </c>
      <c r="S98" s="11">
        <v>88.4</v>
      </c>
      <c r="T98" s="15">
        <f t="shared" si="36"/>
        <v>2497.5210000000002</v>
      </c>
      <c r="U98" s="11">
        <v>76.95</v>
      </c>
      <c r="V98" s="15">
        <f t="shared" si="37"/>
        <v>2174.0298750000002</v>
      </c>
      <c r="W98" s="11">
        <v>82.66</v>
      </c>
      <c r="X98" s="15">
        <f t="shared" si="38"/>
        <v>2335.3516500000001</v>
      </c>
      <c r="Y98" s="11">
        <v>50.64</v>
      </c>
      <c r="Z98" s="15">
        <f t="shared" si="39"/>
        <v>1430.7066</v>
      </c>
      <c r="AA98" s="23">
        <v>90.778999999999996</v>
      </c>
      <c r="AB98" s="15">
        <f t="shared" si="40"/>
        <v>25647.336974999998</v>
      </c>
      <c r="AC98" s="23">
        <v>99.05</v>
      </c>
      <c r="AD98" s="15">
        <f t="shared" si="41"/>
        <v>27984.10125</v>
      </c>
      <c r="AE98" s="20">
        <v>94.65</v>
      </c>
      <c r="AF98" s="15">
        <f t="shared" si="42"/>
        <v>26740.991250000003</v>
      </c>
      <c r="AG98" s="21">
        <v>97.33</v>
      </c>
      <c r="AH98" s="15">
        <f t="shared" si="43"/>
        <v>20324.937249999999</v>
      </c>
      <c r="AI98" s="21">
        <v>115.7</v>
      </c>
      <c r="AJ98" s="15">
        <f t="shared" si="44"/>
        <v>24161.052500000002</v>
      </c>
      <c r="AK98" s="20">
        <v>156</v>
      </c>
      <c r="AL98" s="15">
        <f t="shared" si="45"/>
        <v>32576.7</v>
      </c>
      <c r="AM98" s="29">
        <v>680.4</v>
      </c>
      <c r="AN98" s="15">
        <f t="shared" si="46"/>
        <v>14208.453</v>
      </c>
      <c r="AO98" s="22">
        <v>223.89</v>
      </c>
      <c r="AP98" s="15">
        <f t="shared" si="47"/>
        <v>6325.452225</v>
      </c>
      <c r="AQ98" s="24">
        <f t="shared" si="48"/>
        <v>-1.4781000000000013</v>
      </c>
      <c r="AR98" s="24">
        <f t="shared" si="49"/>
        <v>-1.4649999999999999</v>
      </c>
      <c r="AS98" s="24">
        <f t="shared" si="50"/>
        <v>-1.3254000000000019</v>
      </c>
      <c r="AT98" s="24">
        <f t="shared" si="51"/>
        <v>-1.4163999999999994</v>
      </c>
      <c r="AU98" s="24">
        <f t="shared" si="52"/>
        <v>-1.3440000000000012</v>
      </c>
      <c r="AV98" s="24">
        <f t="shared" si="53"/>
        <v>-1.1914000000000016</v>
      </c>
      <c r="AW98" s="24">
        <f t="shared" si="54"/>
        <v>-1.2012999999999998</v>
      </c>
      <c r="AX98" s="24">
        <f t="shared" si="55"/>
        <v>-1.0339000000000027</v>
      </c>
      <c r="AY98" s="24"/>
      <c r="AZ98" s="24"/>
      <c r="BA98" s="24"/>
      <c r="BB98" s="24"/>
      <c r="BC98" s="17">
        <v>20.8825</v>
      </c>
      <c r="BD98" s="12">
        <v>28.252500000000001</v>
      </c>
    </row>
    <row r="99" spans="1:56">
      <c r="A99" s="2">
        <v>95</v>
      </c>
      <c r="B99" s="5">
        <v>39212</v>
      </c>
      <c r="C99" s="14">
        <v>38.33</v>
      </c>
      <c r="D99" s="4">
        <f t="shared" si="56"/>
        <v>802.80268499999988</v>
      </c>
      <c r="E99" s="14">
        <v>52.48</v>
      </c>
      <c r="F99" s="15">
        <f t="shared" si="57"/>
        <v>1099.1673599999999</v>
      </c>
      <c r="G99" s="14">
        <v>92.8</v>
      </c>
      <c r="H99" s="15">
        <f t="shared" si="58"/>
        <v>1943.6495999999997</v>
      </c>
      <c r="I99" s="14">
        <v>56.42</v>
      </c>
      <c r="J99" s="15">
        <f t="shared" si="59"/>
        <v>1181.68869</v>
      </c>
      <c r="K99" s="14">
        <v>26.655000000000001</v>
      </c>
      <c r="L99" s="15">
        <f t="shared" si="60"/>
        <v>558.27564749999999</v>
      </c>
      <c r="M99" s="14">
        <v>36.78</v>
      </c>
      <c r="N99" s="15">
        <f t="shared" si="61"/>
        <v>770.33870999999999</v>
      </c>
      <c r="O99" s="16">
        <v>48.94</v>
      </c>
      <c r="P99" s="15">
        <f t="shared" si="34"/>
        <v>1381.8208999999999</v>
      </c>
      <c r="Q99" s="11">
        <v>115.8</v>
      </c>
      <c r="R99" s="15">
        <f t="shared" si="35"/>
        <v>3269.6129999999998</v>
      </c>
      <c r="S99" s="11">
        <v>86.64</v>
      </c>
      <c r="T99" s="15">
        <f t="shared" si="36"/>
        <v>2446.2804000000001</v>
      </c>
      <c r="U99" s="11">
        <v>75.66</v>
      </c>
      <c r="V99" s="15">
        <f t="shared" si="37"/>
        <v>2136.2601</v>
      </c>
      <c r="W99" s="11">
        <v>81.680000000000007</v>
      </c>
      <c r="X99" s="15">
        <f t="shared" si="38"/>
        <v>2306.2348000000002</v>
      </c>
      <c r="Y99" s="11">
        <v>49.77</v>
      </c>
      <c r="Z99" s="15">
        <f t="shared" si="39"/>
        <v>1405.25595</v>
      </c>
      <c r="AA99" s="23">
        <v>90.787999999999997</v>
      </c>
      <c r="AB99" s="15">
        <f t="shared" si="40"/>
        <v>25633.9918</v>
      </c>
      <c r="AC99" s="23">
        <v>99.03</v>
      </c>
      <c r="AD99" s="15">
        <f t="shared" si="41"/>
        <v>27961.120500000001</v>
      </c>
      <c r="AE99" s="20">
        <v>94.07</v>
      </c>
      <c r="AF99" s="15">
        <f t="shared" si="42"/>
        <v>26560.664499999999</v>
      </c>
      <c r="AG99" s="21">
        <v>97.09</v>
      </c>
      <c r="AH99" s="15">
        <f t="shared" si="43"/>
        <v>20335.015049999998</v>
      </c>
      <c r="AI99" s="21">
        <v>116</v>
      </c>
      <c r="AJ99" s="15">
        <f t="shared" si="44"/>
        <v>24295.62</v>
      </c>
      <c r="AK99" s="20">
        <v>156.05000000000001</v>
      </c>
      <c r="AL99" s="15">
        <f t="shared" si="45"/>
        <v>32683.892249999997</v>
      </c>
      <c r="AM99" s="29">
        <v>665.5</v>
      </c>
      <c r="AN99" s="15">
        <f t="shared" si="46"/>
        <v>13938.564749999998</v>
      </c>
      <c r="AO99" s="22">
        <v>231.9</v>
      </c>
      <c r="AP99" s="15">
        <f t="shared" si="47"/>
        <v>6547.6965</v>
      </c>
      <c r="AQ99" s="24">
        <f t="shared" si="48"/>
        <v>-1.5400999999999989</v>
      </c>
      <c r="AR99" s="24">
        <f t="shared" si="49"/>
        <v>-1.5269999999999975</v>
      </c>
      <c r="AS99" s="24">
        <f t="shared" si="50"/>
        <v>-1.3079000000000001</v>
      </c>
      <c r="AT99" s="24">
        <f t="shared" si="51"/>
        <v>-1.478399999999997</v>
      </c>
      <c r="AU99" s="24">
        <f t="shared" si="52"/>
        <v>-1.4059999999999988</v>
      </c>
      <c r="AV99" s="24">
        <f t="shared" si="53"/>
        <v>-1.1738999999999997</v>
      </c>
      <c r="AW99" s="24">
        <f t="shared" si="54"/>
        <v>-1.2632999999999974</v>
      </c>
      <c r="AX99" s="24">
        <f t="shared" si="55"/>
        <v>-1.0164000000000009</v>
      </c>
      <c r="AY99" s="24"/>
      <c r="AZ99" s="24"/>
      <c r="BA99" s="24"/>
      <c r="BB99" s="24"/>
      <c r="BC99" s="17">
        <v>20.944499999999998</v>
      </c>
      <c r="BD99" s="12">
        <v>28.234999999999999</v>
      </c>
    </row>
    <row r="100" spans="1:56">
      <c r="A100" s="2">
        <v>96</v>
      </c>
      <c r="B100" s="5">
        <v>39213</v>
      </c>
      <c r="C100" s="14">
        <v>38.340000000000003</v>
      </c>
      <c r="D100" s="4">
        <f t="shared" si="56"/>
        <v>801.17181000000005</v>
      </c>
      <c r="E100" s="14">
        <v>52.69</v>
      </c>
      <c r="F100" s="15">
        <f t="shared" si="57"/>
        <v>1101.0365849999998</v>
      </c>
      <c r="G100" s="14">
        <v>93.4</v>
      </c>
      <c r="H100" s="15">
        <f t="shared" si="58"/>
        <v>1951.7331000000001</v>
      </c>
      <c r="I100" s="14">
        <v>56.81</v>
      </c>
      <c r="J100" s="15">
        <f t="shared" si="59"/>
        <v>1187.130165</v>
      </c>
      <c r="K100" s="14">
        <v>26.515000000000001</v>
      </c>
      <c r="L100" s="15">
        <f t="shared" si="60"/>
        <v>554.07069750000005</v>
      </c>
      <c r="M100" s="14">
        <v>36.97</v>
      </c>
      <c r="N100" s="15">
        <f t="shared" si="61"/>
        <v>772.54360499999996</v>
      </c>
      <c r="O100" s="16">
        <v>50.41</v>
      </c>
      <c r="P100" s="15">
        <f t="shared" si="34"/>
        <v>1424.8386499999999</v>
      </c>
      <c r="Q100" s="11">
        <v>117.96</v>
      </c>
      <c r="R100" s="15">
        <f t="shared" si="35"/>
        <v>3334.1394</v>
      </c>
      <c r="S100" s="11">
        <v>87.31</v>
      </c>
      <c r="T100" s="15">
        <f t="shared" si="36"/>
        <v>2467.8171500000003</v>
      </c>
      <c r="U100" s="11">
        <v>76.86</v>
      </c>
      <c r="V100" s="15">
        <f t="shared" si="37"/>
        <v>2172.4479000000001</v>
      </c>
      <c r="W100" s="11">
        <v>82.25</v>
      </c>
      <c r="X100" s="15">
        <f t="shared" si="38"/>
        <v>2324.7962499999999</v>
      </c>
      <c r="Y100" s="11">
        <v>50.18</v>
      </c>
      <c r="Z100" s="15">
        <f t="shared" si="39"/>
        <v>1418.3377</v>
      </c>
      <c r="AA100" s="23">
        <v>90.793999999999997</v>
      </c>
      <c r="AB100" s="15">
        <f t="shared" si="40"/>
        <v>25662.9241</v>
      </c>
      <c r="AC100" s="23">
        <v>98.988</v>
      </c>
      <c r="AD100" s="15">
        <f t="shared" si="41"/>
        <v>27978.958200000001</v>
      </c>
      <c r="AE100" s="20">
        <v>94.07</v>
      </c>
      <c r="AF100" s="15">
        <f t="shared" si="42"/>
        <v>26588.885499999997</v>
      </c>
      <c r="AG100" s="21">
        <v>97.31</v>
      </c>
      <c r="AH100" s="15">
        <f t="shared" si="43"/>
        <v>20334.384150000002</v>
      </c>
      <c r="AI100" s="21">
        <v>115.45</v>
      </c>
      <c r="AJ100" s="15">
        <f t="shared" si="44"/>
        <v>24125.009249999999</v>
      </c>
      <c r="AK100" s="20">
        <v>156.15</v>
      </c>
      <c r="AL100" s="15">
        <f t="shared" si="45"/>
        <v>32629.884750000001</v>
      </c>
      <c r="AM100" s="29">
        <v>671.2</v>
      </c>
      <c r="AN100" s="15">
        <f t="shared" si="46"/>
        <v>14025.730800000001</v>
      </c>
      <c r="AO100" s="22">
        <v>234.35</v>
      </c>
      <c r="AP100" s="15">
        <f t="shared" si="47"/>
        <v>6623.9027500000002</v>
      </c>
      <c r="AQ100" s="24">
        <f t="shared" si="48"/>
        <v>-1.4921000000000006</v>
      </c>
      <c r="AR100" s="24">
        <f t="shared" si="49"/>
        <v>-1.4789999999999992</v>
      </c>
      <c r="AS100" s="24">
        <f t="shared" si="50"/>
        <v>-1.3379000000000012</v>
      </c>
      <c r="AT100" s="24">
        <f t="shared" si="51"/>
        <v>-1.4303999999999988</v>
      </c>
      <c r="AU100" s="24">
        <f t="shared" si="52"/>
        <v>-1.3580000000000005</v>
      </c>
      <c r="AV100" s="24">
        <f t="shared" si="53"/>
        <v>-1.2039000000000009</v>
      </c>
      <c r="AW100" s="24">
        <f t="shared" si="54"/>
        <v>-1.2152999999999992</v>
      </c>
      <c r="AX100" s="24">
        <f t="shared" si="55"/>
        <v>-1.046400000000002</v>
      </c>
      <c r="AY100" s="24"/>
      <c r="AZ100" s="24"/>
      <c r="BA100" s="24"/>
      <c r="BB100" s="24"/>
      <c r="BC100" s="17">
        <v>20.8965</v>
      </c>
      <c r="BD100" s="12">
        <v>28.265000000000001</v>
      </c>
    </row>
    <row r="101" spans="1:56">
      <c r="A101" s="2">
        <v>97</v>
      </c>
      <c r="B101" s="5">
        <v>39216</v>
      </c>
      <c r="C101" s="14">
        <v>38.14</v>
      </c>
      <c r="D101" s="4">
        <f t="shared" si="56"/>
        <v>796.85901999999999</v>
      </c>
      <c r="E101" s="14">
        <v>52.6</v>
      </c>
      <c r="F101" s="15">
        <f t="shared" si="57"/>
        <v>1098.9718</v>
      </c>
      <c r="G101" s="14">
        <v>93.56</v>
      </c>
      <c r="H101" s="15">
        <f t="shared" si="58"/>
        <v>1954.74908</v>
      </c>
      <c r="I101" s="14">
        <v>56.66</v>
      </c>
      <c r="J101" s="15">
        <f t="shared" si="59"/>
        <v>1183.79738</v>
      </c>
      <c r="K101" s="14">
        <v>26.434999999999999</v>
      </c>
      <c r="L101" s="15">
        <f t="shared" si="60"/>
        <v>552.30645500000003</v>
      </c>
      <c r="M101" s="14">
        <v>36.6</v>
      </c>
      <c r="N101" s="15">
        <f t="shared" si="61"/>
        <v>764.68380000000002</v>
      </c>
      <c r="O101" s="16">
        <v>49.86</v>
      </c>
      <c r="P101" s="15">
        <f t="shared" si="34"/>
        <v>1410.5393999999999</v>
      </c>
      <c r="Q101" s="11">
        <v>116.68</v>
      </c>
      <c r="R101" s="15">
        <f t="shared" si="35"/>
        <v>3300.8771999999999</v>
      </c>
      <c r="S101" s="11">
        <v>86.65</v>
      </c>
      <c r="T101" s="15">
        <f t="shared" si="36"/>
        <v>2451.3285000000001</v>
      </c>
      <c r="U101" s="11">
        <v>79.099999999999994</v>
      </c>
      <c r="V101" s="15">
        <f t="shared" si="37"/>
        <v>2237.7389999999996</v>
      </c>
      <c r="W101" s="11">
        <v>81.150000000000006</v>
      </c>
      <c r="X101" s="15">
        <f t="shared" si="38"/>
        <v>2295.7335000000003</v>
      </c>
      <c r="Y101" s="11">
        <v>49.54</v>
      </c>
      <c r="Z101" s="15">
        <f t="shared" si="39"/>
        <v>1401.4866</v>
      </c>
      <c r="AA101" s="23">
        <v>90.456000000000003</v>
      </c>
      <c r="AB101" s="15">
        <f t="shared" si="40"/>
        <v>25590.002399999998</v>
      </c>
      <c r="AC101" s="23">
        <v>98.706000000000003</v>
      </c>
      <c r="AD101" s="15">
        <f t="shared" si="41"/>
        <v>27923.927399999997</v>
      </c>
      <c r="AE101" s="20">
        <v>93.8</v>
      </c>
      <c r="AF101" s="15">
        <f t="shared" si="42"/>
        <v>26536.019999999997</v>
      </c>
      <c r="AG101" s="21">
        <v>97.07</v>
      </c>
      <c r="AH101" s="15">
        <f t="shared" si="43"/>
        <v>20280.8351</v>
      </c>
      <c r="AI101" s="21">
        <v>115.35</v>
      </c>
      <c r="AJ101" s="15">
        <f t="shared" si="44"/>
        <v>24100.075499999999</v>
      </c>
      <c r="AK101" s="20">
        <v>156.15</v>
      </c>
      <c r="AL101" s="15">
        <f t="shared" si="45"/>
        <v>32624.419500000004</v>
      </c>
      <c r="AM101" s="29">
        <v>669.1</v>
      </c>
      <c r="AN101" s="15">
        <f t="shared" si="46"/>
        <v>13979.506300000001</v>
      </c>
      <c r="AO101" s="22">
        <v>232.5</v>
      </c>
      <c r="AP101" s="15">
        <f t="shared" si="47"/>
        <v>6577.4250000000002</v>
      </c>
      <c r="AQ101" s="24">
        <f t="shared" si="48"/>
        <v>-1.4886000000000017</v>
      </c>
      <c r="AR101" s="24">
        <f t="shared" si="49"/>
        <v>-1.4755000000000003</v>
      </c>
      <c r="AS101" s="24">
        <f t="shared" si="50"/>
        <v>-1.3628999999999998</v>
      </c>
      <c r="AT101" s="24">
        <f t="shared" si="51"/>
        <v>-1.4268999999999998</v>
      </c>
      <c r="AU101" s="24">
        <f t="shared" si="52"/>
        <v>-1.3545000000000016</v>
      </c>
      <c r="AV101" s="24">
        <f t="shared" si="53"/>
        <v>-1.2288999999999994</v>
      </c>
      <c r="AW101" s="24">
        <f t="shared" si="54"/>
        <v>-1.2118000000000002</v>
      </c>
      <c r="AX101" s="24">
        <f t="shared" si="55"/>
        <v>-1.0714000000000006</v>
      </c>
      <c r="AY101" s="24"/>
      <c r="AZ101" s="24"/>
      <c r="BA101" s="24"/>
      <c r="BB101" s="24"/>
      <c r="BC101" s="17">
        <v>20.893000000000001</v>
      </c>
      <c r="BD101" s="12">
        <v>28.29</v>
      </c>
    </row>
    <row r="102" spans="1:56">
      <c r="A102" s="2">
        <v>98</v>
      </c>
      <c r="B102" s="5">
        <v>39217</v>
      </c>
      <c r="C102" s="14">
        <v>38.4</v>
      </c>
      <c r="D102" s="4">
        <f t="shared" si="56"/>
        <v>799.18079999999986</v>
      </c>
      <c r="E102" s="14">
        <v>52.46</v>
      </c>
      <c r="F102" s="15">
        <f t="shared" si="57"/>
        <v>1091.7975199999998</v>
      </c>
      <c r="G102" s="14">
        <v>94.34</v>
      </c>
      <c r="H102" s="15">
        <f t="shared" si="58"/>
        <v>1963.4040799999998</v>
      </c>
      <c r="I102" s="14">
        <v>56.81</v>
      </c>
      <c r="J102" s="15">
        <f t="shared" si="59"/>
        <v>1182.32972</v>
      </c>
      <c r="K102" s="14">
        <v>26.29</v>
      </c>
      <c r="L102" s="15">
        <f t="shared" si="60"/>
        <v>547.14747999999997</v>
      </c>
      <c r="M102" s="14">
        <v>36.64</v>
      </c>
      <c r="N102" s="15">
        <f t="shared" si="61"/>
        <v>762.55167999999992</v>
      </c>
      <c r="O102" s="16">
        <v>50.62</v>
      </c>
      <c r="P102" s="15">
        <f t="shared" si="34"/>
        <v>1432.16635</v>
      </c>
      <c r="Q102" s="11">
        <v>116.47</v>
      </c>
      <c r="R102" s="15">
        <f t="shared" si="35"/>
        <v>3295.2274750000001</v>
      </c>
      <c r="S102" s="11">
        <v>87.52</v>
      </c>
      <c r="T102" s="15">
        <f t="shared" si="36"/>
        <v>2476.1596</v>
      </c>
      <c r="U102" s="11">
        <v>81.8</v>
      </c>
      <c r="V102" s="15">
        <f t="shared" si="37"/>
        <v>2314.3265000000001</v>
      </c>
      <c r="W102" s="11">
        <v>80.739999999999995</v>
      </c>
      <c r="X102" s="15">
        <f t="shared" si="38"/>
        <v>2284.3364499999998</v>
      </c>
      <c r="Y102" s="11">
        <v>50.11</v>
      </c>
      <c r="Z102" s="15">
        <f t="shared" si="39"/>
        <v>1417.737175</v>
      </c>
      <c r="AA102" s="23">
        <v>90.296999999999997</v>
      </c>
      <c r="AB102" s="15">
        <f t="shared" si="40"/>
        <v>25547.278725</v>
      </c>
      <c r="AC102" s="23">
        <v>98.548000000000002</v>
      </c>
      <c r="AD102" s="15">
        <f t="shared" si="41"/>
        <v>27881.692900000002</v>
      </c>
      <c r="AE102" s="20">
        <v>93.79</v>
      </c>
      <c r="AF102" s="15">
        <f t="shared" si="42"/>
        <v>26535.535750000003</v>
      </c>
      <c r="AG102" s="21">
        <v>97.09</v>
      </c>
      <c r="AH102" s="15">
        <f t="shared" si="43"/>
        <v>20206.370799999997</v>
      </c>
      <c r="AI102" s="21">
        <v>115.2</v>
      </c>
      <c r="AJ102" s="15">
        <f t="shared" si="44"/>
        <v>23975.423999999999</v>
      </c>
      <c r="AK102" s="20">
        <v>156.25</v>
      </c>
      <c r="AL102" s="15">
        <f t="shared" si="45"/>
        <v>32518.749999999996</v>
      </c>
      <c r="AM102" s="29">
        <v>673.1</v>
      </c>
      <c r="AN102" s="15">
        <f t="shared" si="46"/>
        <v>14008.557199999999</v>
      </c>
      <c r="AO102" s="22">
        <v>222.85</v>
      </c>
      <c r="AP102" s="15">
        <f t="shared" si="47"/>
        <v>6304.9836249999998</v>
      </c>
      <c r="AQ102" s="24">
        <f t="shared" si="48"/>
        <v>-1.4075999999999986</v>
      </c>
      <c r="AR102" s="24">
        <f t="shared" si="49"/>
        <v>-1.3944999999999972</v>
      </c>
      <c r="AS102" s="24">
        <f t="shared" si="50"/>
        <v>-1.3654000000000011</v>
      </c>
      <c r="AT102" s="24">
        <f t="shared" si="51"/>
        <v>-1.3458999999999968</v>
      </c>
      <c r="AU102" s="24">
        <f t="shared" si="52"/>
        <v>-1.2734999999999985</v>
      </c>
      <c r="AV102" s="24">
        <f t="shared" si="53"/>
        <v>-1.2314000000000007</v>
      </c>
      <c r="AW102" s="24">
        <f t="shared" si="54"/>
        <v>-1.1307999999999971</v>
      </c>
      <c r="AX102" s="24">
        <f t="shared" si="55"/>
        <v>-1.0739000000000019</v>
      </c>
      <c r="AY102" s="24"/>
      <c r="AZ102" s="24"/>
      <c r="BA102" s="24"/>
      <c r="BB102" s="24"/>
      <c r="BC102" s="17">
        <v>20.811999999999998</v>
      </c>
      <c r="BD102" s="12">
        <v>28.2925</v>
      </c>
    </row>
    <row r="103" spans="1:56">
      <c r="A103" s="2">
        <v>99</v>
      </c>
      <c r="B103" s="5">
        <v>39218</v>
      </c>
      <c r="C103" s="14">
        <v>39.92</v>
      </c>
      <c r="D103" s="4">
        <f t="shared" si="56"/>
        <v>831.05455999999992</v>
      </c>
      <c r="E103" s="14">
        <v>52.74</v>
      </c>
      <c r="F103" s="15">
        <f t="shared" si="57"/>
        <v>1097.9413199999999</v>
      </c>
      <c r="G103" s="14">
        <v>95.34</v>
      </c>
      <c r="H103" s="15">
        <f t="shared" si="58"/>
        <v>1984.7881199999999</v>
      </c>
      <c r="I103" s="14">
        <v>56.8</v>
      </c>
      <c r="J103" s="15">
        <f t="shared" si="59"/>
        <v>1182.4623999999999</v>
      </c>
      <c r="K103" s="14">
        <v>26.495000000000001</v>
      </c>
      <c r="L103" s="15">
        <f t="shared" si="60"/>
        <v>551.57290999999998</v>
      </c>
      <c r="M103" s="14">
        <v>36.83</v>
      </c>
      <c r="N103" s="15">
        <f t="shared" si="61"/>
        <v>766.7269399999999</v>
      </c>
      <c r="O103" s="16">
        <v>49.69</v>
      </c>
      <c r="P103" s="15">
        <f t="shared" si="34"/>
        <v>1398.8231900000001</v>
      </c>
      <c r="Q103" s="11">
        <v>115.56</v>
      </c>
      <c r="R103" s="15">
        <f t="shared" si="35"/>
        <v>3253.1295600000003</v>
      </c>
      <c r="S103" s="11">
        <v>88.8</v>
      </c>
      <c r="T103" s="15">
        <f t="shared" si="36"/>
        <v>2499.8088000000002</v>
      </c>
      <c r="U103" s="11">
        <v>83.52</v>
      </c>
      <c r="V103" s="15">
        <f t="shared" si="37"/>
        <v>2351.1715200000003</v>
      </c>
      <c r="W103" s="11">
        <v>79.98</v>
      </c>
      <c r="X103" s="15">
        <f t="shared" si="38"/>
        <v>2251.5169800000003</v>
      </c>
      <c r="Y103" s="11">
        <v>49.64</v>
      </c>
      <c r="Z103" s="15">
        <f t="shared" si="39"/>
        <v>1397.4156400000002</v>
      </c>
      <c r="AA103" s="23">
        <v>90.283000000000001</v>
      </c>
      <c r="AB103" s="15">
        <f t="shared" si="40"/>
        <v>25415.567330000005</v>
      </c>
      <c r="AC103" s="23">
        <v>98.5</v>
      </c>
      <c r="AD103" s="15">
        <f t="shared" si="41"/>
        <v>27728.735000000001</v>
      </c>
      <c r="AE103" s="20">
        <v>93.91</v>
      </c>
      <c r="AF103" s="15">
        <f t="shared" si="42"/>
        <v>26436.604100000004</v>
      </c>
      <c r="AG103" s="21">
        <v>97.01</v>
      </c>
      <c r="AH103" s="15">
        <f t="shared" si="43"/>
        <v>20195.541799999999</v>
      </c>
      <c r="AI103" s="21">
        <v>114.95</v>
      </c>
      <c r="AJ103" s="15">
        <f t="shared" si="44"/>
        <v>23930.290999999997</v>
      </c>
      <c r="AK103" s="20">
        <v>156.1</v>
      </c>
      <c r="AL103" s="15">
        <f t="shared" si="45"/>
        <v>32496.897999999997</v>
      </c>
      <c r="AM103" s="29">
        <v>656.9</v>
      </c>
      <c r="AN103" s="15">
        <f t="shared" si="46"/>
        <v>13675.344199999998</v>
      </c>
      <c r="AO103" s="22">
        <v>225.9</v>
      </c>
      <c r="AP103" s="15">
        <f t="shared" si="47"/>
        <v>6359.3109000000013</v>
      </c>
      <c r="AQ103" s="24">
        <f t="shared" si="48"/>
        <v>-1.4135999999999989</v>
      </c>
      <c r="AR103" s="24">
        <f t="shared" si="49"/>
        <v>-1.4004999999999974</v>
      </c>
      <c r="AS103" s="24">
        <f t="shared" si="50"/>
        <v>-1.223900000000004</v>
      </c>
      <c r="AT103" s="24">
        <f t="shared" si="51"/>
        <v>-1.351899999999997</v>
      </c>
      <c r="AU103" s="24">
        <f t="shared" si="52"/>
        <v>-1.2794999999999987</v>
      </c>
      <c r="AV103" s="24">
        <f t="shared" si="53"/>
        <v>-1.0899000000000036</v>
      </c>
      <c r="AW103" s="24">
        <f t="shared" si="54"/>
        <v>-1.1367999999999974</v>
      </c>
      <c r="AX103" s="24">
        <f t="shared" si="55"/>
        <v>-0.93240000000000478</v>
      </c>
      <c r="AY103" s="24"/>
      <c r="AZ103" s="24"/>
      <c r="BA103" s="24"/>
      <c r="BB103" s="24"/>
      <c r="BC103" s="17">
        <v>20.817999999999998</v>
      </c>
      <c r="BD103" s="12">
        <v>28.151000000000003</v>
      </c>
    </row>
    <row r="104" spans="1:56">
      <c r="A104" s="2">
        <v>100</v>
      </c>
      <c r="B104" s="5">
        <v>39219</v>
      </c>
      <c r="C104" s="14">
        <v>39.549999999999997</v>
      </c>
      <c r="D104" s="4">
        <f t="shared" si="56"/>
        <v>824.71637499999986</v>
      </c>
      <c r="E104" s="14">
        <v>52.2</v>
      </c>
      <c r="F104" s="15">
        <f t="shared" si="57"/>
        <v>1088.5005000000001</v>
      </c>
      <c r="G104" s="14">
        <v>96.79</v>
      </c>
      <c r="H104" s="15">
        <f t="shared" si="58"/>
        <v>2018.3134750000002</v>
      </c>
      <c r="I104" s="14">
        <v>57.35</v>
      </c>
      <c r="J104" s="15">
        <f t="shared" si="59"/>
        <v>1195.8908750000001</v>
      </c>
      <c r="K104" s="14">
        <v>26.475000000000001</v>
      </c>
      <c r="L104" s="15">
        <f t="shared" si="60"/>
        <v>552.06993750000004</v>
      </c>
      <c r="M104" s="14">
        <v>36.53</v>
      </c>
      <c r="N104" s="15">
        <f t="shared" si="61"/>
        <v>761.74182499999995</v>
      </c>
      <c r="O104" s="16">
        <v>49.05</v>
      </c>
      <c r="P104" s="15">
        <f t="shared" si="34"/>
        <v>1380.8801250000001</v>
      </c>
      <c r="Q104" s="11">
        <v>115.19</v>
      </c>
      <c r="R104" s="15">
        <f t="shared" si="35"/>
        <v>3242.8864750000002</v>
      </c>
      <c r="S104" s="11">
        <v>88.88</v>
      </c>
      <c r="T104" s="15">
        <f t="shared" si="36"/>
        <v>2502.1942000000004</v>
      </c>
      <c r="U104" s="11">
        <v>86.28</v>
      </c>
      <c r="V104" s="15">
        <f t="shared" si="37"/>
        <v>2428.9977000000003</v>
      </c>
      <c r="W104" s="11">
        <v>80.08</v>
      </c>
      <c r="X104" s="15">
        <f t="shared" si="38"/>
        <v>2254.4522000000002</v>
      </c>
      <c r="Y104" s="11">
        <v>49.49</v>
      </c>
      <c r="Z104" s="15">
        <f t="shared" si="39"/>
        <v>1393.2672250000003</v>
      </c>
      <c r="AA104" s="23">
        <v>90.236999999999995</v>
      </c>
      <c r="AB104" s="15">
        <f t="shared" si="40"/>
        <v>25403.971425</v>
      </c>
      <c r="AC104" s="23">
        <v>98.436999999999998</v>
      </c>
      <c r="AD104" s="15">
        <f t="shared" si="41"/>
        <v>27712.476425000004</v>
      </c>
      <c r="AE104" s="20">
        <v>93.91</v>
      </c>
      <c r="AF104" s="15">
        <f t="shared" si="42"/>
        <v>26438.012750000002</v>
      </c>
      <c r="AG104" s="21">
        <v>96.94</v>
      </c>
      <c r="AH104" s="15">
        <f t="shared" si="43"/>
        <v>20214.413499999999</v>
      </c>
      <c r="AI104" s="21">
        <v>115.35</v>
      </c>
      <c r="AJ104" s="15">
        <f t="shared" si="44"/>
        <v>24053.358749999999</v>
      </c>
      <c r="AK104" s="20">
        <v>156.15</v>
      </c>
      <c r="AL104" s="15">
        <f t="shared" si="45"/>
        <v>32561.178749999999</v>
      </c>
      <c r="AM104" s="29">
        <v>661.7</v>
      </c>
      <c r="AN104" s="15">
        <f t="shared" si="46"/>
        <v>13798.099250000001</v>
      </c>
      <c r="AO104" s="22">
        <v>228</v>
      </c>
      <c r="AP104" s="15">
        <f t="shared" si="47"/>
        <v>6418.77</v>
      </c>
      <c r="AQ104" s="24">
        <f t="shared" si="48"/>
        <v>-1.4481000000000002</v>
      </c>
      <c r="AR104" s="24">
        <f t="shared" si="49"/>
        <v>-1.4349999999999987</v>
      </c>
      <c r="AS104" s="24">
        <f t="shared" si="50"/>
        <v>-1.225400000000004</v>
      </c>
      <c r="AT104" s="24">
        <f t="shared" si="51"/>
        <v>-1.3863999999999983</v>
      </c>
      <c r="AU104" s="24">
        <f t="shared" si="52"/>
        <v>-1.3140000000000001</v>
      </c>
      <c r="AV104" s="24">
        <f t="shared" si="53"/>
        <v>-1.0914000000000037</v>
      </c>
      <c r="AW104" s="24">
        <f t="shared" si="54"/>
        <v>-1.1712999999999987</v>
      </c>
      <c r="AX104" s="24">
        <f t="shared" si="55"/>
        <v>-0.93390000000000484</v>
      </c>
      <c r="AY104" s="24"/>
      <c r="AZ104" s="24"/>
      <c r="BA104" s="24"/>
      <c r="BB104" s="24"/>
      <c r="BC104" s="17">
        <v>20.852499999999999</v>
      </c>
      <c r="BD104" s="12">
        <v>28.152500000000003</v>
      </c>
    </row>
    <row r="105" spans="1:56">
      <c r="A105" s="2">
        <v>101</v>
      </c>
      <c r="B105" s="5">
        <v>39220</v>
      </c>
      <c r="C105" s="14">
        <v>39.67</v>
      </c>
      <c r="D105" s="4">
        <f t="shared" si="56"/>
        <v>828.17075499999999</v>
      </c>
      <c r="E105" s="14">
        <v>52.63</v>
      </c>
      <c r="F105" s="15">
        <f t="shared" si="57"/>
        <v>1098.7301950000001</v>
      </c>
      <c r="G105" s="14">
        <v>96.63</v>
      </c>
      <c r="H105" s="15">
        <f t="shared" si="58"/>
        <v>2017.2961949999999</v>
      </c>
      <c r="I105" s="14">
        <v>57.71</v>
      </c>
      <c r="J105" s="15">
        <f t="shared" si="59"/>
        <v>1204.782815</v>
      </c>
      <c r="K105" s="14">
        <v>26.625</v>
      </c>
      <c r="L105" s="15">
        <f t="shared" si="60"/>
        <v>555.83681249999995</v>
      </c>
      <c r="M105" s="14">
        <v>36.96</v>
      </c>
      <c r="N105" s="15">
        <f t="shared" si="61"/>
        <v>771.59544000000005</v>
      </c>
      <c r="O105" s="16">
        <v>49.53</v>
      </c>
      <c r="P105" s="15">
        <f t="shared" si="34"/>
        <v>1396.820295</v>
      </c>
      <c r="Q105" s="11">
        <v>116.65</v>
      </c>
      <c r="R105" s="15">
        <f t="shared" si="35"/>
        <v>3289.7049750000001</v>
      </c>
      <c r="S105" s="11">
        <v>92.67</v>
      </c>
      <c r="T105" s="15">
        <f t="shared" si="36"/>
        <v>2613.4330049999999</v>
      </c>
      <c r="U105" s="11">
        <v>87.89</v>
      </c>
      <c r="V105" s="15">
        <f t="shared" si="37"/>
        <v>2478.6298350000002</v>
      </c>
      <c r="W105" s="11">
        <v>82.01</v>
      </c>
      <c r="X105" s="15">
        <f t="shared" si="38"/>
        <v>2312.8050149999999</v>
      </c>
      <c r="Y105" s="11">
        <v>51.25</v>
      </c>
      <c r="Z105" s="15">
        <f t="shared" si="39"/>
        <v>1445.326875</v>
      </c>
      <c r="AA105" s="23">
        <v>90.24</v>
      </c>
      <c r="AB105" s="15">
        <f t="shared" si="40"/>
        <v>25449.033599999999</v>
      </c>
      <c r="AC105" s="23">
        <v>98.45</v>
      </c>
      <c r="AD105" s="15">
        <f t="shared" si="41"/>
        <v>27764.376750000003</v>
      </c>
      <c r="AE105" s="20">
        <v>93.96</v>
      </c>
      <c r="AF105" s="15">
        <f t="shared" si="42"/>
        <v>26498.129399999998</v>
      </c>
      <c r="AG105" s="21">
        <v>96.71</v>
      </c>
      <c r="AH105" s="15">
        <f t="shared" si="43"/>
        <v>20189.66315</v>
      </c>
      <c r="AI105" s="21">
        <v>115.35</v>
      </c>
      <c r="AJ105" s="15">
        <f t="shared" si="44"/>
        <v>24081.042749999997</v>
      </c>
      <c r="AK105" s="20">
        <v>155.75</v>
      </c>
      <c r="AL105" s="15">
        <f t="shared" si="45"/>
        <v>32515.14875</v>
      </c>
      <c r="AM105" s="29">
        <v>663.1</v>
      </c>
      <c r="AN105" s="15">
        <f t="shared" si="46"/>
        <v>13843.20715</v>
      </c>
      <c r="AO105" s="22">
        <v>233.24</v>
      </c>
      <c r="AP105" s="15">
        <f t="shared" si="47"/>
        <v>6577.7178599999997</v>
      </c>
      <c r="AQ105" s="24">
        <f t="shared" si="48"/>
        <v>-1.4721000000000011</v>
      </c>
      <c r="AR105" s="24">
        <f t="shared" si="49"/>
        <v>-1.4589999999999996</v>
      </c>
      <c r="AS105" s="24">
        <f t="shared" si="50"/>
        <v>-1.2744</v>
      </c>
      <c r="AT105" s="24">
        <f t="shared" si="51"/>
        <v>-1.4103999999999992</v>
      </c>
      <c r="AU105" s="24">
        <f t="shared" si="52"/>
        <v>-1.338000000000001</v>
      </c>
      <c r="AV105" s="24">
        <f t="shared" si="53"/>
        <v>-1.1403999999999996</v>
      </c>
      <c r="AW105" s="24">
        <f t="shared" si="54"/>
        <v>-1.1952999999999996</v>
      </c>
      <c r="AX105" s="24">
        <f t="shared" si="55"/>
        <v>-0.98290000000000077</v>
      </c>
      <c r="AY105" s="24"/>
      <c r="AZ105" s="24"/>
      <c r="BA105" s="24"/>
      <c r="BB105" s="24"/>
      <c r="BC105" s="17">
        <v>20.8765</v>
      </c>
      <c r="BD105" s="12">
        <v>28.201499999999999</v>
      </c>
    </row>
    <row r="106" spans="1:56">
      <c r="A106" s="2">
        <v>102</v>
      </c>
      <c r="B106" s="5">
        <v>39223</v>
      </c>
      <c r="C106" s="14">
        <v>39.659999999999997</v>
      </c>
      <c r="D106" s="4">
        <f t="shared" si="56"/>
        <v>829.56822</v>
      </c>
      <c r="E106" s="14">
        <v>51.91</v>
      </c>
      <c r="F106" s="15">
        <f t="shared" si="57"/>
        <v>1085.8014700000001</v>
      </c>
      <c r="G106" s="14">
        <v>96.9</v>
      </c>
      <c r="H106" s="15">
        <f t="shared" si="58"/>
        <v>2026.8573000000004</v>
      </c>
      <c r="I106" s="14">
        <v>53.18</v>
      </c>
      <c r="J106" s="15">
        <f t="shared" si="59"/>
        <v>1112.3660600000001</v>
      </c>
      <c r="K106" s="14">
        <v>27.34</v>
      </c>
      <c r="L106" s="15">
        <f t="shared" si="60"/>
        <v>571.87078000000008</v>
      </c>
      <c r="M106" s="14">
        <v>37.1</v>
      </c>
      <c r="N106" s="15">
        <f t="shared" si="61"/>
        <v>776.02070000000003</v>
      </c>
      <c r="O106" s="16">
        <v>49.31</v>
      </c>
      <c r="P106" s="15">
        <f t="shared" si="34"/>
        <v>1388.6928750000002</v>
      </c>
      <c r="Q106" s="11">
        <v>116.27</v>
      </c>
      <c r="R106" s="15">
        <f t="shared" si="35"/>
        <v>3274.4538750000002</v>
      </c>
      <c r="S106" s="11">
        <v>92.28</v>
      </c>
      <c r="T106" s="15">
        <f t="shared" si="36"/>
        <v>2598.8355000000001</v>
      </c>
      <c r="U106" s="11">
        <v>88.86</v>
      </c>
      <c r="V106" s="15">
        <f t="shared" si="37"/>
        <v>2502.5197499999999</v>
      </c>
      <c r="W106" s="11">
        <v>82.49</v>
      </c>
      <c r="X106" s="15">
        <f t="shared" si="38"/>
        <v>2323.1246249999999</v>
      </c>
      <c r="Y106" s="11">
        <v>53.28</v>
      </c>
      <c r="Z106" s="15">
        <f t="shared" si="39"/>
        <v>1500.498</v>
      </c>
      <c r="AA106" s="23">
        <v>90.203000000000003</v>
      </c>
      <c r="AB106" s="15">
        <f t="shared" si="40"/>
        <v>25403.419875000003</v>
      </c>
      <c r="AC106" s="23">
        <v>98.394000000000005</v>
      </c>
      <c r="AD106" s="15">
        <f t="shared" si="41"/>
        <v>27710.210250000004</v>
      </c>
      <c r="AE106" s="20">
        <v>93.75</v>
      </c>
      <c r="AF106" s="15">
        <f t="shared" si="42"/>
        <v>26402.34375</v>
      </c>
      <c r="AG106" s="21">
        <v>96.39</v>
      </c>
      <c r="AH106" s="15">
        <f t="shared" si="43"/>
        <v>20161.8963</v>
      </c>
      <c r="AI106" s="21">
        <v>115.35</v>
      </c>
      <c r="AJ106" s="15">
        <f t="shared" si="44"/>
        <v>24127.7595</v>
      </c>
      <c r="AK106" s="20">
        <v>156.05000000000001</v>
      </c>
      <c r="AL106" s="15">
        <f t="shared" si="45"/>
        <v>32640.978500000005</v>
      </c>
      <c r="AM106" s="29">
        <v>659.3</v>
      </c>
      <c r="AN106" s="15">
        <f t="shared" si="46"/>
        <v>13790.578100000001</v>
      </c>
      <c r="AO106" s="22">
        <v>231.62</v>
      </c>
      <c r="AP106" s="15">
        <f t="shared" si="47"/>
        <v>6522.9982500000006</v>
      </c>
      <c r="AQ106" s="24">
        <f t="shared" si="48"/>
        <v>-1.5126000000000026</v>
      </c>
      <c r="AR106" s="24">
        <f t="shared" si="49"/>
        <v>-1.4995000000000012</v>
      </c>
      <c r="AS106" s="24">
        <f t="shared" si="50"/>
        <v>-1.2354000000000021</v>
      </c>
      <c r="AT106" s="24">
        <f t="shared" si="51"/>
        <v>-1.4509000000000007</v>
      </c>
      <c r="AU106" s="24">
        <f t="shared" si="52"/>
        <v>-1.3785000000000025</v>
      </c>
      <c r="AV106" s="24">
        <f t="shared" si="53"/>
        <v>-1.1014000000000017</v>
      </c>
      <c r="AW106" s="24">
        <f t="shared" si="54"/>
        <v>-1.2358000000000011</v>
      </c>
      <c r="AX106" s="24">
        <f t="shared" si="55"/>
        <v>-0.94390000000000285</v>
      </c>
      <c r="AY106" s="24"/>
      <c r="AZ106" s="24"/>
      <c r="BA106" s="24"/>
      <c r="BB106" s="24"/>
      <c r="BC106" s="17">
        <v>20.917000000000002</v>
      </c>
      <c r="BD106" s="12">
        <v>28.162500000000001</v>
      </c>
    </row>
    <row r="107" spans="1:56">
      <c r="A107" s="2">
        <v>103</v>
      </c>
      <c r="B107" s="5">
        <v>39224</v>
      </c>
      <c r="C107" s="14">
        <v>39.619999999999997</v>
      </c>
      <c r="D107" s="4">
        <f t="shared" si="56"/>
        <v>831.32664999999997</v>
      </c>
      <c r="E107" s="14">
        <v>51.48</v>
      </c>
      <c r="F107" s="15">
        <f t="shared" si="57"/>
        <v>1080.1791000000001</v>
      </c>
      <c r="G107" s="14">
        <v>96.48</v>
      </c>
      <c r="H107" s="15">
        <f t="shared" si="58"/>
        <v>2024.3916000000002</v>
      </c>
      <c r="I107" s="14">
        <v>53.93</v>
      </c>
      <c r="J107" s="15">
        <f t="shared" si="59"/>
        <v>1131.586225</v>
      </c>
      <c r="K107" s="14">
        <v>27.565000000000001</v>
      </c>
      <c r="L107" s="15">
        <f t="shared" si="60"/>
        <v>578.38261250000005</v>
      </c>
      <c r="M107" s="14">
        <v>37.340000000000003</v>
      </c>
      <c r="N107" s="15">
        <f t="shared" si="61"/>
        <v>783.48655000000008</v>
      </c>
      <c r="O107" s="16">
        <v>49.39</v>
      </c>
      <c r="P107" s="15">
        <f t="shared" si="34"/>
        <v>1393.7857999999999</v>
      </c>
      <c r="Q107" s="11">
        <v>116.64</v>
      </c>
      <c r="R107" s="15">
        <f t="shared" si="35"/>
        <v>3291.5807999999997</v>
      </c>
      <c r="S107" s="11">
        <v>93.08</v>
      </c>
      <c r="T107" s="15">
        <f t="shared" si="36"/>
        <v>2626.7175999999999</v>
      </c>
      <c r="U107" s="11">
        <v>89.2</v>
      </c>
      <c r="V107" s="15">
        <f t="shared" si="37"/>
        <v>2517.2240000000002</v>
      </c>
      <c r="W107" s="11">
        <v>82.39</v>
      </c>
      <c r="X107" s="15">
        <f t="shared" si="38"/>
        <v>2325.0457999999999</v>
      </c>
      <c r="Y107" s="11">
        <v>53.42</v>
      </c>
      <c r="Z107" s="15">
        <f t="shared" si="39"/>
        <v>1507.5124000000001</v>
      </c>
      <c r="AA107" s="23">
        <v>90.203999999999994</v>
      </c>
      <c r="AB107" s="15">
        <f t="shared" si="40"/>
        <v>25455.568799999997</v>
      </c>
      <c r="AC107" s="23">
        <v>98.269000000000005</v>
      </c>
      <c r="AD107" s="15">
        <f t="shared" si="41"/>
        <v>27731.5118</v>
      </c>
      <c r="AE107" s="20">
        <v>94.23</v>
      </c>
      <c r="AF107" s="15">
        <f t="shared" si="42"/>
        <v>26591.705999999998</v>
      </c>
      <c r="AG107" s="21">
        <v>96.45</v>
      </c>
      <c r="AH107" s="15">
        <f t="shared" si="43"/>
        <v>20237.621250000004</v>
      </c>
      <c r="AI107" s="21">
        <v>115.35</v>
      </c>
      <c r="AJ107" s="15">
        <f t="shared" si="44"/>
        <v>24203.313750000001</v>
      </c>
      <c r="AK107" s="20">
        <v>155.85</v>
      </c>
      <c r="AL107" s="15">
        <f t="shared" si="45"/>
        <v>32701.22625</v>
      </c>
      <c r="AM107" s="29">
        <v>661.5</v>
      </c>
      <c r="AN107" s="15">
        <f t="shared" si="46"/>
        <v>13879.923750000002</v>
      </c>
      <c r="AO107" s="22">
        <v>230.62</v>
      </c>
      <c r="AP107" s="15">
        <f t="shared" si="47"/>
        <v>6508.0963999999994</v>
      </c>
      <c r="AQ107" s="24">
        <f t="shared" si="48"/>
        <v>-1.5781000000000027</v>
      </c>
      <c r="AR107" s="24">
        <f t="shared" si="49"/>
        <v>-1.5650000000000013</v>
      </c>
      <c r="AS107" s="24">
        <f t="shared" si="50"/>
        <v>-1.2928999999999995</v>
      </c>
      <c r="AT107" s="24">
        <f t="shared" si="51"/>
        <v>-1.5164000000000009</v>
      </c>
      <c r="AU107" s="24">
        <f t="shared" si="52"/>
        <v>-1.4440000000000026</v>
      </c>
      <c r="AV107" s="24">
        <f t="shared" si="53"/>
        <v>-1.1588999999999992</v>
      </c>
      <c r="AW107" s="24">
        <f t="shared" si="54"/>
        <v>-1.3013000000000012</v>
      </c>
      <c r="AX107" s="24">
        <f t="shared" si="55"/>
        <v>-1.0014000000000003</v>
      </c>
      <c r="AY107" s="24"/>
      <c r="AZ107" s="24"/>
      <c r="BA107" s="24"/>
      <c r="BB107" s="24"/>
      <c r="BC107" s="17">
        <v>20.982500000000002</v>
      </c>
      <c r="BD107" s="12">
        <v>28.22</v>
      </c>
    </row>
    <row r="108" spans="1:56">
      <c r="A108" s="2">
        <v>104</v>
      </c>
      <c r="B108" s="5">
        <v>39225</v>
      </c>
      <c r="C108" s="14">
        <v>40.04</v>
      </c>
      <c r="D108" s="4">
        <f t="shared" si="56"/>
        <v>840.6798399999999</v>
      </c>
      <c r="E108" s="14">
        <v>51.33</v>
      </c>
      <c r="F108" s="15">
        <f t="shared" si="57"/>
        <v>1077.7246799999998</v>
      </c>
      <c r="G108" s="14">
        <v>95.57</v>
      </c>
      <c r="H108" s="15">
        <f t="shared" si="58"/>
        <v>2006.5877199999998</v>
      </c>
      <c r="I108" s="14">
        <v>53.32</v>
      </c>
      <c r="J108" s="15">
        <f t="shared" si="59"/>
        <v>1119.5067199999999</v>
      </c>
      <c r="K108" s="14">
        <v>27.41</v>
      </c>
      <c r="L108" s="15">
        <f t="shared" si="60"/>
        <v>575.50036</v>
      </c>
      <c r="M108" s="14">
        <v>37.6</v>
      </c>
      <c r="N108" s="15">
        <f t="shared" si="61"/>
        <v>789.44960000000003</v>
      </c>
      <c r="O108" s="16">
        <v>50</v>
      </c>
      <c r="P108" s="15">
        <f t="shared" si="34"/>
        <v>1413.25</v>
      </c>
      <c r="Q108" s="11">
        <v>117.48</v>
      </c>
      <c r="R108" s="15">
        <f t="shared" si="35"/>
        <v>3320.5722000000001</v>
      </c>
      <c r="S108" s="11">
        <v>93.8</v>
      </c>
      <c r="T108" s="15">
        <f t="shared" si="36"/>
        <v>2651.2570000000001</v>
      </c>
      <c r="U108" s="11">
        <v>86</v>
      </c>
      <c r="V108" s="15">
        <f t="shared" si="37"/>
        <v>2430.79</v>
      </c>
      <c r="W108" s="11">
        <v>81.75</v>
      </c>
      <c r="X108" s="15">
        <f t="shared" si="38"/>
        <v>2310.6637500000002</v>
      </c>
      <c r="Y108" s="11">
        <v>52.7</v>
      </c>
      <c r="Z108" s="15">
        <f t="shared" si="39"/>
        <v>1489.5655000000002</v>
      </c>
      <c r="AA108" s="23">
        <v>90.043999999999997</v>
      </c>
      <c r="AB108" s="15">
        <f t="shared" si="40"/>
        <v>25450.936600000001</v>
      </c>
      <c r="AC108" s="23">
        <v>98.06</v>
      </c>
      <c r="AD108" s="15">
        <f t="shared" si="41"/>
        <v>27716.659</v>
      </c>
      <c r="AE108" s="20">
        <v>93.81</v>
      </c>
      <c r="AF108" s="15">
        <f t="shared" si="42"/>
        <v>26515.396500000003</v>
      </c>
      <c r="AG108" s="21">
        <v>96.24</v>
      </c>
      <c r="AH108" s="15">
        <f t="shared" si="43"/>
        <v>20206.5504</v>
      </c>
      <c r="AI108" s="21">
        <v>115.35</v>
      </c>
      <c r="AJ108" s="15">
        <f t="shared" si="44"/>
        <v>24218.885999999999</v>
      </c>
      <c r="AK108" s="20">
        <v>155.15</v>
      </c>
      <c r="AL108" s="15">
        <f t="shared" si="45"/>
        <v>32575.293999999998</v>
      </c>
      <c r="AM108" s="29">
        <v>653.1</v>
      </c>
      <c r="AN108" s="15">
        <f t="shared" si="46"/>
        <v>13712.4876</v>
      </c>
      <c r="AO108" s="22">
        <v>223.7</v>
      </c>
      <c r="AP108" s="15">
        <f t="shared" si="47"/>
        <v>6322.8805000000002</v>
      </c>
      <c r="AQ108" s="24">
        <f t="shared" si="48"/>
        <v>-1.5915999999999997</v>
      </c>
      <c r="AR108" s="24">
        <f t="shared" si="49"/>
        <v>-1.5784999999999982</v>
      </c>
      <c r="AS108" s="24">
        <f t="shared" si="50"/>
        <v>-1.3379000000000012</v>
      </c>
      <c r="AT108" s="24">
        <f t="shared" si="51"/>
        <v>-1.5298999999999978</v>
      </c>
      <c r="AU108" s="24">
        <f t="shared" si="52"/>
        <v>-1.4574999999999996</v>
      </c>
      <c r="AV108" s="24">
        <f t="shared" si="53"/>
        <v>-1.2039000000000009</v>
      </c>
      <c r="AW108" s="24">
        <f t="shared" si="54"/>
        <v>-1.3147999999999982</v>
      </c>
      <c r="AX108" s="24">
        <f t="shared" si="55"/>
        <v>-1.046400000000002</v>
      </c>
      <c r="AY108" s="24"/>
      <c r="AZ108" s="24"/>
      <c r="BA108" s="24"/>
      <c r="BB108" s="24"/>
      <c r="BC108" s="17">
        <v>20.995999999999999</v>
      </c>
      <c r="BD108" s="12">
        <v>28.265000000000001</v>
      </c>
    </row>
    <row r="109" spans="1:56">
      <c r="A109" s="2">
        <v>105</v>
      </c>
      <c r="B109" s="5">
        <v>39226</v>
      </c>
      <c r="C109" s="14">
        <v>39.93</v>
      </c>
      <c r="D109" s="4">
        <f t="shared" si="56"/>
        <v>841.74436500000002</v>
      </c>
      <c r="E109" s="14">
        <v>51.24</v>
      </c>
      <c r="F109" s="15">
        <f t="shared" si="57"/>
        <v>1080.16482</v>
      </c>
      <c r="G109" s="14">
        <v>97.42</v>
      </c>
      <c r="H109" s="15">
        <f t="shared" si="58"/>
        <v>2053.6623100000002</v>
      </c>
      <c r="I109" s="14">
        <v>52.59</v>
      </c>
      <c r="J109" s="15">
        <f t="shared" si="59"/>
        <v>1108.623495</v>
      </c>
      <c r="K109" s="14">
        <v>27.234999999999999</v>
      </c>
      <c r="L109" s="15">
        <f t="shared" si="60"/>
        <v>574.12741749999998</v>
      </c>
      <c r="M109" s="14">
        <v>37.380000000000003</v>
      </c>
      <c r="N109" s="15">
        <f t="shared" si="61"/>
        <v>787.98909000000003</v>
      </c>
      <c r="O109" s="16">
        <v>49.25</v>
      </c>
      <c r="P109" s="15">
        <f t="shared" si="34"/>
        <v>1394.2674999999999</v>
      </c>
      <c r="Q109" s="11">
        <v>115.61</v>
      </c>
      <c r="R109" s="15">
        <f t="shared" si="35"/>
        <v>3272.9190999999996</v>
      </c>
      <c r="S109" s="11">
        <v>96.36</v>
      </c>
      <c r="T109" s="15">
        <f t="shared" si="36"/>
        <v>2727.9515999999999</v>
      </c>
      <c r="U109" s="11">
        <v>85.86</v>
      </c>
      <c r="V109" s="15">
        <f t="shared" si="37"/>
        <v>2430.6965999999998</v>
      </c>
      <c r="W109" s="11">
        <v>81.97</v>
      </c>
      <c r="X109" s="15">
        <f t="shared" si="38"/>
        <v>2320.5706999999998</v>
      </c>
      <c r="Y109" s="11">
        <v>52.39</v>
      </c>
      <c r="Z109" s="15">
        <f t="shared" si="39"/>
        <v>1483.1608999999999</v>
      </c>
      <c r="AA109" s="23">
        <v>90.09</v>
      </c>
      <c r="AB109" s="15">
        <f t="shared" si="40"/>
        <v>25504.478999999999</v>
      </c>
      <c r="AC109" s="23">
        <v>98.144999999999996</v>
      </c>
      <c r="AD109" s="15">
        <f t="shared" si="41"/>
        <v>27784.849499999997</v>
      </c>
      <c r="AE109" s="20">
        <v>93.54</v>
      </c>
      <c r="AF109" s="15">
        <f t="shared" si="42"/>
        <v>26481.173999999999</v>
      </c>
      <c r="AG109" s="21">
        <v>96.15</v>
      </c>
      <c r="AH109" s="15">
        <f t="shared" si="43"/>
        <v>20268.900750000001</v>
      </c>
      <c r="AI109" s="21">
        <v>115.1</v>
      </c>
      <c r="AJ109" s="15">
        <f t="shared" si="44"/>
        <v>24263.655500000001</v>
      </c>
      <c r="AK109" s="20">
        <v>155.5</v>
      </c>
      <c r="AL109" s="15">
        <f t="shared" si="45"/>
        <v>32780.177499999998</v>
      </c>
      <c r="AM109" s="29">
        <v>655.8</v>
      </c>
      <c r="AN109" s="15">
        <f t="shared" si="46"/>
        <v>13824.591899999999</v>
      </c>
      <c r="AO109" s="22">
        <v>224.75</v>
      </c>
      <c r="AP109" s="15">
        <f t="shared" si="47"/>
        <v>6362.6724999999997</v>
      </c>
      <c r="AQ109" s="24">
        <f t="shared" si="48"/>
        <v>-1.6761000000000017</v>
      </c>
      <c r="AR109" s="24">
        <f t="shared" si="49"/>
        <v>-1.6630000000000003</v>
      </c>
      <c r="AS109" s="24">
        <f t="shared" si="50"/>
        <v>-1.3828999999999994</v>
      </c>
      <c r="AT109" s="24">
        <f t="shared" si="51"/>
        <v>-1.6143999999999998</v>
      </c>
      <c r="AU109" s="24">
        <f t="shared" si="52"/>
        <v>-1.5420000000000016</v>
      </c>
      <c r="AV109" s="24">
        <f t="shared" si="53"/>
        <v>-1.248899999999999</v>
      </c>
      <c r="AW109" s="24">
        <f t="shared" si="54"/>
        <v>-1.3993000000000002</v>
      </c>
      <c r="AX109" s="24">
        <f t="shared" si="55"/>
        <v>-1.0914000000000001</v>
      </c>
      <c r="AY109" s="24"/>
      <c r="AZ109" s="24"/>
      <c r="BA109" s="24"/>
      <c r="BB109" s="24"/>
      <c r="BC109" s="17">
        <v>21.080500000000001</v>
      </c>
      <c r="BD109" s="12">
        <v>28.31</v>
      </c>
    </row>
    <row r="110" spans="1:56">
      <c r="A110" s="2">
        <v>106</v>
      </c>
      <c r="B110" s="5">
        <v>39227</v>
      </c>
      <c r="C110" s="14">
        <v>40.72</v>
      </c>
      <c r="D110" s="4">
        <f t="shared" si="56"/>
        <v>858.62191999999993</v>
      </c>
      <c r="E110" s="14">
        <v>51.89</v>
      </c>
      <c r="F110" s="15">
        <f t="shared" si="57"/>
        <v>1094.15254</v>
      </c>
      <c r="G110" s="14">
        <v>98.25</v>
      </c>
      <c r="H110" s="15">
        <f t="shared" si="58"/>
        <v>2071.6994999999997</v>
      </c>
      <c r="I110" s="14">
        <v>52.43</v>
      </c>
      <c r="J110" s="15">
        <f t="shared" si="59"/>
        <v>1105.5389799999998</v>
      </c>
      <c r="K110" s="14">
        <v>27.14</v>
      </c>
      <c r="L110" s="15">
        <f t="shared" si="60"/>
        <v>572.27404000000001</v>
      </c>
      <c r="M110" s="14">
        <v>37.56</v>
      </c>
      <c r="N110" s="15">
        <f t="shared" si="61"/>
        <v>791.99015999999995</v>
      </c>
      <c r="O110" s="16">
        <v>49.75</v>
      </c>
      <c r="P110" s="15">
        <f t="shared" si="34"/>
        <v>1410.0393750000001</v>
      </c>
      <c r="Q110" s="11">
        <v>112</v>
      </c>
      <c r="R110" s="15">
        <f t="shared" si="35"/>
        <v>3174.36</v>
      </c>
      <c r="S110" s="11">
        <v>97.8</v>
      </c>
      <c r="T110" s="15">
        <f t="shared" si="36"/>
        <v>2771.8964999999998</v>
      </c>
      <c r="U110" s="11">
        <v>85.75</v>
      </c>
      <c r="V110" s="15">
        <f t="shared" si="37"/>
        <v>2430.3693750000002</v>
      </c>
      <c r="W110" s="11">
        <v>81.11</v>
      </c>
      <c r="X110" s="15">
        <f t="shared" si="38"/>
        <v>2298.8601750000003</v>
      </c>
      <c r="Y110" s="11">
        <v>52.49</v>
      </c>
      <c r="Z110" s="15">
        <f t="shared" si="39"/>
        <v>1487.6978250000002</v>
      </c>
      <c r="AA110" s="23">
        <v>89.957999999999998</v>
      </c>
      <c r="AB110" s="15">
        <f t="shared" si="40"/>
        <v>25496.346149999998</v>
      </c>
      <c r="AC110" s="23">
        <v>97.974999999999994</v>
      </c>
      <c r="AD110" s="15">
        <f t="shared" si="41"/>
        <v>27768.564375000002</v>
      </c>
      <c r="AE110" s="20">
        <v>93.55</v>
      </c>
      <c r="AF110" s="15">
        <f t="shared" si="42"/>
        <v>26514.408750000002</v>
      </c>
      <c r="AG110" s="21">
        <v>96.18</v>
      </c>
      <c r="AH110" s="15">
        <f t="shared" si="43"/>
        <v>20280.514800000001</v>
      </c>
      <c r="AI110" s="21">
        <v>114.95</v>
      </c>
      <c r="AJ110" s="15">
        <f t="shared" si="44"/>
        <v>24238.357</v>
      </c>
      <c r="AK110" s="20">
        <v>155.77000000000001</v>
      </c>
      <c r="AL110" s="15">
        <f t="shared" si="45"/>
        <v>32845.662199999999</v>
      </c>
      <c r="AM110" s="29">
        <v>655.7</v>
      </c>
      <c r="AN110" s="15">
        <f t="shared" si="46"/>
        <v>13826.090200000001</v>
      </c>
      <c r="AO110" s="22">
        <v>227.74</v>
      </c>
      <c r="AP110" s="15">
        <f t="shared" si="47"/>
        <v>6454.7209500000008</v>
      </c>
      <c r="AQ110" s="24">
        <f t="shared" si="48"/>
        <v>-1.6815999999999995</v>
      </c>
      <c r="AR110" s="24">
        <f t="shared" si="49"/>
        <v>-1.6684999999999981</v>
      </c>
      <c r="AS110" s="24">
        <f t="shared" si="50"/>
        <v>-1.4154000000000018</v>
      </c>
      <c r="AT110" s="24">
        <f t="shared" si="51"/>
        <v>-1.6198999999999977</v>
      </c>
      <c r="AU110" s="24">
        <f t="shared" si="52"/>
        <v>-1.5474999999999994</v>
      </c>
      <c r="AV110" s="24">
        <f t="shared" si="53"/>
        <v>-1.2814000000000014</v>
      </c>
      <c r="AW110" s="24">
        <f t="shared" si="54"/>
        <v>-1.4047999999999981</v>
      </c>
      <c r="AX110" s="24">
        <f t="shared" si="55"/>
        <v>-1.1239000000000026</v>
      </c>
      <c r="AY110" s="24"/>
      <c r="AZ110" s="24"/>
      <c r="BA110" s="24"/>
      <c r="BB110" s="24"/>
      <c r="BC110" s="17">
        <v>21.085999999999999</v>
      </c>
      <c r="BD110" s="12">
        <v>28.342500000000001</v>
      </c>
    </row>
    <row r="111" spans="1:56">
      <c r="A111" s="2">
        <v>107</v>
      </c>
      <c r="B111" s="5">
        <v>39231</v>
      </c>
      <c r="C111" s="14">
        <v>40.93</v>
      </c>
      <c r="D111" s="4">
        <f t="shared" si="56"/>
        <v>862.76346999999998</v>
      </c>
      <c r="E111" s="14">
        <v>52.18</v>
      </c>
      <c r="F111" s="15">
        <f t="shared" si="57"/>
        <v>1099.9022199999999</v>
      </c>
      <c r="G111" s="14">
        <v>98.5</v>
      </c>
      <c r="H111" s="15">
        <f t="shared" si="58"/>
        <v>2076.2815000000001</v>
      </c>
      <c r="I111" s="14">
        <v>52.06</v>
      </c>
      <c r="J111" s="15">
        <f t="shared" si="59"/>
        <v>1097.37274</v>
      </c>
      <c r="K111" s="14">
        <v>27.36</v>
      </c>
      <c r="L111" s="15">
        <f t="shared" si="60"/>
        <v>576.72144000000003</v>
      </c>
      <c r="M111" s="14">
        <v>37.4</v>
      </c>
      <c r="N111" s="15">
        <f t="shared" si="61"/>
        <v>788.3546</v>
      </c>
      <c r="O111" s="16">
        <v>50.6</v>
      </c>
      <c r="P111" s="15">
        <f t="shared" si="34"/>
        <v>1434.3582000000001</v>
      </c>
      <c r="Q111" s="11">
        <v>112.69</v>
      </c>
      <c r="R111" s="15">
        <f t="shared" si="35"/>
        <v>3194.4234300000003</v>
      </c>
      <c r="S111" s="11">
        <v>97.85</v>
      </c>
      <c r="T111" s="15">
        <f t="shared" si="36"/>
        <v>2773.7539499999998</v>
      </c>
      <c r="U111" s="11">
        <v>87.11</v>
      </c>
      <c r="V111" s="15">
        <f t="shared" si="37"/>
        <v>2469.30717</v>
      </c>
      <c r="W111" s="11">
        <v>81.260000000000005</v>
      </c>
      <c r="X111" s="15">
        <f t="shared" si="38"/>
        <v>2303.4772200000002</v>
      </c>
      <c r="Y111" s="11">
        <v>52.27</v>
      </c>
      <c r="Z111" s="15">
        <f t="shared" si="39"/>
        <v>1481.6976900000002</v>
      </c>
      <c r="AA111" s="23">
        <v>89.902000000000001</v>
      </c>
      <c r="AB111" s="15">
        <f t="shared" si="40"/>
        <v>25484.519939999998</v>
      </c>
      <c r="AC111" s="23">
        <v>97.908000000000001</v>
      </c>
      <c r="AD111" s="15">
        <f t="shared" si="41"/>
        <v>27753.980759999999</v>
      </c>
      <c r="AE111" s="20">
        <v>93.44</v>
      </c>
      <c r="AF111" s="15">
        <f t="shared" si="42"/>
        <v>26487.436799999999</v>
      </c>
      <c r="AG111" s="21">
        <v>95.98</v>
      </c>
      <c r="AH111" s="15">
        <f t="shared" si="43"/>
        <v>20231.624200000002</v>
      </c>
      <c r="AI111" s="21">
        <v>115.25</v>
      </c>
      <c r="AJ111" s="15">
        <f t="shared" si="44"/>
        <v>24293.547500000001</v>
      </c>
      <c r="AK111" s="20">
        <v>155.65</v>
      </c>
      <c r="AL111" s="15">
        <f t="shared" si="45"/>
        <v>32809.463499999998</v>
      </c>
      <c r="AM111" s="29">
        <v>657.1</v>
      </c>
      <c r="AN111" s="15">
        <f t="shared" si="46"/>
        <v>13851.010900000001</v>
      </c>
      <c r="AO111" s="22">
        <v>227.25</v>
      </c>
      <c r="AP111" s="15">
        <f t="shared" si="47"/>
        <v>6441.8557500000006</v>
      </c>
      <c r="AQ111" s="24">
        <f t="shared" si="48"/>
        <v>-1.6746000000000016</v>
      </c>
      <c r="AR111" s="24">
        <f t="shared" si="49"/>
        <v>-1.6615000000000002</v>
      </c>
      <c r="AS111" s="24">
        <f t="shared" si="50"/>
        <v>-1.4199000000000019</v>
      </c>
      <c r="AT111" s="24">
        <f t="shared" si="51"/>
        <v>-1.6128999999999998</v>
      </c>
      <c r="AU111" s="24">
        <f t="shared" si="52"/>
        <v>-1.5405000000000015</v>
      </c>
      <c r="AV111" s="24">
        <f t="shared" si="53"/>
        <v>-1.2859000000000016</v>
      </c>
      <c r="AW111" s="24">
        <f t="shared" si="54"/>
        <v>-1.3978000000000002</v>
      </c>
      <c r="AX111" s="24">
        <f t="shared" si="55"/>
        <v>-1.1284000000000027</v>
      </c>
      <c r="AY111" s="24"/>
      <c r="AZ111" s="24"/>
      <c r="BA111" s="24"/>
      <c r="BB111" s="24"/>
      <c r="BC111" s="17">
        <v>21.079000000000001</v>
      </c>
      <c r="BD111" s="12">
        <v>28.347000000000001</v>
      </c>
    </row>
    <row r="112" spans="1:56">
      <c r="A112" s="2">
        <v>108</v>
      </c>
      <c r="B112" s="5">
        <v>39232</v>
      </c>
      <c r="C112" s="14">
        <v>40.64</v>
      </c>
      <c r="D112" s="4">
        <f t="shared" si="56"/>
        <v>857.23983999999996</v>
      </c>
      <c r="E112" s="14">
        <v>53.05</v>
      </c>
      <c r="F112" s="15">
        <f t="shared" si="57"/>
        <v>1119.0101749999999</v>
      </c>
      <c r="G112" s="14">
        <v>100.55</v>
      </c>
      <c r="H112" s="15">
        <f t="shared" si="58"/>
        <v>2120.9514249999997</v>
      </c>
      <c r="I112" s="14">
        <v>52.72</v>
      </c>
      <c r="J112" s="15">
        <f t="shared" si="59"/>
        <v>1112.0493199999999</v>
      </c>
      <c r="K112" s="14">
        <v>27.864999999999998</v>
      </c>
      <c r="L112" s="15">
        <f t="shared" si="60"/>
        <v>587.77037749999988</v>
      </c>
      <c r="M112" s="14">
        <v>37.729999999999997</v>
      </c>
      <c r="N112" s="15">
        <f t="shared" si="61"/>
        <v>795.85775499999988</v>
      </c>
      <c r="O112" s="16">
        <v>49.88</v>
      </c>
      <c r="P112" s="15">
        <f t="shared" si="34"/>
        <v>1413.1004</v>
      </c>
      <c r="Q112" s="11">
        <v>112.44</v>
      </c>
      <c r="R112" s="15">
        <f t="shared" si="35"/>
        <v>3185.4251999999997</v>
      </c>
      <c r="S112" s="11">
        <v>97.52</v>
      </c>
      <c r="T112" s="15">
        <f t="shared" si="36"/>
        <v>2762.7415999999998</v>
      </c>
      <c r="U112" s="11">
        <v>85.76</v>
      </c>
      <c r="V112" s="15">
        <f t="shared" si="37"/>
        <v>2429.5808000000002</v>
      </c>
      <c r="W112" s="11">
        <v>80.59</v>
      </c>
      <c r="X112" s="15">
        <f t="shared" si="38"/>
        <v>2283.1147000000001</v>
      </c>
      <c r="Y112" s="11">
        <v>52.4</v>
      </c>
      <c r="Z112" s="15">
        <f t="shared" si="39"/>
        <v>1484.492</v>
      </c>
      <c r="AA112" s="23">
        <v>89.909000000000006</v>
      </c>
      <c r="AB112" s="15">
        <f t="shared" si="40"/>
        <v>25471.219700000001</v>
      </c>
      <c r="AC112" s="23">
        <v>97.921000000000006</v>
      </c>
      <c r="AD112" s="15">
        <f t="shared" si="41"/>
        <v>27741.0193</v>
      </c>
      <c r="AE112" s="20">
        <v>93.27</v>
      </c>
      <c r="AF112" s="15">
        <f t="shared" si="42"/>
        <v>26423.390999999996</v>
      </c>
      <c r="AG112" s="21">
        <v>96.06</v>
      </c>
      <c r="AH112" s="15">
        <f t="shared" si="43"/>
        <v>20262.416100000002</v>
      </c>
      <c r="AI112" s="21">
        <v>115.15</v>
      </c>
      <c r="AJ112" s="15">
        <f t="shared" si="44"/>
        <v>24289.165250000002</v>
      </c>
      <c r="AK112" s="20">
        <v>155.69999999999999</v>
      </c>
      <c r="AL112" s="15">
        <f t="shared" si="45"/>
        <v>32842.5795</v>
      </c>
      <c r="AM112" s="29">
        <v>653.20000000000005</v>
      </c>
      <c r="AN112" s="15">
        <f t="shared" si="46"/>
        <v>13778.2742</v>
      </c>
      <c r="AO112" s="22">
        <v>220.6</v>
      </c>
      <c r="AP112" s="15">
        <f t="shared" si="47"/>
        <v>6249.597999999999</v>
      </c>
      <c r="AQ112" s="24">
        <f t="shared" si="48"/>
        <v>-1.6890999999999998</v>
      </c>
      <c r="AR112" s="24">
        <f t="shared" si="49"/>
        <v>-1.6759999999999984</v>
      </c>
      <c r="AS112" s="24">
        <f t="shared" si="50"/>
        <v>-1.4028999999999989</v>
      </c>
      <c r="AT112" s="24">
        <f t="shared" si="51"/>
        <v>-1.627399999999998</v>
      </c>
      <c r="AU112" s="24">
        <f t="shared" si="52"/>
        <v>-1.5549999999999997</v>
      </c>
      <c r="AV112" s="24">
        <f t="shared" si="53"/>
        <v>-1.2688999999999986</v>
      </c>
      <c r="AW112" s="24">
        <f t="shared" si="54"/>
        <v>-1.4122999999999983</v>
      </c>
      <c r="AX112" s="24">
        <f t="shared" si="55"/>
        <v>-1.1113999999999997</v>
      </c>
      <c r="AY112" s="24"/>
      <c r="AZ112" s="24"/>
      <c r="BA112" s="24"/>
      <c r="BB112" s="24"/>
      <c r="BC112" s="17">
        <v>21.093499999999999</v>
      </c>
      <c r="BD112" s="12">
        <v>28.33</v>
      </c>
    </row>
    <row r="113" spans="1:56">
      <c r="A113" s="2">
        <v>109</v>
      </c>
      <c r="B113" s="5">
        <v>39233</v>
      </c>
      <c r="C113" s="14">
        <v>40.94</v>
      </c>
      <c r="D113" s="4">
        <f t="shared" ref="D113:D144" si="62">C113*BC113</f>
        <v>860.51785999999993</v>
      </c>
      <c r="E113" s="14">
        <v>52.99</v>
      </c>
      <c r="F113" s="15">
        <f t="shared" ref="F113:F144" si="63">E113*BC113</f>
        <v>1113.7968100000001</v>
      </c>
      <c r="G113" s="14">
        <v>100.59</v>
      </c>
      <c r="H113" s="15">
        <f t="shared" ref="H113:H144" si="64">G113*BC113</f>
        <v>2114.3012100000001</v>
      </c>
      <c r="I113" s="14">
        <v>52.18</v>
      </c>
      <c r="J113" s="15">
        <f t="shared" ref="J113:J144" si="65">I113*BC113</f>
        <v>1096.7714199999998</v>
      </c>
      <c r="K113" s="14">
        <v>28.375</v>
      </c>
      <c r="L113" s="15">
        <f t="shared" ref="L113:L144" si="66">K113*BC113</f>
        <v>596.4141249999999</v>
      </c>
      <c r="M113" s="14">
        <v>37.58</v>
      </c>
      <c r="N113" s="15">
        <f t="shared" ref="N113:N144" si="67">M113*BC113</f>
        <v>789.89401999999995</v>
      </c>
      <c r="O113" s="16">
        <v>49.77</v>
      </c>
      <c r="P113" s="15">
        <f t="shared" si="34"/>
        <v>1407.4956000000002</v>
      </c>
      <c r="Q113" s="11">
        <v>113.06</v>
      </c>
      <c r="R113" s="15">
        <f t="shared" si="35"/>
        <v>3197.3368</v>
      </c>
      <c r="S113" s="11">
        <v>97.8</v>
      </c>
      <c r="T113" s="15">
        <f t="shared" si="36"/>
        <v>2765.7840000000001</v>
      </c>
      <c r="U113" s="11">
        <v>85.75</v>
      </c>
      <c r="V113" s="15">
        <f t="shared" si="37"/>
        <v>2425.0100000000002</v>
      </c>
      <c r="W113" s="11">
        <v>82.24</v>
      </c>
      <c r="X113" s="15">
        <f t="shared" si="38"/>
        <v>2325.7471999999998</v>
      </c>
      <c r="Y113" s="11">
        <v>53.55</v>
      </c>
      <c r="Z113" s="15">
        <f t="shared" si="39"/>
        <v>1514.394</v>
      </c>
      <c r="AA113" s="23">
        <v>89.786000000000001</v>
      </c>
      <c r="AB113" s="15">
        <f t="shared" si="40"/>
        <v>25391.480799999998</v>
      </c>
      <c r="AC113" s="23">
        <v>97.771000000000001</v>
      </c>
      <c r="AD113" s="15">
        <f t="shared" si="41"/>
        <v>27649.638800000001</v>
      </c>
      <c r="AE113" s="20">
        <v>93.1</v>
      </c>
      <c r="AF113" s="15">
        <f t="shared" si="42"/>
        <v>26328.68</v>
      </c>
      <c r="AG113" s="21">
        <v>95.96</v>
      </c>
      <c r="AH113" s="15">
        <f t="shared" si="43"/>
        <v>20169.832399999999</v>
      </c>
      <c r="AI113" s="21">
        <v>115.2</v>
      </c>
      <c r="AJ113" s="15">
        <f t="shared" si="44"/>
        <v>24213.887999999999</v>
      </c>
      <c r="AK113" s="20">
        <v>155.9</v>
      </c>
      <c r="AL113" s="15">
        <f t="shared" si="45"/>
        <v>32768.620999999999</v>
      </c>
      <c r="AM113" s="29">
        <v>661.6</v>
      </c>
      <c r="AN113" s="15">
        <f t="shared" si="46"/>
        <v>13906.170399999999</v>
      </c>
      <c r="AO113" s="22">
        <v>219.35</v>
      </c>
      <c r="AP113" s="15">
        <f t="shared" si="47"/>
        <v>6203.2179999999998</v>
      </c>
      <c r="AQ113" s="24">
        <f t="shared" si="48"/>
        <v>-1.6145999999999994</v>
      </c>
      <c r="AR113" s="24">
        <f t="shared" si="49"/>
        <v>-1.6014999999999979</v>
      </c>
      <c r="AS113" s="24">
        <f t="shared" si="50"/>
        <v>-1.3529000000000018</v>
      </c>
      <c r="AT113" s="24">
        <f t="shared" si="51"/>
        <v>-1.5528999999999975</v>
      </c>
      <c r="AU113" s="24">
        <f t="shared" si="52"/>
        <v>-1.4804999999999993</v>
      </c>
      <c r="AV113" s="24">
        <f t="shared" si="53"/>
        <v>-1.2189000000000014</v>
      </c>
      <c r="AW113" s="24">
        <f t="shared" si="54"/>
        <v>-1.3377999999999979</v>
      </c>
      <c r="AX113" s="24">
        <f t="shared" si="55"/>
        <v>-1.0614000000000026</v>
      </c>
      <c r="AY113" s="24"/>
      <c r="AZ113" s="24"/>
      <c r="BA113" s="24"/>
      <c r="BB113" s="24"/>
      <c r="BC113" s="17">
        <v>21.018999999999998</v>
      </c>
      <c r="BD113" s="12">
        <v>28.28</v>
      </c>
    </row>
    <row r="114" spans="1:56">
      <c r="A114" s="2">
        <v>110</v>
      </c>
      <c r="B114" s="5">
        <v>39234</v>
      </c>
      <c r="C114" s="14">
        <v>41.26</v>
      </c>
      <c r="D114" s="4">
        <f t="shared" si="62"/>
        <v>867.36771999999985</v>
      </c>
      <c r="E114" s="14">
        <v>52.8</v>
      </c>
      <c r="F114" s="15">
        <f t="shared" si="63"/>
        <v>1109.9615999999999</v>
      </c>
      <c r="G114" s="14">
        <v>99.83</v>
      </c>
      <c r="H114" s="15">
        <f t="shared" si="64"/>
        <v>2098.62626</v>
      </c>
      <c r="I114" s="14">
        <v>51.28</v>
      </c>
      <c r="J114" s="15">
        <f t="shared" si="65"/>
        <v>1078.0081599999999</v>
      </c>
      <c r="K114" s="14">
        <v>28.344999999999999</v>
      </c>
      <c r="L114" s="15">
        <f t="shared" si="66"/>
        <v>595.86858999999993</v>
      </c>
      <c r="M114" s="14">
        <v>37.450000000000003</v>
      </c>
      <c r="N114" s="15">
        <f t="shared" si="67"/>
        <v>787.27390000000003</v>
      </c>
      <c r="O114" s="16">
        <v>50.73</v>
      </c>
      <c r="P114" s="15">
        <f t="shared" si="34"/>
        <v>1434.2385599999998</v>
      </c>
      <c r="Q114" s="11">
        <v>113.25</v>
      </c>
      <c r="R114" s="15">
        <f t="shared" si="35"/>
        <v>3201.8039999999996</v>
      </c>
      <c r="S114" s="11">
        <v>98.42</v>
      </c>
      <c r="T114" s="15">
        <f t="shared" si="36"/>
        <v>2782.53024</v>
      </c>
      <c r="U114" s="11">
        <v>86.57</v>
      </c>
      <c r="V114" s="15">
        <f t="shared" si="37"/>
        <v>2447.5070399999995</v>
      </c>
      <c r="W114" s="11">
        <v>82.82</v>
      </c>
      <c r="X114" s="15">
        <f t="shared" si="38"/>
        <v>2341.4870399999995</v>
      </c>
      <c r="Y114" s="11">
        <v>54.16</v>
      </c>
      <c r="Z114" s="15">
        <f t="shared" si="39"/>
        <v>1531.2115199999998</v>
      </c>
      <c r="AA114" s="23">
        <v>89.575999999999993</v>
      </c>
      <c r="AB114" s="15">
        <f t="shared" si="40"/>
        <v>25324.926719999999</v>
      </c>
      <c r="AC114" s="23">
        <v>97.543000000000006</v>
      </c>
      <c r="AD114" s="15">
        <f t="shared" si="41"/>
        <v>27577.356960000001</v>
      </c>
      <c r="AE114" s="20">
        <v>93.08</v>
      </c>
      <c r="AF114" s="15">
        <f t="shared" si="42"/>
        <v>26315.577599999997</v>
      </c>
      <c r="AG114" s="21">
        <v>95.86</v>
      </c>
      <c r="AH114" s="15">
        <f t="shared" si="43"/>
        <v>20151.689199999997</v>
      </c>
      <c r="AI114" s="21">
        <v>115.2</v>
      </c>
      <c r="AJ114" s="15">
        <f t="shared" si="44"/>
        <v>24217.343999999997</v>
      </c>
      <c r="AK114" s="20">
        <v>155.85</v>
      </c>
      <c r="AL114" s="15">
        <f t="shared" si="45"/>
        <v>32762.786999999997</v>
      </c>
      <c r="AM114" s="29">
        <v>671.2</v>
      </c>
      <c r="AN114" s="15">
        <f t="shared" si="46"/>
        <v>14109.966399999999</v>
      </c>
      <c r="AO114" s="22">
        <v>224.35</v>
      </c>
      <c r="AP114" s="15">
        <f t="shared" si="47"/>
        <v>6342.8231999999998</v>
      </c>
      <c r="AQ114" s="24">
        <f t="shared" si="48"/>
        <v>-1.6175999999999995</v>
      </c>
      <c r="AR114" s="24">
        <f t="shared" si="49"/>
        <v>-1.604499999999998</v>
      </c>
      <c r="AS114" s="24">
        <f t="shared" si="50"/>
        <v>-1.3448999999999991</v>
      </c>
      <c r="AT114" s="24">
        <f t="shared" si="51"/>
        <v>-1.5558999999999976</v>
      </c>
      <c r="AU114" s="24">
        <f t="shared" si="52"/>
        <v>-1.4834999999999994</v>
      </c>
      <c r="AV114" s="24">
        <f t="shared" si="53"/>
        <v>-1.2108999999999988</v>
      </c>
      <c r="AW114" s="24">
        <f t="shared" si="54"/>
        <v>-1.340799999999998</v>
      </c>
      <c r="AX114" s="24">
        <f t="shared" si="55"/>
        <v>-1.0533999999999999</v>
      </c>
      <c r="AY114" s="24"/>
      <c r="AZ114" s="24"/>
      <c r="BA114" s="24"/>
      <c r="BB114" s="24"/>
      <c r="BC114" s="17">
        <v>21.021999999999998</v>
      </c>
      <c r="BD114" s="12">
        <v>28.271999999999998</v>
      </c>
    </row>
    <row r="115" spans="1:56">
      <c r="A115" s="2">
        <v>111</v>
      </c>
      <c r="B115" s="5">
        <v>39237</v>
      </c>
      <c r="C115" s="14">
        <v>41.24</v>
      </c>
      <c r="D115" s="4">
        <f t="shared" si="62"/>
        <v>868.32882000000018</v>
      </c>
      <c r="E115" s="14">
        <v>52.67</v>
      </c>
      <c r="F115" s="15">
        <f t="shared" si="63"/>
        <v>1108.993185</v>
      </c>
      <c r="G115" s="14">
        <v>99.98</v>
      </c>
      <c r="H115" s="15">
        <f t="shared" si="64"/>
        <v>2105.1288900000004</v>
      </c>
      <c r="I115" s="14">
        <v>51.81</v>
      </c>
      <c r="J115" s="15">
        <f t="shared" si="65"/>
        <v>1090.8854550000001</v>
      </c>
      <c r="K115" s="14">
        <v>28.614999999999998</v>
      </c>
      <c r="L115" s="15">
        <f t="shared" si="66"/>
        <v>602.50313249999999</v>
      </c>
      <c r="M115" s="14">
        <v>37.81</v>
      </c>
      <c r="N115" s="15">
        <f t="shared" si="67"/>
        <v>796.10845500000016</v>
      </c>
      <c r="O115" s="16">
        <v>49.86</v>
      </c>
      <c r="P115" s="15">
        <f t="shared" si="34"/>
        <v>1414.7774999999999</v>
      </c>
      <c r="Q115" s="11">
        <v>111.9</v>
      </c>
      <c r="R115" s="15">
        <f t="shared" si="35"/>
        <v>3175.1625000000004</v>
      </c>
      <c r="S115" s="11">
        <v>99.36</v>
      </c>
      <c r="T115" s="15">
        <f t="shared" si="36"/>
        <v>2819.34</v>
      </c>
      <c r="U115" s="11">
        <v>85.88</v>
      </c>
      <c r="V115" s="15">
        <f t="shared" si="37"/>
        <v>2436.8449999999998</v>
      </c>
      <c r="W115" s="11">
        <v>83.32</v>
      </c>
      <c r="X115" s="15">
        <f t="shared" si="38"/>
        <v>2364.2049999999999</v>
      </c>
      <c r="Y115" s="11">
        <v>54.52</v>
      </c>
      <c r="Z115" s="15">
        <f t="shared" si="39"/>
        <v>1547.0050000000001</v>
      </c>
      <c r="AA115" s="23">
        <v>89.736000000000004</v>
      </c>
      <c r="AB115" s="15">
        <f t="shared" si="40"/>
        <v>25462.59</v>
      </c>
      <c r="AC115" s="23">
        <v>97.566000000000003</v>
      </c>
      <c r="AD115" s="15">
        <f t="shared" si="41"/>
        <v>27684.352500000001</v>
      </c>
      <c r="AE115" s="20">
        <v>92.9</v>
      </c>
      <c r="AF115" s="15">
        <f t="shared" si="42"/>
        <v>26360.375000000004</v>
      </c>
      <c r="AG115" s="21">
        <v>95.57</v>
      </c>
      <c r="AH115" s="15">
        <f t="shared" si="43"/>
        <v>20122.74135</v>
      </c>
      <c r="AI115" s="21">
        <v>115.2</v>
      </c>
      <c r="AJ115" s="15">
        <f t="shared" si="44"/>
        <v>24255.936000000002</v>
      </c>
      <c r="AK115" s="20">
        <v>155.82</v>
      </c>
      <c r="AL115" s="15">
        <f t="shared" si="45"/>
        <v>32808.680099999998</v>
      </c>
      <c r="AM115" s="29">
        <v>671</v>
      </c>
      <c r="AN115" s="15">
        <f t="shared" si="46"/>
        <v>14128.240500000002</v>
      </c>
      <c r="AO115" s="22">
        <v>223.8</v>
      </c>
      <c r="AP115" s="15">
        <f t="shared" si="47"/>
        <v>6350.3250000000007</v>
      </c>
      <c r="AQ115" s="24">
        <f t="shared" si="48"/>
        <v>-1.6511000000000031</v>
      </c>
      <c r="AR115" s="24">
        <f t="shared" si="49"/>
        <v>-1.6380000000000017</v>
      </c>
      <c r="AS115" s="24">
        <f t="shared" si="50"/>
        <v>-1.4479000000000006</v>
      </c>
      <c r="AT115" s="24">
        <f t="shared" si="51"/>
        <v>-1.5894000000000013</v>
      </c>
      <c r="AU115" s="24">
        <f t="shared" si="52"/>
        <v>-1.517000000000003</v>
      </c>
      <c r="AV115" s="24">
        <f t="shared" si="53"/>
        <v>-1.3139000000000003</v>
      </c>
      <c r="AW115" s="24">
        <f t="shared" si="54"/>
        <v>-1.3743000000000016</v>
      </c>
      <c r="AX115" s="24">
        <f t="shared" si="55"/>
        <v>-1.1564000000000014</v>
      </c>
      <c r="AY115" s="24"/>
      <c r="AZ115" s="24"/>
      <c r="BA115" s="24"/>
      <c r="BB115" s="24"/>
      <c r="BC115" s="17">
        <v>21.055500000000002</v>
      </c>
      <c r="BD115" s="12">
        <v>28.375</v>
      </c>
    </row>
    <row r="116" spans="1:56">
      <c r="A116" s="2">
        <v>112</v>
      </c>
      <c r="B116" s="5">
        <v>39238</v>
      </c>
      <c r="C116" s="14">
        <v>41.75</v>
      </c>
      <c r="D116" s="4">
        <f t="shared" si="62"/>
        <v>877.64762499999995</v>
      </c>
      <c r="E116" s="14">
        <v>52.32</v>
      </c>
      <c r="F116" s="15">
        <f t="shared" si="63"/>
        <v>1099.8448799999999</v>
      </c>
      <c r="G116" s="14">
        <v>99.5</v>
      </c>
      <c r="H116" s="15">
        <f t="shared" si="64"/>
        <v>2091.6392500000002</v>
      </c>
      <c r="I116" s="14">
        <v>51.9</v>
      </c>
      <c r="J116" s="15">
        <f t="shared" si="65"/>
        <v>1091.01585</v>
      </c>
      <c r="K116" s="14">
        <v>28.445</v>
      </c>
      <c r="L116" s="15">
        <f t="shared" si="66"/>
        <v>597.95656750000001</v>
      </c>
      <c r="M116" s="14">
        <v>37.4</v>
      </c>
      <c r="N116" s="15">
        <f t="shared" si="67"/>
        <v>786.20409999999993</v>
      </c>
      <c r="O116" s="16">
        <v>49.2</v>
      </c>
      <c r="P116" s="15">
        <f t="shared" si="34"/>
        <v>1398.8790000000001</v>
      </c>
      <c r="Q116" s="11">
        <v>111.75</v>
      </c>
      <c r="R116" s="15">
        <f t="shared" si="35"/>
        <v>3177.3318750000003</v>
      </c>
      <c r="S116" s="11">
        <v>98.02</v>
      </c>
      <c r="T116" s="15">
        <f t="shared" si="36"/>
        <v>2786.9536499999999</v>
      </c>
      <c r="U116" s="11">
        <v>84.5</v>
      </c>
      <c r="V116" s="15">
        <f t="shared" si="37"/>
        <v>2402.5462499999999</v>
      </c>
      <c r="W116" s="11">
        <v>82.7</v>
      </c>
      <c r="X116" s="15">
        <f t="shared" si="38"/>
        <v>2351.3677500000003</v>
      </c>
      <c r="Y116" s="11">
        <v>54.44</v>
      </c>
      <c r="Z116" s="15">
        <f t="shared" si="39"/>
        <v>1547.8652999999999</v>
      </c>
      <c r="AA116" s="23">
        <v>89.484999999999999</v>
      </c>
      <c r="AB116" s="15">
        <f t="shared" si="40"/>
        <v>25442.822625000001</v>
      </c>
      <c r="AC116" s="23">
        <v>97.405000000000001</v>
      </c>
      <c r="AD116" s="15">
        <f t="shared" si="41"/>
        <v>27694.676625</v>
      </c>
      <c r="AE116" s="20">
        <v>92.93</v>
      </c>
      <c r="AF116" s="15">
        <f t="shared" si="42"/>
        <v>26422.322250000001</v>
      </c>
      <c r="AG116" s="21">
        <v>95.59</v>
      </c>
      <c r="AH116" s="15">
        <f t="shared" si="43"/>
        <v>20094.451850000001</v>
      </c>
      <c r="AI116" s="21">
        <v>115.2</v>
      </c>
      <c r="AJ116" s="15">
        <f t="shared" si="44"/>
        <v>24216.768000000004</v>
      </c>
      <c r="AK116" s="20">
        <v>155.30000000000001</v>
      </c>
      <c r="AL116" s="15">
        <f t="shared" si="45"/>
        <v>32646.389500000001</v>
      </c>
      <c r="AM116" s="29">
        <v>669.9</v>
      </c>
      <c r="AN116" s="15">
        <f t="shared" si="46"/>
        <v>14082.30285</v>
      </c>
      <c r="AO116" s="22">
        <v>222.29</v>
      </c>
      <c r="AP116" s="15">
        <f t="shared" si="47"/>
        <v>6320.2604250000004</v>
      </c>
      <c r="AQ116" s="24">
        <f t="shared" si="48"/>
        <v>-1.6171000000000006</v>
      </c>
      <c r="AR116" s="24">
        <f t="shared" si="49"/>
        <v>-1.6039999999999992</v>
      </c>
      <c r="AS116" s="24">
        <f t="shared" si="50"/>
        <v>-1.5054000000000016</v>
      </c>
      <c r="AT116" s="24">
        <f t="shared" si="51"/>
        <v>-1.5553999999999988</v>
      </c>
      <c r="AU116" s="24">
        <f t="shared" si="52"/>
        <v>-1.4830000000000005</v>
      </c>
      <c r="AV116" s="24">
        <f t="shared" si="53"/>
        <v>-1.3714000000000013</v>
      </c>
      <c r="AW116" s="24">
        <f t="shared" si="54"/>
        <v>-1.3402999999999992</v>
      </c>
      <c r="AX116" s="24">
        <f t="shared" si="55"/>
        <v>-1.2139000000000024</v>
      </c>
      <c r="AY116" s="24"/>
      <c r="AZ116" s="24"/>
      <c r="BA116" s="24"/>
      <c r="BB116" s="24"/>
      <c r="BC116" s="17">
        <v>21.0215</v>
      </c>
      <c r="BD116" s="12">
        <v>28.432500000000001</v>
      </c>
    </row>
    <row r="117" spans="1:56">
      <c r="A117" s="2">
        <v>113</v>
      </c>
      <c r="B117" s="5">
        <v>39239</v>
      </c>
      <c r="C117" s="14">
        <v>41</v>
      </c>
      <c r="D117" s="4">
        <f t="shared" si="62"/>
        <v>862.72200000000009</v>
      </c>
      <c r="E117" s="14">
        <v>52</v>
      </c>
      <c r="F117" s="15">
        <f t="shared" si="63"/>
        <v>1094.1840000000002</v>
      </c>
      <c r="G117" s="14">
        <v>98.29</v>
      </c>
      <c r="H117" s="15">
        <f t="shared" si="64"/>
        <v>2068.2181800000003</v>
      </c>
      <c r="I117" s="14">
        <v>51.46</v>
      </c>
      <c r="J117" s="15">
        <f t="shared" si="65"/>
        <v>1082.82132</v>
      </c>
      <c r="K117" s="14">
        <v>27.855</v>
      </c>
      <c r="L117" s="15">
        <f t="shared" si="66"/>
        <v>586.12491</v>
      </c>
      <c r="M117" s="14">
        <v>37.29</v>
      </c>
      <c r="N117" s="15">
        <f t="shared" si="67"/>
        <v>784.65618000000006</v>
      </c>
      <c r="O117" s="16">
        <v>47.6</v>
      </c>
      <c r="P117" s="15">
        <f t="shared" si="34"/>
        <v>1352.4350000000002</v>
      </c>
      <c r="Q117" s="11">
        <v>109.01</v>
      </c>
      <c r="R117" s="15">
        <f t="shared" si="35"/>
        <v>3097.2466250000002</v>
      </c>
      <c r="S117" s="11">
        <v>96.01</v>
      </c>
      <c r="T117" s="15">
        <f t="shared" si="36"/>
        <v>2727.8841250000005</v>
      </c>
      <c r="U117" s="11">
        <v>81.5</v>
      </c>
      <c r="V117" s="15">
        <f t="shared" si="37"/>
        <v>2315.6187500000001</v>
      </c>
      <c r="W117" s="11">
        <v>81.13</v>
      </c>
      <c r="X117" s="15">
        <f t="shared" si="38"/>
        <v>2305.1061249999998</v>
      </c>
      <c r="Y117" s="11">
        <v>52.9</v>
      </c>
      <c r="Z117" s="15">
        <f t="shared" si="39"/>
        <v>1503.02125</v>
      </c>
      <c r="AA117" s="23">
        <v>89.727000000000004</v>
      </c>
      <c r="AB117" s="15">
        <f t="shared" si="40"/>
        <v>25493.683875000002</v>
      </c>
      <c r="AC117" s="23">
        <v>97.635999999999996</v>
      </c>
      <c r="AD117" s="15">
        <f t="shared" si="41"/>
        <v>27740.828500000003</v>
      </c>
      <c r="AE117" s="20">
        <v>92.41</v>
      </c>
      <c r="AF117" s="15">
        <f t="shared" si="42"/>
        <v>26255.991250000003</v>
      </c>
      <c r="AG117" s="21">
        <v>95.33</v>
      </c>
      <c r="AH117" s="15">
        <f t="shared" si="43"/>
        <v>20059.338600000003</v>
      </c>
      <c r="AI117" s="21">
        <v>114.45</v>
      </c>
      <c r="AJ117" s="15">
        <f t="shared" si="44"/>
        <v>24082.569000000003</v>
      </c>
      <c r="AK117" s="20">
        <v>153.6</v>
      </c>
      <c r="AL117" s="15">
        <f t="shared" si="45"/>
        <v>32320.512000000002</v>
      </c>
      <c r="AM117" s="29">
        <v>669.9</v>
      </c>
      <c r="AN117" s="15">
        <f t="shared" si="46"/>
        <v>14096.035800000001</v>
      </c>
      <c r="AO117" s="22">
        <v>218.3</v>
      </c>
      <c r="AP117" s="15">
        <f t="shared" si="47"/>
        <v>6202.4487500000005</v>
      </c>
      <c r="AQ117" s="24">
        <f t="shared" si="48"/>
        <v>-1.6376000000000026</v>
      </c>
      <c r="AR117" s="24">
        <f t="shared" si="49"/>
        <v>-1.6245000000000012</v>
      </c>
      <c r="AS117" s="24">
        <f t="shared" si="50"/>
        <v>-1.4854000000000021</v>
      </c>
      <c r="AT117" s="24">
        <f t="shared" si="51"/>
        <v>-1.5759000000000007</v>
      </c>
      <c r="AU117" s="24">
        <f t="shared" si="52"/>
        <v>-1.5035000000000025</v>
      </c>
      <c r="AV117" s="24">
        <f t="shared" si="53"/>
        <v>-1.3514000000000017</v>
      </c>
      <c r="AW117" s="24">
        <f t="shared" si="54"/>
        <v>-1.3608000000000011</v>
      </c>
      <c r="AX117" s="24">
        <f t="shared" si="55"/>
        <v>-1.1939000000000028</v>
      </c>
      <c r="AY117" s="24"/>
      <c r="AZ117" s="24"/>
      <c r="BA117" s="24"/>
      <c r="BB117" s="24"/>
      <c r="BC117" s="17">
        <v>21.042000000000002</v>
      </c>
      <c r="BD117" s="12">
        <v>28.412500000000001</v>
      </c>
    </row>
    <row r="118" spans="1:56">
      <c r="A118" s="2">
        <v>114</v>
      </c>
      <c r="B118" s="5">
        <v>39240</v>
      </c>
      <c r="C118" s="14">
        <v>39.82</v>
      </c>
      <c r="D118" s="4">
        <f t="shared" si="62"/>
        <v>842.77038999999991</v>
      </c>
      <c r="E118" s="14">
        <v>51.38</v>
      </c>
      <c r="F118" s="15">
        <f t="shared" si="63"/>
        <v>1087.43201</v>
      </c>
      <c r="G118" s="14">
        <v>96.84</v>
      </c>
      <c r="H118" s="15">
        <f t="shared" si="64"/>
        <v>2049.5701799999997</v>
      </c>
      <c r="I118" s="14">
        <v>51.34</v>
      </c>
      <c r="J118" s="15">
        <f t="shared" si="65"/>
        <v>1086.5854299999999</v>
      </c>
      <c r="K118" s="14">
        <v>27.05</v>
      </c>
      <c r="L118" s="15">
        <f t="shared" si="66"/>
        <v>572.4997249999999</v>
      </c>
      <c r="M118" s="14">
        <v>36.76</v>
      </c>
      <c r="N118" s="15">
        <f t="shared" si="67"/>
        <v>778.00701999999978</v>
      </c>
      <c r="O118" s="16">
        <v>47.1</v>
      </c>
      <c r="P118" s="15">
        <f t="shared" si="34"/>
        <v>1338.6291000000001</v>
      </c>
      <c r="Q118" s="11">
        <v>107.19</v>
      </c>
      <c r="R118" s="15">
        <f t="shared" si="35"/>
        <v>3046.4469899999999</v>
      </c>
      <c r="S118" s="11">
        <v>94.9</v>
      </c>
      <c r="T118" s="15">
        <f t="shared" si="36"/>
        <v>2697.1529</v>
      </c>
      <c r="U118" s="11">
        <v>79</v>
      </c>
      <c r="V118" s="15">
        <f t="shared" si="37"/>
        <v>2245.259</v>
      </c>
      <c r="W118" s="11">
        <v>79.97</v>
      </c>
      <c r="X118" s="15">
        <f t="shared" si="38"/>
        <v>2272.82737</v>
      </c>
      <c r="Y118" s="11">
        <v>51.35</v>
      </c>
      <c r="Z118" s="15">
        <f t="shared" si="39"/>
        <v>1459.4183499999999</v>
      </c>
      <c r="AA118" s="23">
        <v>89.081000000000003</v>
      </c>
      <c r="AB118" s="15">
        <f t="shared" si="40"/>
        <v>25317.711009999999</v>
      </c>
      <c r="AC118" s="23">
        <v>97.19</v>
      </c>
      <c r="AD118" s="15">
        <f t="shared" si="41"/>
        <v>27622.369899999998</v>
      </c>
      <c r="AE118" s="20">
        <v>92.5</v>
      </c>
      <c r="AF118" s="15">
        <f t="shared" si="42"/>
        <v>26289.425000000003</v>
      </c>
      <c r="AG118" s="21">
        <v>95.22</v>
      </c>
      <c r="AH118" s="15">
        <f t="shared" si="43"/>
        <v>20152.836899999998</v>
      </c>
      <c r="AI118" s="21">
        <v>114.05</v>
      </c>
      <c r="AJ118" s="15">
        <f t="shared" si="44"/>
        <v>24138.112249999995</v>
      </c>
      <c r="AK118" s="20">
        <v>152.65</v>
      </c>
      <c r="AL118" s="15">
        <f t="shared" si="45"/>
        <v>32307.609249999994</v>
      </c>
      <c r="AM118" s="29">
        <v>659.4</v>
      </c>
      <c r="AN118" s="15">
        <f t="shared" si="46"/>
        <v>13955.871299999997</v>
      </c>
      <c r="AO118" s="22">
        <v>218.4</v>
      </c>
      <c r="AP118" s="15">
        <f t="shared" si="47"/>
        <v>6207.1463999999996</v>
      </c>
      <c r="AQ118" s="24">
        <f t="shared" si="48"/>
        <v>-1.7600999999999978</v>
      </c>
      <c r="AR118" s="24">
        <f t="shared" si="49"/>
        <v>-1.7469999999999963</v>
      </c>
      <c r="AS118" s="24">
        <f t="shared" si="50"/>
        <v>-1.4939</v>
      </c>
      <c r="AT118" s="24">
        <f t="shared" si="51"/>
        <v>-1.6983999999999959</v>
      </c>
      <c r="AU118" s="24">
        <f t="shared" si="52"/>
        <v>-1.6259999999999977</v>
      </c>
      <c r="AV118" s="24">
        <f t="shared" si="53"/>
        <v>-1.3598999999999997</v>
      </c>
      <c r="AW118" s="24">
        <f t="shared" si="54"/>
        <v>-1.4832999999999963</v>
      </c>
      <c r="AX118" s="24">
        <f t="shared" si="55"/>
        <v>-1.2024000000000008</v>
      </c>
      <c r="AY118" s="24"/>
      <c r="AZ118" s="24"/>
      <c r="BA118" s="24"/>
      <c r="BB118" s="24"/>
      <c r="BC118" s="17">
        <v>21.164499999999997</v>
      </c>
      <c r="BD118" s="12">
        <v>28.420999999999999</v>
      </c>
    </row>
    <row r="119" spans="1:56">
      <c r="A119" s="2">
        <v>115</v>
      </c>
      <c r="B119" s="5">
        <v>39241</v>
      </c>
      <c r="C119" s="14">
        <v>39.700000000000003</v>
      </c>
      <c r="D119" s="4">
        <f t="shared" si="62"/>
        <v>844.85570000000007</v>
      </c>
      <c r="E119" s="14">
        <v>51.67</v>
      </c>
      <c r="F119" s="15">
        <f t="shared" si="63"/>
        <v>1099.5892699999999</v>
      </c>
      <c r="G119" s="14">
        <v>98.19</v>
      </c>
      <c r="H119" s="15">
        <f t="shared" si="64"/>
        <v>2089.5813899999998</v>
      </c>
      <c r="I119" s="14">
        <v>51.57</v>
      </c>
      <c r="J119" s="15">
        <f t="shared" si="65"/>
        <v>1097.46117</v>
      </c>
      <c r="K119" s="14">
        <v>26.48</v>
      </c>
      <c r="L119" s="15">
        <f t="shared" si="66"/>
        <v>563.52088000000003</v>
      </c>
      <c r="M119" s="14">
        <v>37.32</v>
      </c>
      <c r="N119" s="15">
        <f t="shared" si="67"/>
        <v>794.20691999999997</v>
      </c>
      <c r="O119" s="16">
        <v>46.81</v>
      </c>
      <c r="P119" s="15">
        <f t="shared" si="34"/>
        <v>1332.2126000000001</v>
      </c>
      <c r="Q119" s="11">
        <v>106.46</v>
      </c>
      <c r="R119" s="15">
        <f t="shared" si="35"/>
        <v>3029.8516</v>
      </c>
      <c r="S119" s="11">
        <v>94.87</v>
      </c>
      <c r="T119" s="15">
        <f t="shared" si="36"/>
        <v>2700.0002000000004</v>
      </c>
      <c r="U119" s="11">
        <v>79.22</v>
      </c>
      <c r="V119" s="15">
        <f t="shared" si="37"/>
        <v>2254.6012000000001</v>
      </c>
      <c r="W119" s="11">
        <v>79.849999999999994</v>
      </c>
      <c r="X119" s="15">
        <f t="shared" si="38"/>
        <v>2272.5309999999999</v>
      </c>
      <c r="Y119" s="11">
        <v>52.1</v>
      </c>
      <c r="Z119" s="15">
        <f t="shared" si="39"/>
        <v>1482.7660000000001</v>
      </c>
      <c r="AA119" s="23">
        <v>88.765000000000001</v>
      </c>
      <c r="AB119" s="15">
        <f t="shared" si="40"/>
        <v>25262.519</v>
      </c>
      <c r="AC119" s="23">
        <v>97.02</v>
      </c>
      <c r="AD119" s="15">
        <f t="shared" si="41"/>
        <v>27611.892</v>
      </c>
      <c r="AE119" s="20">
        <v>92.39</v>
      </c>
      <c r="AF119" s="15">
        <f t="shared" si="42"/>
        <v>26294.194000000003</v>
      </c>
      <c r="AG119" s="21">
        <v>94.11</v>
      </c>
      <c r="AH119" s="15">
        <f t="shared" si="43"/>
        <v>20027.5491</v>
      </c>
      <c r="AI119" s="21">
        <v>113.22</v>
      </c>
      <c r="AJ119" s="15">
        <f t="shared" si="44"/>
        <v>24094.3482</v>
      </c>
      <c r="AK119" s="20">
        <v>152.55000000000001</v>
      </c>
      <c r="AL119" s="15">
        <f t="shared" si="45"/>
        <v>32464.165499999999</v>
      </c>
      <c r="AM119" s="29">
        <v>648.79999999999995</v>
      </c>
      <c r="AN119" s="15">
        <f t="shared" si="46"/>
        <v>13807.112799999999</v>
      </c>
      <c r="AO119" s="22">
        <v>213.14</v>
      </c>
      <c r="AP119" s="15">
        <f t="shared" si="47"/>
        <v>6065.9643999999998</v>
      </c>
      <c r="AQ119" s="24">
        <f t="shared" si="48"/>
        <v>-1.8765999999999998</v>
      </c>
      <c r="AR119" s="24">
        <f t="shared" si="49"/>
        <v>-1.8634999999999984</v>
      </c>
      <c r="AS119" s="24">
        <f t="shared" si="50"/>
        <v>-1.5329000000000015</v>
      </c>
      <c r="AT119" s="24">
        <f t="shared" si="51"/>
        <v>-1.814899999999998</v>
      </c>
      <c r="AU119" s="24">
        <f t="shared" si="52"/>
        <v>-1.7424999999999997</v>
      </c>
      <c r="AV119" s="24">
        <f t="shared" si="53"/>
        <v>-1.3989000000000011</v>
      </c>
      <c r="AW119" s="24">
        <f t="shared" si="54"/>
        <v>-1.5997999999999983</v>
      </c>
      <c r="AX119" s="24">
        <f t="shared" si="55"/>
        <v>-1.2414000000000023</v>
      </c>
      <c r="AY119" s="24"/>
      <c r="AZ119" s="24"/>
      <c r="BA119" s="24"/>
      <c r="BB119" s="24"/>
      <c r="BC119" s="17">
        <v>21.280999999999999</v>
      </c>
      <c r="BD119" s="12">
        <v>28.46</v>
      </c>
    </row>
    <row r="120" spans="1:56">
      <c r="A120" s="2">
        <v>116</v>
      </c>
      <c r="B120" s="5">
        <v>39244</v>
      </c>
      <c r="C120" s="14">
        <v>39.56</v>
      </c>
      <c r="D120" s="4">
        <f t="shared" si="62"/>
        <v>843.35986000000003</v>
      </c>
      <c r="E120" s="14">
        <v>51.63</v>
      </c>
      <c r="F120" s="15">
        <f t="shared" si="63"/>
        <v>1100.6741550000002</v>
      </c>
      <c r="G120" s="14">
        <v>97.55</v>
      </c>
      <c r="H120" s="15">
        <f t="shared" si="64"/>
        <v>2079.6196749999999</v>
      </c>
      <c r="I120" s="14">
        <v>52.42</v>
      </c>
      <c r="J120" s="15">
        <f t="shared" si="65"/>
        <v>1117.51577</v>
      </c>
      <c r="K120" s="14">
        <v>26.7</v>
      </c>
      <c r="L120" s="15">
        <f t="shared" si="66"/>
        <v>569.20394999999996</v>
      </c>
      <c r="M120" s="14">
        <v>37.46</v>
      </c>
      <c r="N120" s="15">
        <f t="shared" si="67"/>
        <v>798.59100999999998</v>
      </c>
      <c r="O120" s="16">
        <v>47.3</v>
      </c>
      <c r="P120" s="15">
        <f t="shared" si="34"/>
        <v>1347.1276499999999</v>
      </c>
      <c r="Q120" s="11">
        <v>108.84</v>
      </c>
      <c r="R120" s="15">
        <f t="shared" si="35"/>
        <v>3099.8176199999998</v>
      </c>
      <c r="S120" s="11">
        <v>97.02</v>
      </c>
      <c r="T120" s="15">
        <f t="shared" si="36"/>
        <v>2763.1781099999998</v>
      </c>
      <c r="U120" s="11">
        <v>81.5</v>
      </c>
      <c r="V120" s="15">
        <f t="shared" si="37"/>
        <v>2321.16075</v>
      </c>
      <c r="W120" s="11">
        <v>80.38</v>
      </c>
      <c r="X120" s="15">
        <f t="shared" si="38"/>
        <v>2289.2625899999998</v>
      </c>
      <c r="Y120" s="11">
        <v>53.5</v>
      </c>
      <c r="Z120" s="15">
        <f t="shared" si="39"/>
        <v>1523.7067500000001</v>
      </c>
      <c r="AA120" s="23">
        <v>88.852000000000004</v>
      </c>
      <c r="AB120" s="15">
        <f t="shared" si="40"/>
        <v>25305.493860000002</v>
      </c>
      <c r="AC120" s="23">
        <v>97.015000000000001</v>
      </c>
      <c r="AD120" s="15">
        <f t="shared" si="41"/>
        <v>27630.357075</v>
      </c>
      <c r="AE120" s="20">
        <v>91.94</v>
      </c>
      <c r="AF120" s="15">
        <f t="shared" si="42"/>
        <v>26184.971699999995</v>
      </c>
      <c r="AG120" s="21">
        <v>94.31</v>
      </c>
      <c r="AH120" s="15">
        <f t="shared" si="43"/>
        <v>20105.477350000001</v>
      </c>
      <c r="AI120" s="21">
        <v>111.1</v>
      </c>
      <c r="AJ120" s="15">
        <f t="shared" si="44"/>
        <v>23684.853499999997</v>
      </c>
      <c r="AK120" s="20">
        <v>151.65</v>
      </c>
      <c r="AL120" s="15">
        <f t="shared" si="45"/>
        <v>32329.505250000002</v>
      </c>
      <c r="AM120" s="29">
        <v>653.5</v>
      </c>
      <c r="AN120" s="15">
        <f t="shared" si="46"/>
        <v>13931.63975</v>
      </c>
      <c r="AO120" s="22">
        <v>213.35</v>
      </c>
      <c r="AP120" s="15">
        <f t="shared" si="47"/>
        <v>6076.3146749999996</v>
      </c>
      <c r="AQ120" s="24">
        <f t="shared" si="48"/>
        <v>-1.9141000000000012</v>
      </c>
      <c r="AR120" s="24">
        <f t="shared" si="49"/>
        <v>-1.9009999999999998</v>
      </c>
      <c r="AS120" s="24">
        <f t="shared" si="50"/>
        <v>-1.5533999999999999</v>
      </c>
      <c r="AT120" s="24">
        <f t="shared" si="51"/>
        <v>-1.8523999999999994</v>
      </c>
      <c r="AU120" s="24">
        <f t="shared" si="52"/>
        <v>-1.7800000000000011</v>
      </c>
      <c r="AV120" s="24">
        <f t="shared" si="53"/>
        <v>-1.4193999999999996</v>
      </c>
      <c r="AW120" s="24">
        <f t="shared" si="54"/>
        <v>-1.6372999999999998</v>
      </c>
      <c r="AX120" s="24">
        <f t="shared" si="55"/>
        <v>-1.2619000000000007</v>
      </c>
      <c r="AY120" s="24"/>
      <c r="AZ120" s="24"/>
      <c r="BA120" s="24"/>
      <c r="BB120" s="24"/>
      <c r="BC120" s="17">
        <v>21.3185</v>
      </c>
      <c r="BD120" s="12">
        <v>28.480499999999999</v>
      </c>
    </row>
    <row r="121" spans="1:56">
      <c r="A121" s="2">
        <v>117</v>
      </c>
      <c r="B121" s="5">
        <v>39245</v>
      </c>
      <c r="C121" s="14">
        <v>39.5</v>
      </c>
      <c r="D121" s="4">
        <f t="shared" si="62"/>
        <v>845.89249999999993</v>
      </c>
      <c r="E121" s="14">
        <v>51.14</v>
      </c>
      <c r="F121" s="15">
        <f t="shared" si="63"/>
        <v>1095.1631</v>
      </c>
      <c r="G121" s="14">
        <v>96.48</v>
      </c>
      <c r="H121" s="15">
        <f t="shared" si="64"/>
        <v>2066.1192000000001</v>
      </c>
      <c r="I121" s="14">
        <v>52.04</v>
      </c>
      <c r="J121" s="15">
        <f t="shared" si="65"/>
        <v>1114.4366</v>
      </c>
      <c r="K121" s="14">
        <v>26.594999999999999</v>
      </c>
      <c r="L121" s="15">
        <f t="shared" si="66"/>
        <v>569.531925</v>
      </c>
      <c r="M121" s="14">
        <v>37.049999999999997</v>
      </c>
      <c r="N121" s="15">
        <f t="shared" si="67"/>
        <v>793.42574999999988</v>
      </c>
      <c r="O121" s="16">
        <v>47.22</v>
      </c>
      <c r="P121" s="15">
        <f t="shared" si="34"/>
        <v>1344.7075499999999</v>
      </c>
      <c r="Q121" s="11">
        <v>108.08</v>
      </c>
      <c r="R121" s="15">
        <f t="shared" si="35"/>
        <v>3077.8481999999999</v>
      </c>
      <c r="S121" s="11">
        <v>97.71</v>
      </c>
      <c r="T121" s="15">
        <f t="shared" si="36"/>
        <v>2782.5365249999995</v>
      </c>
      <c r="U121" s="11">
        <v>79.66</v>
      </c>
      <c r="V121" s="15">
        <f t="shared" si="37"/>
        <v>2268.5176499999998</v>
      </c>
      <c r="W121" s="11">
        <v>79.650000000000006</v>
      </c>
      <c r="X121" s="15">
        <f t="shared" si="38"/>
        <v>2268.2328750000001</v>
      </c>
      <c r="Y121" s="11">
        <v>53.55</v>
      </c>
      <c r="Z121" s="15">
        <f t="shared" si="39"/>
        <v>1524.9701249999998</v>
      </c>
      <c r="AA121" s="23">
        <v>88.57</v>
      </c>
      <c r="AB121" s="15">
        <f t="shared" si="40"/>
        <v>25222.521749999996</v>
      </c>
      <c r="AC121" s="23">
        <v>96.768000000000001</v>
      </c>
      <c r="AD121" s="15">
        <f t="shared" si="41"/>
        <v>27557.107199999999</v>
      </c>
      <c r="AE121" s="20">
        <v>92</v>
      </c>
      <c r="AF121" s="15">
        <f t="shared" si="42"/>
        <v>26199.3</v>
      </c>
      <c r="AG121" s="21">
        <v>94.13</v>
      </c>
      <c r="AH121" s="15">
        <f t="shared" si="43"/>
        <v>20157.939499999997</v>
      </c>
      <c r="AI121" s="21">
        <v>110.8</v>
      </c>
      <c r="AJ121" s="15">
        <f t="shared" si="44"/>
        <v>23727.819999999996</v>
      </c>
      <c r="AK121" s="20">
        <v>151.35</v>
      </c>
      <c r="AL121" s="15">
        <f t="shared" si="45"/>
        <v>32411.602500000001</v>
      </c>
      <c r="AM121" s="29">
        <v>647.1</v>
      </c>
      <c r="AN121" s="15">
        <f t="shared" si="46"/>
        <v>13857.646500000001</v>
      </c>
      <c r="AO121" s="22">
        <v>215.03</v>
      </c>
      <c r="AP121" s="15">
        <f t="shared" si="47"/>
        <v>6123.5168249999997</v>
      </c>
      <c r="AQ121" s="24">
        <f t="shared" si="48"/>
        <v>-2.0106000000000002</v>
      </c>
      <c r="AR121" s="24">
        <f t="shared" si="49"/>
        <v>-1.9974999999999987</v>
      </c>
      <c r="AS121" s="24">
        <f t="shared" si="50"/>
        <v>-1.5503999999999998</v>
      </c>
      <c r="AT121" s="24">
        <f t="shared" si="51"/>
        <v>-1.9488999999999983</v>
      </c>
      <c r="AU121" s="24">
        <f t="shared" si="52"/>
        <v>-1.8765000000000001</v>
      </c>
      <c r="AV121" s="24">
        <f t="shared" si="53"/>
        <v>-1.4163999999999994</v>
      </c>
      <c r="AW121" s="24">
        <f t="shared" si="54"/>
        <v>-1.7337999999999987</v>
      </c>
      <c r="AX121" s="24">
        <f t="shared" si="55"/>
        <v>-1.2589000000000006</v>
      </c>
      <c r="AY121" s="24"/>
      <c r="AZ121" s="24"/>
      <c r="BA121" s="24"/>
      <c r="BB121" s="24"/>
      <c r="BC121" s="17">
        <v>21.414999999999999</v>
      </c>
      <c r="BD121" s="12">
        <v>28.477499999999999</v>
      </c>
    </row>
    <row r="122" spans="1:56">
      <c r="A122" s="2">
        <v>118</v>
      </c>
      <c r="B122" s="5">
        <v>39246</v>
      </c>
      <c r="C122" s="14">
        <v>39.47</v>
      </c>
      <c r="D122" s="4">
        <f t="shared" si="62"/>
        <v>846.63150000000007</v>
      </c>
      <c r="E122" s="14">
        <v>51.36</v>
      </c>
      <c r="F122" s="15">
        <f t="shared" si="63"/>
        <v>1101.672</v>
      </c>
      <c r="G122" s="14">
        <v>98.47</v>
      </c>
      <c r="H122" s="15">
        <f t="shared" si="64"/>
        <v>2112.1815000000001</v>
      </c>
      <c r="I122" s="14">
        <v>52.37</v>
      </c>
      <c r="J122" s="15">
        <f t="shared" si="65"/>
        <v>1123.3365000000001</v>
      </c>
      <c r="K122" s="14">
        <v>26.74</v>
      </c>
      <c r="L122" s="15">
        <f t="shared" si="66"/>
        <v>573.57300000000009</v>
      </c>
      <c r="M122" s="14">
        <v>37.64</v>
      </c>
      <c r="N122" s="15">
        <f t="shared" si="67"/>
        <v>807.37800000000016</v>
      </c>
      <c r="O122" s="16">
        <v>47.37</v>
      </c>
      <c r="P122" s="15">
        <f t="shared" si="34"/>
        <v>1352.674035</v>
      </c>
      <c r="Q122" s="11">
        <v>108.2</v>
      </c>
      <c r="R122" s="15">
        <f t="shared" si="35"/>
        <v>3089.7051000000001</v>
      </c>
      <c r="S122" s="11">
        <v>98.08</v>
      </c>
      <c r="T122" s="15">
        <f t="shared" si="36"/>
        <v>2800.7234400000002</v>
      </c>
      <c r="U122" s="11">
        <v>80</v>
      </c>
      <c r="V122" s="15">
        <f t="shared" si="37"/>
        <v>2284.44</v>
      </c>
      <c r="W122" s="11">
        <v>79.39</v>
      </c>
      <c r="X122" s="15">
        <f t="shared" si="38"/>
        <v>2267.0211450000002</v>
      </c>
      <c r="Y122" s="11">
        <v>54.25</v>
      </c>
      <c r="Z122" s="15">
        <f t="shared" si="39"/>
        <v>1549.1358750000002</v>
      </c>
      <c r="AA122" s="23">
        <v>88.34</v>
      </c>
      <c r="AB122" s="15">
        <f t="shared" si="40"/>
        <v>25225.928700000004</v>
      </c>
      <c r="AC122" s="23">
        <v>96.52</v>
      </c>
      <c r="AD122" s="15">
        <f t="shared" si="41"/>
        <v>27561.768599999999</v>
      </c>
      <c r="AE122" s="20">
        <v>91.92</v>
      </c>
      <c r="AF122" s="15">
        <f t="shared" si="42"/>
        <v>26248.215600000003</v>
      </c>
      <c r="AG122" s="21">
        <v>93.49</v>
      </c>
      <c r="AH122" s="15">
        <f t="shared" si="43"/>
        <v>20053.605000000003</v>
      </c>
      <c r="AI122" s="21">
        <v>110.45</v>
      </c>
      <c r="AJ122" s="15">
        <f t="shared" si="44"/>
        <v>23691.525000000005</v>
      </c>
      <c r="AK122" s="20">
        <v>152.69999999999999</v>
      </c>
      <c r="AL122" s="15">
        <f t="shared" si="45"/>
        <v>32754.15</v>
      </c>
      <c r="AM122" s="29">
        <v>651.5</v>
      </c>
      <c r="AN122" s="15">
        <f t="shared" si="46"/>
        <v>13974.675000000001</v>
      </c>
      <c r="AO122" s="22">
        <v>213.1</v>
      </c>
      <c r="AP122" s="15">
        <f t="shared" si="47"/>
        <v>6085.1770500000002</v>
      </c>
      <c r="AQ122" s="24">
        <f t="shared" si="48"/>
        <v>-2.0456000000000039</v>
      </c>
      <c r="AR122" s="24">
        <f t="shared" si="49"/>
        <v>-2.0325000000000024</v>
      </c>
      <c r="AS122" s="24">
        <f t="shared" si="50"/>
        <v>-1.6284000000000027</v>
      </c>
      <c r="AT122" s="24">
        <f t="shared" si="51"/>
        <v>-1.983900000000002</v>
      </c>
      <c r="AU122" s="24">
        <f t="shared" si="52"/>
        <v>-1.9115000000000038</v>
      </c>
      <c r="AV122" s="24">
        <f t="shared" si="53"/>
        <v>-1.4944000000000024</v>
      </c>
      <c r="AW122" s="24">
        <f t="shared" si="54"/>
        <v>-1.7688000000000024</v>
      </c>
      <c r="AX122" s="24">
        <f t="shared" si="55"/>
        <v>-1.3369000000000035</v>
      </c>
      <c r="AY122" s="24"/>
      <c r="AZ122" s="24"/>
      <c r="BA122" s="24"/>
      <c r="BB122" s="24"/>
      <c r="BC122" s="17">
        <v>21.450000000000003</v>
      </c>
      <c r="BD122" s="12">
        <v>28.555500000000002</v>
      </c>
    </row>
    <row r="123" spans="1:56">
      <c r="A123" s="2">
        <v>119</v>
      </c>
      <c r="B123" s="5">
        <v>39247</v>
      </c>
      <c r="C123" s="14">
        <v>39.51</v>
      </c>
      <c r="D123" s="4">
        <f t="shared" si="62"/>
        <v>847.78582500000005</v>
      </c>
      <c r="E123" s="14">
        <v>51.31</v>
      </c>
      <c r="F123" s="15">
        <f t="shared" si="63"/>
        <v>1100.9843250000001</v>
      </c>
      <c r="G123" s="14">
        <v>98.97</v>
      </c>
      <c r="H123" s="15">
        <f t="shared" si="64"/>
        <v>2123.6487750000001</v>
      </c>
      <c r="I123" s="14">
        <v>52.14</v>
      </c>
      <c r="J123" s="15">
        <f t="shared" si="65"/>
        <v>1118.7940500000002</v>
      </c>
      <c r="K123" s="14">
        <v>26.84</v>
      </c>
      <c r="L123" s="15">
        <f t="shared" si="66"/>
        <v>575.91930000000013</v>
      </c>
      <c r="M123" s="14">
        <v>37.799999999999997</v>
      </c>
      <c r="N123" s="15">
        <f t="shared" si="67"/>
        <v>811.09350000000006</v>
      </c>
      <c r="O123" s="16">
        <v>49.05</v>
      </c>
      <c r="P123" s="15">
        <f t="shared" si="34"/>
        <v>1401.1377749999999</v>
      </c>
      <c r="Q123" s="11">
        <v>110.13</v>
      </c>
      <c r="R123" s="15">
        <f t="shared" si="35"/>
        <v>3145.9185149999998</v>
      </c>
      <c r="S123" s="11">
        <v>102.73</v>
      </c>
      <c r="T123" s="15">
        <f t="shared" si="36"/>
        <v>2934.5338150000002</v>
      </c>
      <c r="U123" s="11">
        <v>82.87</v>
      </c>
      <c r="V123" s="15">
        <f t="shared" si="37"/>
        <v>2367.2229850000003</v>
      </c>
      <c r="W123" s="11">
        <v>81.48</v>
      </c>
      <c r="X123" s="15">
        <f t="shared" si="38"/>
        <v>2327.51694</v>
      </c>
      <c r="Y123" s="11">
        <v>55.51</v>
      </c>
      <c r="Z123" s="15">
        <f t="shared" si="39"/>
        <v>1585.6709049999999</v>
      </c>
      <c r="AA123" s="23">
        <v>88.373999999999995</v>
      </c>
      <c r="AB123" s="15">
        <f t="shared" si="40"/>
        <v>25244.474969999996</v>
      </c>
      <c r="AC123" s="23">
        <v>96.498999999999995</v>
      </c>
      <c r="AD123" s="15">
        <f t="shared" si="41"/>
        <v>27565.421845000001</v>
      </c>
      <c r="AE123" s="20">
        <v>92.05</v>
      </c>
      <c r="AF123" s="15">
        <f t="shared" si="42"/>
        <v>26294.542750000001</v>
      </c>
      <c r="AG123" s="21">
        <v>93.81</v>
      </c>
      <c r="AH123" s="15">
        <f t="shared" si="43"/>
        <v>20129.280750000002</v>
      </c>
      <c r="AI123" s="21">
        <v>110.2</v>
      </c>
      <c r="AJ123" s="15">
        <f t="shared" si="44"/>
        <v>23646.165000000005</v>
      </c>
      <c r="AK123" s="20">
        <v>153.1</v>
      </c>
      <c r="AL123" s="15">
        <f t="shared" si="45"/>
        <v>32851.432500000003</v>
      </c>
      <c r="AM123" s="29">
        <v>651.5</v>
      </c>
      <c r="AN123" s="15">
        <f t="shared" si="46"/>
        <v>13979.561250000002</v>
      </c>
      <c r="AO123" s="22">
        <v>215.67</v>
      </c>
      <c r="AP123" s="15">
        <f t="shared" si="47"/>
        <v>6160.7213849999998</v>
      </c>
      <c r="AQ123" s="24">
        <f t="shared" si="48"/>
        <v>-2.0531000000000041</v>
      </c>
      <c r="AR123" s="24">
        <f t="shared" si="49"/>
        <v>-2.0400000000000027</v>
      </c>
      <c r="AS123" s="24">
        <f t="shared" si="50"/>
        <v>-1.6384000000000007</v>
      </c>
      <c r="AT123" s="24">
        <f t="shared" si="51"/>
        <v>-1.9914000000000023</v>
      </c>
      <c r="AU123" s="24">
        <f t="shared" si="52"/>
        <v>-1.919000000000004</v>
      </c>
      <c r="AV123" s="24">
        <f t="shared" si="53"/>
        <v>-1.5044000000000004</v>
      </c>
      <c r="AW123" s="24">
        <f t="shared" si="54"/>
        <v>-1.7763000000000027</v>
      </c>
      <c r="AX123" s="24">
        <f t="shared" si="55"/>
        <v>-1.3469000000000015</v>
      </c>
      <c r="AY123" s="24"/>
      <c r="AZ123" s="24"/>
      <c r="BA123" s="24"/>
      <c r="BB123" s="24"/>
      <c r="BC123" s="17">
        <v>21.457500000000003</v>
      </c>
      <c r="BD123" s="12">
        <v>28.5655</v>
      </c>
    </row>
    <row r="124" spans="1:56">
      <c r="A124" s="2">
        <v>120</v>
      </c>
      <c r="B124" s="5">
        <v>39248</v>
      </c>
      <c r="C124" s="14">
        <v>40</v>
      </c>
      <c r="D124" s="4">
        <f t="shared" si="62"/>
        <v>852.95999999999992</v>
      </c>
      <c r="E124" s="14">
        <v>51.58</v>
      </c>
      <c r="F124" s="15">
        <f t="shared" si="63"/>
        <v>1099.8919199999998</v>
      </c>
      <c r="G124" s="14">
        <v>98.15</v>
      </c>
      <c r="H124" s="15">
        <f t="shared" si="64"/>
        <v>2092.9506000000001</v>
      </c>
      <c r="I124" s="14">
        <v>52.75</v>
      </c>
      <c r="J124" s="15">
        <f t="shared" si="65"/>
        <v>1124.8409999999999</v>
      </c>
      <c r="K124" s="14">
        <v>26.71</v>
      </c>
      <c r="L124" s="15">
        <f t="shared" si="66"/>
        <v>569.56403999999998</v>
      </c>
      <c r="M124" s="14">
        <v>38.119999999999997</v>
      </c>
      <c r="N124" s="15">
        <f t="shared" si="67"/>
        <v>812.87087999999983</v>
      </c>
      <c r="O124" s="16">
        <v>49.66</v>
      </c>
      <c r="P124" s="15">
        <f t="shared" si="34"/>
        <v>1418.0412999999999</v>
      </c>
      <c r="Q124" s="11">
        <v>111.98</v>
      </c>
      <c r="R124" s="15">
        <f t="shared" si="35"/>
        <v>3197.5889000000002</v>
      </c>
      <c r="S124" s="11">
        <v>106.66</v>
      </c>
      <c r="T124" s="15">
        <f t="shared" si="36"/>
        <v>3045.6763000000001</v>
      </c>
      <c r="U124" s="11">
        <v>82.75</v>
      </c>
      <c r="V124" s="15">
        <f t="shared" si="37"/>
        <v>2362.92625</v>
      </c>
      <c r="W124" s="11">
        <v>82.06</v>
      </c>
      <c r="X124" s="15">
        <f t="shared" si="38"/>
        <v>2343.2233000000001</v>
      </c>
      <c r="Y124" s="11">
        <v>56.26</v>
      </c>
      <c r="Z124" s="15">
        <f t="shared" si="39"/>
        <v>1606.5042999999998</v>
      </c>
      <c r="AA124" s="23">
        <v>88.328999999999994</v>
      </c>
      <c r="AB124" s="15">
        <f t="shared" si="40"/>
        <v>25222.345949999999</v>
      </c>
      <c r="AC124" s="23">
        <v>96.468999999999994</v>
      </c>
      <c r="AD124" s="15">
        <f t="shared" si="41"/>
        <v>27546.722949999999</v>
      </c>
      <c r="AE124" s="20">
        <v>92</v>
      </c>
      <c r="AF124" s="15">
        <f t="shared" si="42"/>
        <v>26270.6</v>
      </c>
      <c r="AG124" s="21">
        <v>93.74</v>
      </c>
      <c r="AH124" s="15">
        <f t="shared" si="43"/>
        <v>19989.117599999998</v>
      </c>
      <c r="AI124" s="21">
        <v>110.55</v>
      </c>
      <c r="AJ124" s="15">
        <f t="shared" si="44"/>
        <v>23573.682000000001</v>
      </c>
      <c r="AK124" s="20">
        <v>153.4</v>
      </c>
      <c r="AL124" s="15">
        <f t="shared" si="45"/>
        <v>32711.016</v>
      </c>
      <c r="AM124" s="29">
        <v>655.4</v>
      </c>
      <c r="AN124" s="15">
        <f t="shared" si="46"/>
        <v>13975.749599999997</v>
      </c>
      <c r="AO124" s="22">
        <v>220</v>
      </c>
      <c r="AP124" s="15">
        <f t="shared" si="47"/>
        <v>6282.1</v>
      </c>
      <c r="AQ124" s="24">
        <f t="shared" si="48"/>
        <v>-1.9195999999999991</v>
      </c>
      <c r="AR124" s="24">
        <f t="shared" si="49"/>
        <v>-1.9064999999999976</v>
      </c>
      <c r="AS124" s="24">
        <f t="shared" si="50"/>
        <v>-1.6279000000000003</v>
      </c>
      <c r="AT124" s="24">
        <f t="shared" si="51"/>
        <v>-1.8578999999999972</v>
      </c>
      <c r="AU124" s="24">
        <f t="shared" si="52"/>
        <v>-1.785499999999999</v>
      </c>
      <c r="AV124" s="24">
        <f t="shared" si="53"/>
        <v>-1.4939</v>
      </c>
      <c r="AW124" s="24">
        <f t="shared" si="54"/>
        <v>-1.6427999999999976</v>
      </c>
      <c r="AX124" s="24">
        <f t="shared" si="55"/>
        <v>-1.3364000000000011</v>
      </c>
      <c r="AY124" s="24"/>
      <c r="AZ124" s="24"/>
      <c r="BA124" s="24"/>
      <c r="BB124" s="24"/>
      <c r="BC124" s="17">
        <v>21.323999999999998</v>
      </c>
      <c r="BD124" s="12">
        <v>28.555</v>
      </c>
    </row>
    <row r="125" spans="1:56">
      <c r="A125" s="2">
        <v>121</v>
      </c>
      <c r="B125" s="5">
        <v>39251</v>
      </c>
      <c r="C125" s="14">
        <v>41.51</v>
      </c>
      <c r="D125" s="4">
        <f t="shared" si="62"/>
        <v>884.32904000000008</v>
      </c>
      <c r="E125" s="14">
        <v>51.76</v>
      </c>
      <c r="F125" s="15">
        <f t="shared" si="63"/>
        <v>1102.6950400000001</v>
      </c>
      <c r="G125" s="14">
        <v>97.4</v>
      </c>
      <c r="H125" s="15">
        <f t="shared" si="64"/>
        <v>2075.0096000000003</v>
      </c>
      <c r="I125" s="14">
        <v>52.48</v>
      </c>
      <c r="J125" s="15">
        <f t="shared" si="65"/>
        <v>1118.0339200000001</v>
      </c>
      <c r="K125" s="14">
        <v>26.815000000000001</v>
      </c>
      <c r="L125" s="15">
        <f t="shared" si="66"/>
        <v>571.26676000000009</v>
      </c>
      <c r="M125" s="14">
        <v>38.07</v>
      </c>
      <c r="N125" s="15">
        <f t="shared" si="67"/>
        <v>811.0432800000001</v>
      </c>
      <c r="O125" s="16">
        <v>49.55</v>
      </c>
      <c r="P125" s="15">
        <f t="shared" si="34"/>
        <v>1416.0151249999999</v>
      </c>
      <c r="Q125" s="11">
        <v>112.6</v>
      </c>
      <c r="R125" s="15">
        <f t="shared" si="35"/>
        <v>3217.8265000000001</v>
      </c>
      <c r="S125" s="11">
        <v>105.53</v>
      </c>
      <c r="T125" s="15">
        <f t="shared" si="36"/>
        <v>3015.7835749999999</v>
      </c>
      <c r="U125" s="11">
        <v>83.29</v>
      </c>
      <c r="V125" s="15">
        <f t="shared" si="37"/>
        <v>2380.2199750000004</v>
      </c>
      <c r="W125" s="11">
        <v>84.18</v>
      </c>
      <c r="X125" s="15">
        <f t="shared" si="38"/>
        <v>2405.6539500000003</v>
      </c>
      <c r="Y125" s="11">
        <v>55.98</v>
      </c>
      <c r="Z125" s="15">
        <f t="shared" si="39"/>
        <v>1599.76845</v>
      </c>
      <c r="AA125" s="23">
        <v>88.337999999999994</v>
      </c>
      <c r="AB125" s="15">
        <f t="shared" si="40"/>
        <v>25244.791949999999</v>
      </c>
      <c r="AC125" s="23">
        <v>96.463999999999999</v>
      </c>
      <c r="AD125" s="15">
        <f t="shared" si="41"/>
        <v>27566.999599999999</v>
      </c>
      <c r="AE125" s="20">
        <v>92.36</v>
      </c>
      <c r="AF125" s="15">
        <f t="shared" si="42"/>
        <v>26394.179</v>
      </c>
      <c r="AG125" s="21">
        <v>94.26</v>
      </c>
      <c r="AH125" s="15">
        <f t="shared" si="43"/>
        <v>20081.150400000002</v>
      </c>
      <c r="AI125" s="21">
        <v>111.95</v>
      </c>
      <c r="AJ125" s="15">
        <f t="shared" si="44"/>
        <v>23849.828000000001</v>
      </c>
      <c r="AK125" s="20">
        <v>153.85</v>
      </c>
      <c r="AL125" s="15">
        <f t="shared" si="45"/>
        <v>32776.204000000005</v>
      </c>
      <c r="AM125" s="29">
        <v>656.4</v>
      </c>
      <c r="AN125" s="15">
        <f t="shared" si="46"/>
        <v>13983.945600000001</v>
      </c>
      <c r="AO125" s="22">
        <v>222.85</v>
      </c>
      <c r="AP125" s="15">
        <f t="shared" si="47"/>
        <v>6368.4958749999996</v>
      </c>
      <c r="AQ125" s="24">
        <f t="shared" si="48"/>
        <v>-1.8996000000000031</v>
      </c>
      <c r="AR125" s="24">
        <f t="shared" si="49"/>
        <v>-1.8865000000000016</v>
      </c>
      <c r="AS125" s="24">
        <f t="shared" si="50"/>
        <v>-1.6504000000000012</v>
      </c>
      <c r="AT125" s="24">
        <f t="shared" si="51"/>
        <v>-1.8379000000000012</v>
      </c>
      <c r="AU125" s="24">
        <f t="shared" si="52"/>
        <v>-1.765500000000003</v>
      </c>
      <c r="AV125" s="24">
        <f t="shared" si="53"/>
        <v>-1.5164000000000009</v>
      </c>
      <c r="AW125" s="24">
        <f t="shared" si="54"/>
        <v>-1.6228000000000016</v>
      </c>
      <c r="AX125" s="24">
        <f t="shared" si="55"/>
        <v>-1.358900000000002</v>
      </c>
      <c r="AY125" s="24"/>
      <c r="AZ125" s="24"/>
      <c r="BA125" s="24"/>
      <c r="BB125" s="24"/>
      <c r="BC125" s="17">
        <v>21.304000000000002</v>
      </c>
      <c r="BD125" s="12">
        <v>28.577500000000001</v>
      </c>
    </row>
    <row r="126" spans="1:56">
      <c r="A126" s="2">
        <v>122</v>
      </c>
      <c r="B126" s="5">
        <v>39252</v>
      </c>
      <c r="C126" s="14">
        <v>41.41</v>
      </c>
      <c r="D126" s="4">
        <f t="shared" si="62"/>
        <v>881.82595000000003</v>
      </c>
      <c r="E126" s="14">
        <v>51.39</v>
      </c>
      <c r="F126" s="15">
        <f t="shared" si="63"/>
        <v>1094.35005</v>
      </c>
      <c r="G126" s="14">
        <v>96.92</v>
      </c>
      <c r="H126" s="15">
        <f t="shared" si="64"/>
        <v>2063.9114000000004</v>
      </c>
      <c r="I126" s="14">
        <v>52.6</v>
      </c>
      <c r="J126" s="15">
        <f t="shared" si="65"/>
        <v>1120.1170000000002</v>
      </c>
      <c r="K126" s="14">
        <v>27.25</v>
      </c>
      <c r="L126" s="15">
        <f t="shared" si="66"/>
        <v>580.28875000000005</v>
      </c>
      <c r="M126" s="14">
        <v>39.29</v>
      </c>
      <c r="N126" s="15">
        <f t="shared" si="67"/>
        <v>836.68055000000004</v>
      </c>
      <c r="O126" s="16">
        <v>49.16</v>
      </c>
      <c r="P126" s="15">
        <f t="shared" si="34"/>
        <v>1405.7301999999997</v>
      </c>
      <c r="Q126" s="11">
        <v>112.8</v>
      </c>
      <c r="R126" s="15">
        <f t="shared" si="35"/>
        <v>3225.5159999999996</v>
      </c>
      <c r="S126" s="11">
        <v>106.47</v>
      </c>
      <c r="T126" s="15">
        <f t="shared" si="36"/>
        <v>3044.50965</v>
      </c>
      <c r="U126" s="11">
        <v>83.78</v>
      </c>
      <c r="V126" s="15">
        <f t="shared" si="37"/>
        <v>2395.6891000000001</v>
      </c>
      <c r="W126" s="11">
        <v>83.5</v>
      </c>
      <c r="X126" s="15">
        <f t="shared" si="38"/>
        <v>2387.6824999999999</v>
      </c>
      <c r="Y126" s="11">
        <v>56.84</v>
      </c>
      <c r="Z126" s="15">
        <f t="shared" si="39"/>
        <v>1625.3398</v>
      </c>
      <c r="AA126" s="23">
        <v>88.632999999999996</v>
      </c>
      <c r="AB126" s="15">
        <f t="shared" si="40"/>
        <v>25344.606349999998</v>
      </c>
      <c r="AC126" s="23">
        <v>96.751000000000005</v>
      </c>
      <c r="AD126" s="15">
        <f t="shared" si="41"/>
        <v>27665.94845</v>
      </c>
      <c r="AE126" s="20">
        <v>92.05</v>
      </c>
      <c r="AF126" s="15">
        <f t="shared" si="42"/>
        <v>26321.697500000002</v>
      </c>
      <c r="AG126" s="21">
        <v>94.33</v>
      </c>
      <c r="AH126" s="15">
        <f t="shared" si="43"/>
        <v>20087.573500000002</v>
      </c>
      <c r="AI126" s="21">
        <v>112.3</v>
      </c>
      <c r="AJ126" s="15">
        <f t="shared" si="44"/>
        <v>23914.285</v>
      </c>
      <c r="AK126" s="20">
        <v>153.9</v>
      </c>
      <c r="AL126" s="15">
        <f t="shared" si="45"/>
        <v>32773.005000000005</v>
      </c>
      <c r="AM126" s="29">
        <v>661</v>
      </c>
      <c r="AN126" s="15">
        <f t="shared" si="46"/>
        <v>14075.995000000001</v>
      </c>
      <c r="AO126" s="22">
        <v>220.27</v>
      </c>
      <c r="AP126" s="15">
        <f t="shared" si="47"/>
        <v>6298.6206499999998</v>
      </c>
      <c r="AQ126" s="24">
        <f t="shared" si="48"/>
        <v>-1.8906000000000027</v>
      </c>
      <c r="AR126" s="24">
        <f t="shared" si="49"/>
        <v>-1.8775000000000013</v>
      </c>
      <c r="AS126" s="24">
        <f t="shared" si="50"/>
        <v>-1.6678999999999995</v>
      </c>
      <c r="AT126" s="24">
        <f t="shared" si="51"/>
        <v>-1.8289000000000009</v>
      </c>
      <c r="AU126" s="24">
        <f t="shared" si="52"/>
        <v>-1.7565000000000026</v>
      </c>
      <c r="AV126" s="24">
        <f t="shared" si="53"/>
        <v>-1.5338999999999992</v>
      </c>
      <c r="AW126" s="24">
        <f t="shared" si="54"/>
        <v>-1.6138000000000012</v>
      </c>
      <c r="AX126" s="24">
        <f t="shared" si="55"/>
        <v>-1.3764000000000003</v>
      </c>
      <c r="AY126" s="24"/>
      <c r="AZ126" s="24"/>
      <c r="BA126" s="24"/>
      <c r="BB126" s="24"/>
      <c r="BC126" s="17">
        <v>21.295000000000002</v>
      </c>
      <c r="BD126" s="12">
        <v>28.594999999999999</v>
      </c>
    </row>
    <row r="127" spans="1:56">
      <c r="A127" s="2">
        <v>123</v>
      </c>
      <c r="B127" s="5">
        <v>39253</v>
      </c>
      <c r="C127" s="14">
        <v>42.06</v>
      </c>
      <c r="D127" s="4">
        <f t="shared" si="62"/>
        <v>897.89688000000001</v>
      </c>
      <c r="E127" s="14">
        <v>51.49</v>
      </c>
      <c r="F127" s="15">
        <f t="shared" si="63"/>
        <v>1099.2085199999999</v>
      </c>
      <c r="G127" s="14">
        <v>96.08</v>
      </c>
      <c r="H127" s="15">
        <f t="shared" si="64"/>
        <v>2051.1158399999999</v>
      </c>
      <c r="I127" s="14">
        <v>52.4</v>
      </c>
      <c r="J127" s="15">
        <f t="shared" si="65"/>
        <v>1118.6351999999999</v>
      </c>
      <c r="K127" s="14">
        <v>26.815000000000001</v>
      </c>
      <c r="L127" s="15">
        <f t="shared" si="66"/>
        <v>572.44662000000005</v>
      </c>
      <c r="M127" s="14">
        <v>39.07</v>
      </c>
      <c r="N127" s="15">
        <f t="shared" si="67"/>
        <v>834.06635999999992</v>
      </c>
      <c r="O127" s="16">
        <v>49.38</v>
      </c>
      <c r="P127" s="15">
        <f t="shared" si="34"/>
        <v>1413.0333900000001</v>
      </c>
      <c r="Q127" s="11">
        <v>113.8</v>
      </c>
      <c r="R127" s="15">
        <f t="shared" si="35"/>
        <v>3256.4439000000002</v>
      </c>
      <c r="S127" s="11">
        <v>106.95</v>
      </c>
      <c r="T127" s="15">
        <f t="shared" si="36"/>
        <v>3060.427725</v>
      </c>
      <c r="U127" s="11">
        <v>84.41</v>
      </c>
      <c r="V127" s="15">
        <f t="shared" si="37"/>
        <v>2415.4343549999999</v>
      </c>
      <c r="W127" s="11">
        <v>84.5</v>
      </c>
      <c r="X127" s="15">
        <f t="shared" si="38"/>
        <v>2418.0097500000002</v>
      </c>
      <c r="Y127" s="11">
        <v>56.51</v>
      </c>
      <c r="Z127" s="15">
        <f t="shared" si="39"/>
        <v>1617.061905</v>
      </c>
      <c r="AA127" s="23">
        <v>88.438999999999993</v>
      </c>
      <c r="AB127" s="15">
        <f t="shared" si="40"/>
        <v>25307.262044999996</v>
      </c>
      <c r="AC127" s="23">
        <v>96.555000000000007</v>
      </c>
      <c r="AD127" s="15">
        <f t="shared" si="41"/>
        <v>27629.696025000005</v>
      </c>
      <c r="AE127" s="20">
        <v>91.93</v>
      </c>
      <c r="AF127" s="15">
        <f t="shared" si="42"/>
        <v>26306.229150000003</v>
      </c>
      <c r="AG127" s="21">
        <v>94.73</v>
      </c>
      <c r="AH127" s="15">
        <f t="shared" si="43"/>
        <v>20222.9604</v>
      </c>
      <c r="AI127" s="21">
        <v>112.65</v>
      </c>
      <c r="AJ127" s="15">
        <f t="shared" si="44"/>
        <v>24048.521999999997</v>
      </c>
      <c r="AK127" s="20">
        <v>153.19999999999999</v>
      </c>
      <c r="AL127" s="15">
        <f t="shared" si="45"/>
        <v>32705.135999999999</v>
      </c>
      <c r="AM127" s="29">
        <v>652.6</v>
      </c>
      <c r="AN127" s="15">
        <f t="shared" si="46"/>
        <v>13931.7048</v>
      </c>
      <c r="AO127" s="22">
        <v>219.51</v>
      </c>
      <c r="AP127" s="15">
        <f t="shared" si="47"/>
        <v>6281.3884049999997</v>
      </c>
      <c r="AQ127" s="24">
        <f t="shared" si="48"/>
        <v>-1.9436</v>
      </c>
      <c r="AR127" s="24">
        <f t="shared" si="49"/>
        <v>-1.9304999999999986</v>
      </c>
      <c r="AS127" s="24">
        <f t="shared" si="50"/>
        <v>-1.6884000000000015</v>
      </c>
      <c r="AT127" s="24">
        <f t="shared" si="51"/>
        <v>-1.8818999999999981</v>
      </c>
      <c r="AU127" s="24">
        <f t="shared" si="52"/>
        <v>-1.8094999999999999</v>
      </c>
      <c r="AV127" s="24">
        <f t="shared" si="53"/>
        <v>-1.5544000000000011</v>
      </c>
      <c r="AW127" s="24">
        <f t="shared" si="54"/>
        <v>-1.6667999999999985</v>
      </c>
      <c r="AX127" s="24">
        <f t="shared" si="55"/>
        <v>-1.3969000000000023</v>
      </c>
      <c r="AY127" s="24"/>
      <c r="AZ127" s="24"/>
      <c r="BA127" s="24"/>
      <c r="BB127" s="24"/>
      <c r="BC127" s="17">
        <v>21.347999999999999</v>
      </c>
      <c r="BD127" s="12">
        <v>28.615500000000001</v>
      </c>
    </row>
    <row r="128" spans="1:56">
      <c r="A128" s="2">
        <v>124</v>
      </c>
      <c r="B128" s="5">
        <v>39254</v>
      </c>
      <c r="C128" s="14">
        <v>41.77</v>
      </c>
      <c r="D128" s="4">
        <f t="shared" si="62"/>
        <v>893.50207</v>
      </c>
      <c r="E128" s="14">
        <v>52.09</v>
      </c>
      <c r="F128" s="15">
        <f t="shared" si="63"/>
        <v>1114.25719</v>
      </c>
      <c r="G128" s="14">
        <v>97.2</v>
      </c>
      <c r="H128" s="15">
        <f t="shared" si="64"/>
        <v>2079.2051999999999</v>
      </c>
      <c r="I128" s="14">
        <v>52.25</v>
      </c>
      <c r="J128" s="15">
        <f t="shared" si="65"/>
        <v>1117.67975</v>
      </c>
      <c r="K128" s="14">
        <v>26.79</v>
      </c>
      <c r="L128" s="15">
        <f t="shared" si="66"/>
        <v>573.06488999999999</v>
      </c>
      <c r="M128" s="14">
        <v>38.799999999999997</v>
      </c>
      <c r="N128" s="15">
        <f t="shared" si="67"/>
        <v>829.97079999999983</v>
      </c>
      <c r="O128" s="16">
        <v>48.33</v>
      </c>
      <c r="P128" s="15">
        <f t="shared" si="34"/>
        <v>1383.9537149999999</v>
      </c>
      <c r="Q128" s="11">
        <v>111.45</v>
      </c>
      <c r="R128" s="15">
        <f t="shared" si="35"/>
        <v>3191.4264750000002</v>
      </c>
      <c r="S128" s="11">
        <v>105.9</v>
      </c>
      <c r="T128" s="15">
        <f t="shared" si="36"/>
        <v>3032.4994500000003</v>
      </c>
      <c r="U128" s="11">
        <v>83.59</v>
      </c>
      <c r="V128" s="15">
        <f t="shared" si="37"/>
        <v>2393.6414450000002</v>
      </c>
      <c r="W128" s="11">
        <v>84.14</v>
      </c>
      <c r="X128" s="15">
        <f t="shared" si="38"/>
        <v>2409.3909699999999</v>
      </c>
      <c r="Y128" s="11">
        <v>56.23</v>
      </c>
      <c r="Z128" s="15">
        <f t="shared" si="39"/>
        <v>1610.1741649999999</v>
      </c>
      <c r="AA128" s="23">
        <v>88.385000000000005</v>
      </c>
      <c r="AB128" s="15">
        <f t="shared" si="40"/>
        <v>25309.486675000004</v>
      </c>
      <c r="AC128" s="23">
        <v>96.516000000000005</v>
      </c>
      <c r="AD128" s="15">
        <f t="shared" si="41"/>
        <v>27637.839180000003</v>
      </c>
      <c r="AE128" s="20">
        <v>92.15</v>
      </c>
      <c r="AF128" s="15">
        <f t="shared" si="42"/>
        <v>26387.613250000002</v>
      </c>
      <c r="AG128" s="21">
        <v>94.25</v>
      </c>
      <c r="AH128" s="15">
        <f t="shared" si="43"/>
        <v>20161.017499999998</v>
      </c>
      <c r="AI128" s="21">
        <v>111.8</v>
      </c>
      <c r="AJ128" s="15">
        <f t="shared" si="44"/>
        <v>23915.137999999999</v>
      </c>
      <c r="AK128" s="20">
        <v>152.4</v>
      </c>
      <c r="AL128" s="15">
        <f t="shared" si="45"/>
        <v>32599.883999999998</v>
      </c>
      <c r="AM128" s="29">
        <v>651.70000000000005</v>
      </c>
      <c r="AN128" s="15">
        <f t="shared" si="46"/>
        <v>13940.5147</v>
      </c>
      <c r="AO128" s="22">
        <v>221.54</v>
      </c>
      <c r="AP128" s="15">
        <f t="shared" si="47"/>
        <v>6343.9086699999998</v>
      </c>
      <c r="AQ128" s="24">
        <f t="shared" si="48"/>
        <v>-1.9865999999999993</v>
      </c>
      <c r="AR128" s="24">
        <f t="shared" si="49"/>
        <v>-1.9734999999999978</v>
      </c>
      <c r="AS128" s="24">
        <f t="shared" si="50"/>
        <v>-1.708400000000001</v>
      </c>
      <c r="AT128" s="24">
        <f t="shared" si="51"/>
        <v>-1.9248999999999974</v>
      </c>
      <c r="AU128" s="24">
        <f t="shared" si="52"/>
        <v>-1.8524999999999991</v>
      </c>
      <c r="AV128" s="24">
        <f t="shared" si="53"/>
        <v>-1.5744000000000007</v>
      </c>
      <c r="AW128" s="24">
        <f t="shared" si="54"/>
        <v>-1.7097999999999978</v>
      </c>
      <c r="AX128" s="24">
        <f t="shared" si="55"/>
        <v>-1.4169000000000018</v>
      </c>
      <c r="AY128" s="24"/>
      <c r="AZ128" s="24"/>
      <c r="BA128" s="24"/>
      <c r="BB128" s="24"/>
      <c r="BC128" s="17">
        <v>21.390999999999998</v>
      </c>
      <c r="BD128" s="12">
        <v>28.6355</v>
      </c>
    </row>
    <row r="129" spans="1:56">
      <c r="A129" s="2">
        <v>125</v>
      </c>
      <c r="B129" s="5">
        <v>39255</v>
      </c>
      <c r="C129" s="14">
        <v>42.63</v>
      </c>
      <c r="D129" s="4">
        <f t="shared" si="62"/>
        <v>907.61401500000011</v>
      </c>
      <c r="E129" s="14">
        <v>51.62</v>
      </c>
      <c r="F129" s="15">
        <f t="shared" si="63"/>
        <v>1099.0156099999999</v>
      </c>
      <c r="G129" s="14">
        <v>95.92</v>
      </c>
      <c r="H129" s="15">
        <f t="shared" si="64"/>
        <v>2042.1847600000001</v>
      </c>
      <c r="I129" s="14">
        <v>51.83</v>
      </c>
      <c r="J129" s="15">
        <f t="shared" si="65"/>
        <v>1103.486615</v>
      </c>
      <c r="K129" s="14">
        <v>26.475000000000001</v>
      </c>
      <c r="L129" s="15">
        <f t="shared" si="66"/>
        <v>563.66598750000003</v>
      </c>
      <c r="M129" s="14">
        <v>38.24</v>
      </c>
      <c r="N129" s="15">
        <f t="shared" si="67"/>
        <v>814.14872000000014</v>
      </c>
      <c r="O129" s="16">
        <v>48</v>
      </c>
      <c r="P129" s="15">
        <f t="shared" si="34"/>
        <v>1377.2400000000002</v>
      </c>
      <c r="Q129" s="11">
        <v>110.45</v>
      </c>
      <c r="R129" s="15">
        <f t="shared" si="35"/>
        <v>3169.0866250000004</v>
      </c>
      <c r="S129" s="11">
        <v>103.98</v>
      </c>
      <c r="T129" s="15">
        <f t="shared" si="36"/>
        <v>2983.4461500000002</v>
      </c>
      <c r="U129" s="11">
        <v>83.36</v>
      </c>
      <c r="V129" s="15">
        <f t="shared" si="37"/>
        <v>2391.8068000000003</v>
      </c>
      <c r="W129" s="11">
        <v>85.34</v>
      </c>
      <c r="X129" s="15">
        <f t="shared" si="38"/>
        <v>2448.6179500000003</v>
      </c>
      <c r="Y129" s="11">
        <v>56.04</v>
      </c>
      <c r="Z129" s="15">
        <f t="shared" si="39"/>
        <v>1607.9277000000002</v>
      </c>
      <c r="AA129" s="23">
        <v>88.373999999999995</v>
      </c>
      <c r="AB129" s="15">
        <f t="shared" si="40"/>
        <v>25356.70995</v>
      </c>
      <c r="AC129" s="23">
        <v>96.516999999999996</v>
      </c>
      <c r="AD129" s="15">
        <f t="shared" si="41"/>
        <v>27693.140225000003</v>
      </c>
      <c r="AE129" s="20">
        <v>92.28</v>
      </c>
      <c r="AF129" s="15">
        <f t="shared" si="42"/>
        <v>26477.439000000006</v>
      </c>
      <c r="AG129" s="21">
        <v>93.94</v>
      </c>
      <c r="AH129" s="15">
        <f t="shared" si="43"/>
        <v>20000.295700000002</v>
      </c>
      <c r="AI129" s="21">
        <v>111.05</v>
      </c>
      <c r="AJ129" s="15">
        <f t="shared" si="44"/>
        <v>23643.100250000003</v>
      </c>
      <c r="AK129" s="20">
        <v>152.44999999999999</v>
      </c>
      <c r="AL129" s="15">
        <f t="shared" si="45"/>
        <v>32457.367250000003</v>
      </c>
      <c r="AM129" s="29">
        <v>654.29999999999995</v>
      </c>
      <c r="AN129" s="15">
        <f t="shared" si="46"/>
        <v>13930.37415</v>
      </c>
      <c r="AO129" s="22">
        <v>224.68</v>
      </c>
      <c r="AP129" s="15">
        <f t="shared" si="47"/>
        <v>6446.630900000001</v>
      </c>
      <c r="AQ129" s="24">
        <f t="shared" si="48"/>
        <v>-1.8861000000000026</v>
      </c>
      <c r="AR129" s="24">
        <f t="shared" si="49"/>
        <v>-1.8730000000000011</v>
      </c>
      <c r="AS129" s="24">
        <f t="shared" si="50"/>
        <v>-1.7654000000000032</v>
      </c>
      <c r="AT129" s="24">
        <f t="shared" si="51"/>
        <v>-1.8244000000000007</v>
      </c>
      <c r="AU129" s="24">
        <f t="shared" si="52"/>
        <v>-1.7520000000000024</v>
      </c>
      <c r="AV129" s="24">
        <f t="shared" si="53"/>
        <v>-1.6314000000000028</v>
      </c>
      <c r="AW129" s="24">
        <f t="shared" si="54"/>
        <v>-1.6093000000000011</v>
      </c>
      <c r="AX129" s="24">
        <f t="shared" si="55"/>
        <v>-1.473900000000004</v>
      </c>
      <c r="AY129" s="24"/>
      <c r="AZ129" s="24"/>
      <c r="BA129" s="24"/>
      <c r="BB129" s="24"/>
      <c r="BC129" s="17">
        <v>21.290500000000002</v>
      </c>
      <c r="BD129" s="12">
        <v>28.692500000000003</v>
      </c>
    </row>
    <row r="130" spans="1:56">
      <c r="A130" s="2">
        <v>126</v>
      </c>
      <c r="B130" s="5">
        <v>39258</v>
      </c>
      <c r="C130" s="14">
        <v>42.15</v>
      </c>
      <c r="D130" s="4">
        <f t="shared" si="62"/>
        <v>899.52314999999999</v>
      </c>
      <c r="E130" s="14">
        <v>51.77</v>
      </c>
      <c r="F130" s="15">
        <f t="shared" si="63"/>
        <v>1104.82357</v>
      </c>
      <c r="G130" s="14">
        <v>95.57</v>
      </c>
      <c r="H130" s="15">
        <f t="shared" si="64"/>
        <v>2039.5593699999999</v>
      </c>
      <c r="I130" s="14">
        <v>51.66</v>
      </c>
      <c r="J130" s="15">
        <f t="shared" si="65"/>
        <v>1102.47606</v>
      </c>
      <c r="K130" s="14">
        <v>26.905000000000001</v>
      </c>
      <c r="L130" s="15">
        <f t="shared" si="66"/>
        <v>574.17960500000004</v>
      </c>
      <c r="M130" s="14">
        <v>38.21</v>
      </c>
      <c r="N130" s="15">
        <f t="shared" si="67"/>
        <v>815.43961000000002</v>
      </c>
      <c r="O130" s="16">
        <v>47.97</v>
      </c>
      <c r="P130" s="15">
        <f t="shared" si="34"/>
        <v>1377.0987749999999</v>
      </c>
      <c r="Q130" s="11">
        <v>109</v>
      </c>
      <c r="R130" s="15">
        <f t="shared" si="35"/>
        <v>3129.1174999999998</v>
      </c>
      <c r="S130" s="11">
        <v>105.05</v>
      </c>
      <c r="T130" s="15">
        <f t="shared" si="36"/>
        <v>3015.7228749999999</v>
      </c>
      <c r="U130" s="11">
        <v>82.83</v>
      </c>
      <c r="V130" s="15">
        <f t="shared" si="37"/>
        <v>2377.8422249999999</v>
      </c>
      <c r="W130" s="11">
        <v>85.48</v>
      </c>
      <c r="X130" s="15">
        <f t="shared" si="38"/>
        <v>2453.9171000000001</v>
      </c>
      <c r="Y130" s="11">
        <v>56.34</v>
      </c>
      <c r="Z130" s="15">
        <f t="shared" si="39"/>
        <v>1617.3805500000001</v>
      </c>
      <c r="AA130" s="23">
        <v>88.623999999999995</v>
      </c>
      <c r="AB130" s="15">
        <f t="shared" si="40"/>
        <v>25441.734799999998</v>
      </c>
      <c r="AC130" s="23">
        <v>96.677999999999997</v>
      </c>
      <c r="AD130" s="15">
        <f t="shared" si="41"/>
        <v>27753.83685</v>
      </c>
      <c r="AE130" s="20">
        <v>92.59</v>
      </c>
      <c r="AF130" s="15">
        <f t="shared" si="42"/>
        <v>26580.274250000002</v>
      </c>
      <c r="AG130" s="21">
        <v>94.22</v>
      </c>
      <c r="AH130" s="15">
        <f t="shared" si="43"/>
        <v>20107.4902</v>
      </c>
      <c r="AI130" s="21">
        <v>110.95</v>
      </c>
      <c r="AJ130" s="15">
        <f t="shared" si="44"/>
        <v>23677.839500000002</v>
      </c>
      <c r="AK130" s="20">
        <v>152.44999999999999</v>
      </c>
      <c r="AL130" s="15">
        <f t="shared" si="45"/>
        <v>32534.354500000001</v>
      </c>
      <c r="AM130" s="29">
        <v>650.4</v>
      </c>
      <c r="AN130" s="15">
        <f t="shared" si="46"/>
        <v>13880.186400000001</v>
      </c>
      <c r="AO130" s="22">
        <v>224.7</v>
      </c>
      <c r="AP130" s="15">
        <f t="shared" si="47"/>
        <v>6450.5752499999999</v>
      </c>
      <c r="AQ130" s="24">
        <f t="shared" si="48"/>
        <v>-1.9366000000000021</v>
      </c>
      <c r="AR130" s="24">
        <f t="shared" si="49"/>
        <v>-1.9235000000000007</v>
      </c>
      <c r="AS130" s="24">
        <f t="shared" si="50"/>
        <v>-1.7804000000000002</v>
      </c>
      <c r="AT130" s="24">
        <f t="shared" si="51"/>
        <v>-1.8749000000000002</v>
      </c>
      <c r="AU130" s="24">
        <f t="shared" si="52"/>
        <v>-1.802500000000002</v>
      </c>
      <c r="AV130" s="24">
        <f t="shared" si="53"/>
        <v>-1.6463999999999999</v>
      </c>
      <c r="AW130" s="24">
        <f t="shared" si="54"/>
        <v>-1.6598000000000006</v>
      </c>
      <c r="AX130" s="24">
        <f t="shared" si="55"/>
        <v>-1.488900000000001</v>
      </c>
      <c r="AY130" s="24"/>
      <c r="AZ130" s="24"/>
      <c r="BA130" s="24"/>
      <c r="BB130" s="24"/>
      <c r="BC130" s="17">
        <v>21.341000000000001</v>
      </c>
      <c r="BD130" s="12">
        <v>28.7075</v>
      </c>
    </row>
    <row r="131" spans="1:56">
      <c r="A131" s="2">
        <v>127</v>
      </c>
      <c r="B131" s="5">
        <v>39259</v>
      </c>
      <c r="C131" s="14">
        <v>42.8</v>
      </c>
      <c r="D131" s="4">
        <f t="shared" si="62"/>
        <v>913.26639999999998</v>
      </c>
      <c r="E131" s="14">
        <v>51.95</v>
      </c>
      <c r="F131" s="15">
        <f t="shared" si="63"/>
        <v>1108.5091000000002</v>
      </c>
      <c r="G131" s="14">
        <v>94.98</v>
      </c>
      <c r="H131" s="15">
        <f t="shared" si="64"/>
        <v>2026.6832400000001</v>
      </c>
      <c r="I131" s="14">
        <v>52.17</v>
      </c>
      <c r="J131" s="15">
        <f t="shared" si="65"/>
        <v>1113.2034600000002</v>
      </c>
      <c r="K131" s="14">
        <v>26.91</v>
      </c>
      <c r="L131" s="15">
        <f t="shared" si="66"/>
        <v>574.20558000000005</v>
      </c>
      <c r="M131" s="14">
        <v>38.020000000000003</v>
      </c>
      <c r="N131" s="15">
        <f t="shared" si="67"/>
        <v>811.27076000000011</v>
      </c>
      <c r="O131" s="16">
        <v>48</v>
      </c>
      <c r="P131" s="15">
        <f t="shared" si="34"/>
        <v>1378.8000000000002</v>
      </c>
      <c r="Q131" s="11">
        <v>107.85</v>
      </c>
      <c r="R131" s="15">
        <f t="shared" si="35"/>
        <v>3097.99125</v>
      </c>
      <c r="S131" s="11">
        <v>104.95</v>
      </c>
      <c r="T131" s="15">
        <f t="shared" si="36"/>
        <v>3014.6887500000003</v>
      </c>
      <c r="U131" s="11">
        <v>81.290000000000006</v>
      </c>
      <c r="V131" s="15">
        <f t="shared" si="37"/>
        <v>2335.0552500000003</v>
      </c>
      <c r="W131" s="11">
        <v>84.99</v>
      </c>
      <c r="X131" s="15">
        <f t="shared" si="38"/>
        <v>2441.3377500000001</v>
      </c>
      <c r="Y131" s="11">
        <v>55.29</v>
      </c>
      <c r="Z131" s="15">
        <f t="shared" si="39"/>
        <v>1588.20525</v>
      </c>
      <c r="AA131" s="23">
        <v>88.775999999999996</v>
      </c>
      <c r="AB131" s="15">
        <f t="shared" si="40"/>
        <v>25500.905999999999</v>
      </c>
      <c r="AC131" s="23">
        <v>96.772000000000006</v>
      </c>
      <c r="AD131" s="15">
        <f t="shared" si="41"/>
        <v>27797.757000000001</v>
      </c>
      <c r="AE131" s="20">
        <v>92.42</v>
      </c>
      <c r="AF131" s="15">
        <f t="shared" si="42"/>
        <v>26547.645000000004</v>
      </c>
      <c r="AG131" s="21">
        <v>94.38</v>
      </c>
      <c r="AH131" s="15">
        <f t="shared" si="43"/>
        <v>20138.804400000001</v>
      </c>
      <c r="AI131" s="21">
        <v>110.95</v>
      </c>
      <c r="AJ131" s="15">
        <f t="shared" si="44"/>
        <v>23674.511000000002</v>
      </c>
      <c r="AK131" s="20">
        <v>152.6</v>
      </c>
      <c r="AL131" s="15">
        <f t="shared" si="45"/>
        <v>32561.788</v>
      </c>
      <c r="AM131" s="29">
        <v>643</v>
      </c>
      <c r="AN131" s="15">
        <f t="shared" si="46"/>
        <v>13720.334000000001</v>
      </c>
      <c r="AO131" s="22">
        <v>221.46</v>
      </c>
      <c r="AP131" s="15">
        <f t="shared" si="47"/>
        <v>6361.4385000000002</v>
      </c>
      <c r="AQ131" s="24">
        <f t="shared" si="48"/>
        <v>-1.933600000000002</v>
      </c>
      <c r="AR131" s="24">
        <f t="shared" si="49"/>
        <v>-1.9205000000000005</v>
      </c>
      <c r="AS131" s="24">
        <f t="shared" si="50"/>
        <v>-1.7979000000000021</v>
      </c>
      <c r="AT131" s="24">
        <f t="shared" si="51"/>
        <v>-1.8719000000000001</v>
      </c>
      <c r="AU131" s="24">
        <f t="shared" si="52"/>
        <v>-1.7995000000000019</v>
      </c>
      <c r="AV131" s="24">
        <f t="shared" si="53"/>
        <v>-1.6639000000000017</v>
      </c>
      <c r="AW131" s="24">
        <f t="shared" si="54"/>
        <v>-1.6568000000000005</v>
      </c>
      <c r="AX131" s="24">
        <f t="shared" si="55"/>
        <v>-1.5064000000000028</v>
      </c>
      <c r="AY131" s="24"/>
      <c r="AZ131" s="24"/>
      <c r="BA131" s="24"/>
      <c r="BB131" s="24"/>
      <c r="BC131" s="17">
        <v>21.338000000000001</v>
      </c>
      <c r="BD131" s="12">
        <v>28.725000000000001</v>
      </c>
    </row>
    <row r="132" spans="1:56">
      <c r="A132" s="2">
        <v>128</v>
      </c>
      <c r="B132" s="5">
        <v>39260</v>
      </c>
      <c r="C132" s="14">
        <v>42.96</v>
      </c>
      <c r="D132" s="4">
        <f t="shared" si="62"/>
        <v>913.24367999999993</v>
      </c>
      <c r="E132" s="14">
        <v>52.44</v>
      </c>
      <c r="F132" s="15">
        <f t="shared" si="63"/>
        <v>1114.7695199999998</v>
      </c>
      <c r="G132" s="14">
        <v>94.65</v>
      </c>
      <c r="H132" s="15">
        <f t="shared" si="64"/>
        <v>2012.0697</v>
      </c>
      <c r="I132" s="14">
        <v>52.67</v>
      </c>
      <c r="J132" s="15">
        <f t="shared" si="65"/>
        <v>1119.65886</v>
      </c>
      <c r="K132" s="14">
        <v>29.145</v>
      </c>
      <c r="L132" s="15">
        <f t="shared" si="66"/>
        <v>619.56440999999995</v>
      </c>
      <c r="M132" s="14">
        <v>38.06</v>
      </c>
      <c r="N132" s="15">
        <f t="shared" si="67"/>
        <v>809.07947999999999</v>
      </c>
      <c r="O132" s="16">
        <v>47.24</v>
      </c>
      <c r="P132" s="15">
        <f t="shared" si="34"/>
        <v>1350.0011000000002</v>
      </c>
      <c r="Q132" s="11">
        <v>105.68</v>
      </c>
      <c r="R132" s="15">
        <f t="shared" si="35"/>
        <v>3020.0702000000001</v>
      </c>
      <c r="S132" s="11">
        <v>103.4</v>
      </c>
      <c r="T132" s="15">
        <f t="shared" si="36"/>
        <v>2954.9135000000001</v>
      </c>
      <c r="U132" s="11">
        <v>79.03</v>
      </c>
      <c r="V132" s="15">
        <f t="shared" si="37"/>
        <v>2258.4798249999999</v>
      </c>
      <c r="W132" s="11">
        <v>84.41</v>
      </c>
      <c r="X132" s="15">
        <f t="shared" si="38"/>
        <v>2412.2267750000001</v>
      </c>
      <c r="Y132" s="11">
        <v>55.17</v>
      </c>
      <c r="Z132" s="15">
        <f t="shared" si="39"/>
        <v>1576.6206750000001</v>
      </c>
      <c r="AA132" s="23">
        <v>89.116</v>
      </c>
      <c r="AB132" s="15">
        <f t="shared" si="40"/>
        <v>25467.124899999999</v>
      </c>
      <c r="AC132" s="23">
        <v>97.049000000000007</v>
      </c>
      <c r="AD132" s="15">
        <f t="shared" si="41"/>
        <v>27734.177975000002</v>
      </c>
      <c r="AE132" s="20">
        <v>92.6</v>
      </c>
      <c r="AF132" s="15">
        <f t="shared" si="42"/>
        <v>26462.764999999999</v>
      </c>
      <c r="AG132" s="21">
        <v>94.49</v>
      </c>
      <c r="AH132" s="15">
        <f t="shared" si="43"/>
        <v>20086.684199999996</v>
      </c>
      <c r="AI132" s="21">
        <v>110.95</v>
      </c>
      <c r="AJ132" s="15">
        <f t="shared" si="44"/>
        <v>23585.751</v>
      </c>
      <c r="AK132" s="20">
        <v>153.19999999999999</v>
      </c>
      <c r="AL132" s="15">
        <f t="shared" si="45"/>
        <v>32567.255999999998</v>
      </c>
      <c r="AM132" s="29">
        <v>644</v>
      </c>
      <c r="AN132" s="15">
        <f t="shared" si="46"/>
        <v>13690.152</v>
      </c>
      <c r="AO132" s="22">
        <v>220.31</v>
      </c>
      <c r="AP132" s="15">
        <f t="shared" si="47"/>
        <v>6295.9090249999999</v>
      </c>
      <c r="AQ132" s="24">
        <f t="shared" si="48"/>
        <v>-1.8536000000000001</v>
      </c>
      <c r="AR132" s="24">
        <f t="shared" si="49"/>
        <v>-1.8404999999999987</v>
      </c>
      <c r="AS132" s="24">
        <f t="shared" si="50"/>
        <v>-1.6504000000000012</v>
      </c>
      <c r="AT132" s="24">
        <f t="shared" si="51"/>
        <v>-1.7918999999999983</v>
      </c>
      <c r="AU132" s="24">
        <f t="shared" si="52"/>
        <v>-1.7195</v>
      </c>
      <c r="AV132" s="24">
        <f t="shared" si="53"/>
        <v>-1.5164000000000009</v>
      </c>
      <c r="AW132" s="24">
        <f t="shared" si="54"/>
        <v>-1.5767999999999986</v>
      </c>
      <c r="AX132" s="24">
        <f t="shared" si="55"/>
        <v>-1.358900000000002</v>
      </c>
      <c r="AY132" s="24"/>
      <c r="AZ132" s="24"/>
      <c r="BA132" s="24"/>
      <c r="BB132" s="24"/>
      <c r="BC132" s="17">
        <v>21.257999999999999</v>
      </c>
      <c r="BD132" s="12">
        <v>28.577500000000001</v>
      </c>
    </row>
    <row r="133" spans="1:56">
      <c r="A133" s="2">
        <v>129</v>
      </c>
      <c r="B133" s="5">
        <v>39261</v>
      </c>
      <c r="C133" s="14">
        <v>42.83</v>
      </c>
      <c r="D133" s="4">
        <f t="shared" si="62"/>
        <v>915.10577999999998</v>
      </c>
      <c r="E133" s="14">
        <v>52.63</v>
      </c>
      <c r="F133" s="15">
        <f t="shared" si="63"/>
        <v>1124.4925800000001</v>
      </c>
      <c r="G133" s="14">
        <v>95.16</v>
      </c>
      <c r="H133" s="15">
        <f t="shared" si="64"/>
        <v>2033.1885599999998</v>
      </c>
      <c r="I133" s="14">
        <v>52.45</v>
      </c>
      <c r="J133" s="15">
        <f t="shared" si="65"/>
        <v>1120.6467</v>
      </c>
      <c r="K133" s="14">
        <v>29.145</v>
      </c>
      <c r="L133" s="15">
        <f t="shared" si="66"/>
        <v>622.71206999999993</v>
      </c>
      <c r="M133" s="14">
        <v>38.119999999999997</v>
      </c>
      <c r="N133" s="15">
        <f t="shared" si="67"/>
        <v>814.47191999999995</v>
      </c>
      <c r="O133" s="16">
        <v>47.73</v>
      </c>
      <c r="P133" s="15">
        <f t="shared" ref="P133:P196" si="68">O133*BD133</f>
        <v>1369.7316749999998</v>
      </c>
      <c r="Q133" s="11">
        <v>106.79</v>
      </c>
      <c r="R133" s="15">
        <f t="shared" ref="R133:R196" si="69">Q133*BD133</f>
        <v>3064.606025</v>
      </c>
      <c r="S133" s="11">
        <v>106.53</v>
      </c>
      <c r="T133" s="15">
        <f t="shared" ref="T133:T196" si="70">S133*BD133</f>
        <v>3057.144675</v>
      </c>
      <c r="U133" s="11">
        <v>81.16</v>
      </c>
      <c r="V133" s="15">
        <f t="shared" ref="V133:V196" si="71">U133*BD133</f>
        <v>2329.0890999999997</v>
      </c>
      <c r="W133" s="11">
        <v>87.93</v>
      </c>
      <c r="X133" s="15">
        <f t="shared" ref="X133:X196" si="72">W133*BD133</f>
        <v>2523.3711750000002</v>
      </c>
      <c r="Y133" s="11">
        <v>56.15</v>
      </c>
      <c r="Z133" s="15">
        <f t="shared" ref="Z133:Z196" si="73">Y133*BD133</f>
        <v>1611.3646249999999</v>
      </c>
      <c r="AA133" s="23">
        <v>89.013000000000005</v>
      </c>
      <c r="AB133" s="15">
        <f t="shared" ref="AB133:AB196" si="74">AA133*BD133*10</f>
        <v>25544.505675</v>
      </c>
      <c r="AC133" s="23">
        <v>96.888999999999996</v>
      </c>
      <c r="AD133" s="15">
        <f t="shared" ref="AD133:AD196" si="75">AC133*BD133*10</f>
        <v>27804.720774999994</v>
      </c>
      <c r="AE133" s="20">
        <v>92.74</v>
      </c>
      <c r="AF133" s="15">
        <f t="shared" ref="AF133:AF196" si="76">AE133*BD133*10</f>
        <v>26614.061499999996</v>
      </c>
      <c r="AG133" s="21">
        <v>94.2</v>
      </c>
      <c r="AH133" s="15">
        <f t="shared" ref="AH133:AH196" si="77">AG133*BC133*10</f>
        <v>20126.772000000001</v>
      </c>
      <c r="AI133" s="21">
        <v>110.72</v>
      </c>
      <c r="AJ133" s="15">
        <f t="shared" ref="AJ133:AJ196" si="78">AI133*BC133*10</f>
        <v>23656.4352</v>
      </c>
      <c r="AK133" s="20">
        <v>153.6</v>
      </c>
      <c r="AL133" s="15">
        <f t="shared" ref="AL133:AL196" si="79">AK133*BC133*10</f>
        <v>32818.175999999999</v>
      </c>
      <c r="AM133" s="29">
        <v>649.5</v>
      </c>
      <c r="AN133" s="15">
        <f t="shared" ref="AN133:AN196" si="80">AM133*BC133</f>
        <v>13877.217000000001</v>
      </c>
      <c r="AO133" s="22">
        <v>221.7</v>
      </c>
      <c r="AP133" s="15">
        <f t="shared" ref="AP133:AP196" si="81">AO133*BD133</f>
        <v>6362.2357499999989</v>
      </c>
      <c r="AQ133" s="24">
        <f t="shared" ref="AQ133:AQ196" si="82">-BC133+19.4044</f>
        <v>-1.9616000000000007</v>
      </c>
      <c r="AR133" s="24">
        <f t="shared" ref="AR133:AR196" si="83">-BC133+19.4175</f>
        <v>-1.9484999999999992</v>
      </c>
      <c r="AS133" s="24">
        <f t="shared" ref="AS133:AS196" si="84">-BD133+26.9271</f>
        <v>-1.7703999999999986</v>
      </c>
      <c r="AT133" s="24">
        <f t="shared" ref="AT133:AT196" si="85">-BC133+19.4661</f>
        <v>-1.8998999999999988</v>
      </c>
      <c r="AU133" s="24">
        <f t="shared" ref="AU133:AU196" si="86">-BC133+19.5385</f>
        <v>-1.8275000000000006</v>
      </c>
      <c r="AV133" s="24">
        <f t="shared" ref="AV133:AV196" si="87">-BD133+27.0611</f>
        <v>-1.6363999999999983</v>
      </c>
      <c r="AW133" s="24">
        <f t="shared" ref="AW133:AW196" si="88">-BC133+19.6812</f>
        <v>-1.6847999999999992</v>
      </c>
      <c r="AX133" s="24">
        <f t="shared" ref="AX133:AX196" si="89">-BD133+27.2186</f>
        <v>-1.4788999999999994</v>
      </c>
      <c r="AY133" s="24"/>
      <c r="AZ133" s="24"/>
      <c r="BA133" s="24"/>
      <c r="BB133" s="24"/>
      <c r="BC133" s="17">
        <v>21.366</v>
      </c>
      <c r="BD133" s="12">
        <v>28.697499999999998</v>
      </c>
    </row>
    <row r="134" spans="1:56">
      <c r="A134" s="2">
        <v>130</v>
      </c>
      <c r="B134" s="5">
        <v>39262</v>
      </c>
      <c r="C134" s="14">
        <v>42.89</v>
      </c>
      <c r="D134" s="4">
        <f t="shared" si="62"/>
        <v>911.06938000000002</v>
      </c>
      <c r="E134" s="14">
        <v>52.31</v>
      </c>
      <c r="F134" s="15">
        <f t="shared" si="63"/>
        <v>1111.16902</v>
      </c>
      <c r="G134" s="14">
        <v>96.16</v>
      </c>
      <c r="H134" s="15">
        <f t="shared" si="64"/>
        <v>2042.6307200000001</v>
      </c>
      <c r="I134" s="14">
        <v>52.37</v>
      </c>
      <c r="J134" s="15">
        <f t="shared" si="65"/>
        <v>1112.44354</v>
      </c>
      <c r="K134" s="14">
        <v>29.145</v>
      </c>
      <c r="L134" s="15">
        <f t="shared" si="66"/>
        <v>619.09809000000007</v>
      </c>
      <c r="M134" s="14">
        <v>38.28</v>
      </c>
      <c r="N134" s="15">
        <f t="shared" si="67"/>
        <v>813.14376000000004</v>
      </c>
      <c r="O134" s="16">
        <v>48.01</v>
      </c>
      <c r="P134" s="15">
        <f t="shared" si="68"/>
        <v>1379.3272999999999</v>
      </c>
      <c r="Q134" s="11">
        <v>107.81</v>
      </c>
      <c r="R134" s="15">
        <f t="shared" si="69"/>
        <v>3097.3813</v>
      </c>
      <c r="S134" s="11">
        <v>106.05</v>
      </c>
      <c r="T134" s="15">
        <f t="shared" si="70"/>
        <v>3046.8164999999999</v>
      </c>
      <c r="U134" s="11">
        <v>80.599999999999994</v>
      </c>
      <c r="V134" s="15">
        <f t="shared" si="71"/>
        <v>2315.6379999999999</v>
      </c>
      <c r="W134" s="11">
        <v>88.97</v>
      </c>
      <c r="X134" s="15">
        <f t="shared" si="72"/>
        <v>2556.1080999999999</v>
      </c>
      <c r="Y134" s="11">
        <v>55.81</v>
      </c>
      <c r="Z134" s="15">
        <f t="shared" si="73"/>
        <v>1603.4213000000002</v>
      </c>
      <c r="AA134" s="23">
        <v>88.956000000000003</v>
      </c>
      <c r="AB134" s="15">
        <f t="shared" si="74"/>
        <v>25557.058799999999</v>
      </c>
      <c r="AC134" s="23">
        <v>96.792000000000002</v>
      </c>
      <c r="AD134" s="15">
        <f t="shared" si="75"/>
        <v>27808.3416</v>
      </c>
      <c r="AE134" s="20">
        <v>92.79</v>
      </c>
      <c r="AF134" s="15">
        <f t="shared" si="76"/>
        <v>26658.567000000003</v>
      </c>
      <c r="AG134" s="21">
        <v>94.22</v>
      </c>
      <c r="AH134" s="15">
        <f t="shared" si="77"/>
        <v>20014.2124</v>
      </c>
      <c r="AI134" s="21">
        <v>110.95</v>
      </c>
      <c r="AJ134" s="15">
        <f t="shared" si="78"/>
        <v>23567.999</v>
      </c>
      <c r="AK134" s="20">
        <v>154.05000000000001</v>
      </c>
      <c r="AL134" s="15">
        <f t="shared" si="79"/>
        <v>32723.301000000007</v>
      </c>
      <c r="AM134" s="29">
        <v>649.20000000000005</v>
      </c>
      <c r="AN134" s="15">
        <f t="shared" si="80"/>
        <v>13790.306400000001</v>
      </c>
      <c r="AO134" s="22">
        <v>223.55</v>
      </c>
      <c r="AP134" s="15">
        <f t="shared" si="81"/>
        <v>6422.5915000000005</v>
      </c>
      <c r="AQ134" s="24">
        <f t="shared" si="82"/>
        <v>-1.8376000000000019</v>
      </c>
      <c r="AR134" s="24">
        <f t="shared" si="83"/>
        <v>-1.8245000000000005</v>
      </c>
      <c r="AS134" s="24">
        <f t="shared" si="84"/>
        <v>-1.8029000000000011</v>
      </c>
      <c r="AT134" s="24">
        <f t="shared" si="85"/>
        <v>-1.7759</v>
      </c>
      <c r="AU134" s="24">
        <f t="shared" si="86"/>
        <v>-1.7035000000000018</v>
      </c>
      <c r="AV134" s="24">
        <f t="shared" si="87"/>
        <v>-1.6689000000000007</v>
      </c>
      <c r="AW134" s="24">
        <f t="shared" si="88"/>
        <v>-1.5608000000000004</v>
      </c>
      <c r="AX134" s="24">
        <f t="shared" si="89"/>
        <v>-1.5114000000000019</v>
      </c>
      <c r="AY134" s="24"/>
      <c r="AZ134" s="24"/>
      <c r="BA134" s="24"/>
      <c r="BB134" s="24"/>
      <c r="BC134" s="17">
        <v>21.242000000000001</v>
      </c>
      <c r="BD134" s="12">
        <v>28.73</v>
      </c>
    </row>
    <row r="135" spans="1:56">
      <c r="A135" s="2">
        <v>131</v>
      </c>
      <c r="B135" s="5">
        <v>39265</v>
      </c>
      <c r="C135" s="14">
        <v>42.54</v>
      </c>
      <c r="D135" s="4">
        <f t="shared" si="62"/>
        <v>897.67908</v>
      </c>
      <c r="E135" s="14">
        <v>52.56</v>
      </c>
      <c r="F135" s="15">
        <f t="shared" si="63"/>
        <v>1109.12112</v>
      </c>
      <c r="G135" s="14">
        <v>96.77</v>
      </c>
      <c r="H135" s="15">
        <f t="shared" si="64"/>
        <v>2042.04054</v>
      </c>
      <c r="I135" s="14">
        <v>52.37</v>
      </c>
      <c r="J135" s="15">
        <f t="shared" si="65"/>
        <v>1105.1117400000001</v>
      </c>
      <c r="K135" s="14">
        <v>29.2</v>
      </c>
      <c r="L135" s="15">
        <f t="shared" si="66"/>
        <v>616.17840000000001</v>
      </c>
      <c r="M135" s="14">
        <v>38.26</v>
      </c>
      <c r="N135" s="15">
        <f t="shared" si="67"/>
        <v>807.36252000000002</v>
      </c>
      <c r="O135" s="16">
        <v>47.75</v>
      </c>
      <c r="P135" s="15">
        <f t="shared" si="68"/>
        <v>1372.8125</v>
      </c>
      <c r="Q135" s="11">
        <v>106.75</v>
      </c>
      <c r="R135" s="15">
        <f t="shared" si="69"/>
        <v>3069.0625</v>
      </c>
      <c r="S135" s="11">
        <v>106.38</v>
      </c>
      <c r="T135" s="15">
        <f t="shared" si="70"/>
        <v>3058.4249999999997</v>
      </c>
      <c r="U135" s="11">
        <v>81</v>
      </c>
      <c r="V135" s="15">
        <f t="shared" si="71"/>
        <v>2328.75</v>
      </c>
      <c r="W135" s="11">
        <v>88</v>
      </c>
      <c r="X135" s="15">
        <f t="shared" si="72"/>
        <v>2530</v>
      </c>
      <c r="Y135" s="11">
        <v>56</v>
      </c>
      <c r="Z135" s="15">
        <f t="shared" si="73"/>
        <v>1610</v>
      </c>
      <c r="AA135" s="23">
        <v>89.320999999999998</v>
      </c>
      <c r="AB135" s="15">
        <f t="shared" si="74"/>
        <v>25679.787499999999</v>
      </c>
      <c r="AC135" s="23">
        <v>97.138000000000005</v>
      </c>
      <c r="AD135" s="15">
        <f t="shared" si="75"/>
        <v>27927.175000000003</v>
      </c>
      <c r="AE135" s="20">
        <v>92.88</v>
      </c>
      <c r="AF135" s="15">
        <f t="shared" si="76"/>
        <v>26702.999999999996</v>
      </c>
      <c r="AG135" s="21">
        <v>94.55</v>
      </c>
      <c r="AH135" s="15">
        <f t="shared" si="77"/>
        <v>19951.940999999999</v>
      </c>
      <c r="AI135" s="21">
        <v>110.95</v>
      </c>
      <c r="AJ135" s="15">
        <f t="shared" si="78"/>
        <v>23412.669000000002</v>
      </c>
      <c r="AK135" s="20">
        <v>154.35</v>
      </c>
      <c r="AL135" s="15">
        <f t="shared" si="79"/>
        <v>32570.936999999998</v>
      </c>
      <c r="AM135" s="29">
        <v>657.2</v>
      </c>
      <c r="AN135" s="15">
        <f t="shared" si="80"/>
        <v>13868.234400000001</v>
      </c>
      <c r="AO135" s="22">
        <v>224.74</v>
      </c>
      <c r="AP135" s="15">
        <f t="shared" si="81"/>
        <v>6461.2750000000005</v>
      </c>
      <c r="AQ135" s="24">
        <f t="shared" si="82"/>
        <v>-1.6976000000000013</v>
      </c>
      <c r="AR135" s="24">
        <f t="shared" si="83"/>
        <v>-1.6844999999999999</v>
      </c>
      <c r="AS135" s="24">
        <f t="shared" si="84"/>
        <v>-1.8229000000000006</v>
      </c>
      <c r="AT135" s="24">
        <f t="shared" si="85"/>
        <v>-1.6358999999999995</v>
      </c>
      <c r="AU135" s="24">
        <f t="shared" si="86"/>
        <v>-1.5635000000000012</v>
      </c>
      <c r="AV135" s="24">
        <f t="shared" si="87"/>
        <v>-1.6889000000000003</v>
      </c>
      <c r="AW135" s="24">
        <f t="shared" si="88"/>
        <v>-1.4207999999999998</v>
      </c>
      <c r="AX135" s="24">
        <f t="shared" si="89"/>
        <v>-1.5314000000000014</v>
      </c>
      <c r="AY135" s="24"/>
      <c r="AZ135" s="24"/>
      <c r="BA135" s="24"/>
      <c r="BB135" s="24"/>
      <c r="BC135" s="17">
        <v>21.102</v>
      </c>
      <c r="BD135" s="12">
        <v>28.75</v>
      </c>
    </row>
    <row r="136" spans="1:56">
      <c r="A136" s="2">
        <v>132</v>
      </c>
      <c r="B136" s="5">
        <v>39266</v>
      </c>
      <c r="C136" s="14">
        <v>42.22</v>
      </c>
      <c r="D136" s="4">
        <f t="shared" si="62"/>
        <v>892.21415000000002</v>
      </c>
      <c r="E136" s="14">
        <v>52.9</v>
      </c>
      <c r="F136" s="15">
        <f t="shared" si="63"/>
        <v>1117.9092499999999</v>
      </c>
      <c r="G136" s="14">
        <v>97.65</v>
      </c>
      <c r="H136" s="15">
        <f t="shared" si="64"/>
        <v>2063.5886250000003</v>
      </c>
      <c r="I136" s="14">
        <v>52.56</v>
      </c>
      <c r="J136" s="15">
        <f t="shared" si="65"/>
        <v>1110.7242000000001</v>
      </c>
      <c r="K136" s="14">
        <v>29.49</v>
      </c>
      <c r="L136" s="15">
        <f t="shared" si="66"/>
        <v>623.19742499999995</v>
      </c>
      <c r="M136" s="14">
        <v>38.700000000000003</v>
      </c>
      <c r="N136" s="15">
        <f t="shared" si="67"/>
        <v>817.82775000000004</v>
      </c>
      <c r="O136" s="16">
        <v>48.4</v>
      </c>
      <c r="P136" s="15">
        <f t="shared" si="68"/>
        <v>1391.258</v>
      </c>
      <c r="Q136" s="11">
        <v>108.6</v>
      </c>
      <c r="R136" s="15">
        <f t="shared" si="69"/>
        <v>3121.7069999999999</v>
      </c>
      <c r="S136" s="11">
        <v>110.1</v>
      </c>
      <c r="T136" s="15">
        <f t="shared" si="70"/>
        <v>3164.8245000000002</v>
      </c>
      <c r="U136" s="11">
        <v>82.56</v>
      </c>
      <c r="V136" s="15">
        <f t="shared" si="71"/>
        <v>2373.1872000000003</v>
      </c>
      <c r="W136" s="11">
        <v>90.28</v>
      </c>
      <c r="X136" s="15">
        <f t="shared" si="72"/>
        <v>2595.0986000000003</v>
      </c>
      <c r="Y136" s="11">
        <v>56.44</v>
      </c>
      <c r="Z136" s="15">
        <f t="shared" si="73"/>
        <v>1622.3678</v>
      </c>
      <c r="AA136" s="23">
        <v>89.01</v>
      </c>
      <c r="AB136" s="15">
        <f t="shared" si="74"/>
        <v>25585.924500000001</v>
      </c>
      <c r="AC136" s="23">
        <v>96.849000000000004</v>
      </c>
      <c r="AD136" s="15">
        <f t="shared" si="75"/>
        <v>27839.245050000005</v>
      </c>
      <c r="AE136" s="20">
        <v>92.2</v>
      </c>
      <c r="AF136" s="15">
        <f t="shared" si="76"/>
        <v>26502.890000000003</v>
      </c>
      <c r="AG136" s="21">
        <v>94.66</v>
      </c>
      <c r="AH136" s="15">
        <f t="shared" si="77"/>
        <v>20004.0245</v>
      </c>
      <c r="AI136" s="21">
        <v>111.05</v>
      </c>
      <c r="AJ136" s="15">
        <f t="shared" si="78"/>
        <v>23467.641250000001</v>
      </c>
      <c r="AK136" s="20">
        <v>154.05000000000001</v>
      </c>
      <c r="AL136" s="15">
        <f t="shared" si="79"/>
        <v>32554.616250000003</v>
      </c>
      <c r="AM136" s="29">
        <v>653.20000000000005</v>
      </c>
      <c r="AN136" s="15">
        <f t="shared" si="80"/>
        <v>13803.749000000002</v>
      </c>
      <c r="AO136" s="22">
        <v>226.6</v>
      </c>
      <c r="AP136" s="15">
        <f t="shared" si="81"/>
        <v>6513.6170000000002</v>
      </c>
      <c r="AQ136" s="24">
        <f t="shared" si="82"/>
        <v>-1.7281000000000013</v>
      </c>
      <c r="AR136" s="24">
        <f t="shared" si="83"/>
        <v>-1.7149999999999999</v>
      </c>
      <c r="AS136" s="24">
        <f t="shared" si="84"/>
        <v>-1.8179000000000016</v>
      </c>
      <c r="AT136" s="24">
        <f t="shared" si="85"/>
        <v>-1.6663999999999994</v>
      </c>
      <c r="AU136" s="24">
        <f t="shared" si="86"/>
        <v>-1.5940000000000012</v>
      </c>
      <c r="AV136" s="24">
        <f t="shared" si="87"/>
        <v>-1.6839000000000013</v>
      </c>
      <c r="AW136" s="24">
        <f t="shared" si="88"/>
        <v>-1.4512999999999998</v>
      </c>
      <c r="AX136" s="24">
        <f t="shared" si="89"/>
        <v>-1.5264000000000024</v>
      </c>
      <c r="AY136" s="24"/>
      <c r="AZ136" s="24"/>
      <c r="BA136" s="24"/>
      <c r="BB136" s="24"/>
      <c r="BC136" s="17">
        <v>21.1325</v>
      </c>
      <c r="BD136" s="12">
        <v>28.745000000000001</v>
      </c>
    </row>
    <row r="137" spans="1:56">
      <c r="A137" s="2">
        <v>133</v>
      </c>
      <c r="B137" s="5">
        <v>39268</v>
      </c>
      <c r="C137" s="14">
        <v>42.81</v>
      </c>
      <c r="D137" s="4">
        <f t="shared" si="62"/>
        <v>902.07091500000001</v>
      </c>
      <c r="E137" s="14">
        <v>52.67</v>
      </c>
      <c r="F137" s="15">
        <f t="shared" si="63"/>
        <v>1109.8359050000001</v>
      </c>
      <c r="G137" s="14">
        <v>98.36</v>
      </c>
      <c r="H137" s="15">
        <f t="shared" si="64"/>
        <v>2072.59274</v>
      </c>
      <c r="I137" s="14">
        <v>52.11</v>
      </c>
      <c r="J137" s="15">
        <f t="shared" si="65"/>
        <v>1098.0358650000001</v>
      </c>
      <c r="K137" s="14">
        <v>29.675000000000001</v>
      </c>
      <c r="L137" s="15">
        <f t="shared" si="66"/>
        <v>625.2967625</v>
      </c>
      <c r="M137" s="14">
        <v>38.54</v>
      </c>
      <c r="N137" s="15">
        <f t="shared" si="67"/>
        <v>812.09560999999997</v>
      </c>
      <c r="O137" s="16">
        <v>48.04</v>
      </c>
      <c r="P137" s="15">
        <f t="shared" si="68"/>
        <v>1376.1058</v>
      </c>
      <c r="Q137" s="11">
        <v>107.2</v>
      </c>
      <c r="R137" s="15">
        <f t="shared" si="69"/>
        <v>3070.7440000000001</v>
      </c>
      <c r="S137" s="11">
        <v>109.9</v>
      </c>
      <c r="T137" s="15">
        <f t="shared" si="70"/>
        <v>3148.0855000000001</v>
      </c>
      <c r="U137" s="11">
        <v>81.42</v>
      </c>
      <c r="V137" s="15">
        <f t="shared" si="71"/>
        <v>2332.2759000000001</v>
      </c>
      <c r="W137" s="11">
        <v>90.47</v>
      </c>
      <c r="X137" s="15">
        <f t="shared" si="72"/>
        <v>2591.5131499999998</v>
      </c>
      <c r="Y137" s="11">
        <v>56.3</v>
      </c>
      <c r="Z137" s="15">
        <f t="shared" si="73"/>
        <v>1612.7134999999998</v>
      </c>
      <c r="AA137" s="23">
        <v>88.474000000000004</v>
      </c>
      <c r="AB137" s="15">
        <f t="shared" si="74"/>
        <v>25343.3773</v>
      </c>
      <c r="AC137" s="23">
        <v>96.406999999999996</v>
      </c>
      <c r="AD137" s="15">
        <f t="shared" si="75"/>
        <v>27615.785149999996</v>
      </c>
      <c r="AE137" s="20">
        <v>92.3</v>
      </c>
      <c r="AF137" s="15">
        <f t="shared" si="76"/>
        <v>26439.334999999999</v>
      </c>
      <c r="AG137" s="21">
        <v>94.28</v>
      </c>
      <c r="AH137" s="15">
        <f t="shared" si="77"/>
        <v>19866.210200000001</v>
      </c>
      <c r="AI137" s="21">
        <v>111.7</v>
      </c>
      <c r="AJ137" s="15">
        <f t="shared" si="78"/>
        <v>23536.8655</v>
      </c>
      <c r="AK137" s="20">
        <v>153.4</v>
      </c>
      <c r="AL137" s="15">
        <f t="shared" si="79"/>
        <v>32323.681</v>
      </c>
      <c r="AM137" s="29">
        <v>650.4</v>
      </c>
      <c r="AN137" s="15">
        <f t="shared" si="80"/>
        <v>13704.9036</v>
      </c>
      <c r="AO137" s="22">
        <v>226.67</v>
      </c>
      <c r="AP137" s="15">
        <f t="shared" si="81"/>
        <v>6492.9621499999994</v>
      </c>
      <c r="AQ137" s="24">
        <f t="shared" si="82"/>
        <v>-1.6671000000000014</v>
      </c>
      <c r="AR137" s="24">
        <f t="shared" si="83"/>
        <v>-1.6539999999999999</v>
      </c>
      <c r="AS137" s="24">
        <f t="shared" si="84"/>
        <v>-1.7179000000000002</v>
      </c>
      <c r="AT137" s="24">
        <f t="shared" si="85"/>
        <v>-1.6053999999999995</v>
      </c>
      <c r="AU137" s="24">
        <f t="shared" si="86"/>
        <v>-1.5330000000000013</v>
      </c>
      <c r="AV137" s="24">
        <f t="shared" si="87"/>
        <v>-1.5838999999999999</v>
      </c>
      <c r="AW137" s="24">
        <f t="shared" si="88"/>
        <v>-1.3902999999999999</v>
      </c>
      <c r="AX137" s="24">
        <f t="shared" si="89"/>
        <v>-1.426400000000001</v>
      </c>
      <c r="AY137" s="24"/>
      <c r="AZ137" s="24"/>
      <c r="BA137" s="24"/>
      <c r="BB137" s="24"/>
      <c r="BC137" s="17">
        <v>21.0715</v>
      </c>
      <c r="BD137" s="12">
        <v>28.645</v>
      </c>
    </row>
    <row r="138" spans="1:56">
      <c r="A138" s="2">
        <v>134</v>
      </c>
      <c r="B138" s="5">
        <v>39269</v>
      </c>
      <c r="C138" s="14">
        <v>43</v>
      </c>
      <c r="D138" s="4">
        <f t="shared" si="62"/>
        <v>903.58050000000003</v>
      </c>
      <c r="E138" s="14">
        <v>52.6</v>
      </c>
      <c r="F138" s="15">
        <f t="shared" si="63"/>
        <v>1105.3101000000001</v>
      </c>
      <c r="G138" s="14">
        <v>98.88</v>
      </c>
      <c r="H138" s="15">
        <f t="shared" si="64"/>
        <v>2077.8148799999999</v>
      </c>
      <c r="I138" s="14">
        <v>51.8</v>
      </c>
      <c r="J138" s="15">
        <f t="shared" si="65"/>
        <v>1088.4992999999999</v>
      </c>
      <c r="K138" s="14">
        <v>29.835000000000001</v>
      </c>
      <c r="L138" s="15">
        <f t="shared" si="66"/>
        <v>626.93777250000005</v>
      </c>
      <c r="M138" s="14">
        <v>38.479999999999997</v>
      </c>
      <c r="N138" s="15">
        <f t="shared" si="67"/>
        <v>808.59947999999997</v>
      </c>
      <c r="O138" s="16">
        <v>49.25</v>
      </c>
      <c r="P138" s="15">
        <f t="shared" si="68"/>
        <v>1410.0028749999999</v>
      </c>
      <c r="Q138" s="11">
        <v>108.44</v>
      </c>
      <c r="R138" s="15">
        <f t="shared" si="69"/>
        <v>3104.5829800000001</v>
      </c>
      <c r="S138" s="11">
        <v>109.35</v>
      </c>
      <c r="T138" s="15">
        <f t="shared" si="70"/>
        <v>3130.6358249999998</v>
      </c>
      <c r="U138" s="11">
        <v>82.23</v>
      </c>
      <c r="V138" s="15">
        <f t="shared" si="71"/>
        <v>2354.2037850000002</v>
      </c>
      <c r="W138" s="11">
        <v>90.04</v>
      </c>
      <c r="X138" s="15">
        <f t="shared" si="72"/>
        <v>2577.8001800000002</v>
      </c>
      <c r="Y138" s="11">
        <v>56.36</v>
      </c>
      <c r="Z138" s="15">
        <f t="shared" si="73"/>
        <v>1613.55862</v>
      </c>
      <c r="AA138" s="23">
        <v>88.307000000000002</v>
      </c>
      <c r="AB138" s="15">
        <f t="shared" si="74"/>
        <v>25281.852565000001</v>
      </c>
      <c r="AC138" s="23">
        <v>96.241</v>
      </c>
      <c r="AD138" s="15">
        <f t="shared" si="75"/>
        <v>27553.317095000002</v>
      </c>
      <c r="AE138" s="20">
        <v>91.89</v>
      </c>
      <c r="AF138" s="15">
        <f t="shared" si="76"/>
        <v>26307.647550000002</v>
      </c>
      <c r="AG138" s="21">
        <v>93.97</v>
      </c>
      <c r="AH138" s="15">
        <f t="shared" si="77"/>
        <v>19746.38595</v>
      </c>
      <c r="AI138" s="21">
        <v>111.1</v>
      </c>
      <c r="AJ138" s="15">
        <f t="shared" si="78"/>
        <v>23345.998500000002</v>
      </c>
      <c r="AK138" s="20">
        <v>153.80000000000001</v>
      </c>
      <c r="AL138" s="15">
        <f t="shared" si="79"/>
        <v>32318.763000000003</v>
      </c>
      <c r="AM138" s="29">
        <v>655.9</v>
      </c>
      <c r="AN138" s="15">
        <f t="shared" si="80"/>
        <v>13782.754650000001</v>
      </c>
      <c r="AO138" s="22">
        <v>230.8</v>
      </c>
      <c r="AP138" s="15">
        <f t="shared" si="81"/>
        <v>6607.6886000000004</v>
      </c>
      <c r="AQ138" s="24">
        <f t="shared" si="82"/>
        <v>-1.6091000000000015</v>
      </c>
      <c r="AR138" s="24">
        <f t="shared" si="83"/>
        <v>-1.5960000000000001</v>
      </c>
      <c r="AS138" s="24">
        <f t="shared" si="84"/>
        <v>-1.7024000000000008</v>
      </c>
      <c r="AT138" s="24">
        <f t="shared" si="85"/>
        <v>-1.5473999999999997</v>
      </c>
      <c r="AU138" s="24">
        <f t="shared" si="86"/>
        <v>-1.4750000000000014</v>
      </c>
      <c r="AV138" s="24">
        <f t="shared" si="87"/>
        <v>-1.5684000000000005</v>
      </c>
      <c r="AW138" s="24">
        <f t="shared" si="88"/>
        <v>-1.3323</v>
      </c>
      <c r="AX138" s="24">
        <f t="shared" si="89"/>
        <v>-1.4109000000000016</v>
      </c>
      <c r="AY138" s="24"/>
      <c r="AZ138" s="24"/>
      <c r="BA138" s="24"/>
      <c r="BB138" s="24"/>
      <c r="BC138" s="17">
        <v>21.013500000000001</v>
      </c>
      <c r="BD138" s="12">
        <v>28.6295</v>
      </c>
    </row>
    <row r="139" spans="1:56">
      <c r="A139" s="2">
        <v>135</v>
      </c>
      <c r="B139" s="5">
        <v>39272</v>
      </c>
      <c r="C139" s="14">
        <v>42.87</v>
      </c>
      <c r="D139" s="4">
        <f t="shared" si="62"/>
        <v>900.84874500000001</v>
      </c>
      <c r="E139" s="14">
        <v>52.7</v>
      </c>
      <c r="F139" s="15">
        <f t="shared" si="63"/>
        <v>1107.4114500000001</v>
      </c>
      <c r="G139" s="14">
        <v>99.9</v>
      </c>
      <c r="H139" s="15">
        <f t="shared" si="64"/>
        <v>2099.24865</v>
      </c>
      <c r="I139" s="14">
        <v>51.68</v>
      </c>
      <c r="J139" s="15">
        <f t="shared" si="65"/>
        <v>1085.97768</v>
      </c>
      <c r="K139" s="14">
        <v>29.54</v>
      </c>
      <c r="L139" s="15">
        <f t="shared" si="66"/>
        <v>620.73878999999999</v>
      </c>
      <c r="M139" s="14">
        <v>38.619999999999997</v>
      </c>
      <c r="N139" s="15">
        <f t="shared" si="67"/>
        <v>811.54136999999992</v>
      </c>
      <c r="O139" s="16">
        <v>49.4</v>
      </c>
      <c r="P139" s="15">
        <f t="shared" si="68"/>
        <v>1414.8407000000002</v>
      </c>
      <c r="Q139" s="11">
        <v>108.53</v>
      </c>
      <c r="R139" s="15">
        <f t="shared" si="69"/>
        <v>3108.3534650000001</v>
      </c>
      <c r="S139" s="11">
        <v>111.25</v>
      </c>
      <c r="T139" s="15">
        <f t="shared" si="70"/>
        <v>3186.2556250000002</v>
      </c>
      <c r="U139" s="11">
        <v>81.69</v>
      </c>
      <c r="V139" s="15">
        <f t="shared" si="71"/>
        <v>2339.642445</v>
      </c>
      <c r="W139" s="11">
        <v>89.29</v>
      </c>
      <c r="X139" s="15">
        <f t="shared" si="72"/>
        <v>2557.3102450000006</v>
      </c>
      <c r="Y139" s="11">
        <v>56.02</v>
      </c>
      <c r="Z139" s="15">
        <f t="shared" si="73"/>
        <v>1604.4408100000003</v>
      </c>
      <c r="AA139" s="23">
        <v>88.364999999999995</v>
      </c>
      <c r="AB139" s="15">
        <f t="shared" si="74"/>
        <v>25308.177825000002</v>
      </c>
      <c r="AC139" s="23">
        <v>96.296999999999997</v>
      </c>
      <c r="AD139" s="15">
        <f t="shared" si="75"/>
        <v>27579.942285000001</v>
      </c>
      <c r="AE139" s="20">
        <v>92.63</v>
      </c>
      <c r="AF139" s="15">
        <f t="shared" si="76"/>
        <v>26529.695150000003</v>
      </c>
      <c r="AG139" s="21">
        <v>93.66</v>
      </c>
      <c r="AH139" s="15">
        <f t="shared" si="77"/>
        <v>19681.2441</v>
      </c>
      <c r="AI139" s="21">
        <v>110.65</v>
      </c>
      <c r="AJ139" s="15">
        <f t="shared" si="78"/>
        <v>23251.437750000001</v>
      </c>
      <c r="AK139" s="20">
        <v>153.30000000000001</v>
      </c>
      <c r="AL139" s="15">
        <f t="shared" si="79"/>
        <v>32213.695500000002</v>
      </c>
      <c r="AM139" s="29">
        <v>660.9</v>
      </c>
      <c r="AN139" s="15">
        <f t="shared" si="80"/>
        <v>13887.82215</v>
      </c>
      <c r="AO139" s="22">
        <v>234.55</v>
      </c>
      <c r="AP139" s="15">
        <f t="shared" si="81"/>
        <v>6717.6292750000011</v>
      </c>
      <c r="AQ139" s="24">
        <f t="shared" si="82"/>
        <v>-1.6091000000000015</v>
      </c>
      <c r="AR139" s="24">
        <f t="shared" si="83"/>
        <v>-1.5960000000000001</v>
      </c>
      <c r="AS139" s="24">
        <f t="shared" si="84"/>
        <v>-1.7134000000000036</v>
      </c>
      <c r="AT139" s="24">
        <f t="shared" si="85"/>
        <v>-1.5473999999999997</v>
      </c>
      <c r="AU139" s="24">
        <f t="shared" si="86"/>
        <v>-1.4750000000000014</v>
      </c>
      <c r="AV139" s="24">
        <f t="shared" si="87"/>
        <v>-1.5794000000000032</v>
      </c>
      <c r="AW139" s="24">
        <f t="shared" si="88"/>
        <v>-1.3323</v>
      </c>
      <c r="AX139" s="24">
        <f t="shared" si="89"/>
        <v>-1.4219000000000044</v>
      </c>
      <c r="AY139" s="24"/>
      <c r="AZ139" s="24"/>
      <c r="BA139" s="24"/>
      <c r="BB139" s="24"/>
      <c r="BC139" s="17">
        <v>21.013500000000001</v>
      </c>
      <c r="BD139" s="12">
        <v>28.640500000000003</v>
      </c>
    </row>
    <row r="140" spans="1:56">
      <c r="A140" s="2">
        <v>136</v>
      </c>
      <c r="B140" s="5">
        <v>39273</v>
      </c>
      <c r="C140" s="14">
        <v>41.7</v>
      </c>
      <c r="D140" s="4">
        <f t="shared" si="62"/>
        <v>867.88125000000002</v>
      </c>
      <c r="E140" s="14">
        <v>52.1</v>
      </c>
      <c r="F140" s="15">
        <f t="shared" si="63"/>
        <v>1084.33125</v>
      </c>
      <c r="G140" s="14">
        <v>100.25</v>
      </c>
      <c r="H140" s="15">
        <f t="shared" si="64"/>
        <v>2086.453125</v>
      </c>
      <c r="I140" s="14">
        <v>51.54</v>
      </c>
      <c r="J140" s="15">
        <f t="shared" si="65"/>
        <v>1072.67625</v>
      </c>
      <c r="K140" s="14">
        <v>29.225000000000001</v>
      </c>
      <c r="L140" s="15">
        <f t="shared" si="66"/>
        <v>608.24531250000007</v>
      </c>
      <c r="M140" s="14">
        <v>37.9</v>
      </c>
      <c r="N140" s="15">
        <f t="shared" si="67"/>
        <v>788.79374999999993</v>
      </c>
      <c r="O140" s="16">
        <v>48.19</v>
      </c>
      <c r="P140" s="15">
        <f t="shared" si="68"/>
        <v>1378.3544749999999</v>
      </c>
      <c r="Q140" s="11">
        <v>106.17</v>
      </c>
      <c r="R140" s="15">
        <f t="shared" si="69"/>
        <v>3036.727425</v>
      </c>
      <c r="S140" s="11">
        <v>107.7</v>
      </c>
      <c r="T140" s="15">
        <f t="shared" si="70"/>
        <v>3080.4892500000001</v>
      </c>
      <c r="U140" s="11">
        <v>80.5</v>
      </c>
      <c r="V140" s="15">
        <f t="shared" si="71"/>
        <v>2302.5012499999998</v>
      </c>
      <c r="W140" s="11">
        <v>89.65</v>
      </c>
      <c r="X140" s="15">
        <f t="shared" si="72"/>
        <v>2564.214125</v>
      </c>
      <c r="Y140" s="11">
        <v>54.4</v>
      </c>
      <c r="Z140" s="15">
        <f t="shared" si="73"/>
        <v>1555.9759999999999</v>
      </c>
      <c r="AA140" s="23">
        <v>88.709000000000003</v>
      </c>
      <c r="AB140" s="15">
        <f t="shared" si="74"/>
        <v>25372.991725</v>
      </c>
      <c r="AC140" s="23">
        <v>96.703000000000003</v>
      </c>
      <c r="AD140" s="15">
        <f t="shared" si="75"/>
        <v>27659.475575</v>
      </c>
      <c r="AE140" s="20">
        <v>92.04</v>
      </c>
      <c r="AF140" s="15">
        <f t="shared" si="76"/>
        <v>26325.741000000002</v>
      </c>
      <c r="AG140" s="21">
        <v>93.9</v>
      </c>
      <c r="AH140" s="15">
        <f t="shared" si="77"/>
        <v>19542.9375</v>
      </c>
      <c r="AI140" s="21">
        <v>110.75</v>
      </c>
      <c r="AJ140" s="15">
        <f t="shared" si="78"/>
        <v>23049.84375</v>
      </c>
      <c r="AK140" s="20">
        <v>153.30000000000001</v>
      </c>
      <c r="AL140" s="15">
        <f t="shared" si="79"/>
        <v>31905.5625</v>
      </c>
      <c r="AM140" s="29">
        <v>663.5</v>
      </c>
      <c r="AN140" s="15">
        <f t="shared" si="80"/>
        <v>13809.09375</v>
      </c>
      <c r="AO140" s="22">
        <v>236.7</v>
      </c>
      <c r="AP140" s="15">
        <f t="shared" si="81"/>
        <v>6770.2117499999995</v>
      </c>
      <c r="AQ140" s="24">
        <f t="shared" si="82"/>
        <v>-1.408100000000001</v>
      </c>
      <c r="AR140" s="24">
        <f t="shared" si="83"/>
        <v>-1.3949999999999996</v>
      </c>
      <c r="AS140" s="24">
        <f t="shared" si="84"/>
        <v>-1.6753999999999998</v>
      </c>
      <c r="AT140" s="24">
        <f t="shared" si="85"/>
        <v>-1.3463999999999992</v>
      </c>
      <c r="AU140" s="24">
        <f t="shared" si="86"/>
        <v>-1.2740000000000009</v>
      </c>
      <c r="AV140" s="24">
        <f t="shared" si="87"/>
        <v>-1.5413999999999994</v>
      </c>
      <c r="AW140" s="24">
        <f t="shared" si="88"/>
        <v>-1.1312999999999995</v>
      </c>
      <c r="AX140" s="24">
        <f t="shared" si="89"/>
        <v>-1.3839000000000006</v>
      </c>
      <c r="AY140" s="24"/>
      <c r="AZ140" s="24"/>
      <c r="BA140" s="24"/>
      <c r="BB140" s="24"/>
      <c r="BC140" s="17">
        <v>20.8125</v>
      </c>
      <c r="BD140" s="12">
        <v>28.602499999999999</v>
      </c>
    </row>
    <row r="141" spans="1:56">
      <c r="A141" s="2">
        <v>137</v>
      </c>
      <c r="B141" s="5">
        <v>39274</v>
      </c>
      <c r="C141" s="14">
        <v>42.17</v>
      </c>
      <c r="D141" s="4">
        <f t="shared" si="62"/>
        <v>870.32554500000003</v>
      </c>
      <c r="E141" s="14">
        <v>52.09</v>
      </c>
      <c r="F141" s="15">
        <f t="shared" si="63"/>
        <v>1075.059465</v>
      </c>
      <c r="G141" s="14">
        <v>100.12</v>
      </c>
      <c r="H141" s="15">
        <f t="shared" si="64"/>
        <v>2066.3266200000003</v>
      </c>
      <c r="I141" s="14">
        <v>51.71</v>
      </c>
      <c r="J141" s="15">
        <f t="shared" si="65"/>
        <v>1067.2168349999999</v>
      </c>
      <c r="K141" s="14">
        <v>29.225000000000001</v>
      </c>
      <c r="L141" s="15">
        <f t="shared" si="66"/>
        <v>603.16016250000007</v>
      </c>
      <c r="M141" s="14">
        <v>38.200000000000003</v>
      </c>
      <c r="N141" s="15">
        <f t="shared" si="67"/>
        <v>788.39070000000004</v>
      </c>
      <c r="O141" s="16">
        <v>47.58</v>
      </c>
      <c r="P141" s="15">
        <f t="shared" si="68"/>
        <v>1349.4877499999998</v>
      </c>
      <c r="Q141" s="11">
        <v>105.11</v>
      </c>
      <c r="R141" s="15">
        <f t="shared" si="69"/>
        <v>2981.1823749999999</v>
      </c>
      <c r="S141" s="11">
        <v>107.22</v>
      </c>
      <c r="T141" s="15">
        <f t="shared" si="70"/>
        <v>3041.0272499999996</v>
      </c>
      <c r="U141" s="11">
        <v>79.739999999999995</v>
      </c>
      <c r="V141" s="15">
        <f t="shared" si="71"/>
        <v>2261.6257499999997</v>
      </c>
      <c r="W141" s="11">
        <v>89.31</v>
      </c>
      <c r="X141" s="15">
        <f t="shared" si="72"/>
        <v>2533.0548749999998</v>
      </c>
      <c r="Y141" s="11">
        <v>55.4</v>
      </c>
      <c r="Z141" s="15">
        <f t="shared" si="73"/>
        <v>1571.2824999999998</v>
      </c>
      <c r="AA141" s="23">
        <v>88.385000000000005</v>
      </c>
      <c r="AB141" s="15">
        <f t="shared" si="74"/>
        <v>25068.195625</v>
      </c>
      <c r="AC141" s="23">
        <v>96.668000000000006</v>
      </c>
      <c r="AD141" s="15">
        <f t="shared" si="75"/>
        <v>27417.461499999998</v>
      </c>
      <c r="AE141" s="20">
        <v>91.71</v>
      </c>
      <c r="AF141" s="15">
        <f t="shared" si="76"/>
        <v>26011.248749999995</v>
      </c>
      <c r="AG141" s="21">
        <v>94.64</v>
      </c>
      <c r="AH141" s="15">
        <f t="shared" si="77"/>
        <v>19532.276400000002</v>
      </c>
      <c r="AI141" s="21">
        <v>110.75</v>
      </c>
      <c r="AJ141" s="15">
        <f t="shared" si="78"/>
        <v>22857.138749999998</v>
      </c>
      <c r="AK141" s="20">
        <v>153.44999999999999</v>
      </c>
      <c r="AL141" s="15">
        <f t="shared" si="79"/>
        <v>31669.778249999999</v>
      </c>
      <c r="AM141" s="29">
        <v>660.6</v>
      </c>
      <c r="AN141" s="15">
        <f t="shared" si="80"/>
        <v>13633.793100000001</v>
      </c>
      <c r="AO141" s="22">
        <v>229.98</v>
      </c>
      <c r="AP141" s="15">
        <f t="shared" si="81"/>
        <v>6522.807749999999</v>
      </c>
      <c r="AQ141" s="24">
        <f t="shared" si="82"/>
        <v>-1.2341000000000015</v>
      </c>
      <c r="AR141" s="24">
        <f t="shared" si="83"/>
        <v>-1.2210000000000001</v>
      </c>
      <c r="AS141" s="24">
        <f t="shared" si="84"/>
        <v>-1.4353999999999978</v>
      </c>
      <c r="AT141" s="24">
        <f t="shared" si="85"/>
        <v>-1.1723999999999997</v>
      </c>
      <c r="AU141" s="24">
        <f t="shared" si="86"/>
        <v>-1.1000000000000014</v>
      </c>
      <c r="AV141" s="24">
        <f t="shared" si="87"/>
        <v>-1.3013999999999974</v>
      </c>
      <c r="AW141" s="24">
        <f t="shared" si="88"/>
        <v>-0.95730000000000004</v>
      </c>
      <c r="AX141" s="24">
        <f t="shared" si="89"/>
        <v>-1.1438999999999986</v>
      </c>
      <c r="AY141" s="24"/>
      <c r="AZ141" s="24"/>
      <c r="BA141" s="24"/>
      <c r="BB141" s="24"/>
      <c r="BC141" s="17">
        <v>20.638500000000001</v>
      </c>
      <c r="BD141" s="12">
        <v>28.362499999999997</v>
      </c>
    </row>
    <row r="142" spans="1:56">
      <c r="A142" s="2">
        <v>138</v>
      </c>
      <c r="B142" s="5">
        <v>39275</v>
      </c>
      <c r="C142" s="14">
        <v>42.52</v>
      </c>
      <c r="D142" s="4">
        <f t="shared" si="62"/>
        <v>871.74504000000013</v>
      </c>
      <c r="E142" s="14">
        <v>52.63</v>
      </c>
      <c r="F142" s="15">
        <f t="shared" si="63"/>
        <v>1079.0202600000002</v>
      </c>
      <c r="G142" s="14">
        <v>100.78</v>
      </c>
      <c r="H142" s="15">
        <f t="shared" si="64"/>
        <v>2066.1915600000002</v>
      </c>
      <c r="I142" s="14">
        <v>52.64</v>
      </c>
      <c r="J142" s="15">
        <f t="shared" si="65"/>
        <v>1079.2252800000001</v>
      </c>
      <c r="K142" s="14">
        <v>29.73</v>
      </c>
      <c r="L142" s="15">
        <f t="shared" si="66"/>
        <v>609.52446000000009</v>
      </c>
      <c r="M142" s="14">
        <v>39</v>
      </c>
      <c r="N142" s="15">
        <f t="shared" si="67"/>
        <v>799.57800000000009</v>
      </c>
      <c r="O142" s="16">
        <v>48.66</v>
      </c>
      <c r="P142" s="15">
        <f t="shared" si="68"/>
        <v>1375.6181999999999</v>
      </c>
      <c r="Q142" s="11">
        <v>105.91</v>
      </c>
      <c r="R142" s="15">
        <f t="shared" si="69"/>
        <v>2994.0756999999999</v>
      </c>
      <c r="S142" s="11">
        <v>110.82</v>
      </c>
      <c r="T142" s="15">
        <f t="shared" si="70"/>
        <v>3132.8813999999998</v>
      </c>
      <c r="U142" s="11">
        <v>81.16</v>
      </c>
      <c r="V142" s="15">
        <f t="shared" si="71"/>
        <v>2294.3932</v>
      </c>
      <c r="W142" s="11">
        <v>90.9</v>
      </c>
      <c r="X142" s="15">
        <f t="shared" si="72"/>
        <v>2569.7429999999999</v>
      </c>
      <c r="Y142" s="11">
        <v>56.11</v>
      </c>
      <c r="Z142" s="15">
        <f t="shared" si="73"/>
        <v>1586.2296999999999</v>
      </c>
      <c r="AA142" s="23">
        <v>88.165999999999997</v>
      </c>
      <c r="AB142" s="15">
        <f t="shared" si="74"/>
        <v>24924.528200000001</v>
      </c>
      <c r="AC142" s="23">
        <v>96.457999999999998</v>
      </c>
      <c r="AD142" s="15">
        <f t="shared" si="75"/>
        <v>27268.676599999999</v>
      </c>
      <c r="AE142" s="20">
        <v>91.87</v>
      </c>
      <c r="AF142" s="15">
        <f t="shared" si="76"/>
        <v>25971.649000000001</v>
      </c>
      <c r="AG142" s="21">
        <v>93.66</v>
      </c>
      <c r="AH142" s="15">
        <f t="shared" si="77"/>
        <v>19202.173200000001</v>
      </c>
      <c r="AI142" s="21">
        <v>110.75</v>
      </c>
      <c r="AJ142" s="15">
        <f t="shared" si="78"/>
        <v>22705.965</v>
      </c>
      <c r="AK142" s="20">
        <v>153.44999999999999</v>
      </c>
      <c r="AL142" s="15">
        <f t="shared" si="79"/>
        <v>31460.319</v>
      </c>
      <c r="AM142" s="29">
        <v>667</v>
      </c>
      <c r="AN142" s="15">
        <f t="shared" si="80"/>
        <v>13674.834000000001</v>
      </c>
      <c r="AO142" s="22">
        <v>226.77</v>
      </c>
      <c r="AP142" s="15">
        <f t="shared" si="81"/>
        <v>6410.7879000000003</v>
      </c>
      <c r="AQ142" s="24">
        <f t="shared" si="82"/>
        <v>-1.0976000000000035</v>
      </c>
      <c r="AR142" s="24">
        <f t="shared" si="83"/>
        <v>-1.084500000000002</v>
      </c>
      <c r="AS142" s="24">
        <f t="shared" si="84"/>
        <v>-1.3429000000000002</v>
      </c>
      <c r="AT142" s="24">
        <f t="shared" si="85"/>
        <v>-1.0359000000000016</v>
      </c>
      <c r="AU142" s="24">
        <f t="shared" si="86"/>
        <v>-0.96350000000000335</v>
      </c>
      <c r="AV142" s="24">
        <f t="shared" si="87"/>
        <v>-1.2088999999999999</v>
      </c>
      <c r="AW142" s="24">
        <f t="shared" si="88"/>
        <v>-0.82080000000000197</v>
      </c>
      <c r="AX142" s="24">
        <f t="shared" si="89"/>
        <v>-1.051400000000001</v>
      </c>
      <c r="AY142" s="24"/>
      <c r="AZ142" s="24"/>
      <c r="BA142" s="24"/>
      <c r="BB142" s="24"/>
      <c r="BC142" s="17">
        <v>20.502000000000002</v>
      </c>
      <c r="BD142" s="12">
        <v>28.27</v>
      </c>
    </row>
    <row r="143" spans="1:56">
      <c r="A143" s="2">
        <v>139</v>
      </c>
      <c r="B143" s="5">
        <v>39276</v>
      </c>
      <c r="C143" s="14">
        <v>42.31</v>
      </c>
      <c r="D143" s="4">
        <f t="shared" si="62"/>
        <v>865.64144499999998</v>
      </c>
      <c r="E143" s="14">
        <v>53.11</v>
      </c>
      <c r="F143" s="15">
        <f t="shared" si="63"/>
        <v>1086.6040449999998</v>
      </c>
      <c r="G143" s="14">
        <v>101.88</v>
      </c>
      <c r="H143" s="15">
        <f t="shared" si="64"/>
        <v>2084.4138599999997</v>
      </c>
      <c r="I143" s="14">
        <v>52.54</v>
      </c>
      <c r="J143" s="15">
        <f t="shared" si="65"/>
        <v>1074.9421299999999</v>
      </c>
      <c r="K143" s="14">
        <v>29.504999999999999</v>
      </c>
      <c r="L143" s="15">
        <f t="shared" si="66"/>
        <v>603.65754749999996</v>
      </c>
      <c r="M143" s="14">
        <v>39.5</v>
      </c>
      <c r="N143" s="15">
        <f t="shared" si="67"/>
        <v>808.15024999999991</v>
      </c>
      <c r="O143" s="16">
        <v>48.89</v>
      </c>
      <c r="P143" s="15">
        <f t="shared" si="68"/>
        <v>1378.575775</v>
      </c>
      <c r="Q143" s="11">
        <v>107.47</v>
      </c>
      <c r="R143" s="15">
        <f t="shared" si="69"/>
        <v>3030.3853249999997</v>
      </c>
      <c r="S143" s="11">
        <v>111</v>
      </c>
      <c r="T143" s="15">
        <f t="shared" si="70"/>
        <v>3129.9224999999997</v>
      </c>
      <c r="U143" s="11">
        <v>82.06</v>
      </c>
      <c r="V143" s="15">
        <f t="shared" si="71"/>
        <v>2313.8868499999999</v>
      </c>
      <c r="W143" s="11">
        <v>91.61</v>
      </c>
      <c r="X143" s="15">
        <f t="shared" si="72"/>
        <v>2583.172975</v>
      </c>
      <c r="Y143" s="11">
        <v>56.3</v>
      </c>
      <c r="Z143" s="15">
        <f t="shared" si="73"/>
        <v>1587.5192499999998</v>
      </c>
      <c r="AA143" s="23">
        <v>88.066999999999993</v>
      </c>
      <c r="AB143" s="15">
        <f t="shared" si="74"/>
        <v>24832.692324999996</v>
      </c>
      <c r="AC143" s="23">
        <v>96.453000000000003</v>
      </c>
      <c r="AD143" s="15">
        <f t="shared" si="75"/>
        <v>27197.334674999998</v>
      </c>
      <c r="AE143" s="20">
        <v>92.27</v>
      </c>
      <c r="AF143" s="15">
        <f t="shared" si="76"/>
        <v>26017.83325</v>
      </c>
      <c r="AG143" s="21">
        <v>93.33</v>
      </c>
      <c r="AH143" s="15">
        <f t="shared" si="77"/>
        <v>19094.851349999997</v>
      </c>
      <c r="AI143" s="21">
        <v>110.9</v>
      </c>
      <c r="AJ143" s="15">
        <f t="shared" si="78"/>
        <v>22689.585499999997</v>
      </c>
      <c r="AK143" s="20">
        <v>153.6</v>
      </c>
      <c r="AL143" s="15">
        <f t="shared" si="79"/>
        <v>31425.791999999998</v>
      </c>
      <c r="AM143" s="29">
        <v>667.2</v>
      </c>
      <c r="AN143" s="15">
        <f t="shared" si="80"/>
        <v>13650.5784</v>
      </c>
      <c r="AO143" s="22">
        <v>222.35</v>
      </c>
      <c r="AP143" s="15">
        <f t="shared" si="81"/>
        <v>6269.7141249999995</v>
      </c>
      <c r="AQ143" s="24">
        <f t="shared" si="82"/>
        <v>-1.0550999999999995</v>
      </c>
      <c r="AR143" s="24">
        <f t="shared" si="83"/>
        <v>-1.041999999999998</v>
      </c>
      <c r="AS143" s="24">
        <f t="shared" si="84"/>
        <v>-1.2703999999999986</v>
      </c>
      <c r="AT143" s="24">
        <f t="shared" si="85"/>
        <v>-0.99339999999999762</v>
      </c>
      <c r="AU143" s="24">
        <f t="shared" si="86"/>
        <v>-0.92099999999999937</v>
      </c>
      <c r="AV143" s="24">
        <f t="shared" si="87"/>
        <v>-1.1363999999999983</v>
      </c>
      <c r="AW143" s="24">
        <f t="shared" si="88"/>
        <v>-0.77829999999999799</v>
      </c>
      <c r="AX143" s="24">
        <f t="shared" si="89"/>
        <v>-0.97889999999999944</v>
      </c>
      <c r="AY143" s="24"/>
      <c r="AZ143" s="24"/>
      <c r="BA143" s="24"/>
      <c r="BB143" s="24"/>
      <c r="BC143" s="17">
        <v>20.459499999999998</v>
      </c>
      <c r="BD143" s="12">
        <v>28.197499999999998</v>
      </c>
    </row>
    <row r="144" spans="1:56">
      <c r="A144" s="2">
        <v>140</v>
      </c>
      <c r="B144" s="5">
        <v>39279</v>
      </c>
      <c r="C144" s="14">
        <v>42.5</v>
      </c>
      <c r="D144" s="4">
        <f t="shared" si="62"/>
        <v>873.52374999999995</v>
      </c>
      <c r="E144" s="14">
        <v>53.85</v>
      </c>
      <c r="F144" s="15">
        <f t="shared" si="63"/>
        <v>1106.805975</v>
      </c>
      <c r="G144" s="14">
        <v>102.07</v>
      </c>
      <c r="H144" s="15">
        <f t="shared" si="64"/>
        <v>2097.8957449999998</v>
      </c>
      <c r="I144" s="14">
        <v>53.39</v>
      </c>
      <c r="J144" s="15">
        <f t="shared" si="65"/>
        <v>1097.351365</v>
      </c>
      <c r="K144" s="14">
        <v>29.39</v>
      </c>
      <c r="L144" s="15">
        <f t="shared" si="66"/>
        <v>604.067365</v>
      </c>
      <c r="M144" s="14">
        <v>40.119999999999997</v>
      </c>
      <c r="N144" s="15">
        <f t="shared" si="67"/>
        <v>824.60641999999996</v>
      </c>
      <c r="O144" s="16">
        <v>49.79</v>
      </c>
      <c r="P144" s="15">
        <f t="shared" si="68"/>
        <v>1408.8329450000001</v>
      </c>
      <c r="Q144" s="11">
        <v>108.23</v>
      </c>
      <c r="R144" s="15">
        <f t="shared" si="69"/>
        <v>3062.421965</v>
      </c>
      <c r="S144" s="11">
        <v>109.18</v>
      </c>
      <c r="T144" s="15">
        <f t="shared" si="70"/>
        <v>3089.3026900000004</v>
      </c>
      <c r="U144" s="11">
        <v>81.89</v>
      </c>
      <c r="V144" s="15">
        <f t="shared" si="71"/>
        <v>2317.1184950000002</v>
      </c>
      <c r="W144" s="11">
        <v>91.1</v>
      </c>
      <c r="X144" s="15">
        <f t="shared" si="72"/>
        <v>2577.7200499999999</v>
      </c>
      <c r="Y144" s="11">
        <v>56.85</v>
      </c>
      <c r="Z144" s="15">
        <f t="shared" si="73"/>
        <v>1608.5991750000001</v>
      </c>
      <c r="AA144" s="23">
        <v>88.275000000000006</v>
      </c>
      <c r="AB144" s="15">
        <f t="shared" si="74"/>
        <v>24977.852625</v>
      </c>
      <c r="AC144" s="23">
        <v>96.665000000000006</v>
      </c>
      <c r="AD144" s="15">
        <f t="shared" si="75"/>
        <v>27351.845075000001</v>
      </c>
      <c r="AE144" s="20">
        <v>92.26</v>
      </c>
      <c r="AF144" s="15">
        <f t="shared" si="76"/>
        <v>26105.428300000003</v>
      </c>
      <c r="AG144" s="21">
        <v>93.48</v>
      </c>
      <c r="AH144" s="15">
        <f t="shared" si="77"/>
        <v>19213.411800000002</v>
      </c>
      <c r="AI144" s="21">
        <v>110.85</v>
      </c>
      <c r="AJ144" s="15">
        <f t="shared" si="78"/>
        <v>22783.554749999999</v>
      </c>
      <c r="AK144" s="20">
        <v>153.5</v>
      </c>
      <c r="AL144" s="15">
        <f t="shared" si="79"/>
        <v>31549.622500000001</v>
      </c>
      <c r="AM144" s="29">
        <v>665</v>
      </c>
      <c r="AN144" s="15">
        <f t="shared" si="80"/>
        <v>13668.077499999999</v>
      </c>
      <c r="AO144" s="22">
        <v>213.2</v>
      </c>
      <c r="AP144" s="15">
        <f t="shared" si="81"/>
        <v>6032.6005999999998</v>
      </c>
      <c r="AQ144" s="24">
        <f t="shared" si="82"/>
        <v>-1.1491000000000007</v>
      </c>
      <c r="AR144" s="24">
        <f t="shared" si="83"/>
        <v>-1.1359999999999992</v>
      </c>
      <c r="AS144" s="24">
        <f t="shared" si="84"/>
        <v>-1.3684000000000012</v>
      </c>
      <c r="AT144" s="24">
        <f t="shared" si="85"/>
        <v>-1.0873999999999988</v>
      </c>
      <c r="AU144" s="24">
        <f t="shared" si="86"/>
        <v>-1.0150000000000006</v>
      </c>
      <c r="AV144" s="24">
        <f t="shared" si="87"/>
        <v>-1.2344000000000008</v>
      </c>
      <c r="AW144" s="24">
        <f t="shared" si="88"/>
        <v>-0.87229999999999919</v>
      </c>
      <c r="AX144" s="24">
        <f t="shared" si="89"/>
        <v>-1.076900000000002</v>
      </c>
      <c r="AY144" s="24"/>
      <c r="AZ144" s="24"/>
      <c r="BA144" s="24"/>
      <c r="BB144" s="24"/>
      <c r="BC144" s="17">
        <v>20.5535</v>
      </c>
      <c r="BD144" s="12">
        <v>28.295500000000001</v>
      </c>
    </row>
    <row r="145" spans="1:56">
      <c r="A145" s="2">
        <v>141</v>
      </c>
      <c r="B145" s="5">
        <v>39280</v>
      </c>
      <c r="C145" s="14">
        <v>41.91</v>
      </c>
      <c r="D145" s="4">
        <f t="shared" ref="D145:D176" si="90">C145*BC145</f>
        <v>859.5321899999999</v>
      </c>
      <c r="E145" s="14">
        <v>53.17</v>
      </c>
      <c r="F145" s="15">
        <f t="shared" ref="F145:F176" si="91">E145*BC145</f>
        <v>1090.46353</v>
      </c>
      <c r="G145" s="14">
        <v>102.05</v>
      </c>
      <c r="H145" s="15">
        <f t="shared" ref="H145:H176" si="92">G145*BC145</f>
        <v>2092.9434499999998</v>
      </c>
      <c r="I145" s="14">
        <v>53.12</v>
      </c>
      <c r="J145" s="15">
        <f t="shared" ref="J145:J176" si="93">I145*BC145</f>
        <v>1089.4380799999999</v>
      </c>
      <c r="K145" s="14">
        <v>29.725000000000001</v>
      </c>
      <c r="L145" s="15">
        <f t="shared" ref="L145:L176" si="94">K145*BC145</f>
        <v>609.63002500000005</v>
      </c>
      <c r="M145" s="14">
        <v>40.71</v>
      </c>
      <c r="N145" s="15">
        <f t="shared" ref="N145:N176" si="95">M145*BC145</f>
        <v>834.92139000000009</v>
      </c>
      <c r="O145" s="16">
        <v>48.96</v>
      </c>
      <c r="P145" s="15">
        <f t="shared" si="68"/>
        <v>1384.0747200000001</v>
      </c>
      <c r="Q145" s="11">
        <v>107.3</v>
      </c>
      <c r="R145" s="15">
        <f t="shared" si="69"/>
        <v>3033.3173499999998</v>
      </c>
      <c r="S145" s="11">
        <v>107.9</v>
      </c>
      <c r="T145" s="15">
        <f t="shared" si="70"/>
        <v>3050.2790500000001</v>
      </c>
      <c r="U145" s="11">
        <v>80.900000000000006</v>
      </c>
      <c r="V145" s="15">
        <f t="shared" si="71"/>
        <v>2287.0025500000002</v>
      </c>
      <c r="W145" s="11">
        <v>89.54</v>
      </c>
      <c r="X145" s="15">
        <f t="shared" si="72"/>
        <v>2531.2510300000004</v>
      </c>
      <c r="Y145" s="11">
        <v>56.73</v>
      </c>
      <c r="Z145" s="15">
        <f t="shared" si="73"/>
        <v>1603.7287349999999</v>
      </c>
      <c r="AA145" s="23">
        <v>88.084000000000003</v>
      </c>
      <c r="AB145" s="15">
        <f t="shared" si="74"/>
        <v>24900.90638</v>
      </c>
      <c r="AC145" s="23">
        <v>96.522000000000006</v>
      </c>
      <c r="AD145" s="15">
        <f t="shared" si="75"/>
        <v>27286.286790000006</v>
      </c>
      <c r="AE145" s="20">
        <v>92.16</v>
      </c>
      <c r="AF145" s="15">
        <f t="shared" si="76"/>
        <v>26053.171200000001</v>
      </c>
      <c r="AG145" s="21">
        <v>93.68</v>
      </c>
      <c r="AH145" s="15">
        <f t="shared" si="77"/>
        <v>19212.831200000004</v>
      </c>
      <c r="AI145" s="21">
        <v>110.85</v>
      </c>
      <c r="AJ145" s="15">
        <f t="shared" si="78"/>
        <v>22734.226500000001</v>
      </c>
      <c r="AK145" s="20">
        <v>153.5</v>
      </c>
      <c r="AL145" s="15">
        <f t="shared" si="79"/>
        <v>31481.314999999999</v>
      </c>
      <c r="AM145" s="31">
        <v>665</v>
      </c>
      <c r="AN145" s="15">
        <f t="shared" si="80"/>
        <v>13638.485000000001</v>
      </c>
      <c r="AO145" s="22">
        <v>214.8</v>
      </c>
      <c r="AP145" s="15">
        <f t="shared" si="81"/>
        <v>6072.2886000000008</v>
      </c>
      <c r="AQ145" s="24">
        <f t="shared" si="82"/>
        <v>-1.1046000000000014</v>
      </c>
      <c r="AR145" s="24">
        <f t="shared" si="83"/>
        <v>-1.0914999999999999</v>
      </c>
      <c r="AS145" s="24">
        <f t="shared" si="84"/>
        <v>-1.3424000000000014</v>
      </c>
      <c r="AT145" s="24">
        <f t="shared" si="85"/>
        <v>-1.0428999999999995</v>
      </c>
      <c r="AU145" s="24">
        <f t="shared" si="86"/>
        <v>-0.97050000000000125</v>
      </c>
      <c r="AV145" s="24">
        <f t="shared" si="87"/>
        <v>-1.208400000000001</v>
      </c>
      <c r="AW145" s="24">
        <f t="shared" si="88"/>
        <v>-0.82779999999999987</v>
      </c>
      <c r="AX145" s="24">
        <f t="shared" si="89"/>
        <v>-1.0509000000000022</v>
      </c>
      <c r="AY145" s="24"/>
      <c r="AZ145" s="24"/>
      <c r="BA145" s="24"/>
      <c r="BB145" s="24"/>
      <c r="BC145" s="17">
        <v>20.509</v>
      </c>
      <c r="BD145" s="12">
        <v>28.269500000000001</v>
      </c>
    </row>
    <row r="146" spans="1:56">
      <c r="A146" s="2">
        <v>142</v>
      </c>
      <c r="B146" s="5">
        <v>39281</v>
      </c>
      <c r="C146" s="14">
        <v>41.97</v>
      </c>
      <c r="D146" s="4">
        <f t="shared" si="90"/>
        <v>859.18885499999988</v>
      </c>
      <c r="E146" s="14">
        <v>53.43</v>
      </c>
      <c r="F146" s="15">
        <f t="shared" si="91"/>
        <v>1093.7922449999999</v>
      </c>
      <c r="G146" s="14">
        <v>101.82</v>
      </c>
      <c r="H146" s="15">
        <f t="shared" si="92"/>
        <v>2084.4081299999998</v>
      </c>
      <c r="I146" s="14">
        <v>52.29</v>
      </c>
      <c r="J146" s="15">
        <f t="shared" si="93"/>
        <v>1070.454735</v>
      </c>
      <c r="K146" s="14">
        <v>29.84</v>
      </c>
      <c r="L146" s="15">
        <f t="shared" si="94"/>
        <v>610.86955999999998</v>
      </c>
      <c r="M146" s="14">
        <v>40.450000000000003</v>
      </c>
      <c r="N146" s="15">
        <f t="shared" si="95"/>
        <v>828.07217500000002</v>
      </c>
      <c r="O146" s="16">
        <v>47.96</v>
      </c>
      <c r="P146" s="15">
        <f t="shared" si="68"/>
        <v>1354.8939800000001</v>
      </c>
      <c r="Q146" s="11">
        <v>105.51</v>
      </c>
      <c r="R146" s="15">
        <f t="shared" si="69"/>
        <v>2980.7102550000004</v>
      </c>
      <c r="S146" s="11">
        <v>105.8</v>
      </c>
      <c r="T146" s="15">
        <f t="shared" si="70"/>
        <v>2988.9029</v>
      </c>
      <c r="U146" s="11">
        <v>79.58</v>
      </c>
      <c r="V146" s="15">
        <f t="shared" si="71"/>
        <v>2248.17479</v>
      </c>
      <c r="W146" s="11">
        <v>86.82</v>
      </c>
      <c r="X146" s="15">
        <f t="shared" si="72"/>
        <v>2452.7084100000002</v>
      </c>
      <c r="Y146" s="11">
        <v>55.62</v>
      </c>
      <c r="Z146" s="15">
        <f t="shared" si="73"/>
        <v>1571.2928100000001</v>
      </c>
      <c r="AA146" s="23">
        <v>88.225999999999999</v>
      </c>
      <c r="AB146" s="15">
        <f t="shared" si="74"/>
        <v>24924.28613</v>
      </c>
      <c r="AC146" s="23">
        <v>96.734999999999999</v>
      </c>
      <c r="AD146" s="15">
        <f t="shared" si="75"/>
        <v>27328.121175</v>
      </c>
      <c r="AE146" s="20">
        <v>92.27</v>
      </c>
      <c r="AF146" s="15">
        <f t="shared" si="76"/>
        <v>26066.736349999999</v>
      </c>
      <c r="AG146" s="21">
        <v>93.78</v>
      </c>
      <c r="AH146" s="15">
        <f t="shared" si="77"/>
        <v>19198.172699999999</v>
      </c>
      <c r="AI146" s="21">
        <v>110.75</v>
      </c>
      <c r="AJ146" s="15">
        <f t="shared" si="78"/>
        <v>22672.186249999999</v>
      </c>
      <c r="AK146" s="20">
        <v>154</v>
      </c>
      <c r="AL146" s="15">
        <f t="shared" si="79"/>
        <v>31526.11</v>
      </c>
      <c r="AM146" s="29">
        <v>672.9</v>
      </c>
      <c r="AN146" s="15">
        <f t="shared" si="80"/>
        <v>13775.272349999999</v>
      </c>
      <c r="AO146" s="22">
        <v>215.56</v>
      </c>
      <c r="AP146" s="15">
        <f t="shared" si="81"/>
        <v>6089.6777800000009</v>
      </c>
      <c r="AQ146" s="24">
        <f t="shared" si="82"/>
        <v>-1.0670999999999999</v>
      </c>
      <c r="AR146" s="24">
        <f t="shared" si="83"/>
        <v>-1.0539999999999985</v>
      </c>
      <c r="AS146" s="24">
        <f t="shared" si="84"/>
        <v>-1.323400000000003</v>
      </c>
      <c r="AT146" s="24">
        <f t="shared" si="85"/>
        <v>-1.0053999999999981</v>
      </c>
      <c r="AU146" s="24">
        <f t="shared" si="86"/>
        <v>-0.93299999999999983</v>
      </c>
      <c r="AV146" s="24">
        <f t="shared" si="87"/>
        <v>-1.1894000000000027</v>
      </c>
      <c r="AW146" s="24">
        <f t="shared" si="88"/>
        <v>-0.79029999999999845</v>
      </c>
      <c r="AX146" s="24">
        <f t="shared" si="89"/>
        <v>-1.0319000000000038</v>
      </c>
      <c r="AY146" s="24"/>
      <c r="AZ146" s="24"/>
      <c r="BA146" s="24"/>
      <c r="BB146" s="24"/>
      <c r="BC146" s="17">
        <v>20.471499999999999</v>
      </c>
      <c r="BD146" s="12">
        <v>28.250500000000002</v>
      </c>
    </row>
    <row r="147" spans="1:56">
      <c r="A147" s="2">
        <v>143</v>
      </c>
      <c r="B147" s="5">
        <v>39282</v>
      </c>
      <c r="C147" s="14">
        <v>43</v>
      </c>
      <c r="D147" s="4">
        <f t="shared" si="90"/>
        <v>880.79049999999995</v>
      </c>
      <c r="E147" s="14">
        <v>53.7</v>
      </c>
      <c r="F147" s="15">
        <f t="shared" si="91"/>
        <v>1099.9639500000001</v>
      </c>
      <c r="G147" s="14">
        <v>102.48</v>
      </c>
      <c r="H147" s="15">
        <f t="shared" si="92"/>
        <v>2099.1490800000001</v>
      </c>
      <c r="I147" s="14">
        <v>52.97</v>
      </c>
      <c r="J147" s="15">
        <f t="shared" si="93"/>
        <v>1085.0109949999999</v>
      </c>
      <c r="K147" s="14">
        <v>29.914999999999999</v>
      </c>
      <c r="L147" s="15">
        <f t="shared" si="94"/>
        <v>612.76390249999997</v>
      </c>
      <c r="M147" s="14">
        <v>40.71</v>
      </c>
      <c r="N147" s="15">
        <f t="shared" si="95"/>
        <v>833.883285</v>
      </c>
      <c r="O147" s="16">
        <v>47.77</v>
      </c>
      <c r="P147" s="15">
        <f t="shared" si="68"/>
        <v>1349.6219249999999</v>
      </c>
      <c r="Q147" s="11">
        <v>106.16</v>
      </c>
      <c r="R147" s="15">
        <f t="shared" si="69"/>
        <v>2999.2853999999998</v>
      </c>
      <c r="S147" s="11">
        <v>108.8</v>
      </c>
      <c r="T147" s="15">
        <f t="shared" si="70"/>
        <v>3073.8719999999998</v>
      </c>
      <c r="U147" s="11">
        <v>79.58</v>
      </c>
      <c r="V147" s="15">
        <f t="shared" si="71"/>
        <v>2248.3339499999997</v>
      </c>
      <c r="W147" s="11">
        <v>87.43</v>
      </c>
      <c r="X147" s="15">
        <f t="shared" si="72"/>
        <v>2470.1160749999999</v>
      </c>
      <c r="Y147" s="11">
        <v>56.27</v>
      </c>
      <c r="Z147" s="15">
        <f t="shared" si="73"/>
        <v>1589.7681749999999</v>
      </c>
      <c r="AA147" s="23">
        <v>88.177000000000007</v>
      </c>
      <c r="AB147" s="15">
        <f t="shared" si="74"/>
        <v>24912.206924999999</v>
      </c>
      <c r="AC147" s="23">
        <v>96.734999999999999</v>
      </c>
      <c r="AD147" s="15">
        <f t="shared" si="75"/>
        <v>27330.055874999998</v>
      </c>
      <c r="AE147" s="20">
        <v>92.87</v>
      </c>
      <c r="AF147" s="15">
        <f t="shared" si="76"/>
        <v>26238.096750000001</v>
      </c>
      <c r="AG147" s="21">
        <v>93.68</v>
      </c>
      <c r="AH147" s="15">
        <f t="shared" si="77"/>
        <v>19188.942800000001</v>
      </c>
      <c r="AI147" s="21">
        <v>110.6</v>
      </c>
      <c r="AJ147" s="15">
        <f t="shared" si="78"/>
        <v>22654.750999999997</v>
      </c>
      <c r="AK147" s="20">
        <v>153.6</v>
      </c>
      <c r="AL147" s="15">
        <f t="shared" si="79"/>
        <v>31462.655999999995</v>
      </c>
      <c r="AM147" s="29">
        <v>676.9</v>
      </c>
      <c r="AN147" s="15">
        <f t="shared" si="80"/>
        <v>13865.281149999999</v>
      </c>
      <c r="AO147" s="22">
        <v>215.9</v>
      </c>
      <c r="AP147" s="15">
        <f t="shared" si="81"/>
        <v>6099.7147500000001</v>
      </c>
      <c r="AQ147" s="24">
        <f t="shared" si="82"/>
        <v>-1.0791000000000004</v>
      </c>
      <c r="AR147" s="24">
        <f t="shared" si="83"/>
        <v>-1.0659999999999989</v>
      </c>
      <c r="AS147" s="24">
        <f t="shared" si="84"/>
        <v>-1.3253999999999984</v>
      </c>
      <c r="AT147" s="24">
        <f t="shared" si="85"/>
        <v>-1.0173999999999985</v>
      </c>
      <c r="AU147" s="24">
        <f t="shared" si="86"/>
        <v>-0.94500000000000028</v>
      </c>
      <c r="AV147" s="24">
        <f t="shared" si="87"/>
        <v>-1.191399999999998</v>
      </c>
      <c r="AW147" s="24">
        <f t="shared" si="88"/>
        <v>-0.8022999999999989</v>
      </c>
      <c r="AX147" s="24">
        <f t="shared" si="89"/>
        <v>-1.0338999999999992</v>
      </c>
      <c r="AY147" s="24"/>
      <c r="AZ147" s="24"/>
      <c r="BA147" s="24"/>
      <c r="BB147" s="24"/>
      <c r="BC147" s="17">
        <v>20.483499999999999</v>
      </c>
      <c r="BD147" s="12">
        <v>28.252499999999998</v>
      </c>
    </row>
    <row r="148" spans="1:56">
      <c r="A148" s="2">
        <v>144</v>
      </c>
      <c r="B148" s="5">
        <v>39283</v>
      </c>
      <c r="C148" s="14">
        <v>43.31</v>
      </c>
      <c r="D148" s="4">
        <f t="shared" si="90"/>
        <v>884.13034000000016</v>
      </c>
      <c r="E148" s="14">
        <v>53.21</v>
      </c>
      <c r="F148" s="15">
        <f t="shared" si="91"/>
        <v>1086.2289400000002</v>
      </c>
      <c r="G148" s="14">
        <v>103.86</v>
      </c>
      <c r="H148" s="15">
        <f t="shared" si="92"/>
        <v>2120.1980400000002</v>
      </c>
      <c r="I148" s="14">
        <v>52.64</v>
      </c>
      <c r="J148" s="15">
        <f t="shared" si="93"/>
        <v>1074.5929600000002</v>
      </c>
      <c r="K148" s="14">
        <v>29.26</v>
      </c>
      <c r="L148" s="15">
        <f t="shared" si="94"/>
        <v>597.31364000000008</v>
      </c>
      <c r="M148" s="14">
        <v>40.119999999999997</v>
      </c>
      <c r="N148" s="15">
        <f t="shared" si="95"/>
        <v>819.00968</v>
      </c>
      <c r="O148" s="16">
        <v>47.44</v>
      </c>
      <c r="P148" s="15">
        <f t="shared" si="68"/>
        <v>1339.1125999999999</v>
      </c>
      <c r="Q148" s="11">
        <v>103.85</v>
      </c>
      <c r="R148" s="15">
        <f t="shared" si="69"/>
        <v>2931.4258749999999</v>
      </c>
      <c r="S148" s="11">
        <v>106.15</v>
      </c>
      <c r="T148" s="15">
        <f t="shared" si="70"/>
        <v>2996.3491250000002</v>
      </c>
      <c r="U148" s="11">
        <v>79.040000000000006</v>
      </c>
      <c r="V148" s="15">
        <f t="shared" si="71"/>
        <v>2231.1016</v>
      </c>
      <c r="W148" s="11">
        <v>86.87</v>
      </c>
      <c r="X148" s="15">
        <f t="shared" si="72"/>
        <v>2452.1229250000001</v>
      </c>
      <c r="Y148" s="11">
        <v>54.86</v>
      </c>
      <c r="Z148" s="15">
        <f t="shared" si="73"/>
        <v>1548.5606499999999</v>
      </c>
      <c r="AA148" s="23">
        <v>88.575000000000003</v>
      </c>
      <c r="AB148" s="15">
        <f t="shared" si="74"/>
        <v>25002.508125</v>
      </c>
      <c r="AC148" s="23">
        <v>97.274000000000001</v>
      </c>
      <c r="AD148" s="15">
        <f t="shared" si="75"/>
        <v>27458.018349999998</v>
      </c>
      <c r="AE148" s="20">
        <v>92.39</v>
      </c>
      <c r="AF148" s="15">
        <f t="shared" si="76"/>
        <v>26079.38725</v>
      </c>
      <c r="AG148" s="21">
        <v>93.74</v>
      </c>
      <c r="AH148" s="15">
        <f t="shared" si="77"/>
        <v>19136.083599999998</v>
      </c>
      <c r="AI148" s="21">
        <v>110.25</v>
      </c>
      <c r="AJ148" s="15">
        <f t="shared" si="78"/>
        <v>22506.435000000001</v>
      </c>
      <c r="AK148" s="20">
        <v>154</v>
      </c>
      <c r="AL148" s="15">
        <f t="shared" si="79"/>
        <v>31437.560000000005</v>
      </c>
      <c r="AM148" s="29">
        <v>683.1</v>
      </c>
      <c r="AN148" s="15">
        <f t="shared" si="80"/>
        <v>13944.803400000001</v>
      </c>
      <c r="AO148" s="22">
        <v>214.31</v>
      </c>
      <c r="AP148" s="15">
        <f t="shared" si="81"/>
        <v>6049.4355249999999</v>
      </c>
      <c r="AQ148" s="24">
        <f t="shared" si="82"/>
        <v>-1.0096000000000025</v>
      </c>
      <c r="AR148" s="24">
        <f t="shared" si="83"/>
        <v>-0.99650000000000105</v>
      </c>
      <c r="AS148" s="24">
        <f t="shared" si="84"/>
        <v>-1.3003999999999998</v>
      </c>
      <c r="AT148" s="24">
        <f t="shared" si="85"/>
        <v>-0.94790000000000063</v>
      </c>
      <c r="AU148" s="24">
        <f t="shared" si="86"/>
        <v>-0.87550000000000239</v>
      </c>
      <c r="AV148" s="24">
        <f t="shared" si="87"/>
        <v>-1.1663999999999994</v>
      </c>
      <c r="AW148" s="24">
        <f t="shared" si="88"/>
        <v>-0.73280000000000101</v>
      </c>
      <c r="AX148" s="24">
        <f t="shared" si="89"/>
        <v>-1.0089000000000006</v>
      </c>
      <c r="AY148" s="24"/>
      <c r="AZ148" s="24"/>
      <c r="BA148" s="24"/>
      <c r="BB148" s="24"/>
      <c r="BC148" s="17">
        <v>20.414000000000001</v>
      </c>
      <c r="BD148" s="12">
        <v>28.227499999999999</v>
      </c>
    </row>
    <row r="149" spans="1:56">
      <c r="A149" s="2">
        <v>145</v>
      </c>
      <c r="B149" s="5">
        <v>39286</v>
      </c>
      <c r="C149" s="14">
        <v>43.81</v>
      </c>
      <c r="D149" s="4">
        <f t="shared" si="90"/>
        <v>894.6878200000001</v>
      </c>
      <c r="E149" s="14">
        <v>53.64</v>
      </c>
      <c r="F149" s="15">
        <f t="shared" si="91"/>
        <v>1095.4360799999999</v>
      </c>
      <c r="G149" s="14">
        <v>104.04</v>
      </c>
      <c r="H149" s="15">
        <f t="shared" si="92"/>
        <v>2124.7048800000002</v>
      </c>
      <c r="I149" s="14">
        <v>52.08</v>
      </c>
      <c r="J149" s="15">
        <f t="shared" si="93"/>
        <v>1063.5777599999999</v>
      </c>
      <c r="K149" s="14">
        <v>29.7</v>
      </c>
      <c r="L149" s="15">
        <f t="shared" si="94"/>
        <v>606.53340000000003</v>
      </c>
      <c r="M149" s="14">
        <v>40.82</v>
      </c>
      <c r="N149" s="15">
        <f t="shared" si="95"/>
        <v>833.62603999999999</v>
      </c>
      <c r="O149" s="16">
        <v>47.94</v>
      </c>
      <c r="P149" s="15">
        <f t="shared" si="68"/>
        <v>1352.0278499999999</v>
      </c>
      <c r="Q149" s="11">
        <v>104.97</v>
      </c>
      <c r="R149" s="15">
        <f t="shared" si="69"/>
        <v>2960.4164249999999</v>
      </c>
      <c r="S149" s="11">
        <v>107.1</v>
      </c>
      <c r="T149" s="15">
        <f t="shared" si="70"/>
        <v>3020.4877499999998</v>
      </c>
      <c r="U149" s="11">
        <v>79.3</v>
      </c>
      <c r="V149" s="15">
        <f t="shared" si="71"/>
        <v>2236.4582500000001</v>
      </c>
      <c r="W149" s="11">
        <v>87.69</v>
      </c>
      <c r="X149" s="15">
        <f t="shared" si="72"/>
        <v>2473.077225</v>
      </c>
      <c r="Y149" s="11">
        <v>55.15</v>
      </c>
      <c r="Z149" s="15">
        <f t="shared" si="73"/>
        <v>1555.3678749999999</v>
      </c>
      <c r="AA149" s="23">
        <v>88.355000000000004</v>
      </c>
      <c r="AB149" s="15">
        <f t="shared" si="74"/>
        <v>24918.318875000001</v>
      </c>
      <c r="AC149" s="23">
        <v>97.265000000000001</v>
      </c>
      <c r="AD149" s="15">
        <f t="shared" si="75"/>
        <v>27431.161625000001</v>
      </c>
      <c r="AE149" s="20">
        <v>92.46</v>
      </c>
      <c r="AF149" s="15">
        <f t="shared" si="76"/>
        <v>26076.031499999997</v>
      </c>
      <c r="AG149" s="21">
        <v>94.08</v>
      </c>
      <c r="AH149" s="15">
        <f t="shared" si="77"/>
        <v>19213.017599999999</v>
      </c>
      <c r="AI149" s="21">
        <v>110.5</v>
      </c>
      <c r="AJ149" s="15">
        <f t="shared" si="78"/>
        <v>22566.309999999998</v>
      </c>
      <c r="AK149" s="20">
        <v>153.85</v>
      </c>
      <c r="AL149" s="15">
        <f t="shared" si="79"/>
        <v>31419.246999999999</v>
      </c>
      <c r="AM149" s="29">
        <v>681.7</v>
      </c>
      <c r="AN149" s="15">
        <f t="shared" si="80"/>
        <v>13921.6774</v>
      </c>
      <c r="AO149" s="22">
        <v>208.62</v>
      </c>
      <c r="AP149" s="15">
        <f t="shared" si="81"/>
        <v>5883.6055500000002</v>
      </c>
      <c r="AQ149" s="24">
        <f t="shared" si="82"/>
        <v>-1.0176000000000016</v>
      </c>
      <c r="AR149" s="24">
        <f t="shared" si="83"/>
        <v>-1.0045000000000002</v>
      </c>
      <c r="AS149" s="24">
        <f t="shared" si="84"/>
        <v>-1.2754000000000012</v>
      </c>
      <c r="AT149" s="24">
        <f t="shared" si="85"/>
        <v>-0.95589999999999975</v>
      </c>
      <c r="AU149" s="24">
        <f t="shared" si="86"/>
        <v>-0.88350000000000151</v>
      </c>
      <c r="AV149" s="24">
        <f t="shared" si="87"/>
        <v>-1.1414000000000009</v>
      </c>
      <c r="AW149" s="24">
        <f t="shared" si="88"/>
        <v>-0.74080000000000013</v>
      </c>
      <c r="AX149" s="24">
        <f t="shared" si="89"/>
        <v>-0.983900000000002</v>
      </c>
      <c r="AY149" s="24"/>
      <c r="AZ149" s="24"/>
      <c r="BA149" s="24"/>
      <c r="BB149" s="24"/>
      <c r="BC149" s="17">
        <v>20.422000000000001</v>
      </c>
      <c r="BD149" s="12">
        <v>28.202500000000001</v>
      </c>
    </row>
    <row r="150" spans="1:56">
      <c r="A150" s="2">
        <v>146</v>
      </c>
      <c r="B150" s="5">
        <v>39287</v>
      </c>
      <c r="C150" s="14">
        <v>42.57</v>
      </c>
      <c r="D150" s="4">
        <f t="shared" si="90"/>
        <v>866.46978000000001</v>
      </c>
      <c r="E150" s="14">
        <v>53.22</v>
      </c>
      <c r="F150" s="15">
        <f t="shared" si="91"/>
        <v>1083.2398799999999</v>
      </c>
      <c r="G150" s="14">
        <v>103.8</v>
      </c>
      <c r="H150" s="15">
        <f t="shared" si="92"/>
        <v>2112.7451999999998</v>
      </c>
      <c r="I150" s="14">
        <v>51.3</v>
      </c>
      <c r="J150" s="15">
        <f t="shared" si="93"/>
        <v>1044.1601999999998</v>
      </c>
      <c r="K150" s="14">
        <v>29.175000000000001</v>
      </c>
      <c r="L150" s="15">
        <f t="shared" si="94"/>
        <v>593.82794999999999</v>
      </c>
      <c r="M150" s="14">
        <v>40.22</v>
      </c>
      <c r="N150" s="15">
        <f t="shared" si="95"/>
        <v>818.63788</v>
      </c>
      <c r="O150" s="16">
        <v>47.06</v>
      </c>
      <c r="P150" s="15">
        <f t="shared" si="68"/>
        <v>1324.1272200000001</v>
      </c>
      <c r="Q150" s="11">
        <v>102.88</v>
      </c>
      <c r="R150" s="15">
        <f t="shared" si="69"/>
        <v>2894.7345599999999</v>
      </c>
      <c r="S150" s="11">
        <v>105.9</v>
      </c>
      <c r="T150" s="15">
        <f t="shared" si="70"/>
        <v>2979.7083000000002</v>
      </c>
      <c r="U150" s="11">
        <v>77.540000000000006</v>
      </c>
      <c r="V150" s="15">
        <f t="shared" si="71"/>
        <v>2181.74298</v>
      </c>
      <c r="W150" s="11">
        <v>86.9</v>
      </c>
      <c r="X150" s="15">
        <f t="shared" si="72"/>
        <v>2445.1053000000002</v>
      </c>
      <c r="Y150" s="11">
        <v>53.81</v>
      </c>
      <c r="Z150" s="15">
        <f t="shared" si="73"/>
        <v>1514.05197</v>
      </c>
      <c r="AA150" s="23">
        <v>87.917000000000002</v>
      </c>
      <c r="AB150" s="15">
        <f t="shared" si="74"/>
        <v>24737.206289999998</v>
      </c>
      <c r="AC150" s="23">
        <v>97.325999999999993</v>
      </c>
      <c r="AD150" s="15">
        <f t="shared" si="75"/>
        <v>27384.616619999997</v>
      </c>
      <c r="AE150" s="20">
        <v>92.52</v>
      </c>
      <c r="AF150" s="15">
        <f t="shared" si="76"/>
        <v>26032.3524</v>
      </c>
      <c r="AG150" s="21">
        <v>94.07</v>
      </c>
      <c r="AH150" s="15">
        <f t="shared" si="77"/>
        <v>19147.007799999999</v>
      </c>
      <c r="AI150" s="21">
        <v>110.05</v>
      </c>
      <c r="AJ150" s="15">
        <f t="shared" si="78"/>
        <v>22399.576999999997</v>
      </c>
      <c r="AK150" s="20">
        <v>153.4</v>
      </c>
      <c r="AL150" s="15">
        <f t="shared" si="79"/>
        <v>31223.036</v>
      </c>
      <c r="AM150" s="29">
        <v>681.9</v>
      </c>
      <c r="AN150" s="15">
        <f t="shared" si="80"/>
        <v>13879.392599999999</v>
      </c>
      <c r="AO150" s="22">
        <v>202.8</v>
      </c>
      <c r="AP150" s="15">
        <f t="shared" si="81"/>
        <v>5706.1836000000003</v>
      </c>
      <c r="AQ150" s="24">
        <f t="shared" si="82"/>
        <v>-0.94960000000000022</v>
      </c>
      <c r="AR150" s="24">
        <f t="shared" si="83"/>
        <v>-0.93649999999999878</v>
      </c>
      <c r="AS150" s="24">
        <f t="shared" si="84"/>
        <v>-1.2099000000000011</v>
      </c>
      <c r="AT150" s="24">
        <f t="shared" si="85"/>
        <v>-0.88789999999999836</v>
      </c>
      <c r="AU150" s="24">
        <f t="shared" si="86"/>
        <v>-0.81550000000000011</v>
      </c>
      <c r="AV150" s="24">
        <f t="shared" si="87"/>
        <v>-1.0759000000000007</v>
      </c>
      <c r="AW150" s="24">
        <f t="shared" si="88"/>
        <v>-0.67279999999999873</v>
      </c>
      <c r="AX150" s="24">
        <f t="shared" si="89"/>
        <v>-0.91840000000000188</v>
      </c>
      <c r="AY150" s="24"/>
      <c r="AZ150" s="24"/>
      <c r="BA150" s="24"/>
      <c r="BB150" s="24"/>
      <c r="BC150" s="17">
        <v>20.353999999999999</v>
      </c>
      <c r="BD150" s="12">
        <v>28.137</v>
      </c>
    </row>
    <row r="151" spans="1:56">
      <c r="A151" s="2">
        <v>147</v>
      </c>
      <c r="B151" s="5">
        <v>39288</v>
      </c>
      <c r="C151" s="14">
        <v>41.9</v>
      </c>
      <c r="D151" s="4">
        <f t="shared" si="90"/>
        <v>859.20140000000004</v>
      </c>
      <c r="E151" s="14">
        <v>54.05</v>
      </c>
      <c r="F151" s="15">
        <f t="shared" si="91"/>
        <v>1108.3492999999999</v>
      </c>
      <c r="G151" s="14">
        <v>107.23</v>
      </c>
      <c r="H151" s="15">
        <f t="shared" si="92"/>
        <v>2198.8583800000001</v>
      </c>
      <c r="I151" s="14">
        <v>52.63</v>
      </c>
      <c r="J151" s="15">
        <f t="shared" si="93"/>
        <v>1079.2307800000001</v>
      </c>
      <c r="K151" s="14">
        <v>28.914999999999999</v>
      </c>
      <c r="L151" s="15">
        <f t="shared" si="94"/>
        <v>592.93098999999995</v>
      </c>
      <c r="M151" s="14">
        <v>40.42</v>
      </c>
      <c r="N151" s="15">
        <f t="shared" si="95"/>
        <v>828.85252000000003</v>
      </c>
      <c r="O151" s="16">
        <v>46.2</v>
      </c>
      <c r="P151" s="15">
        <f t="shared" si="68"/>
        <v>1300.1835000000001</v>
      </c>
      <c r="Q151" s="11">
        <v>101.3</v>
      </c>
      <c r="R151" s="15">
        <f t="shared" si="69"/>
        <v>2850.8352499999996</v>
      </c>
      <c r="S151" s="11">
        <v>99.3</v>
      </c>
      <c r="T151" s="15">
        <f t="shared" si="70"/>
        <v>2794.5502499999998</v>
      </c>
      <c r="U151" s="11">
        <v>76.02</v>
      </c>
      <c r="V151" s="15">
        <f t="shared" si="71"/>
        <v>2139.3928499999997</v>
      </c>
      <c r="W151" s="11">
        <v>87.13</v>
      </c>
      <c r="X151" s="15">
        <f t="shared" si="72"/>
        <v>2452.0560249999999</v>
      </c>
      <c r="Y151" s="11">
        <v>52.9</v>
      </c>
      <c r="Z151" s="15">
        <f t="shared" si="73"/>
        <v>1488.7382499999999</v>
      </c>
      <c r="AA151" s="23">
        <v>87.724000000000004</v>
      </c>
      <c r="AB151" s="15">
        <f t="shared" si="74"/>
        <v>24687.726699999999</v>
      </c>
      <c r="AC151" s="23">
        <v>97.438000000000002</v>
      </c>
      <c r="AD151" s="15">
        <f t="shared" si="75"/>
        <v>27421.489149999998</v>
      </c>
      <c r="AE151" s="20">
        <v>92.55</v>
      </c>
      <c r="AF151" s="15">
        <f t="shared" si="76"/>
        <v>26045.883749999997</v>
      </c>
      <c r="AG151" s="21">
        <v>94.06</v>
      </c>
      <c r="AH151" s="15">
        <f t="shared" si="77"/>
        <v>19287.943600000002</v>
      </c>
      <c r="AI151" s="21">
        <v>109.6</v>
      </c>
      <c r="AJ151" s="15">
        <f t="shared" si="78"/>
        <v>22474.575999999997</v>
      </c>
      <c r="AK151" s="20">
        <v>151.75</v>
      </c>
      <c r="AL151" s="15">
        <f t="shared" si="79"/>
        <v>31117.855</v>
      </c>
      <c r="AM151" s="29">
        <v>674.1</v>
      </c>
      <c r="AN151" s="15">
        <f t="shared" si="80"/>
        <v>13823.0946</v>
      </c>
      <c r="AO151" s="22">
        <v>205.35</v>
      </c>
      <c r="AP151" s="15">
        <f t="shared" si="81"/>
        <v>5779.0623749999995</v>
      </c>
      <c r="AQ151" s="24">
        <f t="shared" si="82"/>
        <v>-1.1016000000000012</v>
      </c>
      <c r="AR151" s="24">
        <f t="shared" si="83"/>
        <v>-1.0884999999999998</v>
      </c>
      <c r="AS151" s="24">
        <f t="shared" si="84"/>
        <v>-1.2153999999999989</v>
      </c>
      <c r="AT151" s="24">
        <f t="shared" si="85"/>
        <v>-1.0398999999999994</v>
      </c>
      <c r="AU151" s="24">
        <f t="shared" si="86"/>
        <v>-0.96750000000000114</v>
      </c>
      <c r="AV151" s="24">
        <f t="shared" si="87"/>
        <v>-1.0813999999999986</v>
      </c>
      <c r="AW151" s="24">
        <f t="shared" si="88"/>
        <v>-0.82479999999999976</v>
      </c>
      <c r="AX151" s="24">
        <f t="shared" si="89"/>
        <v>-0.92389999999999972</v>
      </c>
      <c r="AY151" s="24"/>
      <c r="AZ151" s="24"/>
      <c r="BA151" s="24"/>
      <c r="BB151" s="24"/>
      <c r="BC151" s="17">
        <v>20.506</v>
      </c>
      <c r="BD151" s="12">
        <v>28.142499999999998</v>
      </c>
    </row>
    <row r="152" spans="1:56">
      <c r="A152" s="2">
        <v>148</v>
      </c>
      <c r="B152" s="5">
        <v>39289</v>
      </c>
      <c r="C152" s="14">
        <v>41.25</v>
      </c>
      <c r="D152" s="4">
        <f t="shared" si="90"/>
        <v>839.56125000000009</v>
      </c>
      <c r="E152" s="14">
        <v>52.98</v>
      </c>
      <c r="F152" s="15">
        <f t="shared" si="91"/>
        <v>1078.3019400000001</v>
      </c>
      <c r="G152" s="14">
        <v>103.7</v>
      </c>
      <c r="H152" s="15">
        <f t="shared" si="92"/>
        <v>2110.6061000000004</v>
      </c>
      <c r="I152" s="14">
        <v>51.23</v>
      </c>
      <c r="J152" s="15">
        <f t="shared" si="93"/>
        <v>1042.6841899999999</v>
      </c>
      <c r="K152" s="14">
        <v>28.45</v>
      </c>
      <c r="L152" s="15">
        <f t="shared" si="94"/>
        <v>579.04285000000004</v>
      </c>
      <c r="M152" s="14">
        <v>39.53</v>
      </c>
      <c r="N152" s="15">
        <f t="shared" si="95"/>
        <v>804.55409000000009</v>
      </c>
      <c r="O152" s="16">
        <v>45.09</v>
      </c>
      <c r="P152" s="15">
        <f t="shared" si="68"/>
        <v>1261.1673000000001</v>
      </c>
      <c r="Q152" s="11">
        <v>98.46</v>
      </c>
      <c r="R152" s="15">
        <f t="shared" si="69"/>
        <v>2753.9261999999999</v>
      </c>
      <c r="S152" s="11">
        <v>93.6</v>
      </c>
      <c r="T152" s="15">
        <f t="shared" si="70"/>
        <v>2617.9919999999997</v>
      </c>
      <c r="U152" s="11">
        <v>71.67</v>
      </c>
      <c r="V152" s="15">
        <f t="shared" si="71"/>
        <v>2004.6098999999999</v>
      </c>
      <c r="W152" s="11">
        <v>85.77</v>
      </c>
      <c r="X152" s="15">
        <f t="shared" si="72"/>
        <v>2398.9868999999999</v>
      </c>
      <c r="Y152" s="11">
        <v>50.89</v>
      </c>
      <c r="Z152" s="15">
        <f t="shared" si="73"/>
        <v>1423.3933</v>
      </c>
      <c r="AA152" s="23">
        <v>88.135000000000005</v>
      </c>
      <c r="AB152" s="15">
        <f t="shared" si="74"/>
        <v>24651.359499999999</v>
      </c>
      <c r="AC152" s="23">
        <v>97.757999999999996</v>
      </c>
      <c r="AD152" s="15">
        <f t="shared" si="75"/>
        <v>27342.9126</v>
      </c>
      <c r="AE152" s="20">
        <v>92.58</v>
      </c>
      <c r="AF152" s="15">
        <f t="shared" si="76"/>
        <v>25894.625999999997</v>
      </c>
      <c r="AG152" s="21">
        <v>94.03</v>
      </c>
      <c r="AH152" s="15">
        <f t="shared" si="77"/>
        <v>19137.925900000002</v>
      </c>
      <c r="AI152" s="21">
        <v>108.85</v>
      </c>
      <c r="AJ152" s="15">
        <f t="shared" si="78"/>
        <v>22154.2405</v>
      </c>
      <c r="AK152" s="20">
        <v>150.75</v>
      </c>
      <c r="AL152" s="15">
        <f t="shared" si="79"/>
        <v>30682.147499999999</v>
      </c>
      <c r="AM152" s="29">
        <v>662.1</v>
      </c>
      <c r="AN152" s="15">
        <f t="shared" si="80"/>
        <v>13475.721300000001</v>
      </c>
      <c r="AO152" s="22">
        <v>204.75</v>
      </c>
      <c r="AP152" s="15">
        <f t="shared" si="81"/>
        <v>5726.8575000000001</v>
      </c>
      <c r="AQ152" s="24">
        <f t="shared" si="82"/>
        <v>-0.94860000000000255</v>
      </c>
      <c r="AR152" s="24">
        <f t="shared" si="83"/>
        <v>-0.93550000000000111</v>
      </c>
      <c r="AS152" s="24">
        <f t="shared" si="84"/>
        <v>-1.0428999999999995</v>
      </c>
      <c r="AT152" s="24">
        <f t="shared" si="85"/>
        <v>-0.88690000000000069</v>
      </c>
      <c r="AU152" s="24">
        <f t="shared" si="86"/>
        <v>-0.81450000000000244</v>
      </c>
      <c r="AV152" s="24">
        <f t="shared" si="87"/>
        <v>-0.90889999999999915</v>
      </c>
      <c r="AW152" s="24">
        <f t="shared" si="88"/>
        <v>-0.67180000000000106</v>
      </c>
      <c r="AX152" s="24">
        <f t="shared" si="89"/>
        <v>-0.75140000000000029</v>
      </c>
      <c r="AY152" s="24"/>
      <c r="AZ152" s="24"/>
      <c r="BA152" s="24"/>
      <c r="BB152" s="24"/>
      <c r="BC152" s="17">
        <v>20.353000000000002</v>
      </c>
      <c r="BD152" s="12">
        <v>27.97</v>
      </c>
    </row>
    <row r="153" spans="1:56">
      <c r="A153" s="2">
        <v>149</v>
      </c>
      <c r="B153" s="5">
        <v>39290</v>
      </c>
      <c r="C153" s="14">
        <v>41.71</v>
      </c>
      <c r="D153" s="4">
        <f t="shared" si="90"/>
        <v>857.66187500000001</v>
      </c>
      <c r="E153" s="14">
        <v>52.28</v>
      </c>
      <c r="F153" s="15">
        <f t="shared" si="91"/>
        <v>1075.0074999999999</v>
      </c>
      <c r="G153" s="14">
        <v>103.71</v>
      </c>
      <c r="H153" s="15">
        <f t="shared" si="92"/>
        <v>2132.5368749999998</v>
      </c>
      <c r="I153" s="14">
        <v>49.63</v>
      </c>
      <c r="J153" s="15">
        <f t="shared" si="93"/>
        <v>1020.516875</v>
      </c>
      <c r="K153" s="14">
        <v>27.72</v>
      </c>
      <c r="L153" s="15">
        <f t="shared" si="94"/>
        <v>569.99249999999995</v>
      </c>
      <c r="M153" s="14">
        <v>38.79</v>
      </c>
      <c r="N153" s="15">
        <f t="shared" si="95"/>
        <v>797.61937499999999</v>
      </c>
      <c r="O153" s="16">
        <v>45.07</v>
      </c>
      <c r="P153" s="15">
        <f t="shared" si="68"/>
        <v>1263.0867499999999</v>
      </c>
      <c r="Q153" s="11">
        <v>97.86</v>
      </c>
      <c r="R153" s="15">
        <f t="shared" si="69"/>
        <v>2742.5264999999999</v>
      </c>
      <c r="S153" s="11">
        <v>94.36</v>
      </c>
      <c r="T153" s="15">
        <f t="shared" si="70"/>
        <v>2644.4389999999999</v>
      </c>
      <c r="U153" s="11">
        <v>73.08</v>
      </c>
      <c r="V153" s="15">
        <f t="shared" si="71"/>
        <v>2048.067</v>
      </c>
      <c r="W153" s="11">
        <v>83.7</v>
      </c>
      <c r="X153" s="15">
        <f t="shared" si="72"/>
        <v>2345.6925000000001</v>
      </c>
      <c r="Y153" s="11">
        <v>50.42</v>
      </c>
      <c r="Z153" s="15">
        <f t="shared" si="73"/>
        <v>1413.0205000000001</v>
      </c>
      <c r="AA153" s="23">
        <v>87.843999999999994</v>
      </c>
      <c r="AB153" s="15">
        <f t="shared" si="74"/>
        <v>24618.280999999995</v>
      </c>
      <c r="AC153" s="23">
        <v>97.774000000000001</v>
      </c>
      <c r="AD153" s="15">
        <f t="shared" si="75"/>
        <v>27401.163499999999</v>
      </c>
      <c r="AE153" s="20">
        <v>92.44</v>
      </c>
      <c r="AF153" s="15">
        <f t="shared" si="76"/>
        <v>25906.309999999998</v>
      </c>
      <c r="AG153" s="21">
        <v>92.07</v>
      </c>
      <c r="AH153" s="15">
        <f t="shared" si="77"/>
        <v>18931.893749999999</v>
      </c>
      <c r="AI153" s="21">
        <v>108.85</v>
      </c>
      <c r="AJ153" s="15">
        <f t="shared" si="78"/>
        <v>22382.28125</v>
      </c>
      <c r="AK153" s="20">
        <v>150.30000000000001</v>
      </c>
      <c r="AL153" s="15">
        <f t="shared" si="79"/>
        <v>30905.437500000004</v>
      </c>
      <c r="AM153" s="29">
        <v>660.2</v>
      </c>
      <c r="AN153" s="15">
        <f t="shared" si="80"/>
        <v>13575.362500000001</v>
      </c>
      <c r="AO153" s="22">
        <v>205.6</v>
      </c>
      <c r="AP153" s="15">
        <f t="shared" si="81"/>
        <v>5761.94</v>
      </c>
      <c r="AQ153" s="24">
        <f t="shared" si="82"/>
        <v>-1.158100000000001</v>
      </c>
      <c r="AR153" s="24">
        <f t="shared" si="83"/>
        <v>-1.1449999999999996</v>
      </c>
      <c r="AS153" s="24">
        <f t="shared" si="84"/>
        <v>-1.0978999999999992</v>
      </c>
      <c r="AT153" s="24">
        <f t="shared" si="85"/>
        <v>-1.0963999999999992</v>
      </c>
      <c r="AU153" s="24">
        <f t="shared" si="86"/>
        <v>-1.0240000000000009</v>
      </c>
      <c r="AV153" s="24">
        <f t="shared" si="87"/>
        <v>-0.96389999999999887</v>
      </c>
      <c r="AW153" s="24">
        <f t="shared" si="88"/>
        <v>-0.88129999999999953</v>
      </c>
      <c r="AX153" s="24">
        <f t="shared" si="89"/>
        <v>-0.80640000000000001</v>
      </c>
      <c r="AY153" s="24"/>
      <c r="AZ153" s="24"/>
      <c r="BA153" s="24"/>
      <c r="BB153" s="24"/>
      <c r="BC153" s="17">
        <v>20.5625</v>
      </c>
      <c r="BD153" s="12">
        <v>28.024999999999999</v>
      </c>
    </row>
    <row r="154" spans="1:56">
      <c r="A154" s="2">
        <v>150</v>
      </c>
      <c r="B154" s="5">
        <v>39293</v>
      </c>
      <c r="C154" s="14">
        <v>42.12</v>
      </c>
      <c r="D154" s="4">
        <f t="shared" si="90"/>
        <v>863.86013999999989</v>
      </c>
      <c r="E154" s="14">
        <v>52.39</v>
      </c>
      <c r="F154" s="15">
        <f t="shared" si="91"/>
        <v>1074.4927049999999</v>
      </c>
      <c r="G154" s="14">
        <v>105.54</v>
      </c>
      <c r="H154" s="15">
        <f t="shared" si="92"/>
        <v>2164.5726300000001</v>
      </c>
      <c r="I154" s="14">
        <v>49.43</v>
      </c>
      <c r="J154" s="15">
        <f t="shared" si="93"/>
        <v>1013.784585</v>
      </c>
      <c r="K154" s="14">
        <v>28.42</v>
      </c>
      <c r="L154" s="15">
        <f t="shared" si="94"/>
        <v>582.87999000000002</v>
      </c>
      <c r="M154" s="14">
        <v>39.270000000000003</v>
      </c>
      <c r="N154" s="15">
        <f t="shared" si="95"/>
        <v>805.40806500000008</v>
      </c>
      <c r="O154" s="16">
        <v>44.54</v>
      </c>
      <c r="P154" s="15">
        <f t="shared" si="68"/>
        <v>1250.4604999999999</v>
      </c>
      <c r="Q154" s="11">
        <v>97</v>
      </c>
      <c r="R154" s="15">
        <f t="shared" si="69"/>
        <v>2723.2750000000001</v>
      </c>
      <c r="S154" s="11">
        <v>96</v>
      </c>
      <c r="T154" s="15">
        <f t="shared" si="70"/>
        <v>2695.2</v>
      </c>
      <c r="U154" s="11">
        <v>72.91</v>
      </c>
      <c r="V154" s="15">
        <f t="shared" si="71"/>
        <v>2046.9482499999999</v>
      </c>
      <c r="W154" s="11">
        <v>88.46</v>
      </c>
      <c r="X154" s="15">
        <f t="shared" si="72"/>
        <v>2483.5144999999998</v>
      </c>
      <c r="Y154" s="11">
        <v>52</v>
      </c>
      <c r="Z154" s="15">
        <f t="shared" si="73"/>
        <v>1459.8999999999999</v>
      </c>
      <c r="AA154" s="23">
        <v>87.686999999999998</v>
      </c>
      <c r="AB154" s="15">
        <f t="shared" si="74"/>
        <v>24618.125249999997</v>
      </c>
      <c r="AC154" s="23">
        <v>97.855000000000004</v>
      </c>
      <c r="AD154" s="15">
        <f t="shared" si="75"/>
        <v>27472.791250000002</v>
      </c>
      <c r="AE154" s="20">
        <v>92.75</v>
      </c>
      <c r="AF154" s="15">
        <f t="shared" si="76"/>
        <v>26039.562499999996</v>
      </c>
      <c r="AG154" s="21">
        <v>91.47</v>
      </c>
      <c r="AH154" s="15">
        <f t="shared" si="77"/>
        <v>18760.039649999999</v>
      </c>
      <c r="AI154" s="21">
        <v>108.85</v>
      </c>
      <c r="AJ154" s="15">
        <f t="shared" si="78"/>
        <v>22324.590749999996</v>
      </c>
      <c r="AK154" s="20">
        <v>151.5</v>
      </c>
      <c r="AL154" s="15">
        <f t="shared" si="79"/>
        <v>31071.892499999998</v>
      </c>
      <c r="AM154" s="29">
        <v>665.5</v>
      </c>
      <c r="AN154" s="15">
        <f t="shared" si="80"/>
        <v>13649.072249999999</v>
      </c>
      <c r="AO154" s="22">
        <v>206</v>
      </c>
      <c r="AP154" s="15">
        <f t="shared" si="81"/>
        <v>5783.45</v>
      </c>
      <c r="AQ154" s="24">
        <f t="shared" si="82"/>
        <v>-1.1051000000000002</v>
      </c>
      <c r="AR154" s="24">
        <f t="shared" si="83"/>
        <v>-1.0919999999999987</v>
      </c>
      <c r="AS154" s="24">
        <f t="shared" si="84"/>
        <v>-1.1478999999999999</v>
      </c>
      <c r="AT154" s="24">
        <f t="shared" si="85"/>
        <v>-1.0433999999999983</v>
      </c>
      <c r="AU154" s="24">
        <f t="shared" si="86"/>
        <v>-0.97100000000000009</v>
      </c>
      <c r="AV154" s="24">
        <f t="shared" si="87"/>
        <v>-1.0138999999999996</v>
      </c>
      <c r="AW154" s="24">
        <f t="shared" si="88"/>
        <v>-0.8282999999999987</v>
      </c>
      <c r="AX154" s="24">
        <f t="shared" si="89"/>
        <v>-0.85640000000000072</v>
      </c>
      <c r="AY154" s="24"/>
      <c r="AZ154" s="24"/>
      <c r="BA154" s="24"/>
      <c r="BB154" s="24"/>
      <c r="BC154" s="17">
        <v>20.509499999999999</v>
      </c>
      <c r="BD154" s="12">
        <v>28.074999999999999</v>
      </c>
    </row>
    <row r="155" spans="1:56">
      <c r="A155" s="2">
        <v>151</v>
      </c>
      <c r="B155" s="5">
        <v>39294</v>
      </c>
      <c r="C155" s="14">
        <v>42.13</v>
      </c>
      <c r="D155" s="4">
        <f t="shared" si="90"/>
        <v>865.20274500000005</v>
      </c>
      <c r="E155" s="14">
        <v>52.11</v>
      </c>
      <c r="F155" s="15">
        <f t="shared" si="91"/>
        <v>1070.157015</v>
      </c>
      <c r="G155" s="14">
        <v>103.43</v>
      </c>
      <c r="H155" s="15">
        <f t="shared" si="92"/>
        <v>2124.0901950000002</v>
      </c>
      <c r="I155" s="14">
        <v>51.08</v>
      </c>
      <c r="J155" s="15">
        <f t="shared" si="93"/>
        <v>1049.00442</v>
      </c>
      <c r="K155" s="14">
        <v>28.225000000000001</v>
      </c>
      <c r="L155" s="15">
        <f t="shared" si="94"/>
        <v>579.64271250000002</v>
      </c>
      <c r="M155" s="14">
        <v>38.76</v>
      </c>
      <c r="N155" s="15">
        <f t="shared" si="95"/>
        <v>795.99473999999998</v>
      </c>
      <c r="O155" s="16">
        <v>45.83</v>
      </c>
      <c r="P155" s="15">
        <f t="shared" si="68"/>
        <v>1286.4481000000001</v>
      </c>
      <c r="Q155" s="11">
        <v>100.9</v>
      </c>
      <c r="R155" s="15">
        <f t="shared" si="69"/>
        <v>2832.2630000000004</v>
      </c>
      <c r="S155" s="11">
        <v>93.57</v>
      </c>
      <c r="T155" s="15">
        <f t="shared" si="70"/>
        <v>2626.5099</v>
      </c>
      <c r="U155" s="11">
        <v>74.2</v>
      </c>
      <c r="V155" s="15">
        <f t="shared" si="71"/>
        <v>2082.7940000000003</v>
      </c>
      <c r="W155" s="11">
        <v>86.84</v>
      </c>
      <c r="X155" s="15">
        <f t="shared" si="72"/>
        <v>2437.5988000000002</v>
      </c>
      <c r="Y155" s="11">
        <v>52.19</v>
      </c>
      <c r="Z155" s="15">
        <f t="shared" si="73"/>
        <v>1464.9732999999999</v>
      </c>
      <c r="AA155" s="23">
        <v>86.558000000000007</v>
      </c>
      <c r="AB155" s="15">
        <f t="shared" si="74"/>
        <v>24296.830600000001</v>
      </c>
      <c r="AC155" s="23">
        <v>97.647999999999996</v>
      </c>
      <c r="AD155" s="15">
        <f t="shared" si="75"/>
        <v>27409.793599999997</v>
      </c>
      <c r="AE155" s="20">
        <v>92.25</v>
      </c>
      <c r="AF155" s="15">
        <f t="shared" si="76"/>
        <v>25894.575000000001</v>
      </c>
      <c r="AG155" s="21">
        <v>93.27</v>
      </c>
      <c r="AH155" s="15">
        <f t="shared" si="77"/>
        <v>19154.393550000001</v>
      </c>
      <c r="AI155" s="21">
        <v>108.85</v>
      </c>
      <c r="AJ155" s="15">
        <f t="shared" si="78"/>
        <v>22353.980250000001</v>
      </c>
      <c r="AK155" s="20">
        <v>151.5</v>
      </c>
      <c r="AL155" s="15">
        <f t="shared" si="79"/>
        <v>31112.797500000001</v>
      </c>
      <c r="AM155" s="29">
        <v>664.6</v>
      </c>
      <c r="AN155" s="15">
        <f t="shared" si="80"/>
        <v>13648.5579</v>
      </c>
      <c r="AO155" s="22">
        <v>210.78</v>
      </c>
      <c r="AP155" s="15">
        <f t="shared" si="81"/>
        <v>5916.5946000000004</v>
      </c>
      <c r="AQ155" s="24">
        <f t="shared" si="82"/>
        <v>-1.1321000000000012</v>
      </c>
      <c r="AR155" s="24">
        <f t="shared" si="83"/>
        <v>-1.1189999999999998</v>
      </c>
      <c r="AS155" s="24">
        <f t="shared" si="84"/>
        <v>-1.1429000000000009</v>
      </c>
      <c r="AT155" s="24">
        <f t="shared" si="85"/>
        <v>-1.0703999999999994</v>
      </c>
      <c r="AU155" s="24">
        <f t="shared" si="86"/>
        <v>-0.99800000000000111</v>
      </c>
      <c r="AV155" s="24">
        <f t="shared" si="87"/>
        <v>-1.0089000000000006</v>
      </c>
      <c r="AW155" s="24">
        <f t="shared" si="88"/>
        <v>-0.85529999999999973</v>
      </c>
      <c r="AX155" s="24">
        <f t="shared" si="89"/>
        <v>-0.85140000000000171</v>
      </c>
      <c r="AY155" s="24"/>
      <c r="AZ155" s="24"/>
      <c r="BA155" s="24"/>
      <c r="BB155" s="24"/>
      <c r="BC155" s="17">
        <v>20.5365</v>
      </c>
      <c r="BD155" s="12">
        <v>28.07</v>
      </c>
    </row>
    <row r="156" spans="1:56">
      <c r="A156" s="2">
        <v>152</v>
      </c>
      <c r="B156" s="5">
        <v>39295</v>
      </c>
      <c r="C156" s="14">
        <v>41.54</v>
      </c>
      <c r="D156" s="4">
        <f t="shared" si="90"/>
        <v>851.88154999999995</v>
      </c>
      <c r="E156" s="14">
        <v>53.27</v>
      </c>
      <c r="F156" s="15">
        <f t="shared" si="91"/>
        <v>1092.4345250000001</v>
      </c>
      <c r="G156" s="14">
        <v>104.53</v>
      </c>
      <c r="H156" s="15">
        <f t="shared" si="92"/>
        <v>2143.6489750000001</v>
      </c>
      <c r="I156" s="14">
        <v>51.61</v>
      </c>
      <c r="J156" s="15">
        <f t="shared" si="93"/>
        <v>1058.392075</v>
      </c>
      <c r="K156" s="14">
        <v>28.45</v>
      </c>
      <c r="L156" s="15">
        <f t="shared" si="94"/>
        <v>583.43837499999995</v>
      </c>
      <c r="M156" s="14">
        <v>38.950000000000003</v>
      </c>
      <c r="N156" s="15">
        <f t="shared" si="95"/>
        <v>798.76712500000008</v>
      </c>
      <c r="O156" s="16">
        <v>43.53</v>
      </c>
      <c r="P156" s="15">
        <f t="shared" si="68"/>
        <v>1220.1459</v>
      </c>
      <c r="Q156" s="11">
        <v>98.8</v>
      </c>
      <c r="R156" s="15">
        <f t="shared" si="69"/>
        <v>2769.364</v>
      </c>
      <c r="S156" s="11">
        <v>93.54</v>
      </c>
      <c r="T156" s="15">
        <f t="shared" si="70"/>
        <v>2621.9262000000003</v>
      </c>
      <c r="U156" s="11">
        <v>73.38</v>
      </c>
      <c r="V156" s="15">
        <f t="shared" si="71"/>
        <v>2056.8413999999998</v>
      </c>
      <c r="W156" s="11">
        <v>88.08</v>
      </c>
      <c r="X156" s="15">
        <f t="shared" si="72"/>
        <v>2468.8824</v>
      </c>
      <c r="Y156" s="11">
        <v>51.82</v>
      </c>
      <c r="Z156" s="15">
        <f t="shared" si="73"/>
        <v>1452.5146</v>
      </c>
      <c r="AA156" s="23">
        <v>86.069000000000003</v>
      </c>
      <c r="AB156" s="15">
        <f t="shared" si="74"/>
        <v>24125.140700000004</v>
      </c>
      <c r="AC156" s="23">
        <v>97.61</v>
      </c>
      <c r="AD156" s="15">
        <f t="shared" si="75"/>
        <v>27360.082999999999</v>
      </c>
      <c r="AE156" s="20">
        <v>92.3</v>
      </c>
      <c r="AF156" s="15">
        <f t="shared" si="76"/>
        <v>25871.69</v>
      </c>
      <c r="AG156" s="21">
        <v>93.99</v>
      </c>
      <c r="AH156" s="15">
        <f t="shared" si="77"/>
        <v>19274.999249999997</v>
      </c>
      <c r="AI156" s="21">
        <v>108.75</v>
      </c>
      <c r="AJ156" s="15">
        <f t="shared" si="78"/>
        <v>22301.90625</v>
      </c>
      <c r="AK156" s="20">
        <v>152.5</v>
      </c>
      <c r="AL156" s="15">
        <f t="shared" si="79"/>
        <v>31273.9375</v>
      </c>
      <c r="AM156" s="29">
        <v>666.5</v>
      </c>
      <c r="AN156" s="15">
        <f t="shared" si="80"/>
        <v>13668.248750000001</v>
      </c>
      <c r="AO156" s="22">
        <v>202.7</v>
      </c>
      <c r="AP156" s="15">
        <f t="shared" si="81"/>
        <v>5681.6809999999996</v>
      </c>
      <c r="AQ156" s="24">
        <f t="shared" si="82"/>
        <v>-1.1031000000000013</v>
      </c>
      <c r="AR156" s="24">
        <f t="shared" si="83"/>
        <v>-1.0899999999999999</v>
      </c>
      <c r="AS156" s="24">
        <f t="shared" si="84"/>
        <v>-1.1029000000000018</v>
      </c>
      <c r="AT156" s="24">
        <f t="shared" si="85"/>
        <v>-1.0413999999999994</v>
      </c>
      <c r="AU156" s="24">
        <f t="shared" si="86"/>
        <v>-0.96900000000000119</v>
      </c>
      <c r="AV156" s="24">
        <f t="shared" si="87"/>
        <v>-0.96890000000000143</v>
      </c>
      <c r="AW156" s="24">
        <f t="shared" si="88"/>
        <v>-0.82629999999999981</v>
      </c>
      <c r="AX156" s="24">
        <f t="shared" si="89"/>
        <v>-0.81140000000000256</v>
      </c>
      <c r="AY156" s="24"/>
      <c r="AZ156" s="24"/>
      <c r="BA156" s="24"/>
      <c r="BB156" s="24"/>
      <c r="BC156" s="17">
        <v>20.5075</v>
      </c>
      <c r="BD156" s="12">
        <v>28.03</v>
      </c>
    </row>
    <row r="157" spans="1:56">
      <c r="A157" s="2">
        <v>153</v>
      </c>
      <c r="B157" s="5">
        <v>39296</v>
      </c>
      <c r="C157" s="14">
        <v>42.19</v>
      </c>
      <c r="D157" s="4">
        <f t="shared" si="90"/>
        <v>863.22849499999995</v>
      </c>
      <c r="E157" s="14">
        <v>53.66</v>
      </c>
      <c r="F157" s="15">
        <f t="shared" si="91"/>
        <v>1097.9104299999999</v>
      </c>
      <c r="G157" s="14">
        <v>105.93</v>
      </c>
      <c r="H157" s="15">
        <f t="shared" si="92"/>
        <v>2167.3807649999999</v>
      </c>
      <c r="I157" s="14">
        <v>51.86</v>
      </c>
      <c r="J157" s="15">
        <f t="shared" si="93"/>
        <v>1061.0815299999999</v>
      </c>
      <c r="K157" s="14">
        <v>28.475000000000001</v>
      </c>
      <c r="L157" s="15">
        <f t="shared" si="94"/>
        <v>582.61273749999998</v>
      </c>
      <c r="M157" s="14">
        <v>39.03</v>
      </c>
      <c r="N157" s="15">
        <f t="shared" si="95"/>
        <v>798.57331499999998</v>
      </c>
      <c r="O157" s="16">
        <v>43.71</v>
      </c>
      <c r="P157" s="15">
        <f t="shared" si="68"/>
        <v>1224.9727499999999</v>
      </c>
      <c r="Q157" s="11">
        <v>100.5</v>
      </c>
      <c r="R157" s="15">
        <f t="shared" si="69"/>
        <v>2816.5124999999998</v>
      </c>
      <c r="S157" s="11">
        <v>91.65</v>
      </c>
      <c r="T157" s="15">
        <f t="shared" si="70"/>
        <v>2568.49125</v>
      </c>
      <c r="U157" s="11">
        <v>74.34</v>
      </c>
      <c r="V157" s="15">
        <f t="shared" si="71"/>
        <v>2083.3784999999998</v>
      </c>
      <c r="W157" s="11">
        <v>89.02</v>
      </c>
      <c r="X157" s="15">
        <f t="shared" si="72"/>
        <v>2494.7855</v>
      </c>
      <c r="Y157" s="11">
        <v>52.5</v>
      </c>
      <c r="Z157" s="15">
        <f t="shared" si="73"/>
        <v>1471.3125</v>
      </c>
      <c r="AA157" s="23">
        <v>85.813000000000002</v>
      </c>
      <c r="AB157" s="15">
        <f t="shared" si="74"/>
        <v>24049.093250000002</v>
      </c>
      <c r="AC157" s="23">
        <v>97.518000000000001</v>
      </c>
      <c r="AD157" s="15">
        <f t="shared" si="75"/>
        <v>27329.4195</v>
      </c>
      <c r="AE157" s="20">
        <v>92.62</v>
      </c>
      <c r="AF157" s="15">
        <f t="shared" si="76"/>
        <v>25956.754999999997</v>
      </c>
      <c r="AG157" s="21">
        <v>93.62</v>
      </c>
      <c r="AH157" s="15">
        <f t="shared" si="77"/>
        <v>19155.1201</v>
      </c>
      <c r="AI157" s="21">
        <v>108.75</v>
      </c>
      <c r="AJ157" s="15">
        <f t="shared" si="78"/>
        <v>22250.793749999997</v>
      </c>
      <c r="AK157" s="20">
        <v>152.75</v>
      </c>
      <c r="AL157" s="15">
        <f t="shared" si="79"/>
        <v>31253.41375</v>
      </c>
      <c r="AM157" s="29">
        <v>665.2</v>
      </c>
      <c r="AN157" s="15">
        <f t="shared" si="80"/>
        <v>13610.3246</v>
      </c>
      <c r="AO157" s="22">
        <v>203.8</v>
      </c>
      <c r="AP157" s="15">
        <f t="shared" si="81"/>
        <v>5711.4949999999999</v>
      </c>
      <c r="AQ157" s="24">
        <f t="shared" si="82"/>
        <v>-1.0561000000000007</v>
      </c>
      <c r="AR157" s="24">
        <f t="shared" si="83"/>
        <v>-1.0429999999999993</v>
      </c>
      <c r="AS157" s="24">
        <f t="shared" si="84"/>
        <v>-1.0978999999999992</v>
      </c>
      <c r="AT157" s="24">
        <f t="shared" si="85"/>
        <v>-0.99439999999999884</v>
      </c>
      <c r="AU157" s="24">
        <f t="shared" si="86"/>
        <v>-0.9220000000000006</v>
      </c>
      <c r="AV157" s="24">
        <f t="shared" si="87"/>
        <v>-0.96389999999999887</v>
      </c>
      <c r="AW157" s="24">
        <f t="shared" si="88"/>
        <v>-0.77929999999999922</v>
      </c>
      <c r="AX157" s="24">
        <f t="shared" si="89"/>
        <v>-0.80640000000000001</v>
      </c>
      <c r="AY157" s="24"/>
      <c r="AZ157" s="24"/>
      <c r="BA157" s="24"/>
      <c r="BB157" s="24"/>
      <c r="BC157" s="17">
        <v>20.4605</v>
      </c>
      <c r="BD157" s="12">
        <v>28.024999999999999</v>
      </c>
    </row>
    <row r="158" spans="1:56">
      <c r="A158" s="2">
        <v>154</v>
      </c>
      <c r="B158" s="5">
        <v>39297</v>
      </c>
      <c r="C158" s="14">
        <v>41</v>
      </c>
      <c r="D158" s="4">
        <f t="shared" si="90"/>
        <v>835.78499999999997</v>
      </c>
      <c r="E158" s="14">
        <v>53.28</v>
      </c>
      <c r="F158" s="15">
        <f t="shared" si="91"/>
        <v>1086.1127999999999</v>
      </c>
      <c r="G158" s="14">
        <v>104.24</v>
      </c>
      <c r="H158" s="15">
        <f t="shared" si="92"/>
        <v>2124.9323999999997</v>
      </c>
      <c r="I158" s="14">
        <v>51.01</v>
      </c>
      <c r="J158" s="15">
        <f t="shared" si="93"/>
        <v>1039.8388499999999</v>
      </c>
      <c r="K158" s="14">
        <v>28.25</v>
      </c>
      <c r="L158" s="15">
        <f t="shared" si="94"/>
        <v>575.87624999999991</v>
      </c>
      <c r="M158" s="14">
        <v>38.06</v>
      </c>
      <c r="N158" s="15">
        <f t="shared" si="95"/>
        <v>775.85309999999993</v>
      </c>
      <c r="O158" s="16">
        <v>42.82</v>
      </c>
      <c r="P158" s="15">
        <f t="shared" si="68"/>
        <v>1202.27855</v>
      </c>
      <c r="Q158" s="11">
        <v>98.39</v>
      </c>
      <c r="R158" s="15">
        <f t="shared" si="69"/>
        <v>2762.5452249999998</v>
      </c>
      <c r="S158" s="11">
        <v>91.03</v>
      </c>
      <c r="T158" s="15">
        <f t="shared" si="70"/>
        <v>2555.8948250000003</v>
      </c>
      <c r="U158" s="11">
        <v>73.09</v>
      </c>
      <c r="V158" s="15">
        <f t="shared" si="71"/>
        <v>2052.184475</v>
      </c>
      <c r="W158" s="11">
        <v>86.64</v>
      </c>
      <c r="X158" s="15">
        <f t="shared" si="72"/>
        <v>2432.6345999999999</v>
      </c>
      <c r="Y158" s="11">
        <v>51.98</v>
      </c>
      <c r="Z158" s="15">
        <f t="shared" si="73"/>
        <v>1459.4684499999998</v>
      </c>
      <c r="AA158" s="23">
        <v>86.382999999999996</v>
      </c>
      <c r="AB158" s="15">
        <f t="shared" si="74"/>
        <v>24254.186824999997</v>
      </c>
      <c r="AC158" s="23">
        <v>97.816000000000003</v>
      </c>
      <c r="AD158" s="15">
        <f t="shared" si="75"/>
        <v>27464.287400000001</v>
      </c>
      <c r="AE158" s="20">
        <v>92.36</v>
      </c>
      <c r="AF158" s="15">
        <f t="shared" si="76"/>
        <v>25932.379000000001</v>
      </c>
      <c r="AG158" s="21">
        <v>93.66</v>
      </c>
      <c r="AH158" s="15">
        <f t="shared" si="77"/>
        <v>19092.590999999997</v>
      </c>
      <c r="AI158" s="21">
        <v>108.75</v>
      </c>
      <c r="AJ158" s="15">
        <f t="shared" si="78"/>
        <v>22168.687499999996</v>
      </c>
      <c r="AK158" s="20">
        <v>152.30000000000001</v>
      </c>
      <c r="AL158" s="15">
        <f t="shared" si="79"/>
        <v>31046.355</v>
      </c>
      <c r="AM158" s="29">
        <v>674.7</v>
      </c>
      <c r="AN158" s="15">
        <f t="shared" si="80"/>
        <v>13753.7595</v>
      </c>
      <c r="AO158" s="22">
        <v>202.4</v>
      </c>
      <c r="AP158" s="15">
        <f t="shared" si="81"/>
        <v>5682.8860000000004</v>
      </c>
      <c r="AQ158" s="24">
        <f t="shared" si="82"/>
        <v>-0.98059999999999903</v>
      </c>
      <c r="AR158" s="24">
        <f t="shared" si="83"/>
        <v>-0.96749999999999758</v>
      </c>
      <c r="AS158" s="24">
        <f t="shared" si="84"/>
        <v>-1.1504000000000012</v>
      </c>
      <c r="AT158" s="24">
        <f t="shared" si="85"/>
        <v>-0.91889999999999716</v>
      </c>
      <c r="AU158" s="24">
        <f t="shared" si="86"/>
        <v>-0.84649999999999892</v>
      </c>
      <c r="AV158" s="24">
        <f t="shared" si="87"/>
        <v>-1.0164000000000009</v>
      </c>
      <c r="AW158" s="24">
        <f t="shared" si="88"/>
        <v>-0.70379999999999754</v>
      </c>
      <c r="AX158" s="24">
        <f t="shared" si="89"/>
        <v>-0.858900000000002</v>
      </c>
      <c r="AY158" s="24"/>
      <c r="AZ158" s="24"/>
      <c r="BA158" s="24"/>
      <c r="BB158" s="24"/>
      <c r="BC158" s="17">
        <v>20.384999999999998</v>
      </c>
      <c r="BD158" s="12">
        <v>28.077500000000001</v>
      </c>
    </row>
    <row r="159" spans="1:56">
      <c r="A159" s="2">
        <v>155</v>
      </c>
      <c r="B159" s="5">
        <v>39300</v>
      </c>
      <c r="C159" s="14">
        <v>41.71</v>
      </c>
      <c r="D159" s="4">
        <f t="shared" si="90"/>
        <v>849.25730999999985</v>
      </c>
      <c r="E159" s="14">
        <v>54.23</v>
      </c>
      <c r="F159" s="15">
        <f t="shared" si="91"/>
        <v>1104.1770299999998</v>
      </c>
      <c r="G159" s="14">
        <v>104.34</v>
      </c>
      <c r="H159" s="15">
        <f t="shared" si="92"/>
        <v>2124.4667399999998</v>
      </c>
      <c r="I159" s="14">
        <v>52.29</v>
      </c>
      <c r="J159" s="15">
        <f t="shared" si="93"/>
        <v>1064.6766899999998</v>
      </c>
      <c r="K159" s="14">
        <v>28.734999999999999</v>
      </c>
      <c r="L159" s="15">
        <f t="shared" si="94"/>
        <v>585.07333499999993</v>
      </c>
      <c r="M159" s="14">
        <v>39.1</v>
      </c>
      <c r="N159" s="15">
        <f t="shared" si="95"/>
        <v>796.11509999999987</v>
      </c>
      <c r="O159" s="16">
        <v>43.11</v>
      </c>
      <c r="P159" s="15">
        <f t="shared" si="68"/>
        <v>1210.3994699999998</v>
      </c>
      <c r="Q159" s="11">
        <v>97.5</v>
      </c>
      <c r="R159" s="15">
        <f t="shared" si="69"/>
        <v>2737.5074999999997</v>
      </c>
      <c r="S159" s="11">
        <v>91.53</v>
      </c>
      <c r="T159" s="15">
        <f t="shared" si="70"/>
        <v>2569.8878099999997</v>
      </c>
      <c r="U159" s="11">
        <v>71.78</v>
      </c>
      <c r="V159" s="15">
        <f t="shared" si="71"/>
        <v>2015.3670599999998</v>
      </c>
      <c r="W159" s="11">
        <v>88.08</v>
      </c>
      <c r="X159" s="15">
        <f t="shared" si="72"/>
        <v>2473.02216</v>
      </c>
      <c r="Y159" s="11">
        <v>52.5</v>
      </c>
      <c r="Z159" s="15">
        <f t="shared" si="73"/>
        <v>1474.0425</v>
      </c>
      <c r="AA159" s="23">
        <v>86.3</v>
      </c>
      <c r="AB159" s="15">
        <f t="shared" si="74"/>
        <v>24230.450999999997</v>
      </c>
      <c r="AC159" s="23">
        <v>97.765000000000001</v>
      </c>
      <c r="AD159" s="15">
        <f t="shared" si="75"/>
        <v>27449.479050000002</v>
      </c>
      <c r="AE159" s="20">
        <v>92.21</v>
      </c>
      <c r="AF159" s="15">
        <f t="shared" si="76"/>
        <v>25889.801699999996</v>
      </c>
      <c r="AG159" s="21">
        <v>94.16</v>
      </c>
      <c r="AH159" s="15">
        <f t="shared" si="77"/>
        <v>19171.917599999997</v>
      </c>
      <c r="AI159" s="21">
        <v>109.1</v>
      </c>
      <c r="AJ159" s="15">
        <f t="shared" si="78"/>
        <v>22213.850999999995</v>
      </c>
      <c r="AK159" s="20">
        <v>153</v>
      </c>
      <c r="AL159" s="15">
        <f t="shared" si="79"/>
        <v>31152.329999999998</v>
      </c>
      <c r="AM159" s="29">
        <v>671.8</v>
      </c>
      <c r="AN159" s="15">
        <f t="shared" si="80"/>
        <v>13678.519799999996</v>
      </c>
      <c r="AO159" s="22">
        <v>196.67</v>
      </c>
      <c r="AP159" s="15">
        <f t="shared" si="81"/>
        <v>5521.903589999999</v>
      </c>
      <c r="AQ159" s="24">
        <f t="shared" si="82"/>
        <v>-0.95659999999999812</v>
      </c>
      <c r="AR159" s="24">
        <f t="shared" si="83"/>
        <v>-0.94349999999999667</v>
      </c>
      <c r="AS159" s="24">
        <f t="shared" si="84"/>
        <v>-1.1498999999999988</v>
      </c>
      <c r="AT159" s="24">
        <f t="shared" si="85"/>
        <v>-0.89489999999999625</v>
      </c>
      <c r="AU159" s="24">
        <f t="shared" si="86"/>
        <v>-0.82249999999999801</v>
      </c>
      <c r="AV159" s="24">
        <f t="shared" si="87"/>
        <v>-1.0158999999999985</v>
      </c>
      <c r="AW159" s="24">
        <f t="shared" si="88"/>
        <v>-0.67979999999999663</v>
      </c>
      <c r="AX159" s="24">
        <f t="shared" si="89"/>
        <v>-0.85839999999999961</v>
      </c>
      <c r="AY159" s="24"/>
      <c r="AZ159" s="24"/>
      <c r="BA159" s="24"/>
      <c r="BB159" s="24"/>
      <c r="BC159" s="17">
        <v>20.360999999999997</v>
      </c>
      <c r="BD159" s="12">
        <v>28.076999999999998</v>
      </c>
    </row>
    <row r="160" spans="1:56">
      <c r="A160" s="2">
        <v>156</v>
      </c>
      <c r="B160" s="5">
        <v>39301</v>
      </c>
      <c r="C160" s="14">
        <v>41.96</v>
      </c>
      <c r="D160" s="4">
        <f t="shared" si="90"/>
        <v>858.98414000000002</v>
      </c>
      <c r="E160" s="14">
        <v>54.46</v>
      </c>
      <c r="F160" s="15">
        <f t="shared" si="91"/>
        <v>1114.87789</v>
      </c>
      <c r="G160" s="14">
        <v>103.22</v>
      </c>
      <c r="H160" s="15">
        <f t="shared" si="92"/>
        <v>2113.0682299999999</v>
      </c>
      <c r="I160" s="14">
        <v>52.48</v>
      </c>
      <c r="J160" s="15">
        <f t="shared" si="93"/>
        <v>1074.3443199999999</v>
      </c>
      <c r="K160" s="14">
        <v>29.03</v>
      </c>
      <c r="L160" s="15">
        <f t="shared" si="94"/>
        <v>594.287645</v>
      </c>
      <c r="M160" s="14">
        <v>39.479999999999997</v>
      </c>
      <c r="N160" s="15">
        <f t="shared" si="95"/>
        <v>808.21481999999992</v>
      </c>
      <c r="O160" s="16">
        <v>43.68</v>
      </c>
      <c r="P160" s="15">
        <f t="shared" si="68"/>
        <v>1228.6091999999999</v>
      </c>
      <c r="Q160" s="11">
        <v>101.3</v>
      </c>
      <c r="R160" s="15">
        <f t="shared" si="69"/>
        <v>2849.3157499999998</v>
      </c>
      <c r="S160" s="11">
        <v>93.64</v>
      </c>
      <c r="T160" s="15">
        <f t="shared" si="70"/>
        <v>2633.8590999999997</v>
      </c>
      <c r="U160" s="11">
        <v>71.150000000000006</v>
      </c>
      <c r="V160" s="15">
        <f t="shared" si="71"/>
        <v>2001.2716250000001</v>
      </c>
      <c r="W160" s="11">
        <v>88.22</v>
      </c>
      <c r="X160" s="15">
        <f t="shared" si="72"/>
        <v>2481.4080499999995</v>
      </c>
      <c r="Y160" s="11">
        <v>51.6</v>
      </c>
      <c r="Z160" s="15">
        <f t="shared" si="73"/>
        <v>1451.3789999999999</v>
      </c>
      <c r="AA160" s="23">
        <v>86.337000000000003</v>
      </c>
      <c r="AB160" s="15">
        <f t="shared" si="74"/>
        <v>24284.439674999998</v>
      </c>
      <c r="AC160" s="23">
        <v>97.673000000000002</v>
      </c>
      <c r="AD160" s="15">
        <f t="shared" si="75"/>
        <v>27472.973075000002</v>
      </c>
      <c r="AE160" s="20">
        <v>92.38</v>
      </c>
      <c r="AF160" s="15">
        <f t="shared" si="76"/>
        <v>25984.184499999996</v>
      </c>
      <c r="AG160" s="21">
        <v>92.69</v>
      </c>
      <c r="AH160" s="15">
        <f t="shared" si="77"/>
        <v>18975.033349999998</v>
      </c>
      <c r="AI160" s="21">
        <v>107.95</v>
      </c>
      <c r="AJ160" s="15">
        <f t="shared" si="78"/>
        <v>22098.984249999998</v>
      </c>
      <c r="AK160" s="20">
        <v>153.9</v>
      </c>
      <c r="AL160" s="15">
        <f t="shared" si="79"/>
        <v>31505.638500000001</v>
      </c>
      <c r="AM160" s="29">
        <v>672.2</v>
      </c>
      <c r="AN160" s="15">
        <f t="shared" si="80"/>
        <v>13760.942300000001</v>
      </c>
      <c r="AO160" s="22">
        <v>195.03</v>
      </c>
      <c r="AP160" s="15">
        <f t="shared" si="81"/>
        <v>5485.7063249999992</v>
      </c>
      <c r="AQ160" s="24">
        <f t="shared" si="82"/>
        <v>-1.0670999999999999</v>
      </c>
      <c r="AR160" s="24">
        <f t="shared" si="83"/>
        <v>-1.0539999999999985</v>
      </c>
      <c r="AS160" s="24">
        <f t="shared" si="84"/>
        <v>-1.2003999999999984</v>
      </c>
      <c r="AT160" s="24">
        <f t="shared" si="85"/>
        <v>-1.0053999999999981</v>
      </c>
      <c r="AU160" s="24">
        <f t="shared" si="86"/>
        <v>-0.93299999999999983</v>
      </c>
      <c r="AV160" s="24">
        <f t="shared" si="87"/>
        <v>-1.066399999999998</v>
      </c>
      <c r="AW160" s="24">
        <f t="shared" si="88"/>
        <v>-0.79029999999999845</v>
      </c>
      <c r="AX160" s="24">
        <f t="shared" si="89"/>
        <v>-0.90889999999999915</v>
      </c>
      <c r="AY160" s="24"/>
      <c r="AZ160" s="24"/>
      <c r="BA160" s="24"/>
      <c r="BB160" s="24"/>
      <c r="BC160" s="17">
        <v>20.471499999999999</v>
      </c>
      <c r="BD160" s="12">
        <v>28.127499999999998</v>
      </c>
    </row>
    <row r="161" spans="1:56">
      <c r="A161" s="2">
        <v>157</v>
      </c>
      <c r="B161" s="5">
        <v>39302</v>
      </c>
      <c r="C161" s="14">
        <v>41.42</v>
      </c>
      <c r="D161" s="4">
        <f t="shared" si="90"/>
        <v>847.39107000000001</v>
      </c>
      <c r="E161" s="14">
        <v>55.86</v>
      </c>
      <c r="F161" s="15">
        <f t="shared" si="91"/>
        <v>1142.8118099999999</v>
      </c>
      <c r="G161" s="14">
        <v>102.72</v>
      </c>
      <c r="H161" s="15">
        <f t="shared" si="92"/>
        <v>2101.49712</v>
      </c>
      <c r="I161" s="14">
        <v>52.76</v>
      </c>
      <c r="J161" s="15">
        <f t="shared" si="93"/>
        <v>1079.3904600000001</v>
      </c>
      <c r="K161" s="14">
        <v>28.305</v>
      </c>
      <c r="L161" s="15">
        <f t="shared" si="94"/>
        <v>579.07784249999997</v>
      </c>
      <c r="M161" s="14">
        <v>40.46</v>
      </c>
      <c r="N161" s="15">
        <f t="shared" si="95"/>
        <v>827.75091000000009</v>
      </c>
      <c r="O161" s="16">
        <v>44.27</v>
      </c>
      <c r="P161" s="15">
        <f t="shared" si="68"/>
        <v>1248.8567</v>
      </c>
      <c r="Q161" s="11">
        <v>102.64</v>
      </c>
      <c r="R161" s="15">
        <f t="shared" si="69"/>
        <v>2895.4744000000001</v>
      </c>
      <c r="S161" s="11">
        <v>94.77</v>
      </c>
      <c r="T161" s="15">
        <f t="shared" si="70"/>
        <v>2673.4616999999998</v>
      </c>
      <c r="U161" s="11">
        <v>72.5</v>
      </c>
      <c r="V161" s="15">
        <f t="shared" si="71"/>
        <v>2045.2250000000001</v>
      </c>
      <c r="W161" s="11">
        <v>87.5</v>
      </c>
      <c r="X161" s="15">
        <f t="shared" si="72"/>
        <v>2468.375</v>
      </c>
      <c r="Y161" s="11">
        <v>54.24</v>
      </c>
      <c r="Z161" s="15">
        <f t="shared" si="73"/>
        <v>1530.1104</v>
      </c>
      <c r="AA161" s="23">
        <v>85.873999999999995</v>
      </c>
      <c r="AB161" s="15">
        <f t="shared" si="74"/>
        <v>24225.055400000001</v>
      </c>
      <c r="AC161" s="23">
        <v>97.326999999999998</v>
      </c>
      <c r="AD161" s="15">
        <f t="shared" si="75"/>
        <v>27455.9467</v>
      </c>
      <c r="AE161" s="20">
        <v>92.76</v>
      </c>
      <c r="AF161" s="15">
        <f t="shared" si="76"/>
        <v>26167.596000000005</v>
      </c>
      <c r="AG161" s="21">
        <v>92.3</v>
      </c>
      <c r="AH161" s="15">
        <f t="shared" si="77"/>
        <v>18883.195499999998</v>
      </c>
      <c r="AI161" s="21">
        <v>109.2</v>
      </c>
      <c r="AJ161" s="15">
        <f t="shared" si="78"/>
        <v>22340.682000000001</v>
      </c>
      <c r="AK161" s="20">
        <v>153.4</v>
      </c>
      <c r="AL161" s="15">
        <f t="shared" si="79"/>
        <v>31383.339</v>
      </c>
      <c r="AM161" s="29">
        <v>674.5</v>
      </c>
      <c r="AN161" s="15">
        <f t="shared" si="80"/>
        <v>13799.258250000001</v>
      </c>
      <c r="AO161" s="22">
        <v>188.07</v>
      </c>
      <c r="AP161" s="15">
        <f t="shared" si="81"/>
        <v>5305.4547000000002</v>
      </c>
      <c r="AQ161" s="24">
        <f t="shared" si="82"/>
        <v>-1.0541000000000018</v>
      </c>
      <c r="AR161" s="24">
        <f t="shared" si="83"/>
        <v>-1.0410000000000004</v>
      </c>
      <c r="AS161" s="24">
        <f t="shared" si="84"/>
        <v>-1.2829000000000015</v>
      </c>
      <c r="AT161" s="24">
        <f t="shared" si="85"/>
        <v>-0.99239999999999995</v>
      </c>
      <c r="AU161" s="24">
        <f t="shared" si="86"/>
        <v>-0.92000000000000171</v>
      </c>
      <c r="AV161" s="24">
        <f t="shared" si="87"/>
        <v>-1.1489000000000011</v>
      </c>
      <c r="AW161" s="24">
        <f t="shared" si="88"/>
        <v>-0.77730000000000032</v>
      </c>
      <c r="AX161" s="24">
        <f t="shared" si="89"/>
        <v>-0.99140000000000228</v>
      </c>
      <c r="AY161" s="24"/>
      <c r="AZ161" s="24"/>
      <c r="BA161" s="24"/>
      <c r="BB161" s="24"/>
      <c r="BC161" s="17">
        <v>20.458500000000001</v>
      </c>
      <c r="BD161" s="12">
        <v>28.21</v>
      </c>
    </row>
    <row r="162" spans="1:56">
      <c r="A162" s="2">
        <v>158</v>
      </c>
      <c r="B162" s="5">
        <v>39303</v>
      </c>
      <c r="C162" s="14">
        <v>39.799999999999997</v>
      </c>
      <c r="D162" s="4">
        <f t="shared" si="90"/>
        <v>819.10389999999995</v>
      </c>
      <c r="E162" s="14">
        <v>55.85</v>
      </c>
      <c r="F162" s="15">
        <f t="shared" si="91"/>
        <v>1149.4209250000001</v>
      </c>
      <c r="G162" s="14">
        <v>98.3</v>
      </c>
      <c r="H162" s="15">
        <f t="shared" si="92"/>
        <v>2023.06315</v>
      </c>
      <c r="I162" s="14">
        <v>52.45</v>
      </c>
      <c r="J162" s="15">
        <f t="shared" si="93"/>
        <v>1079.4472250000001</v>
      </c>
      <c r="K162" s="14">
        <v>26.95</v>
      </c>
      <c r="L162" s="15">
        <f t="shared" si="94"/>
        <v>554.64447500000006</v>
      </c>
      <c r="M162" s="14">
        <v>38.94</v>
      </c>
      <c r="N162" s="15">
        <f t="shared" si="95"/>
        <v>801.40467000000001</v>
      </c>
      <c r="O162" s="16">
        <v>43.86</v>
      </c>
      <c r="P162" s="15">
        <f t="shared" si="68"/>
        <v>1234.0011</v>
      </c>
      <c r="Q162" s="11">
        <v>98.6</v>
      </c>
      <c r="R162" s="15">
        <f t="shared" si="69"/>
        <v>2774.1109999999994</v>
      </c>
      <c r="S162" s="11">
        <v>93.02</v>
      </c>
      <c r="T162" s="15">
        <f t="shared" si="70"/>
        <v>2617.1176999999998</v>
      </c>
      <c r="U162" s="11">
        <v>70.45</v>
      </c>
      <c r="V162" s="15">
        <f t="shared" si="71"/>
        <v>1982.1107500000001</v>
      </c>
      <c r="W162" s="11">
        <v>86.38</v>
      </c>
      <c r="X162" s="15">
        <f t="shared" si="72"/>
        <v>2430.3012999999996</v>
      </c>
      <c r="Y162" s="11">
        <v>52.59</v>
      </c>
      <c r="Z162" s="15">
        <f t="shared" si="73"/>
        <v>1479.6196500000001</v>
      </c>
      <c r="AA162" s="23">
        <v>86.114000000000004</v>
      </c>
      <c r="AB162" s="15">
        <f t="shared" si="74"/>
        <v>24228.173900000002</v>
      </c>
      <c r="AC162" s="23">
        <v>97.504000000000005</v>
      </c>
      <c r="AD162" s="15">
        <f t="shared" si="75"/>
        <v>27432.750400000001</v>
      </c>
      <c r="AE162" s="20">
        <v>92.66</v>
      </c>
      <c r="AF162" s="15">
        <f t="shared" si="76"/>
        <v>26069.890999999996</v>
      </c>
      <c r="AG162" s="21">
        <v>93.23</v>
      </c>
      <c r="AH162" s="15">
        <f t="shared" si="77"/>
        <v>19187.200150000001</v>
      </c>
      <c r="AI162" s="21">
        <v>108.45</v>
      </c>
      <c r="AJ162" s="15">
        <f t="shared" si="78"/>
        <v>22319.552250000001</v>
      </c>
      <c r="AK162" s="20">
        <v>152.9</v>
      </c>
      <c r="AL162" s="15">
        <f t="shared" si="79"/>
        <v>31467.584500000004</v>
      </c>
      <c r="AM162" s="29">
        <v>661.1</v>
      </c>
      <c r="AN162" s="15">
        <f t="shared" si="80"/>
        <v>13605.768550000001</v>
      </c>
      <c r="AO162" s="22">
        <v>187</v>
      </c>
      <c r="AP162" s="15">
        <f t="shared" si="81"/>
        <v>5261.2449999999999</v>
      </c>
      <c r="AQ162" s="24">
        <f t="shared" si="82"/>
        <v>-1.1761000000000017</v>
      </c>
      <c r="AR162" s="24">
        <f t="shared" si="83"/>
        <v>-1.1630000000000003</v>
      </c>
      <c r="AS162" s="24">
        <f t="shared" si="84"/>
        <v>-1.2078999999999986</v>
      </c>
      <c r="AT162" s="24">
        <f t="shared" si="85"/>
        <v>-1.1143999999999998</v>
      </c>
      <c r="AU162" s="24">
        <f t="shared" si="86"/>
        <v>-1.0420000000000016</v>
      </c>
      <c r="AV162" s="24">
        <f t="shared" si="87"/>
        <v>-1.0738999999999983</v>
      </c>
      <c r="AW162" s="24">
        <f t="shared" si="88"/>
        <v>-0.89930000000000021</v>
      </c>
      <c r="AX162" s="24">
        <f t="shared" si="89"/>
        <v>-0.91639999999999944</v>
      </c>
      <c r="AY162" s="24"/>
      <c r="AZ162" s="24"/>
      <c r="BA162" s="24"/>
      <c r="BB162" s="24"/>
      <c r="BC162" s="17">
        <v>20.580500000000001</v>
      </c>
      <c r="BD162" s="12">
        <v>28.134999999999998</v>
      </c>
    </row>
    <row r="163" spans="1:56">
      <c r="A163" s="2">
        <v>159</v>
      </c>
      <c r="B163" s="5">
        <v>39304</v>
      </c>
      <c r="C163" s="14">
        <v>39.19</v>
      </c>
      <c r="D163" s="4">
        <f t="shared" si="90"/>
        <v>802.905125</v>
      </c>
      <c r="E163" s="14">
        <v>54.98</v>
      </c>
      <c r="F163" s="15">
        <f t="shared" si="91"/>
        <v>1126.40275</v>
      </c>
      <c r="G163" s="14">
        <v>98.44</v>
      </c>
      <c r="H163" s="15">
        <f t="shared" si="92"/>
        <v>2016.7895000000001</v>
      </c>
      <c r="I163" s="14">
        <v>52.06</v>
      </c>
      <c r="J163" s="15">
        <f t="shared" si="93"/>
        <v>1066.57925</v>
      </c>
      <c r="K163" s="14">
        <v>27.89</v>
      </c>
      <c r="L163" s="15">
        <f t="shared" si="94"/>
        <v>571.39637500000003</v>
      </c>
      <c r="M163" s="14">
        <v>38.229999999999997</v>
      </c>
      <c r="N163" s="15">
        <f t="shared" si="95"/>
        <v>783.23712499999999</v>
      </c>
      <c r="O163" s="16">
        <v>44.3</v>
      </c>
      <c r="P163" s="15">
        <f t="shared" si="68"/>
        <v>1242.8364999999999</v>
      </c>
      <c r="Q163" s="11">
        <v>95.19</v>
      </c>
      <c r="R163" s="15">
        <f t="shared" si="69"/>
        <v>2670.5554499999998</v>
      </c>
      <c r="S163" s="11">
        <v>92.35</v>
      </c>
      <c r="T163" s="15">
        <f t="shared" si="70"/>
        <v>2590.87925</v>
      </c>
      <c r="U163" s="11">
        <v>68.08</v>
      </c>
      <c r="V163" s="15">
        <f t="shared" si="71"/>
        <v>1909.9843999999998</v>
      </c>
      <c r="W163" s="11">
        <v>86.82</v>
      </c>
      <c r="X163" s="15">
        <f t="shared" si="72"/>
        <v>2435.7350999999999</v>
      </c>
      <c r="Y163" s="11">
        <v>52.2</v>
      </c>
      <c r="Z163" s="15">
        <f t="shared" si="73"/>
        <v>1464.471</v>
      </c>
      <c r="AA163" s="23">
        <v>86.259</v>
      </c>
      <c r="AB163" s="15">
        <f t="shared" si="74"/>
        <v>24199.962449999999</v>
      </c>
      <c r="AC163" s="23">
        <v>97.721000000000004</v>
      </c>
      <c r="AD163" s="15">
        <f t="shared" si="75"/>
        <v>27415.626550000001</v>
      </c>
      <c r="AE163" s="20">
        <v>92.54</v>
      </c>
      <c r="AF163" s="15">
        <f t="shared" si="76"/>
        <v>25962.097000000002</v>
      </c>
      <c r="AG163" s="21">
        <v>93.63</v>
      </c>
      <c r="AH163" s="15">
        <f t="shared" si="77"/>
        <v>19182.446250000001</v>
      </c>
      <c r="AI163" s="21">
        <v>108.45</v>
      </c>
      <c r="AJ163" s="15">
        <f t="shared" si="78"/>
        <v>22218.693750000002</v>
      </c>
      <c r="AK163" s="20">
        <v>153.19999999999999</v>
      </c>
      <c r="AL163" s="15">
        <f t="shared" si="79"/>
        <v>31386.85</v>
      </c>
      <c r="AM163" s="29">
        <v>672.7</v>
      </c>
      <c r="AN163" s="15">
        <f t="shared" si="80"/>
        <v>13781.941250000002</v>
      </c>
      <c r="AO163" s="22">
        <v>187.69</v>
      </c>
      <c r="AP163" s="15">
        <f t="shared" si="81"/>
        <v>5265.6429499999995</v>
      </c>
      <c r="AQ163" s="24">
        <f t="shared" si="82"/>
        <v>-1.0831000000000017</v>
      </c>
      <c r="AR163" s="24">
        <f t="shared" si="83"/>
        <v>-1.0700000000000003</v>
      </c>
      <c r="AS163" s="24">
        <f t="shared" si="84"/>
        <v>-1.1279000000000003</v>
      </c>
      <c r="AT163" s="24">
        <f t="shared" si="85"/>
        <v>-1.0213999999999999</v>
      </c>
      <c r="AU163" s="24">
        <f t="shared" si="86"/>
        <v>-0.94900000000000162</v>
      </c>
      <c r="AV163" s="24">
        <f t="shared" si="87"/>
        <v>-0.99390000000000001</v>
      </c>
      <c r="AW163" s="24">
        <f t="shared" si="88"/>
        <v>-0.80630000000000024</v>
      </c>
      <c r="AX163" s="24">
        <f t="shared" si="89"/>
        <v>-0.83640000000000114</v>
      </c>
      <c r="AY163" s="24"/>
      <c r="AZ163" s="24"/>
      <c r="BA163" s="24"/>
      <c r="BB163" s="24"/>
      <c r="BC163" s="17">
        <v>20.487500000000001</v>
      </c>
      <c r="BD163" s="12">
        <v>28.055</v>
      </c>
    </row>
    <row r="164" spans="1:56">
      <c r="A164" s="2">
        <v>160</v>
      </c>
      <c r="B164" s="5">
        <v>39307</v>
      </c>
      <c r="C164" s="14">
        <v>40.090000000000003</v>
      </c>
      <c r="D164" s="4">
        <f t="shared" si="90"/>
        <v>825.11233500000003</v>
      </c>
      <c r="E164" s="14">
        <v>54.52</v>
      </c>
      <c r="F164" s="15">
        <f t="shared" si="91"/>
        <v>1122.10338</v>
      </c>
      <c r="G164" s="14">
        <v>100.05</v>
      </c>
      <c r="H164" s="15">
        <f t="shared" si="92"/>
        <v>2059.1790749999996</v>
      </c>
      <c r="I164" s="14">
        <v>51.55</v>
      </c>
      <c r="J164" s="15">
        <f t="shared" si="93"/>
        <v>1060.9763249999999</v>
      </c>
      <c r="K164" s="14">
        <v>28.074999999999999</v>
      </c>
      <c r="L164" s="15">
        <f t="shared" si="94"/>
        <v>577.82561249999992</v>
      </c>
      <c r="M164" s="14">
        <v>38.17</v>
      </c>
      <c r="N164" s="15">
        <f t="shared" si="95"/>
        <v>785.59585500000003</v>
      </c>
      <c r="O164" s="16">
        <v>44.32</v>
      </c>
      <c r="P164" s="15">
        <f t="shared" si="68"/>
        <v>1241.4918400000001</v>
      </c>
      <c r="Q164" s="11">
        <v>97.15</v>
      </c>
      <c r="R164" s="15">
        <f t="shared" si="69"/>
        <v>2721.3658</v>
      </c>
      <c r="S164" s="11">
        <v>90.82</v>
      </c>
      <c r="T164" s="15">
        <f t="shared" si="70"/>
        <v>2544.0498399999997</v>
      </c>
      <c r="U164" s="11">
        <v>70.319999999999993</v>
      </c>
      <c r="V164" s="15">
        <f t="shared" si="71"/>
        <v>1969.8038399999998</v>
      </c>
      <c r="W164" s="11">
        <v>85.8</v>
      </c>
      <c r="X164" s="15">
        <f t="shared" si="72"/>
        <v>2403.4295999999999</v>
      </c>
      <c r="Y164" s="11">
        <v>52.8</v>
      </c>
      <c r="Z164" s="15">
        <f t="shared" si="73"/>
        <v>1479.0336</v>
      </c>
      <c r="AA164" s="23">
        <v>86.287999999999997</v>
      </c>
      <c r="AB164" s="15">
        <f t="shared" si="74"/>
        <v>24170.994559999999</v>
      </c>
      <c r="AC164" s="23">
        <v>97.661000000000001</v>
      </c>
      <c r="AD164" s="15">
        <f t="shared" si="75"/>
        <v>27356.799319999998</v>
      </c>
      <c r="AE164" s="20">
        <v>92.96</v>
      </c>
      <c r="AF164" s="15">
        <f t="shared" si="76"/>
        <v>26039.9552</v>
      </c>
      <c r="AG164" s="21">
        <v>92.25</v>
      </c>
      <c r="AH164" s="15">
        <f t="shared" si="77"/>
        <v>18986.43375</v>
      </c>
      <c r="AI164" s="21">
        <v>108.45</v>
      </c>
      <c r="AJ164" s="15">
        <f t="shared" si="78"/>
        <v>22320.636749999998</v>
      </c>
      <c r="AK164" s="20">
        <v>152.44999999999999</v>
      </c>
      <c r="AL164" s="15">
        <f t="shared" si="79"/>
        <v>31376.496749999998</v>
      </c>
      <c r="AM164" s="29">
        <v>670.1</v>
      </c>
      <c r="AN164" s="15">
        <f t="shared" si="80"/>
        <v>13791.663149999998</v>
      </c>
      <c r="AO164" s="22">
        <v>188.05</v>
      </c>
      <c r="AP164" s="15">
        <f t="shared" si="81"/>
        <v>5267.6566000000003</v>
      </c>
      <c r="AQ164" s="24">
        <f t="shared" si="82"/>
        <v>-1.1770999999999994</v>
      </c>
      <c r="AR164" s="24">
        <f t="shared" si="83"/>
        <v>-1.1639999999999979</v>
      </c>
      <c r="AS164" s="24">
        <f t="shared" si="84"/>
        <v>-1.0849000000000011</v>
      </c>
      <c r="AT164" s="24">
        <f t="shared" si="85"/>
        <v>-1.1153999999999975</v>
      </c>
      <c r="AU164" s="24">
        <f t="shared" si="86"/>
        <v>-1.0429999999999993</v>
      </c>
      <c r="AV164" s="24">
        <f t="shared" si="87"/>
        <v>-0.95090000000000074</v>
      </c>
      <c r="AW164" s="24">
        <f t="shared" si="88"/>
        <v>-0.90029999999999788</v>
      </c>
      <c r="AX164" s="24">
        <f t="shared" si="89"/>
        <v>-0.79340000000000188</v>
      </c>
      <c r="AY164" s="24"/>
      <c r="AZ164" s="24"/>
      <c r="BA164" s="24"/>
      <c r="BB164" s="24"/>
      <c r="BC164" s="17">
        <v>20.581499999999998</v>
      </c>
      <c r="BD164" s="12">
        <v>28.012</v>
      </c>
    </row>
    <row r="165" spans="1:56">
      <c r="A165" s="2">
        <v>161</v>
      </c>
      <c r="B165" s="5">
        <v>39308</v>
      </c>
      <c r="C165" s="14">
        <v>39.299999999999997</v>
      </c>
      <c r="D165" s="4">
        <f t="shared" si="90"/>
        <v>812.35064999999997</v>
      </c>
      <c r="E165" s="14">
        <v>54.14</v>
      </c>
      <c r="F165" s="15">
        <f t="shared" si="91"/>
        <v>1119.10087</v>
      </c>
      <c r="G165" s="14">
        <v>97.63</v>
      </c>
      <c r="H165" s="15">
        <f t="shared" si="92"/>
        <v>2018.060915</v>
      </c>
      <c r="I165" s="14">
        <v>50.51</v>
      </c>
      <c r="J165" s="15">
        <f t="shared" si="93"/>
        <v>1044.066955</v>
      </c>
      <c r="K165" s="14">
        <v>27.33</v>
      </c>
      <c r="L165" s="15">
        <f t="shared" si="94"/>
        <v>564.92476499999998</v>
      </c>
      <c r="M165" s="14">
        <v>37.68</v>
      </c>
      <c r="N165" s="15">
        <f t="shared" si="95"/>
        <v>778.86444000000006</v>
      </c>
      <c r="O165" s="16">
        <v>44.21</v>
      </c>
      <c r="P165" s="15">
        <f t="shared" si="68"/>
        <v>1236.8852750000001</v>
      </c>
      <c r="Q165" s="11">
        <v>94.33</v>
      </c>
      <c r="R165" s="15">
        <f t="shared" si="69"/>
        <v>2639.1175749999998</v>
      </c>
      <c r="S165" s="11">
        <v>90.46</v>
      </c>
      <c r="T165" s="15">
        <f t="shared" si="70"/>
        <v>2530.8446499999995</v>
      </c>
      <c r="U165" s="11">
        <v>69.66</v>
      </c>
      <c r="V165" s="15">
        <f t="shared" si="71"/>
        <v>1948.9126499999998</v>
      </c>
      <c r="W165" s="11">
        <v>85.6</v>
      </c>
      <c r="X165" s="15">
        <f t="shared" si="72"/>
        <v>2394.8739999999998</v>
      </c>
      <c r="Y165" s="11">
        <v>52.14</v>
      </c>
      <c r="Z165" s="15">
        <f t="shared" si="73"/>
        <v>1458.74685</v>
      </c>
      <c r="AA165" s="23">
        <v>86.375</v>
      </c>
      <c r="AB165" s="15">
        <f t="shared" si="74"/>
        <v>24165.565624999999</v>
      </c>
      <c r="AC165" s="23">
        <v>97.728999999999999</v>
      </c>
      <c r="AD165" s="15">
        <f t="shared" si="75"/>
        <v>27342.130975</v>
      </c>
      <c r="AE165" s="20">
        <v>93</v>
      </c>
      <c r="AF165" s="15">
        <f t="shared" si="76"/>
        <v>26019.074999999997</v>
      </c>
      <c r="AG165" s="21">
        <v>92.43</v>
      </c>
      <c r="AH165" s="15">
        <f t="shared" si="77"/>
        <v>19105.743150000002</v>
      </c>
      <c r="AI165" s="21">
        <v>108.45</v>
      </c>
      <c r="AJ165" s="15">
        <f t="shared" si="78"/>
        <v>22417.15725</v>
      </c>
      <c r="AK165" s="20">
        <v>151.4</v>
      </c>
      <c r="AL165" s="15">
        <f t="shared" si="79"/>
        <v>31295.137000000002</v>
      </c>
      <c r="AM165" s="29">
        <v>669.5</v>
      </c>
      <c r="AN165" s="15">
        <f t="shared" si="80"/>
        <v>13838.89975</v>
      </c>
      <c r="AO165" s="22">
        <v>190.36</v>
      </c>
      <c r="AP165" s="15">
        <f t="shared" si="81"/>
        <v>5325.7969000000003</v>
      </c>
      <c r="AQ165" s="24">
        <f t="shared" si="82"/>
        <v>-1.2661000000000016</v>
      </c>
      <c r="AR165" s="24">
        <f t="shared" si="83"/>
        <v>-1.2530000000000001</v>
      </c>
      <c r="AS165" s="24">
        <f t="shared" si="84"/>
        <v>-1.0503999999999998</v>
      </c>
      <c r="AT165" s="24">
        <f t="shared" si="85"/>
        <v>-1.2043999999999997</v>
      </c>
      <c r="AU165" s="24">
        <f t="shared" si="86"/>
        <v>-1.1320000000000014</v>
      </c>
      <c r="AV165" s="24">
        <f t="shared" si="87"/>
        <v>-0.91639999999999944</v>
      </c>
      <c r="AW165" s="24">
        <f t="shared" si="88"/>
        <v>-0.98930000000000007</v>
      </c>
      <c r="AX165" s="24">
        <f t="shared" si="89"/>
        <v>-0.75890000000000057</v>
      </c>
      <c r="AY165" s="24"/>
      <c r="AZ165" s="24"/>
      <c r="BA165" s="24"/>
      <c r="BB165" s="24"/>
      <c r="BC165" s="17">
        <v>20.670500000000001</v>
      </c>
      <c r="BD165" s="12">
        <v>27.977499999999999</v>
      </c>
    </row>
    <row r="166" spans="1:56">
      <c r="A166" s="2">
        <v>162</v>
      </c>
      <c r="B166" s="5">
        <v>39309</v>
      </c>
      <c r="C166" s="14">
        <v>38.85</v>
      </c>
      <c r="D166" s="4">
        <f t="shared" si="90"/>
        <v>806.33175000000017</v>
      </c>
      <c r="E166" s="14">
        <v>53.83</v>
      </c>
      <c r="F166" s="15">
        <f t="shared" si="91"/>
        <v>1117.2416500000002</v>
      </c>
      <c r="G166" s="14">
        <v>95.51</v>
      </c>
      <c r="H166" s="15">
        <f t="shared" si="92"/>
        <v>1982.3100500000003</v>
      </c>
      <c r="I166" s="14">
        <v>49.72</v>
      </c>
      <c r="J166" s="15">
        <f t="shared" si="93"/>
        <v>1031.9386000000002</v>
      </c>
      <c r="K166" s="14">
        <v>26.785</v>
      </c>
      <c r="L166" s="15">
        <f t="shared" si="94"/>
        <v>555.92267500000003</v>
      </c>
      <c r="M166" s="14">
        <v>36.9</v>
      </c>
      <c r="N166" s="15">
        <f t="shared" si="95"/>
        <v>765.85950000000003</v>
      </c>
      <c r="O166" s="16">
        <v>44.52</v>
      </c>
      <c r="P166" s="15">
        <f t="shared" si="68"/>
        <v>1240.4385</v>
      </c>
      <c r="Q166" s="11">
        <v>93.43</v>
      </c>
      <c r="R166" s="15">
        <f t="shared" si="69"/>
        <v>2603.1933749999998</v>
      </c>
      <c r="S166" s="11">
        <v>90.1</v>
      </c>
      <c r="T166" s="15">
        <f t="shared" si="70"/>
        <v>2510.4112499999997</v>
      </c>
      <c r="U166" s="11">
        <v>67.599999999999994</v>
      </c>
      <c r="V166" s="15">
        <f t="shared" si="71"/>
        <v>1883.5049999999997</v>
      </c>
      <c r="W166" s="11">
        <v>84.76</v>
      </c>
      <c r="X166" s="15">
        <f t="shared" si="72"/>
        <v>2361.6255000000001</v>
      </c>
      <c r="Y166" s="11">
        <v>55.18</v>
      </c>
      <c r="Z166" s="15">
        <f t="shared" si="73"/>
        <v>1537.4527499999999</v>
      </c>
      <c r="AA166" s="23">
        <v>86.673000000000002</v>
      </c>
      <c r="AB166" s="15">
        <f t="shared" si="74"/>
        <v>24149.264624999996</v>
      </c>
      <c r="AC166" s="23">
        <v>97.945999999999998</v>
      </c>
      <c r="AD166" s="15">
        <f t="shared" si="75"/>
        <v>27290.204249999995</v>
      </c>
      <c r="AE166" s="20">
        <v>93.12</v>
      </c>
      <c r="AF166" s="15">
        <f t="shared" si="76"/>
        <v>25945.56</v>
      </c>
      <c r="AG166" s="21">
        <v>91.72</v>
      </c>
      <c r="AH166" s="15">
        <f t="shared" si="77"/>
        <v>19036.486000000001</v>
      </c>
      <c r="AI166" s="21">
        <v>108.45</v>
      </c>
      <c r="AJ166" s="15">
        <f t="shared" si="78"/>
        <v>22508.797500000004</v>
      </c>
      <c r="AK166" s="20">
        <v>148.25</v>
      </c>
      <c r="AL166" s="15">
        <f t="shared" si="79"/>
        <v>30769.287500000006</v>
      </c>
      <c r="AM166" s="29">
        <v>668.5</v>
      </c>
      <c r="AN166" s="15">
        <f t="shared" si="80"/>
        <v>13874.717500000002</v>
      </c>
      <c r="AO166" s="22">
        <v>193.11</v>
      </c>
      <c r="AP166" s="15">
        <f t="shared" si="81"/>
        <v>5380.5273749999997</v>
      </c>
      <c r="AQ166" s="24">
        <f t="shared" si="82"/>
        <v>-1.3506000000000036</v>
      </c>
      <c r="AR166" s="24">
        <f t="shared" si="83"/>
        <v>-1.3375000000000021</v>
      </c>
      <c r="AS166" s="24">
        <f t="shared" si="84"/>
        <v>-0.93539999999999779</v>
      </c>
      <c r="AT166" s="24">
        <f t="shared" si="85"/>
        <v>-1.2889000000000017</v>
      </c>
      <c r="AU166" s="24">
        <f t="shared" si="86"/>
        <v>-1.2165000000000035</v>
      </c>
      <c r="AV166" s="24">
        <f t="shared" si="87"/>
        <v>-0.80139999999999745</v>
      </c>
      <c r="AW166" s="24">
        <f t="shared" si="88"/>
        <v>-1.0738000000000021</v>
      </c>
      <c r="AX166" s="24">
        <f t="shared" si="89"/>
        <v>-0.64389999999999858</v>
      </c>
      <c r="AY166" s="24"/>
      <c r="AZ166" s="24"/>
      <c r="BA166" s="24"/>
      <c r="BB166" s="24"/>
      <c r="BC166" s="17">
        <v>20.755000000000003</v>
      </c>
      <c r="BD166" s="12">
        <v>27.862499999999997</v>
      </c>
    </row>
    <row r="167" spans="1:56">
      <c r="A167" s="2">
        <v>163</v>
      </c>
      <c r="B167" s="5">
        <v>39310</v>
      </c>
      <c r="C167" s="14">
        <v>37.46</v>
      </c>
      <c r="D167" s="4">
        <f t="shared" si="90"/>
        <v>768.32333000000006</v>
      </c>
      <c r="E167" s="14">
        <v>53.58</v>
      </c>
      <c r="F167" s="15">
        <f t="shared" si="91"/>
        <v>1098.9525899999999</v>
      </c>
      <c r="G167" s="14">
        <v>92.74</v>
      </c>
      <c r="H167" s="15">
        <f t="shared" si="92"/>
        <v>1902.1437699999999</v>
      </c>
      <c r="I167" s="14">
        <v>49.8</v>
      </c>
      <c r="J167" s="15">
        <f t="shared" si="93"/>
        <v>1021.4228999999999</v>
      </c>
      <c r="K167" s="14">
        <v>26.594999999999999</v>
      </c>
      <c r="L167" s="15">
        <f t="shared" si="94"/>
        <v>545.47674749999999</v>
      </c>
      <c r="M167" s="14">
        <v>37.200000000000003</v>
      </c>
      <c r="N167" s="15">
        <f t="shared" si="95"/>
        <v>762.99060000000009</v>
      </c>
      <c r="O167" s="16">
        <v>43.75</v>
      </c>
      <c r="P167" s="15">
        <f t="shared" si="68"/>
        <v>1203.890625</v>
      </c>
      <c r="Q167" s="11">
        <v>91.65</v>
      </c>
      <c r="R167" s="15">
        <f t="shared" si="69"/>
        <v>2521.9788749999998</v>
      </c>
      <c r="S167" s="11">
        <v>85.84</v>
      </c>
      <c r="T167" s="15">
        <f t="shared" si="70"/>
        <v>2362.1021999999998</v>
      </c>
      <c r="U167" s="11">
        <v>62.69</v>
      </c>
      <c r="V167" s="15">
        <f t="shared" si="71"/>
        <v>1725.0720749999998</v>
      </c>
      <c r="W167" s="11">
        <v>81.44</v>
      </c>
      <c r="X167" s="15">
        <f t="shared" si="72"/>
        <v>2241.0251999999996</v>
      </c>
      <c r="Y167" s="11">
        <v>53.35</v>
      </c>
      <c r="Z167" s="15">
        <f t="shared" si="73"/>
        <v>1468.0586249999999</v>
      </c>
      <c r="AA167" s="23">
        <v>86.873999999999995</v>
      </c>
      <c r="AB167" s="15">
        <f t="shared" si="74"/>
        <v>23905.552949999998</v>
      </c>
      <c r="AC167" s="23">
        <v>98.31</v>
      </c>
      <c r="AD167" s="15">
        <f t="shared" si="75"/>
        <v>27052.454250000003</v>
      </c>
      <c r="AE167" s="20">
        <v>92.45</v>
      </c>
      <c r="AF167" s="15">
        <f t="shared" si="76"/>
        <v>25439.928749999999</v>
      </c>
      <c r="AG167" s="21">
        <v>91.83</v>
      </c>
      <c r="AH167" s="15">
        <f t="shared" si="77"/>
        <v>18834.792150000001</v>
      </c>
      <c r="AI167" s="21">
        <v>108.45</v>
      </c>
      <c r="AJ167" s="15">
        <f t="shared" si="78"/>
        <v>22243.63725</v>
      </c>
      <c r="AK167" s="20">
        <v>149.5</v>
      </c>
      <c r="AL167" s="15">
        <f t="shared" si="79"/>
        <v>30663.197500000002</v>
      </c>
      <c r="AM167" s="29">
        <v>650.4</v>
      </c>
      <c r="AN167" s="15">
        <f t="shared" si="80"/>
        <v>13340.029199999999</v>
      </c>
      <c r="AO167" s="22">
        <v>188.85</v>
      </c>
      <c r="AP167" s="15">
        <f t="shared" si="81"/>
        <v>5196.6798749999998</v>
      </c>
      <c r="AQ167" s="24">
        <f t="shared" si="82"/>
        <v>-1.1061000000000014</v>
      </c>
      <c r="AR167" s="24">
        <f t="shared" si="83"/>
        <v>-1.093</v>
      </c>
      <c r="AS167" s="24">
        <f t="shared" si="84"/>
        <v>-0.59039999999999893</v>
      </c>
      <c r="AT167" s="24">
        <f t="shared" si="85"/>
        <v>-1.0443999999999996</v>
      </c>
      <c r="AU167" s="24">
        <f t="shared" si="86"/>
        <v>-0.97200000000000131</v>
      </c>
      <c r="AV167" s="24">
        <f t="shared" si="87"/>
        <v>-0.45639999999999858</v>
      </c>
      <c r="AW167" s="24">
        <f t="shared" si="88"/>
        <v>-0.82929999999999993</v>
      </c>
      <c r="AX167" s="24">
        <f t="shared" si="89"/>
        <v>-0.29889999999999972</v>
      </c>
      <c r="AY167" s="24"/>
      <c r="AZ167" s="24"/>
      <c r="BA167" s="24"/>
      <c r="BB167" s="24"/>
      <c r="BC167" s="17">
        <v>20.5105</v>
      </c>
      <c r="BD167" s="12">
        <v>27.517499999999998</v>
      </c>
    </row>
    <row r="168" spans="1:56">
      <c r="A168" s="2">
        <v>164</v>
      </c>
      <c r="B168" s="5">
        <v>39311</v>
      </c>
      <c r="C168" s="14">
        <v>38.799999999999997</v>
      </c>
      <c r="D168" s="4">
        <f t="shared" si="90"/>
        <v>799.2023999999999</v>
      </c>
      <c r="E168" s="14">
        <v>54.45</v>
      </c>
      <c r="F168" s="15">
        <f t="shared" si="91"/>
        <v>1121.5610999999999</v>
      </c>
      <c r="G168" s="14">
        <v>95.93</v>
      </c>
      <c r="H168" s="15">
        <f t="shared" si="92"/>
        <v>1975.96614</v>
      </c>
      <c r="I168" s="14">
        <v>50.69</v>
      </c>
      <c r="J168" s="15">
        <f t="shared" si="93"/>
        <v>1044.1126199999999</v>
      </c>
      <c r="K168" s="14">
        <v>27.234999999999999</v>
      </c>
      <c r="L168" s="15">
        <f t="shared" si="94"/>
        <v>560.98653000000002</v>
      </c>
      <c r="M168" s="14">
        <v>38.450000000000003</v>
      </c>
      <c r="N168" s="15">
        <f t="shared" si="95"/>
        <v>791.99310000000003</v>
      </c>
      <c r="O168" s="16">
        <v>43.92</v>
      </c>
      <c r="P168" s="15">
        <f t="shared" si="68"/>
        <v>1218.7141200000001</v>
      </c>
      <c r="Q168" s="11">
        <v>94.85</v>
      </c>
      <c r="R168" s="15">
        <f t="shared" si="69"/>
        <v>2631.9452249999999</v>
      </c>
      <c r="S168" s="11">
        <v>88.32</v>
      </c>
      <c r="T168" s="15">
        <f t="shared" si="70"/>
        <v>2450.7475199999999</v>
      </c>
      <c r="U168" s="11">
        <v>64.25</v>
      </c>
      <c r="V168" s="15">
        <f t="shared" si="71"/>
        <v>1782.8411249999999</v>
      </c>
      <c r="W168" s="11">
        <v>83.34</v>
      </c>
      <c r="X168" s="15">
        <f t="shared" si="72"/>
        <v>2312.5599900000002</v>
      </c>
      <c r="Y168" s="11">
        <v>54.25</v>
      </c>
      <c r="Z168" s="15">
        <f t="shared" si="73"/>
        <v>1505.356125</v>
      </c>
      <c r="AA168" s="23">
        <v>86.927000000000007</v>
      </c>
      <c r="AB168" s="15">
        <f t="shared" si="74"/>
        <v>24120.938595000003</v>
      </c>
      <c r="AC168" s="23">
        <v>98.337000000000003</v>
      </c>
      <c r="AD168" s="15">
        <f t="shared" si="75"/>
        <v>27287.042445000003</v>
      </c>
      <c r="AE168" s="20">
        <v>92.91</v>
      </c>
      <c r="AF168" s="15">
        <f t="shared" si="76"/>
        <v>25781.13135</v>
      </c>
      <c r="AG168" s="21">
        <v>92.23</v>
      </c>
      <c r="AH168" s="15">
        <f t="shared" si="77"/>
        <v>18997.535400000001</v>
      </c>
      <c r="AI168" s="21">
        <v>108.45</v>
      </c>
      <c r="AJ168" s="15">
        <f t="shared" si="78"/>
        <v>22338.530999999999</v>
      </c>
      <c r="AK168" s="20">
        <v>149.75</v>
      </c>
      <c r="AL168" s="15">
        <f t="shared" si="79"/>
        <v>30845.504999999997</v>
      </c>
      <c r="AM168" s="29">
        <v>657.5</v>
      </c>
      <c r="AN168" s="15">
        <f t="shared" si="80"/>
        <v>13543.184999999999</v>
      </c>
      <c r="AO168" s="22">
        <v>193.35</v>
      </c>
      <c r="AP168" s="15">
        <f t="shared" si="81"/>
        <v>5365.1724749999994</v>
      </c>
      <c r="AQ168" s="24">
        <f t="shared" si="82"/>
        <v>-1.1936</v>
      </c>
      <c r="AR168" s="24">
        <f t="shared" si="83"/>
        <v>-1.1804999999999986</v>
      </c>
      <c r="AS168" s="24">
        <f t="shared" si="84"/>
        <v>-0.82140000000000057</v>
      </c>
      <c r="AT168" s="24">
        <f t="shared" si="85"/>
        <v>-1.1318999999999981</v>
      </c>
      <c r="AU168" s="24">
        <f t="shared" si="86"/>
        <v>-1.0594999999999999</v>
      </c>
      <c r="AV168" s="24">
        <f t="shared" si="87"/>
        <v>-0.68740000000000023</v>
      </c>
      <c r="AW168" s="24">
        <f t="shared" si="88"/>
        <v>-0.91679999999999851</v>
      </c>
      <c r="AX168" s="24">
        <f t="shared" si="89"/>
        <v>-0.52990000000000137</v>
      </c>
      <c r="AY168" s="24"/>
      <c r="AZ168" s="24"/>
      <c r="BA168" s="24"/>
      <c r="BB168" s="24"/>
      <c r="BC168" s="17">
        <v>20.597999999999999</v>
      </c>
      <c r="BD168" s="12">
        <v>27.7485</v>
      </c>
    </row>
    <row r="169" spans="1:56">
      <c r="A169" s="2">
        <v>165</v>
      </c>
      <c r="B169" s="5">
        <v>39314</v>
      </c>
      <c r="C169" s="14">
        <v>39.6</v>
      </c>
      <c r="D169" s="4">
        <f t="shared" si="90"/>
        <v>810.31499999999994</v>
      </c>
      <c r="E169" s="14">
        <v>54.52</v>
      </c>
      <c r="F169" s="15">
        <f t="shared" si="91"/>
        <v>1115.6154999999999</v>
      </c>
      <c r="G169" s="14">
        <v>97.21</v>
      </c>
      <c r="H169" s="15">
        <f t="shared" si="92"/>
        <v>1989.1596249999998</v>
      </c>
      <c r="I169" s="14">
        <v>50.79</v>
      </c>
      <c r="J169" s="15">
        <f t="shared" si="93"/>
        <v>1039.2903749999998</v>
      </c>
      <c r="K169" s="14">
        <v>27.19</v>
      </c>
      <c r="L169" s="15">
        <f t="shared" si="94"/>
        <v>556.37537499999996</v>
      </c>
      <c r="M169" s="14">
        <v>38.22</v>
      </c>
      <c r="N169" s="15">
        <f t="shared" si="95"/>
        <v>782.07674999999995</v>
      </c>
      <c r="O169" s="16">
        <v>43.81</v>
      </c>
      <c r="P169" s="15">
        <f t="shared" si="68"/>
        <v>1207.8636050000002</v>
      </c>
      <c r="Q169" s="11">
        <v>93.47</v>
      </c>
      <c r="R169" s="15">
        <f t="shared" si="69"/>
        <v>2577.014635</v>
      </c>
      <c r="S169" s="11">
        <v>88.7</v>
      </c>
      <c r="T169" s="15">
        <f t="shared" si="70"/>
        <v>2445.5033500000004</v>
      </c>
      <c r="U169" s="11">
        <v>69</v>
      </c>
      <c r="V169" s="15">
        <f t="shared" si="71"/>
        <v>1902.3645000000001</v>
      </c>
      <c r="W169" s="11">
        <v>83.66</v>
      </c>
      <c r="X169" s="15">
        <f t="shared" si="72"/>
        <v>2306.5480299999999</v>
      </c>
      <c r="Y169" s="11">
        <v>54.68</v>
      </c>
      <c r="Z169" s="15">
        <f t="shared" si="73"/>
        <v>1507.5549400000002</v>
      </c>
      <c r="AA169" s="23">
        <v>86.099000000000004</v>
      </c>
      <c r="AB169" s="15">
        <f t="shared" si="74"/>
        <v>23737.924795000003</v>
      </c>
      <c r="AC169" s="23">
        <v>98.233999999999995</v>
      </c>
      <c r="AD169" s="15">
        <f t="shared" si="75"/>
        <v>27083.60497</v>
      </c>
      <c r="AE169" s="20">
        <v>92.59</v>
      </c>
      <c r="AF169" s="15">
        <f t="shared" si="76"/>
        <v>25527.525950000003</v>
      </c>
      <c r="AG169" s="21">
        <v>91.84</v>
      </c>
      <c r="AH169" s="15">
        <f t="shared" si="77"/>
        <v>18792.759999999998</v>
      </c>
      <c r="AI169" s="21">
        <v>108.45</v>
      </c>
      <c r="AJ169" s="15">
        <f t="shared" si="78"/>
        <v>22191.581249999999</v>
      </c>
      <c r="AK169" s="20">
        <v>149.25</v>
      </c>
      <c r="AL169" s="15">
        <f t="shared" si="79"/>
        <v>30540.28125</v>
      </c>
      <c r="AM169" s="29">
        <v>658</v>
      </c>
      <c r="AN169" s="15">
        <f t="shared" si="80"/>
        <v>13464.324999999999</v>
      </c>
      <c r="AO169" s="22">
        <v>187.31</v>
      </c>
      <c r="AP169" s="15">
        <f t="shared" si="81"/>
        <v>5164.2303550000006</v>
      </c>
      <c r="AQ169" s="24">
        <f t="shared" si="82"/>
        <v>-1.0580999999999996</v>
      </c>
      <c r="AR169" s="24">
        <f t="shared" si="83"/>
        <v>-1.0449999999999982</v>
      </c>
      <c r="AS169" s="24">
        <f t="shared" si="84"/>
        <v>-0.6434000000000033</v>
      </c>
      <c r="AT169" s="24">
        <f t="shared" si="85"/>
        <v>-0.99639999999999773</v>
      </c>
      <c r="AU169" s="24">
        <f t="shared" si="86"/>
        <v>-0.92399999999999949</v>
      </c>
      <c r="AV169" s="24">
        <f t="shared" si="87"/>
        <v>-0.50940000000000296</v>
      </c>
      <c r="AW169" s="24">
        <f t="shared" si="88"/>
        <v>-0.78129999999999811</v>
      </c>
      <c r="AX169" s="24">
        <f t="shared" si="89"/>
        <v>-0.3519000000000041</v>
      </c>
      <c r="AY169" s="24"/>
      <c r="AZ169" s="24"/>
      <c r="BA169" s="24"/>
      <c r="BB169" s="24"/>
      <c r="BC169" s="17">
        <v>20.462499999999999</v>
      </c>
      <c r="BD169" s="12">
        <v>27.570500000000003</v>
      </c>
    </row>
    <row r="170" spans="1:56">
      <c r="A170" s="2">
        <v>166</v>
      </c>
      <c r="B170" s="5">
        <v>39315</v>
      </c>
      <c r="C170" s="14">
        <v>39.97</v>
      </c>
      <c r="D170" s="4">
        <f t="shared" si="90"/>
        <v>821.64330499999994</v>
      </c>
      <c r="E170" s="14">
        <v>54.03</v>
      </c>
      <c r="F170" s="15">
        <f t="shared" si="91"/>
        <v>1110.6676950000001</v>
      </c>
      <c r="G170" s="14">
        <v>96.95</v>
      </c>
      <c r="H170" s="15">
        <f t="shared" si="92"/>
        <v>1992.952675</v>
      </c>
      <c r="I170" s="14">
        <v>50.99</v>
      </c>
      <c r="J170" s="15">
        <f t="shared" si="93"/>
        <v>1048.175935</v>
      </c>
      <c r="K170" s="14">
        <v>27.06</v>
      </c>
      <c r="L170" s="15">
        <f t="shared" si="94"/>
        <v>556.25888999999995</v>
      </c>
      <c r="M170" s="14">
        <v>38.35</v>
      </c>
      <c r="N170" s="15">
        <f t="shared" si="95"/>
        <v>788.34177499999998</v>
      </c>
      <c r="O170" s="16">
        <v>43.93</v>
      </c>
      <c r="P170" s="15">
        <f t="shared" si="68"/>
        <v>1215.3234499999999</v>
      </c>
      <c r="Q170" s="11">
        <v>92.71</v>
      </c>
      <c r="R170" s="15">
        <f t="shared" si="69"/>
        <v>2564.82215</v>
      </c>
      <c r="S170" s="11">
        <v>88.96</v>
      </c>
      <c r="T170" s="15">
        <f t="shared" si="70"/>
        <v>2461.0783999999999</v>
      </c>
      <c r="U170" s="11">
        <v>69.8</v>
      </c>
      <c r="V170" s="15">
        <f t="shared" si="71"/>
        <v>1931.0169999999998</v>
      </c>
      <c r="W170" s="11">
        <v>83.89</v>
      </c>
      <c r="X170" s="15">
        <f t="shared" si="72"/>
        <v>2320.8168500000002</v>
      </c>
      <c r="Y170" s="11">
        <v>56.7</v>
      </c>
      <c r="Z170" s="15">
        <f t="shared" si="73"/>
        <v>1568.6055000000001</v>
      </c>
      <c r="AA170" s="23">
        <v>85.983999999999995</v>
      </c>
      <c r="AB170" s="15">
        <f t="shared" si="74"/>
        <v>23787.473599999998</v>
      </c>
      <c r="AC170" s="23">
        <v>98.325999999999993</v>
      </c>
      <c r="AD170" s="15">
        <f t="shared" si="75"/>
        <v>27201.887899999998</v>
      </c>
      <c r="AE170" s="20">
        <v>92.14</v>
      </c>
      <c r="AF170" s="15">
        <f t="shared" si="76"/>
        <v>25490.531000000003</v>
      </c>
      <c r="AG170" s="21">
        <v>93.4</v>
      </c>
      <c r="AH170" s="15">
        <f t="shared" si="77"/>
        <v>19199.771000000001</v>
      </c>
      <c r="AI170" s="21">
        <v>108.45</v>
      </c>
      <c r="AJ170" s="15">
        <f t="shared" si="78"/>
        <v>22293.524250000002</v>
      </c>
      <c r="AK170" s="20">
        <v>150.9</v>
      </c>
      <c r="AL170" s="15">
        <f t="shared" si="79"/>
        <v>31019.758500000004</v>
      </c>
      <c r="AM170" s="29">
        <v>657.8</v>
      </c>
      <c r="AN170" s="15">
        <f t="shared" si="80"/>
        <v>13522.065699999999</v>
      </c>
      <c r="AO170" s="22">
        <v>182.69</v>
      </c>
      <c r="AP170" s="15">
        <f t="shared" si="81"/>
        <v>5054.1188499999998</v>
      </c>
      <c r="AQ170" s="24">
        <f t="shared" si="82"/>
        <v>-1.1521000000000008</v>
      </c>
      <c r="AR170" s="24">
        <f t="shared" si="83"/>
        <v>-1.1389999999999993</v>
      </c>
      <c r="AS170" s="24">
        <f t="shared" si="84"/>
        <v>-0.73789999999999978</v>
      </c>
      <c r="AT170" s="24">
        <f t="shared" si="85"/>
        <v>-1.0903999999999989</v>
      </c>
      <c r="AU170" s="24">
        <f t="shared" si="86"/>
        <v>-1.0180000000000007</v>
      </c>
      <c r="AV170" s="24">
        <f t="shared" si="87"/>
        <v>-0.60389999999999944</v>
      </c>
      <c r="AW170" s="24">
        <f t="shared" si="88"/>
        <v>-0.8752999999999993</v>
      </c>
      <c r="AX170" s="24">
        <f t="shared" si="89"/>
        <v>-0.44640000000000057</v>
      </c>
      <c r="AY170" s="24"/>
      <c r="AZ170" s="24"/>
      <c r="BA170" s="24"/>
      <c r="BB170" s="24"/>
      <c r="BC170" s="17">
        <v>20.5565</v>
      </c>
      <c r="BD170" s="12">
        <v>27.664999999999999</v>
      </c>
    </row>
    <row r="171" spans="1:56">
      <c r="A171" s="2">
        <v>167</v>
      </c>
      <c r="B171" s="5">
        <v>39316</v>
      </c>
      <c r="C171" s="14">
        <v>40.26</v>
      </c>
      <c r="D171" s="4">
        <f t="shared" si="90"/>
        <v>823.94102999999996</v>
      </c>
      <c r="E171" s="14">
        <v>53.95</v>
      </c>
      <c r="F171" s="15">
        <f t="shared" si="91"/>
        <v>1104.1137249999999</v>
      </c>
      <c r="G171" s="14">
        <v>97.99</v>
      </c>
      <c r="H171" s="15">
        <f t="shared" si="92"/>
        <v>2005.4143449999997</v>
      </c>
      <c r="I171" s="14">
        <v>51.48</v>
      </c>
      <c r="J171" s="15">
        <f t="shared" si="93"/>
        <v>1053.5639399999998</v>
      </c>
      <c r="K171" s="14">
        <v>27.094999999999999</v>
      </c>
      <c r="L171" s="15">
        <f t="shared" si="94"/>
        <v>554.5127225</v>
      </c>
      <c r="M171" s="14">
        <v>39.14</v>
      </c>
      <c r="N171" s="15">
        <f t="shared" si="95"/>
        <v>801.01966999999991</v>
      </c>
      <c r="O171" s="16">
        <v>44.15</v>
      </c>
      <c r="P171" s="15">
        <f t="shared" si="68"/>
        <v>1225.7805999999998</v>
      </c>
      <c r="Q171" s="11">
        <v>93.13</v>
      </c>
      <c r="R171" s="15">
        <f t="shared" si="69"/>
        <v>2585.6613199999997</v>
      </c>
      <c r="S171" s="11">
        <v>90.66</v>
      </c>
      <c r="T171" s="15">
        <f t="shared" si="70"/>
        <v>2517.0842399999997</v>
      </c>
      <c r="U171" s="11">
        <v>71.709999999999994</v>
      </c>
      <c r="V171" s="15">
        <f t="shared" si="71"/>
        <v>1990.9564399999997</v>
      </c>
      <c r="W171" s="11">
        <v>84.44</v>
      </c>
      <c r="X171" s="15">
        <f t="shared" si="72"/>
        <v>2344.3921599999999</v>
      </c>
      <c r="Y171" s="11">
        <v>56.61</v>
      </c>
      <c r="Z171" s="15">
        <f t="shared" si="73"/>
        <v>1571.7200399999999</v>
      </c>
      <c r="AA171" s="23">
        <v>85.801000000000002</v>
      </c>
      <c r="AB171" s="15">
        <f t="shared" si="74"/>
        <v>23821.789640000003</v>
      </c>
      <c r="AC171" s="23">
        <v>97.965000000000003</v>
      </c>
      <c r="AD171" s="15">
        <f t="shared" si="75"/>
        <v>27199.0026</v>
      </c>
      <c r="AE171" s="20">
        <v>92.65</v>
      </c>
      <c r="AF171" s="15">
        <f t="shared" si="76"/>
        <v>25723.346000000001</v>
      </c>
      <c r="AG171" s="21">
        <v>93.2</v>
      </c>
      <c r="AH171" s="15">
        <f t="shared" si="77"/>
        <v>19073.845999999998</v>
      </c>
      <c r="AI171" s="21">
        <v>108.45</v>
      </c>
      <c r="AJ171" s="15">
        <f t="shared" si="78"/>
        <v>22194.834750000002</v>
      </c>
      <c r="AK171" s="20">
        <v>151.4</v>
      </c>
      <c r="AL171" s="15">
        <f t="shared" si="79"/>
        <v>30984.766999999996</v>
      </c>
      <c r="AM171" s="29">
        <v>660.9</v>
      </c>
      <c r="AN171" s="15">
        <f t="shared" si="80"/>
        <v>13525.648949999999</v>
      </c>
      <c r="AO171" s="22">
        <v>182.6</v>
      </c>
      <c r="AP171" s="15">
        <f t="shared" si="81"/>
        <v>5069.7064</v>
      </c>
      <c r="AQ171" s="24">
        <f t="shared" si="82"/>
        <v>-1.0610999999999997</v>
      </c>
      <c r="AR171" s="24">
        <f t="shared" si="83"/>
        <v>-1.0479999999999983</v>
      </c>
      <c r="AS171" s="24">
        <f t="shared" si="84"/>
        <v>-0.83689999999999998</v>
      </c>
      <c r="AT171" s="24">
        <f t="shared" si="85"/>
        <v>-0.99939999999999785</v>
      </c>
      <c r="AU171" s="24">
        <f t="shared" si="86"/>
        <v>-0.9269999999999996</v>
      </c>
      <c r="AV171" s="24">
        <f t="shared" si="87"/>
        <v>-0.70289999999999964</v>
      </c>
      <c r="AW171" s="24">
        <f t="shared" si="88"/>
        <v>-0.78429999999999822</v>
      </c>
      <c r="AX171" s="24">
        <f t="shared" si="89"/>
        <v>-0.54540000000000077</v>
      </c>
      <c r="AY171" s="24"/>
      <c r="AZ171" s="24"/>
      <c r="BA171" s="24"/>
      <c r="BB171" s="24"/>
      <c r="BC171" s="17">
        <v>20.465499999999999</v>
      </c>
      <c r="BD171" s="12">
        <v>27.763999999999999</v>
      </c>
    </row>
    <row r="172" spans="1:56">
      <c r="A172" s="2">
        <v>168</v>
      </c>
      <c r="B172" s="5">
        <v>39317</v>
      </c>
      <c r="C172" s="14">
        <v>40.42</v>
      </c>
      <c r="D172" s="4">
        <f t="shared" si="90"/>
        <v>825.03282999999999</v>
      </c>
      <c r="E172" s="14">
        <v>53.98</v>
      </c>
      <c r="F172" s="15">
        <f t="shared" si="91"/>
        <v>1101.81277</v>
      </c>
      <c r="G172" s="14">
        <v>96.74</v>
      </c>
      <c r="H172" s="15">
        <f t="shared" si="92"/>
        <v>1974.60851</v>
      </c>
      <c r="I172" s="14">
        <v>51.58</v>
      </c>
      <c r="J172" s="15">
        <f t="shared" si="93"/>
        <v>1052.8251700000001</v>
      </c>
      <c r="K172" s="14">
        <v>27.015000000000001</v>
      </c>
      <c r="L172" s="15">
        <f t="shared" si="94"/>
        <v>551.4166725</v>
      </c>
      <c r="M172" s="14">
        <v>39.119999999999997</v>
      </c>
      <c r="N172" s="15">
        <f t="shared" si="95"/>
        <v>798.49788000000001</v>
      </c>
      <c r="O172" s="16">
        <v>43.89</v>
      </c>
      <c r="P172" s="15">
        <f t="shared" si="68"/>
        <v>1215.3141000000001</v>
      </c>
      <c r="Q172" s="11">
        <v>91.16</v>
      </c>
      <c r="R172" s="15">
        <f t="shared" si="69"/>
        <v>2524.2204000000002</v>
      </c>
      <c r="S172" s="11">
        <v>91.3</v>
      </c>
      <c r="T172" s="15">
        <f t="shared" si="70"/>
        <v>2528.0970000000002</v>
      </c>
      <c r="U172" s="11">
        <v>72.959999999999994</v>
      </c>
      <c r="V172" s="15">
        <f t="shared" si="71"/>
        <v>2020.2623999999998</v>
      </c>
      <c r="W172" s="11">
        <v>85.54</v>
      </c>
      <c r="X172" s="15">
        <f t="shared" si="72"/>
        <v>2368.6026000000002</v>
      </c>
      <c r="Y172" s="11">
        <v>56.06</v>
      </c>
      <c r="Z172" s="15">
        <f t="shared" si="73"/>
        <v>1552.3014000000001</v>
      </c>
      <c r="AA172" s="23">
        <v>85.783000000000001</v>
      </c>
      <c r="AB172" s="15">
        <f t="shared" si="74"/>
        <v>23753.312700000002</v>
      </c>
      <c r="AC172" s="23">
        <v>98.081000000000003</v>
      </c>
      <c r="AD172" s="15">
        <f t="shared" si="75"/>
        <v>27158.628900000003</v>
      </c>
      <c r="AE172" s="20">
        <v>90.78</v>
      </c>
      <c r="AF172" s="15">
        <f t="shared" si="76"/>
        <v>25136.982000000004</v>
      </c>
      <c r="AG172" s="21">
        <v>93.5</v>
      </c>
      <c r="AH172" s="15">
        <f t="shared" si="77"/>
        <v>19084.752499999999</v>
      </c>
      <c r="AI172" s="21">
        <v>107.24</v>
      </c>
      <c r="AJ172" s="15">
        <f t="shared" si="78"/>
        <v>21889.292600000001</v>
      </c>
      <c r="AK172" s="20">
        <v>151.4</v>
      </c>
      <c r="AL172" s="15">
        <f t="shared" si="79"/>
        <v>30903.011000000002</v>
      </c>
      <c r="AM172" s="29">
        <v>658.9</v>
      </c>
      <c r="AN172" s="15">
        <f t="shared" si="80"/>
        <v>13449.137349999999</v>
      </c>
      <c r="AO172" s="22">
        <v>184.85</v>
      </c>
      <c r="AP172" s="15">
        <f t="shared" si="81"/>
        <v>5118.4965000000002</v>
      </c>
      <c r="AQ172" s="24">
        <f t="shared" si="82"/>
        <v>-1.0071000000000012</v>
      </c>
      <c r="AR172" s="24">
        <f t="shared" si="83"/>
        <v>-0.99399999999999977</v>
      </c>
      <c r="AS172" s="24">
        <f t="shared" si="84"/>
        <v>-0.76290000000000191</v>
      </c>
      <c r="AT172" s="24">
        <f t="shared" si="85"/>
        <v>-0.94539999999999935</v>
      </c>
      <c r="AU172" s="24">
        <f t="shared" si="86"/>
        <v>-0.87300000000000111</v>
      </c>
      <c r="AV172" s="24">
        <f t="shared" si="87"/>
        <v>-0.62890000000000157</v>
      </c>
      <c r="AW172" s="24">
        <f t="shared" si="88"/>
        <v>-0.73029999999999973</v>
      </c>
      <c r="AX172" s="24">
        <f t="shared" si="89"/>
        <v>-0.47140000000000271</v>
      </c>
      <c r="AY172" s="24"/>
      <c r="AZ172" s="24"/>
      <c r="BA172" s="24"/>
      <c r="BB172" s="24"/>
      <c r="BC172" s="17">
        <v>20.4115</v>
      </c>
      <c r="BD172" s="12">
        <v>27.69</v>
      </c>
    </row>
    <row r="173" spans="1:56">
      <c r="A173" s="2">
        <v>169</v>
      </c>
      <c r="B173" s="5">
        <v>39318</v>
      </c>
      <c r="C173" s="14">
        <v>40.049999999999997</v>
      </c>
      <c r="D173" s="4">
        <f t="shared" si="90"/>
        <v>812.07382499999994</v>
      </c>
      <c r="E173" s="14">
        <v>54</v>
      </c>
      <c r="F173" s="15">
        <f t="shared" si="91"/>
        <v>1094.931</v>
      </c>
      <c r="G173" s="14">
        <v>98.47</v>
      </c>
      <c r="H173" s="15">
        <f t="shared" si="92"/>
        <v>1996.626955</v>
      </c>
      <c r="I173" s="14">
        <v>52.22</v>
      </c>
      <c r="J173" s="15">
        <f t="shared" si="93"/>
        <v>1058.8388299999999</v>
      </c>
      <c r="K173" s="14">
        <v>27.06</v>
      </c>
      <c r="L173" s="15">
        <f t="shared" si="94"/>
        <v>548.6820899999999</v>
      </c>
      <c r="M173" s="14">
        <v>39.409999999999997</v>
      </c>
      <c r="N173" s="15">
        <f t="shared" si="95"/>
        <v>799.09686499999987</v>
      </c>
      <c r="O173" s="16">
        <v>44.04</v>
      </c>
      <c r="P173" s="15">
        <f t="shared" si="68"/>
        <v>1220.3484000000001</v>
      </c>
      <c r="Q173" s="11">
        <v>91.14</v>
      </c>
      <c r="R173" s="15">
        <f t="shared" si="69"/>
        <v>2525.4893999999999</v>
      </c>
      <c r="S173" s="11">
        <v>92.7</v>
      </c>
      <c r="T173" s="15">
        <f t="shared" si="70"/>
        <v>2568.7170000000001</v>
      </c>
      <c r="U173" s="11">
        <v>73.900000000000006</v>
      </c>
      <c r="V173" s="15">
        <f t="shared" si="71"/>
        <v>2047.7690000000002</v>
      </c>
      <c r="W173" s="11">
        <v>85.68</v>
      </c>
      <c r="X173" s="15">
        <f t="shared" si="72"/>
        <v>2374.1928000000003</v>
      </c>
      <c r="Y173" s="11">
        <v>56.93</v>
      </c>
      <c r="Z173" s="15">
        <f t="shared" si="73"/>
        <v>1577.5303000000001</v>
      </c>
      <c r="AA173" s="23">
        <v>85.688000000000002</v>
      </c>
      <c r="AB173" s="15">
        <f t="shared" si="74"/>
        <v>23744.144799999998</v>
      </c>
      <c r="AC173" s="23">
        <v>98.108000000000004</v>
      </c>
      <c r="AD173" s="15">
        <f t="shared" si="75"/>
        <v>27185.726800000004</v>
      </c>
      <c r="AE173" s="20">
        <v>91.19</v>
      </c>
      <c r="AF173" s="15">
        <f t="shared" si="76"/>
        <v>25268.748999999996</v>
      </c>
      <c r="AG173" s="21">
        <v>94.04</v>
      </c>
      <c r="AH173" s="15">
        <f t="shared" si="77"/>
        <v>19068.0206</v>
      </c>
      <c r="AI173" s="21">
        <v>107.91</v>
      </c>
      <c r="AJ173" s="15">
        <f t="shared" si="78"/>
        <v>21880.371149999995</v>
      </c>
      <c r="AK173" s="20">
        <v>151.65</v>
      </c>
      <c r="AL173" s="15">
        <f t="shared" si="79"/>
        <v>30749.312249999999</v>
      </c>
      <c r="AM173" s="29">
        <v>669</v>
      </c>
      <c r="AN173" s="15">
        <f t="shared" si="80"/>
        <v>13564.978499999999</v>
      </c>
      <c r="AO173" s="22">
        <v>191.2</v>
      </c>
      <c r="AP173" s="15">
        <f t="shared" si="81"/>
        <v>5298.152</v>
      </c>
      <c r="AQ173" s="24">
        <f t="shared" si="82"/>
        <v>-0.87209999999999965</v>
      </c>
      <c r="AR173" s="24">
        <f t="shared" si="83"/>
        <v>-0.85899999999999821</v>
      </c>
      <c r="AS173" s="24">
        <f t="shared" si="84"/>
        <v>-0.78290000000000148</v>
      </c>
      <c r="AT173" s="24">
        <f t="shared" si="85"/>
        <v>-0.81039999999999779</v>
      </c>
      <c r="AU173" s="24">
        <f t="shared" si="86"/>
        <v>-0.73799999999999955</v>
      </c>
      <c r="AV173" s="24">
        <f t="shared" si="87"/>
        <v>-0.64890000000000114</v>
      </c>
      <c r="AW173" s="24">
        <f t="shared" si="88"/>
        <v>-0.59529999999999816</v>
      </c>
      <c r="AX173" s="24">
        <f t="shared" si="89"/>
        <v>-0.49140000000000228</v>
      </c>
      <c r="AY173" s="24"/>
      <c r="AZ173" s="24"/>
      <c r="BA173" s="24"/>
      <c r="BB173" s="24"/>
      <c r="BC173" s="17">
        <v>20.276499999999999</v>
      </c>
      <c r="BD173" s="12">
        <v>27.71</v>
      </c>
    </row>
    <row r="174" spans="1:56">
      <c r="A174" s="2">
        <v>170</v>
      </c>
      <c r="B174" s="5">
        <v>39321</v>
      </c>
      <c r="C174" s="14">
        <v>40.21</v>
      </c>
      <c r="D174" s="4">
        <f t="shared" si="90"/>
        <v>818.71581000000003</v>
      </c>
      <c r="E174" s="14">
        <v>54.01</v>
      </c>
      <c r="F174" s="15">
        <f t="shared" si="91"/>
        <v>1099.6976099999999</v>
      </c>
      <c r="G174" s="14">
        <v>98.54</v>
      </c>
      <c r="H174" s="15">
        <f t="shared" si="92"/>
        <v>2006.3729400000002</v>
      </c>
      <c r="I174" s="14">
        <v>52.17</v>
      </c>
      <c r="J174" s="15">
        <f t="shared" si="93"/>
        <v>1062.2333700000001</v>
      </c>
      <c r="K174" s="14">
        <v>26.94</v>
      </c>
      <c r="L174" s="15">
        <f t="shared" si="94"/>
        <v>548.52534000000003</v>
      </c>
      <c r="M174" s="14">
        <v>39</v>
      </c>
      <c r="N174" s="15">
        <f t="shared" si="95"/>
        <v>794.07900000000006</v>
      </c>
      <c r="O174" s="16">
        <v>44</v>
      </c>
      <c r="P174" s="15">
        <f t="shared" si="68"/>
        <v>1222.0999999999999</v>
      </c>
      <c r="Q174" s="11">
        <v>91.64</v>
      </c>
      <c r="R174" s="15">
        <f t="shared" si="69"/>
        <v>2545.3009999999999</v>
      </c>
      <c r="S174" s="11">
        <v>90.95</v>
      </c>
      <c r="T174" s="15">
        <f t="shared" si="70"/>
        <v>2526.13625</v>
      </c>
      <c r="U174" s="11">
        <v>73.989999999999995</v>
      </c>
      <c r="V174" s="15">
        <f t="shared" si="71"/>
        <v>2055.0722499999997</v>
      </c>
      <c r="W174" s="11">
        <v>84.82</v>
      </c>
      <c r="X174" s="15">
        <f t="shared" si="72"/>
        <v>2355.8754999999996</v>
      </c>
      <c r="Y174" s="11">
        <v>56.33</v>
      </c>
      <c r="Z174" s="15">
        <f t="shared" si="73"/>
        <v>1564.56575</v>
      </c>
      <c r="AA174" s="23">
        <v>86.034000000000006</v>
      </c>
      <c r="AB174" s="15">
        <f t="shared" si="74"/>
        <v>23895.943499999998</v>
      </c>
      <c r="AC174" s="23">
        <v>98.194999999999993</v>
      </c>
      <c r="AD174" s="15">
        <f t="shared" si="75"/>
        <v>27273.661249999997</v>
      </c>
      <c r="AE174" s="20">
        <v>91.17</v>
      </c>
      <c r="AF174" s="15">
        <f t="shared" si="76"/>
        <v>25322.467499999999</v>
      </c>
      <c r="AG174" s="21">
        <v>94</v>
      </c>
      <c r="AH174" s="15">
        <f t="shared" si="77"/>
        <v>19139.34</v>
      </c>
      <c r="AI174" s="21">
        <v>108.27</v>
      </c>
      <c r="AJ174" s="15">
        <f t="shared" si="78"/>
        <v>22044.8547</v>
      </c>
      <c r="AK174" s="20">
        <v>151.15</v>
      </c>
      <c r="AL174" s="15">
        <f t="shared" si="79"/>
        <v>30775.651500000004</v>
      </c>
      <c r="AM174" s="29">
        <v>667.3</v>
      </c>
      <c r="AN174" s="15">
        <f t="shared" si="80"/>
        <v>13586.8953</v>
      </c>
      <c r="AO174" s="22">
        <v>194.8</v>
      </c>
      <c r="AP174" s="15">
        <f t="shared" si="81"/>
        <v>5410.57</v>
      </c>
      <c r="AQ174" s="24">
        <f t="shared" si="82"/>
        <v>-0.95660000000000167</v>
      </c>
      <c r="AR174" s="24">
        <f t="shared" si="83"/>
        <v>-0.94350000000000023</v>
      </c>
      <c r="AS174" s="24">
        <f t="shared" si="84"/>
        <v>-0.84789999999999921</v>
      </c>
      <c r="AT174" s="24">
        <f t="shared" si="85"/>
        <v>-0.89489999999999981</v>
      </c>
      <c r="AU174" s="24">
        <f t="shared" si="86"/>
        <v>-0.82250000000000156</v>
      </c>
      <c r="AV174" s="24">
        <f t="shared" si="87"/>
        <v>-0.71389999999999887</v>
      </c>
      <c r="AW174" s="24">
        <f t="shared" si="88"/>
        <v>-0.67980000000000018</v>
      </c>
      <c r="AX174" s="24">
        <f t="shared" si="89"/>
        <v>-0.55640000000000001</v>
      </c>
      <c r="AY174" s="24"/>
      <c r="AZ174" s="24"/>
      <c r="BA174" s="24"/>
      <c r="BB174" s="24"/>
      <c r="BC174" s="17">
        <v>20.361000000000001</v>
      </c>
      <c r="BD174" s="12">
        <v>27.774999999999999</v>
      </c>
    </row>
    <row r="175" spans="1:56">
      <c r="A175" s="2">
        <v>171</v>
      </c>
      <c r="B175" s="5">
        <v>39322</v>
      </c>
      <c r="C175" s="14">
        <v>39.6</v>
      </c>
      <c r="D175" s="4">
        <f t="shared" si="90"/>
        <v>802.98900000000003</v>
      </c>
      <c r="E175" s="14">
        <v>53.26</v>
      </c>
      <c r="F175" s="15">
        <f t="shared" si="91"/>
        <v>1079.97965</v>
      </c>
      <c r="G175" s="14">
        <v>95.65</v>
      </c>
      <c r="H175" s="15">
        <f t="shared" si="92"/>
        <v>1939.5428750000001</v>
      </c>
      <c r="I175" s="14">
        <v>51.23</v>
      </c>
      <c r="J175" s="15">
        <f t="shared" si="93"/>
        <v>1038.816325</v>
      </c>
      <c r="K175" s="14">
        <v>26.765000000000001</v>
      </c>
      <c r="L175" s="15">
        <f t="shared" si="94"/>
        <v>542.72728749999999</v>
      </c>
      <c r="M175" s="14">
        <v>38.049999999999997</v>
      </c>
      <c r="N175" s="15">
        <f t="shared" si="95"/>
        <v>771.55887499999994</v>
      </c>
      <c r="O175" s="16">
        <v>43.3</v>
      </c>
      <c r="P175" s="15">
        <f t="shared" si="68"/>
        <v>1193.7809999999999</v>
      </c>
      <c r="Q175" s="11">
        <v>90.05</v>
      </c>
      <c r="R175" s="15">
        <f t="shared" si="69"/>
        <v>2482.6785</v>
      </c>
      <c r="S175" s="11">
        <v>89.03</v>
      </c>
      <c r="T175" s="15">
        <f t="shared" si="70"/>
        <v>2454.5571</v>
      </c>
      <c r="U175" s="11">
        <v>71.989999999999995</v>
      </c>
      <c r="V175" s="15">
        <f t="shared" si="71"/>
        <v>1984.7642999999998</v>
      </c>
      <c r="W175" s="11">
        <v>84.07</v>
      </c>
      <c r="X175" s="15">
        <f t="shared" si="72"/>
        <v>2317.8098999999997</v>
      </c>
      <c r="Y175" s="11">
        <v>56.02</v>
      </c>
      <c r="Z175" s="15">
        <f t="shared" si="73"/>
        <v>1544.4714000000001</v>
      </c>
      <c r="AA175" s="23">
        <v>86.350999999999999</v>
      </c>
      <c r="AB175" s="15">
        <f t="shared" si="74"/>
        <v>23806.970700000002</v>
      </c>
      <c r="AC175" s="23">
        <v>98.346000000000004</v>
      </c>
      <c r="AD175" s="15">
        <f t="shared" si="75"/>
        <v>27113.992200000001</v>
      </c>
      <c r="AE175" s="20">
        <v>91.05</v>
      </c>
      <c r="AF175" s="15">
        <f t="shared" si="76"/>
        <v>25102.485000000001</v>
      </c>
      <c r="AG175" s="21">
        <v>94.31</v>
      </c>
      <c r="AH175" s="15">
        <f t="shared" si="77"/>
        <v>19123.71025</v>
      </c>
      <c r="AI175" s="21">
        <v>108.83</v>
      </c>
      <c r="AJ175" s="15">
        <f t="shared" si="78"/>
        <v>22068.003250000002</v>
      </c>
      <c r="AK175" s="20">
        <v>151.19999999999999</v>
      </c>
      <c r="AL175" s="15">
        <f t="shared" si="79"/>
        <v>30659.579999999994</v>
      </c>
      <c r="AM175" s="29">
        <v>663.5</v>
      </c>
      <c r="AN175" s="15">
        <f t="shared" si="80"/>
        <v>13454.12125</v>
      </c>
      <c r="AO175" s="22">
        <v>193.4</v>
      </c>
      <c r="AP175" s="15">
        <f t="shared" si="81"/>
        <v>5332.0380000000005</v>
      </c>
      <c r="AQ175" s="24">
        <f t="shared" si="82"/>
        <v>-0.87310000000000088</v>
      </c>
      <c r="AR175" s="24">
        <f t="shared" si="83"/>
        <v>-0.85999999999999943</v>
      </c>
      <c r="AS175" s="24">
        <f t="shared" si="84"/>
        <v>-0.64290000000000092</v>
      </c>
      <c r="AT175" s="24">
        <f t="shared" si="85"/>
        <v>-0.81139999999999901</v>
      </c>
      <c r="AU175" s="24">
        <f t="shared" si="86"/>
        <v>-0.73900000000000077</v>
      </c>
      <c r="AV175" s="24">
        <f t="shared" si="87"/>
        <v>-0.50890000000000057</v>
      </c>
      <c r="AW175" s="24">
        <f t="shared" si="88"/>
        <v>-0.59629999999999939</v>
      </c>
      <c r="AX175" s="24">
        <f t="shared" si="89"/>
        <v>-0.35140000000000171</v>
      </c>
      <c r="AY175" s="24"/>
      <c r="AZ175" s="24"/>
      <c r="BA175" s="24"/>
      <c r="BB175" s="24"/>
      <c r="BC175" s="17">
        <v>20.2775</v>
      </c>
      <c r="BD175" s="12">
        <v>27.57</v>
      </c>
    </row>
    <row r="176" spans="1:56">
      <c r="A176" s="2">
        <v>172</v>
      </c>
      <c r="B176" s="5">
        <v>39323</v>
      </c>
      <c r="C176" s="14">
        <v>40.24</v>
      </c>
      <c r="D176" s="4">
        <f t="shared" si="90"/>
        <v>813.97472000000005</v>
      </c>
      <c r="E176" s="14">
        <v>53.51</v>
      </c>
      <c r="F176" s="15">
        <f t="shared" si="91"/>
        <v>1082.4002800000001</v>
      </c>
      <c r="G176" s="14">
        <v>96.9</v>
      </c>
      <c r="H176" s="15">
        <f t="shared" si="92"/>
        <v>1960.0932000000003</v>
      </c>
      <c r="I176" s="14">
        <v>51.6</v>
      </c>
      <c r="J176" s="15">
        <f t="shared" si="93"/>
        <v>1043.7648000000002</v>
      </c>
      <c r="K176" s="14">
        <v>27.73</v>
      </c>
      <c r="L176" s="15">
        <f t="shared" si="94"/>
        <v>560.92244000000005</v>
      </c>
      <c r="M176" s="14">
        <v>38.71</v>
      </c>
      <c r="N176" s="15">
        <f t="shared" si="95"/>
        <v>783.02588000000003</v>
      </c>
      <c r="O176" s="16">
        <v>43.41</v>
      </c>
      <c r="P176" s="15">
        <f t="shared" si="68"/>
        <v>1200.3733199999999</v>
      </c>
      <c r="Q176" s="11">
        <v>90.1</v>
      </c>
      <c r="R176" s="15">
        <f t="shared" si="69"/>
        <v>2491.4452000000001</v>
      </c>
      <c r="S176" s="11">
        <v>88.13</v>
      </c>
      <c r="T176" s="15">
        <f t="shared" si="70"/>
        <v>2436.9707600000002</v>
      </c>
      <c r="U176" s="11">
        <v>71.319999999999993</v>
      </c>
      <c r="V176" s="15">
        <f t="shared" si="71"/>
        <v>1972.1406399999998</v>
      </c>
      <c r="W176" s="11">
        <v>84.29</v>
      </c>
      <c r="X176" s="15">
        <f t="shared" si="72"/>
        <v>2330.7870800000001</v>
      </c>
      <c r="Y176" s="11">
        <v>55.78</v>
      </c>
      <c r="Z176" s="15">
        <f t="shared" si="73"/>
        <v>1542.4285600000001</v>
      </c>
      <c r="AA176" s="23">
        <v>86.094999999999999</v>
      </c>
      <c r="AB176" s="15">
        <f t="shared" si="74"/>
        <v>23806.989400000002</v>
      </c>
      <c r="AC176" s="23">
        <v>98.283000000000001</v>
      </c>
      <c r="AD176" s="15">
        <f t="shared" si="75"/>
        <v>27177.21516</v>
      </c>
      <c r="AE176" s="20">
        <v>90.55</v>
      </c>
      <c r="AF176" s="15">
        <f t="shared" si="76"/>
        <v>25038.886000000002</v>
      </c>
      <c r="AG176" s="21">
        <v>94.64</v>
      </c>
      <c r="AH176" s="15">
        <f t="shared" si="77"/>
        <v>19143.779200000001</v>
      </c>
      <c r="AI176" s="21">
        <v>109.04</v>
      </c>
      <c r="AJ176" s="15">
        <f t="shared" si="78"/>
        <v>22056.611200000003</v>
      </c>
      <c r="AK176" s="20">
        <v>151.55000000000001</v>
      </c>
      <c r="AL176" s="15">
        <f t="shared" si="79"/>
        <v>30655.534000000003</v>
      </c>
      <c r="AM176" s="29">
        <v>667.6</v>
      </c>
      <c r="AN176" s="15">
        <f t="shared" si="80"/>
        <v>13504.212800000001</v>
      </c>
      <c r="AO176" s="22">
        <v>196.6</v>
      </c>
      <c r="AP176" s="15">
        <f t="shared" si="81"/>
        <v>5436.3832000000002</v>
      </c>
      <c r="AQ176" s="24">
        <f t="shared" si="82"/>
        <v>-0.82360000000000255</v>
      </c>
      <c r="AR176" s="24">
        <f t="shared" si="83"/>
        <v>-0.81050000000000111</v>
      </c>
      <c r="AS176" s="24">
        <f t="shared" si="84"/>
        <v>-0.72490000000000165</v>
      </c>
      <c r="AT176" s="24">
        <f t="shared" si="85"/>
        <v>-0.76190000000000069</v>
      </c>
      <c r="AU176" s="24">
        <f t="shared" si="86"/>
        <v>-0.68950000000000244</v>
      </c>
      <c r="AV176" s="24">
        <f t="shared" si="87"/>
        <v>-0.59090000000000131</v>
      </c>
      <c r="AW176" s="24">
        <f t="shared" si="88"/>
        <v>-0.54680000000000106</v>
      </c>
      <c r="AX176" s="24">
        <f t="shared" si="89"/>
        <v>-0.43340000000000245</v>
      </c>
      <c r="AY176" s="24"/>
      <c r="AZ176" s="24"/>
      <c r="BA176" s="24"/>
      <c r="BB176" s="24"/>
      <c r="BC176" s="17">
        <v>20.228000000000002</v>
      </c>
      <c r="BD176" s="12">
        <v>27.652000000000001</v>
      </c>
    </row>
    <row r="177" spans="1:56">
      <c r="A177" s="2">
        <v>173</v>
      </c>
      <c r="B177" s="5">
        <v>39324</v>
      </c>
      <c r="C177" s="14">
        <v>41.1</v>
      </c>
      <c r="D177" s="4">
        <f t="shared" ref="D177:D208" si="96">C177*BC177</f>
        <v>836.44665000000009</v>
      </c>
      <c r="E177" s="14">
        <v>53.4</v>
      </c>
      <c r="F177" s="15">
        <f t="shared" ref="F177:F208" si="97">E177*BC177</f>
        <v>1086.7701</v>
      </c>
      <c r="G177" s="14">
        <v>96.85</v>
      </c>
      <c r="H177" s="15">
        <f t="shared" ref="H177:H208" si="98">G177*BC177</f>
        <v>1971.0427750000001</v>
      </c>
      <c r="I177" s="14">
        <v>51.22</v>
      </c>
      <c r="J177" s="15">
        <f t="shared" ref="J177:J208" si="99">I177*BC177</f>
        <v>1042.40383</v>
      </c>
      <c r="K177" s="14">
        <v>27.88</v>
      </c>
      <c r="L177" s="15">
        <f t="shared" ref="L177:L208" si="100">K177*BC177</f>
        <v>567.39981999999998</v>
      </c>
      <c r="M177" s="14">
        <v>38.4</v>
      </c>
      <c r="N177" s="15">
        <f t="shared" ref="N177:N208" si="101">M177*BC177</f>
        <v>781.49760000000003</v>
      </c>
      <c r="O177" s="16">
        <v>43.8</v>
      </c>
      <c r="P177" s="15">
        <f t="shared" si="68"/>
        <v>1215.1433999999999</v>
      </c>
      <c r="Q177" s="11">
        <v>89.99</v>
      </c>
      <c r="R177" s="15">
        <f t="shared" si="69"/>
        <v>2496.5925700000003</v>
      </c>
      <c r="S177" s="11">
        <v>89.81</v>
      </c>
      <c r="T177" s="15">
        <f t="shared" si="70"/>
        <v>2491.5988300000004</v>
      </c>
      <c r="U177" s="11">
        <v>72.55</v>
      </c>
      <c r="V177" s="15">
        <f t="shared" si="71"/>
        <v>2012.7546500000001</v>
      </c>
      <c r="W177" s="11">
        <v>85.89</v>
      </c>
      <c r="X177" s="15">
        <f t="shared" si="72"/>
        <v>2382.84627</v>
      </c>
      <c r="Y177" s="11">
        <v>56.75</v>
      </c>
      <c r="Z177" s="15">
        <f t="shared" si="73"/>
        <v>1574.41525</v>
      </c>
      <c r="AA177" s="23">
        <v>85.828000000000003</v>
      </c>
      <c r="AB177" s="15">
        <f t="shared" si="74"/>
        <v>23811.262040000001</v>
      </c>
      <c r="AC177" s="23">
        <v>98.26</v>
      </c>
      <c r="AD177" s="15">
        <f t="shared" si="75"/>
        <v>27260.271800000006</v>
      </c>
      <c r="AE177" s="20">
        <v>90.55</v>
      </c>
      <c r="AF177" s="15">
        <f t="shared" si="76"/>
        <v>25121.286500000002</v>
      </c>
      <c r="AG177" s="21">
        <v>94.51</v>
      </c>
      <c r="AH177" s="15">
        <f t="shared" si="77"/>
        <v>19234.202650000003</v>
      </c>
      <c r="AI177" s="21">
        <v>109.12</v>
      </c>
      <c r="AJ177" s="15">
        <f t="shared" si="78"/>
        <v>22207.556800000002</v>
      </c>
      <c r="AK177" s="20">
        <v>152.4</v>
      </c>
      <c r="AL177" s="15">
        <f t="shared" si="79"/>
        <v>31015.686000000005</v>
      </c>
      <c r="AM177" s="29">
        <v>664.1</v>
      </c>
      <c r="AN177" s="15">
        <f t="shared" si="80"/>
        <v>13515.431150000002</v>
      </c>
      <c r="AO177" s="22">
        <v>195.1</v>
      </c>
      <c r="AP177" s="15">
        <f t="shared" si="81"/>
        <v>5412.6593000000003</v>
      </c>
      <c r="AQ177" s="24">
        <f t="shared" si="82"/>
        <v>-0.9471000000000025</v>
      </c>
      <c r="AR177" s="24">
        <f t="shared" si="83"/>
        <v>-0.93400000000000105</v>
      </c>
      <c r="AS177" s="24">
        <f t="shared" si="84"/>
        <v>-0.81590000000000273</v>
      </c>
      <c r="AT177" s="24">
        <f t="shared" si="85"/>
        <v>-0.88540000000000063</v>
      </c>
      <c r="AU177" s="24">
        <f t="shared" si="86"/>
        <v>-0.81300000000000239</v>
      </c>
      <c r="AV177" s="24">
        <f t="shared" si="87"/>
        <v>-0.68190000000000239</v>
      </c>
      <c r="AW177" s="24">
        <f t="shared" si="88"/>
        <v>-0.67030000000000101</v>
      </c>
      <c r="AX177" s="24">
        <f t="shared" si="89"/>
        <v>-0.52440000000000353</v>
      </c>
      <c r="AY177" s="24"/>
      <c r="AZ177" s="24"/>
      <c r="BA177" s="24"/>
      <c r="BB177" s="24"/>
      <c r="BC177" s="17">
        <v>20.351500000000001</v>
      </c>
      <c r="BD177" s="12">
        <v>27.743000000000002</v>
      </c>
    </row>
    <row r="178" spans="1:56">
      <c r="A178" s="2">
        <v>174</v>
      </c>
      <c r="B178" s="5">
        <v>39325</v>
      </c>
      <c r="C178" s="14">
        <v>41.21</v>
      </c>
      <c r="D178" s="4">
        <f t="shared" si="96"/>
        <v>837.38720000000001</v>
      </c>
      <c r="E178" s="14">
        <v>53.78</v>
      </c>
      <c r="F178" s="15">
        <f t="shared" si="97"/>
        <v>1092.8096</v>
      </c>
      <c r="G178" s="14">
        <v>96.7</v>
      </c>
      <c r="H178" s="15">
        <f t="shared" si="98"/>
        <v>1964.9440000000002</v>
      </c>
      <c r="I178" s="14">
        <v>52.22</v>
      </c>
      <c r="J178" s="15">
        <f t="shared" si="99"/>
        <v>1061.1104</v>
      </c>
      <c r="K178" s="14">
        <v>28.17</v>
      </c>
      <c r="L178" s="15">
        <f t="shared" si="100"/>
        <v>572.4144</v>
      </c>
      <c r="M178" s="14">
        <v>38.869999999999997</v>
      </c>
      <c r="N178" s="15">
        <f t="shared" si="101"/>
        <v>789.83839999999998</v>
      </c>
      <c r="O178" s="16">
        <v>44.63</v>
      </c>
      <c r="P178" s="15">
        <f t="shared" si="68"/>
        <v>1236.0501650000001</v>
      </c>
      <c r="Q178" s="11">
        <v>90.63</v>
      </c>
      <c r="R178" s="15">
        <f t="shared" si="69"/>
        <v>2510.043165</v>
      </c>
      <c r="S178" s="11">
        <v>92.39</v>
      </c>
      <c r="T178" s="15">
        <f t="shared" si="70"/>
        <v>2558.7872450000004</v>
      </c>
      <c r="U178" s="11">
        <v>73.849999999999994</v>
      </c>
      <c r="V178" s="15">
        <f t="shared" si="71"/>
        <v>2045.3126750000001</v>
      </c>
      <c r="W178" s="11">
        <v>86.32</v>
      </c>
      <c r="X178" s="15">
        <f t="shared" si="72"/>
        <v>2390.6755600000001</v>
      </c>
      <c r="Y178" s="11">
        <v>58.16</v>
      </c>
      <c r="Z178" s="15">
        <f t="shared" si="73"/>
        <v>1610.77028</v>
      </c>
      <c r="AA178" s="23">
        <v>86.02</v>
      </c>
      <c r="AB178" s="15">
        <f t="shared" si="74"/>
        <v>23823.669100000003</v>
      </c>
      <c r="AC178" s="23">
        <v>98.051000000000002</v>
      </c>
      <c r="AD178" s="15">
        <f t="shared" si="75"/>
        <v>27155.714705000006</v>
      </c>
      <c r="AE178" s="20">
        <v>90.65</v>
      </c>
      <c r="AF178" s="15">
        <f t="shared" si="76"/>
        <v>25105.970750000008</v>
      </c>
      <c r="AG178" s="21">
        <v>94.39</v>
      </c>
      <c r="AH178" s="15">
        <f t="shared" si="77"/>
        <v>19180.047999999999</v>
      </c>
      <c r="AI178" s="21">
        <v>109.7</v>
      </c>
      <c r="AJ178" s="15">
        <f t="shared" si="78"/>
        <v>22291.040000000001</v>
      </c>
      <c r="AK178" s="20">
        <v>152.6</v>
      </c>
      <c r="AL178" s="15">
        <f t="shared" si="79"/>
        <v>31008.32</v>
      </c>
      <c r="AM178" s="29">
        <v>672.4</v>
      </c>
      <c r="AN178" s="15">
        <f t="shared" si="80"/>
        <v>13663.168</v>
      </c>
      <c r="AO178" s="22">
        <v>196.02</v>
      </c>
      <c r="AP178" s="15">
        <f t="shared" si="81"/>
        <v>5428.8719100000008</v>
      </c>
      <c r="AQ178" s="24">
        <f t="shared" si="82"/>
        <v>-0.9156000000000013</v>
      </c>
      <c r="AR178" s="24">
        <f t="shared" si="83"/>
        <v>-0.90249999999999986</v>
      </c>
      <c r="AS178" s="24">
        <f t="shared" si="84"/>
        <v>-0.7684000000000033</v>
      </c>
      <c r="AT178" s="24">
        <f t="shared" si="85"/>
        <v>-0.85389999999999944</v>
      </c>
      <c r="AU178" s="24">
        <f t="shared" si="86"/>
        <v>-0.78150000000000119</v>
      </c>
      <c r="AV178" s="24">
        <f t="shared" si="87"/>
        <v>-0.63440000000000296</v>
      </c>
      <c r="AW178" s="24">
        <f t="shared" si="88"/>
        <v>-0.63879999999999981</v>
      </c>
      <c r="AX178" s="24">
        <f t="shared" si="89"/>
        <v>-0.4769000000000041</v>
      </c>
      <c r="AY178" s="24"/>
      <c r="AZ178" s="24"/>
      <c r="BA178" s="24"/>
      <c r="BB178" s="24"/>
      <c r="BC178" s="17">
        <v>20.32</v>
      </c>
      <c r="BD178" s="12">
        <v>27.695500000000003</v>
      </c>
    </row>
    <row r="179" spans="1:56">
      <c r="A179" s="2">
        <v>175</v>
      </c>
      <c r="B179" s="5">
        <v>39329</v>
      </c>
      <c r="C179" s="14">
        <v>41.36</v>
      </c>
      <c r="D179" s="4">
        <f t="shared" si="96"/>
        <v>840.76607999999999</v>
      </c>
      <c r="E179" s="14">
        <v>54.37</v>
      </c>
      <c r="F179" s="15">
        <f t="shared" si="97"/>
        <v>1105.2333599999999</v>
      </c>
      <c r="G179" s="14">
        <v>95.92</v>
      </c>
      <c r="H179" s="15">
        <f t="shared" si="98"/>
        <v>1949.86176</v>
      </c>
      <c r="I179" s="14">
        <v>53.02</v>
      </c>
      <c r="J179" s="15">
        <f t="shared" si="99"/>
        <v>1077.7905600000001</v>
      </c>
      <c r="K179" s="14">
        <v>28.21</v>
      </c>
      <c r="L179" s="15">
        <f t="shared" si="100"/>
        <v>573.45288000000005</v>
      </c>
      <c r="M179" s="14">
        <v>39.04</v>
      </c>
      <c r="N179" s="15">
        <f t="shared" si="101"/>
        <v>793.60511999999994</v>
      </c>
      <c r="O179" s="16">
        <v>45.6</v>
      </c>
      <c r="P179" s="15">
        <f t="shared" si="68"/>
        <v>1260.8399999999999</v>
      </c>
      <c r="Q179" s="11">
        <v>94.19</v>
      </c>
      <c r="R179" s="15">
        <f t="shared" si="69"/>
        <v>2604.3534999999997</v>
      </c>
      <c r="S179" s="11">
        <v>92.97</v>
      </c>
      <c r="T179" s="15">
        <f t="shared" si="70"/>
        <v>2570.6205</v>
      </c>
      <c r="U179" s="11">
        <v>80.61</v>
      </c>
      <c r="V179" s="15">
        <f t="shared" si="71"/>
        <v>2228.8665000000001</v>
      </c>
      <c r="W179" s="11">
        <v>86.37</v>
      </c>
      <c r="X179" s="15">
        <f t="shared" si="72"/>
        <v>2388.1305000000002</v>
      </c>
      <c r="Y179" s="11">
        <v>58.52</v>
      </c>
      <c r="Z179" s="15">
        <f t="shared" si="73"/>
        <v>1618.078</v>
      </c>
      <c r="AA179" s="23">
        <v>86.096000000000004</v>
      </c>
      <c r="AB179" s="15">
        <f t="shared" si="74"/>
        <v>23805.544000000002</v>
      </c>
      <c r="AC179" s="23">
        <v>97.784999999999997</v>
      </c>
      <c r="AD179" s="15">
        <f t="shared" si="75"/>
        <v>27037.552499999998</v>
      </c>
      <c r="AE179" s="20">
        <v>90.84</v>
      </c>
      <c r="AF179" s="15">
        <f t="shared" si="76"/>
        <v>25117.260000000002</v>
      </c>
      <c r="AG179" s="21">
        <v>94.58</v>
      </c>
      <c r="AH179" s="15">
        <f t="shared" si="77"/>
        <v>19226.222399999999</v>
      </c>
      <c r="AI179" s="21">
        <v>110.06</v>
      </c>
      <c r="AJ179" s="15">
        <f t="shared" si="78"/>
        <v>22372.996800000001</v>
      </c>
      <c r="AK179" s="20">
        <v>152.4</v>
      </c>
      <c r="AL179" s="15">
        <f t="shared" si="79"/>
        <v>30979.871999999999</v>
      </c>
      <c r="AM179" s="29">
        <v>681.9</v>
      </c>
      <c r="AN179" s="15">
        <f t="shared" si="80"/>
        <v>13861.663199999999</v>
      </c>
      <c r="AO179" s="22">
        <v>199.11</v>
      </c>
      <c r="AP179" s="15">
        <f t="shared" si="81"/>
        <v>5505.3914999999997</v>
      </c>
      <c r="AQ179" s="24">
        <f t="shared" si="82"/>
        <v>-0.92360000000000042</v>
      </c>
      <c r="AR179" s="24">
        <f t="shared" si="83"/>
        <v>-0.91049999999999898</v>
      </c>
      <c r="AS179" s="24">
        <f t="shared" si="84"/>
        <v>-0.72289999999999921</v>
      </c>
      <c r="AT179" s="24">
        <f t="shared" si="85"/>
        <v>-0.86189999999999856</v>
      </c>
      <c r="AU179" s="24">
        <f t="shared" si="86"/>
        <v>-0.78950000000000031</v>
      </c>
      <c r="AV179" s="24">
        <f t="shared" si="87"/>
        <v>-0.58889999999999887</v>
      </c>
      <c r="AW179" s="24">
        <f t="shared" si="88"/>
        <v>-0.64679999999999893</v>
      </c>
      <c r="AX179" s="24">
        <f t="shared" si="89"/>
        <v>-0.43140000000000001</v>
      </c>
      <c r="AY179" s="24"/>
      <c r="AZ179" s="24"/>
      <c r="BA179" s="24"/>
      <c r="BB179" s="24"/>
      <c r="BC179" s="17">
        <v>20.327999999999999</v>
      </c>
      <c r="BD179" s="12">
        <v>27.65</v>
      </c>
    </row>
    <row r="180" spans="1:56">
      <c r="A180" s="2">
        <v>176</v>
      </c>
      <c r="B180" s="5">
        <v>39330</v>
      </c>
      <c r="C180" s="14">
        <v>40.93</v>
      </c>
      <c r="D180" s="4">
        <f t="shared" si="96"/>
        <v>829.71249499999999</v>
      </c>
      <c r="E180" s="14">
        <v>53.69</v>
      </c>
      <c r="F180" s="15">
        <f t="shared" si="97"/>
        <v>1088.376835</v>
      </c>
      <c r="G180" s="14">
        <v>95.84</v>
      </c>
      <c r="H180" s="15">
        <f t="shared" si="98"/>
        <v>1942.8205600000001</v>
      </c>
      <c r="I180" s="14">
        <v>53.15</v>
      </c>
      <c r="J180" s="15">
        <f t="shared" si="99"/>
        <v>1077.4302250000001</v>
      </c>
      <c r="K180" s="14">
        <v>27.734999999999999</v>
      </c>
      <c r="L180" s="15">
        <f t="shared" si="100"/>
        <v>562.23005249999994</v>
      </c>
      <c r="M180" s="14">
        <v>38.75</v>
      </c>
      <c r="N180" s="15">
        <f t="shared" si="101"/>
        <v>785.520625</v>
      </c>
      <c r="O180" s="16">
        <v>44.9</v>
      </c>
      <c r="P180" s="15">
        <f t="shared" si="68"/>
        <v>1241.934</v>
      </c>
      <c r="Q180" s="11">
        <v>92.22</v>
      </c>
      <c r="R180" s="15">
        <f t="shared" si="69"/>
        <v>2550.8051999999998</v>
      </c>
      <c r="S180" s="11">
        <v>92.05</v>
      </c>
      <c r="T180" s="15">
        <f t="shared" si="70"/>
        <v>2546.1030000000001</v>
      </c>
      <c r="U180" s="11">
        <v>77.900000000000006</v>
      </c>
      <c r="V180" s="15">
        <f t="shared" si="71"/>
        <v>2154.7139999999999</v>
      </c>
      <c r="W180" s="11">
        <v>83.7</v>
      </c>
      <c r="X180" s="15">
        <f t="shared" si="72"/>
        <v>2315.1420000000003</v>
      </c>
      <c r="Y180" s="11">
        <v>57.24</v>
      </c>
      <c r="Z180" s="15">
        <f t="shared" si="73"/>
        <v>1583.2584000000002</v>
      </c>
      <c r="AA180" s="23">
        <v>86.284000000000006</v>
      </c>
      <c r="AB180" s="15">
        <f t="shared" si="74"/>
        <v>23866.154399999999</v>
      </c>
      <c r="AC180" s="23">
        <v>98.097999999999999</v>
      </c>
      <c r="AD180" s="15">
        <f t="shared" si="75"/>
        <v>27133.906800000001</v>
      </c>
      <c r="AE180" s="20">
        <v>91.06</v>
      </c>
      <c r="AF180" s="15">
        <f t="shared" si="76"/>
        <v>25187.196</v>
      </c>
      <c r="AG180" s="21">
        <v>94.44</v>
      </c>
      <c r="AH180" s="15">
        <f t="shared" si="77"/>
        <v>19144.404600000002</v>
      </c>
      <c r="AI180" s="21">
        <v>110.42</v>
      </c>
      <c r="AJ180" s="15">
        <f t="shared" si="78"/>
        <v>22383.790300000001</v>
      </c>
      <c r="AK180" s="20">
        <v>152.65</v>
      </c>
      <c r="AL180" s="15">
        <f t="shared" si="79"/>
        <v>30944.444750000002</v>
      </c>
      <c r="AM180" s="29">
        <v>682.6</v>
      </c>
      <c r="AN180" s="15">
        <f t="shared" si="80"/>
        <v>13837.3259</v>
      </c>
      <c r="AO180" s="22">
        <v>199.14</v>
      </c>
      <c r="AP180" s="15">
        <f t="shared" si="81"/>
        <v>5508.2123999999994</v>
      </c>
      <c r="AQ180" s="24">
        <f t="shared" si="82"/>
        <v>-0.86710000000000065</v>
      </c>
      <c r="AR180" s="24">
        <f t="shared" si="83"/>
        <v>-0.8539999999999992</v>
      </c>
      <c r="AS180" s="24">
        <f t="shared" si="84"/>
        <v>-0.73290000000000077</v>
      </c>
      <c r="AT180" s="24">
        <f t="shared" si="85"/>
        <v>-0.80539999999999878</v>
      </c>
      <c r="AU180" s="24">
        <f t="shared" si="86"/>
        <v>-0.73300000000000054</v>
      </c>
      <c r="AV180" s="24">
        <f t="shared" si="87"/>
        <v>-0.59890000000000043</v>
      </c>
      <c r="AW180" s="24">
        <f t="shared" si="88"/>
        <v>-0.59029999999999916</v>
      </c>
      <c r="AX180" s="24">
        <f t="shared" si="89"/>
        <v>-0.44140000000000157</v>
      </c>
      <c r="AY180" s="24"/>
      <c r="AZ180" s="24"/>
      <c r="BA180" s="24"/>
      <c r="BB180" s="24"/>
      <c r="BC180" s="17">
        <v>20.2715</v>
      </c>
      <c r="BD180" s="12">
        <v>27.66</v>
      </c>
    </row>
    <row r="181" spans="1:56">
      <c r="A181" s="2">
        <v>177</v>
      </c>
      <c r="B181" s="5">
        <v>39331</v>
      </c>
      <c r="C181" s="14">
        <v>40.54</v>
      </c>
      <c r="D181" s="4">
        <f t="shared" si="96"/>
        <v>817.20532000000003</v>
      </c>
      <c r="E181" s="14">
        <v>54.66</v>
      </c>
      <c r="F181" s="15">
        <f t="shared" si="97"/>
        <v>1101.83628</v>
      </c>
      <c r="G181" s="14">
        <v>96.2</v>
      </c>
      <c r="H181" s="15">
        <f t="shared" si="98"/>
        <v>1939.1996000000001</v>
      </c>
      <c r="I181" s="14">
        <v>53.46</v>
      </c>
      <c r="J181" s="15">
        <f t="shared" si="99"/>
        <v>1077.6466800000001</v>
      </c>
      <c r="K181" s="14">
        <v>27.9</v>
      </c>
      <c r="L181" s="15">
        <f t="shared" si="100"/>
        <v>562.40819999999997</v>
      </c>
      <c r="M181" s="14">
        <v>39.4</v>
      </c>
      <c r="N181" s="15">
        <f t="shared" si="101"/>
        <v>794.22519999999997</v>
      </c>
      <c r="O181" s="16">
        <v>45.13</v>
      </c>
      <c r="P181" s="15">
        <f t="shared" si="68"/>
        <v>1245.565435</v>
      </c>
      <c r="Q181" s="11">
        <v>92.37</v>
      </c>
      <c r="R181" s="15">
        <f t="shared" si="69"/>
        <v>2549.3658150000001</v>
      </c>
      <c r="S181" s="11">
        <v>92.63</v>
      </c>
      <c r="T181" s="15">
        <f t="shared" si="70"/>
        <v>2556.5416849999997</v>
      </c>
      <c r="U181" s="11">
        <v>76.150000000000006</v>
      </c>
      <c r="V181" s="15">
        <f t="shared" si="71"/>
        <v>2101.7019250000003</v>
      </c>
      <c r="W181" s="11">
        <v>83.86</v>
      </c>
      <c r="X181" s="15">
        <f t="shared" si="72"/>
        <v>2314.4940699999997</v>
      </c>
      <c r="Y181" s="11">
        <v>56.8</v>
      </c>
      <c r="Z181" s="15">
        <f t="shared" si="73"/>
        <v>1567.6515999999999</v>
      </c>
      <c r="AA181" s="23">
        <v>86.13</v>
      </c>
      <c r="AB181" s="15">
        <f t="shared" si="74"/>
        <v>23771.449349999999</v>
      </c>
      <c r="AC181" s="23">
        <v>98.137</v>
      </c>
      <c r="AD181" s="15">
        <f t="shared" si="75"/>
        <v>27085.321315000001</v>
      </c>
      <c r="AE181" s="20">
        <v>91.46</v>
      </c>
      <c r="AF181" s="15">
        <f t="shared" si="76"/>
        <v>25242.502699999997</v>
      </c>
      <c r="AG181" s="21">
        <v>94.76</v>
      </c>
      <c r="AH181" s="15">
        <f t="shared" si="77"/>
        <v>19101.720800000003</v>
      </c>
      <c r="AI181" s="21">
        <v>110.47</v>
      </c>
      <c r="AJ181" s="15">
        <f t="shared" si="78"/>
        <v>22268.542600000001</v>
      </c>
      <c r="AK181" s="20">
        <v>152.4</v>
      </c>
      <c r="AL181" s="15">
        <f t="shared" si="79"/>
        <v>30720.792000000001</v>
      </c>
      <c r="AM181" s="29">
        <v>695.8</v>
      </c>
      <c r="AN181" s="15">
        <f t="shared" si="80"/>
        <v>14025.936400000001</v>
      </c>
      <c r="AO181" s="22">
        <v>197.61</v>
      </c>
      <c r="AP181" s="15">
        <f t="shared" si="81"/>
        <v>5453.9371950000004</v>
      </c>
      <c r="AQ181" s="24">
        <f t="shared" si="82"/>
        <v>-0.75360000000000227</v>
      </c>
      <c r="AR181" s="24">
        <f t="shared" si="83"/>
        <v>-0.74050000000000082</v>
      </c>
      <c r="AS181" s="24">
        <f t="shared" si="84"/>
        <v>-0.67239999999999966</v>
      </c>
      <c r="AT181" s="24">
        <f t="shared" si="85"/>
        <v>-0.6919000000000004</v>
      </c>
      <c r="AU181" s="24">
        <f t="shared" si="86"/>
        <v>-0.61950000000000216</v>
      </c>
      <c r="AV181" s="24">
        <f t="shared" si="87"/>
        <v>-0.53839999999999932</v>
      </c>
      <c r="AW181" s="24">
        <f t="shared" si="88"/>
        <v>-0.47680000000000078</v>
      </c>
      <c r="AX181" s="24">
        <f t="shared" si="89"/>
        <v>-0.38090000000000046</v>
      </c>
      <c r="AY181" s="24"/>
      <c r="AZ181" s="24"/>
      <c r="BA181" s="24"/>
      <c r="BB181" s="24"/>
      <c r="BC181" s="17">
        <v>20.158000000000001</v>
      </c>
      <c r="BD181" s="12">
        <v>27.599499999999999</v>
      </c>
    </row>
    <row r="182" spans="1:56">
      <c r="A182" s="2">
        <v>178</v>
      </c>
      <c r="B182" s="5">
        <v>39332</v>
      </c>
      <c r="C182" s="14">
        <v>40.020000000000003</v>
      </c>
      <c r="D182" s="4">
        <f t="shared" si="96"/>
        <v>801.32046000000003</v>
      </c>
      <c r="E182" s="14">
        <v>54.59</v>
      </c>
      <c r="F182" s="15">
        <f t="shared" si="97"/>
        <v>1093.05557</v>
      </c>
      <c r="G182" s="14">
        <v>94.84</v>
      </c>
      <c r="H182" s="15">
        <f t="shared" si="98"/>
        <v>1898.9813200000001</v>
      </c>
      <c r="I182" s="14">
        <v>53.07</v>
      </c>
      <c r="J182" s="15">
        <f t="shared" si="99"/>
        <v>1062.6206099999999</v>
      </c>
      <c r="K182" s="14">
        <v>27.35</v>
      </c>
      <c r="L182" s="15">
        <f t="shared" si="100"/>
        <v>547.62905000000001</v>
      </c>
      <c r="M182" s="14">
        <v>38.75</v>
      </c>
      <c r="N182" s="15">
        <f t="shared" si="101"/>
        <v>775.89125000000001</v>
      </c>
      <c r="O182" s="16">
        <v>43.38</v>
      </c>
      <c r="P182" s="15">
        <f t="shared" si="68"/>
        <v>1195.8781500000002</v>
      </c>
      <c r="Q182" s="11">
        <v>89.7</v>
      </c>
      <c r="R182" s="15">
        <f t="shared" si="69"/>
        <v>2472.8047500000002</v>
      </c>
      <c r="S182" s="11">
        <v>89.05</v>
      </c>
      <c r="T182" s="15">
        <f t="shared" si="70"/>
        <v>2454.8858749999999</v>
      </c>
      <c r="U182" s="11">
        <v>74.150000000000006</v>
      </c>
      <c r="V182" s="15">
        <f t="shared" si="71"/>
        <v>2044.1301250000004</v>
      </c>
      <c r="W182" s="11">
        <v>82.75</v>
      </c>
      <c r="X182" s="15">
        <f t="shared" si="72"/>
        <v>2281.2106250000002</v>
      </c>
      <c r="Y182" s="11">
        <v>55.17</v>
      </c>
      <c r="Z182" s="15">
        <f t="shared" si="73"/>
        <v>1520.8989750000003</v>
      </c>
      <c r="AA182" s="23">
        <v>86.724999999999994</v>
      </c>
      <c r="AB182" s="15">
        <f t="shared" si="74"/>
        <v>23907.914375</v>
      </c>
      <c r="AC182" s="23">
        <v>98.581999999999994</v>
      </c>
      <c r="AD182" s="15">
        <f t="shared" si="75"/>
        <v>27176.592850000001</v>
      </c>
      <c r="AE182" s="20">
        <v>91.77</v>
      </c>
      <c r="AF182" s="15">
        <f t="shared" si="76"/>
        <v>25298.694749999999</v>
      </c>
      <c r="AG182" s="21">
        <v>94.41</v>
      </c>
      <c r="AH182" s="15">
        <f t="shared" si="77"/>
        <v>18903.7143</v>
      </c>
      <c r="AI182" s="21">
        <v>110.47</v>
      </c>
      <c r="AJ182" s="15">
        <f t="shared" si="78"/>
        <v>22119.408100000001</v>
      </c>
      <c r="AK182" s="20">
        <v>152.30000000000001</v>
      </c>
      <c r="AL182" s="15">
        <f t="shared" si="79"/>
        <v>30495.028999999999</v>
      </c>
      <c r="AM182" s="29">
        <v>700.7</v>
      </c>
      <c r="AN182" s="15">
        <f t="shared" si="80"/>
        <v>14030.116100000001</v>
      </c>
      <c r="AO182" s="22">
        <v>198.66</v>
      </c>
      <c r="AP182" s="15">
        <f t="shared" si="81"/>
        <v>5476.5595500000009</v>
      </c>
      <c r="AQ182" s="24">
        <f t="shared" si="82"/>
        <v>-0.6186000000000007</v>
      </c>
      <c r="AR182" s="24">
        <f t="shared" si="83"/>
        <v>-0.60549999999999926</v>
      </c>
      <c r="AS182" s="24">
        <f t="shared" si="84"/>
        <v>-0.64040000000000319</v>
      </c>
      <c r="AT182" s="24">
        <f t="shared" si="85"/>
        <v>-0.55689999999999884</v>
      </c>
      <c r="AU182" s="24">
        <f t="shared" si="86"/>
        <v>-0.4845000000000006</v>
      </c>
      <c r="AV182" s="24">
        <f t="shared" si="87"/>
        <v>-0.50640000000000285</v>
      </c>
      <c r="AW182" s="24">
        <f t="shared" si="88"/>
        <v>-0.34179999999999922</v>
      </c>
      <c r="AX182" s="24">
        <f t="shared" si="89"/>
        <v>-0.34890000000000398</v>
      </c>
      <c r="AY182" s="24"/>
      <c r="AZ182" s="24"/>
      <c r="BA182" s="24"/>
      <c r="BB182" s="24"/>
      <c r="BC182" s="17">
        <v>20.023</v>
      </c>
      <c r="BD182" s="12">
        <v>27.567500000000003</v>
      </c>
    </row>
    <row r="183" spans="1:56">
      <c r="A183" s="2">
        <v>179</v>
      </c>
      <c r="B183" s="5">
        <v>39335</v>
      </c>
      <c r="C183" s="14">
        <v>39.85</v>
      </c>
      <c r="D183" s="4">
        <f t="shared" si="96"/>
        <v>799.21167500000013</v>
      </c>
      <c r="E183" s="14">
        <v>54.57</v>
      </c>
      <c r="F183" s="15">
        <f t="shared" si="97"/>
        <v>1094.4286350000002</v>
      </c>
      <c r="G183" s="14">
        <v>95.33</v>
      </c>
      <c r="H183" s="15">
        <f t="shared" si="98"/>
        <v>1911.8908150000002</v>
      </c>
      <c r="I183" s="14">
        <v>53.05</v>
      </c>
      <c r="J183" s="15">
        <f t="shared" si="99"/>
        <v>1063.9442750000001</v>
      </c>
      <c r="K183" s="14">
        <v>27.574999999999999</v>
      </c>
      <c r="L183" s="15">
        <f t="shared" si="100"/>
        <v>553.03041250000001</v>
      </c>
      <c r="M183" s="14">
        <v>39.19</v>
      </c>
      <c r="N183" s="15">
        <f t="shared" si="101"/>
        <v>785.97504500000002</v>
      </c>
      <c r="O183" s="16">
        <v>42.76</v>
      </c>
      <c r="P183" s="15">
        <f t="shared" si="68"/>
        <v>1183.1692</v>
      </c>
      <c r="Q183" s="11">
        <v>88.82</v>
      </c>
      <c r="R183" s="15">
        <f t="shared" si="69"/>
        <v>2457.6493999999998</v>
      </c>
      <c r="S183" s="11">
        <v>87.84</v>
      </c>
      <c r="T183" s="15">
        <f t="shared" si="70"/>
        <v>2430.5328000000004</v>
      </c>
      <c r="U183" s="11">
        <v>71.41</v>
      </c>
      <c r="V183" s="15">
        <f t="shared" si="71"/>
        <v>1975.9147</v>
      </c>
      <c r="W183" s="11">
        <v>81.61</v>
      </c>
      <c r="X183" s="15">
        <f t="shared" si="72"/>
        <v>2258.1487000000002</v>
      </c>
      <c r="Y183" s="11">
        <v>54.65</v>
      </c>
      <c r="Z183" s="15">
        <f t="shared" si="73"/>
        <v>1512.1655000000001</v>
      </c>
      <c r="AA183" s="23">
        <v>86.891000000000005</v>
      </c>
      <c r="AB183" s="15">
        <f t="shared" si="74"/>
        <v>24042.739700000002</v>
      </c>
      <c r="AC183" s="23">
        <v>98.888000000000005</v>
      </c>
      <c r="AD183" s="15">
        <f t="shared" si="75"/>
        <v>27362.309600000004</v>
      </c>
      <c r="AE183" s="20">
        <v>90.91</v>
      </c>
      <c r="AF183" s="15">
        <f t="shared" si="76"/>
        <v>25154.796999999999</v>
      </c>
      <c r="AG183" s="21">
        <v>95.12</v>
      </c>
      <c r="AH183" s="15">
        <f t="shared" si="77"/>
        <v>19076.791600000004</v>
      </c>
      <c r="AI183" s="21">
        <v>111.69</v>
      </c>
      <c r="AJ183" s="15">
        <f t="shared" si="78"/>
        <v>22399.987949999999</v>
      </c>
      <c r="AK183" s="20">
        <v>152.94999999999999</v>
      </c>
      <c r="AL183" s="15">
        <f t="shared" si="79"/>
        <v>30674.88725</v>
      </c>
      <c r="AM183" s="29">
        <v>703.5</v>
      </c>
      <c r="AN183" s="15">
        <f t="shared" si="80"/>
        <v>14109.044250000001</v>
      </c>
      <c r="AO183" s="22">
        <v>197.88</v>
      </c>
      <c r="AP183" s="15">
        <f t="shared" si="81"/>
        <v>5475.3396000000002</v>
      </c>
      <c r="AQ183" s="24">
        <f t="shared" si="82"/>
        <v>-0.65110000000000312</v>
      </c>
      <c r="AR183" s="24">
        <f t="shared" si="83"/>
        <v>-0.63800000000000168</v>
      </c>
      <c r="AS183" s="24">
        <f t="shared" si="84"/>
        <v>-0.74290000000000234</v>
      </c>
      <c r="AT183" s="24">
        <f t="shared" si="85"/>
        <v>-0.58940000000000126</v>
      </c>
      <c r="AU183" s="24">
        <f t="shared" si="86"/>
        <v>-0.51700000000000301</v>
      </c>
      <c r="AV183" s="24">
        <f t="shared" si="87"/>
        <v>-0.608900000000002</v>
      </c>
      <c r="AW183" s="24">
        <f t="shared" si="88"/>
        <v>-0.37430000000000163</v>
      </c>
      <c r="AX183" s="24">
        <f t="shared" si="89"/>
        <v>-0.45140000000000313</v>
      </c>
      <c r="AY183" s="24"/>
      <c r="AZ183" s="24"/>
      <c r="BA183" s="24"/>
      <c r="BB183" s="24"/>
      <c r="BC183" s="17">
        <v>20.055500000000002</v>
      </c>
      <c r="BD183" s="12">
        <v>27.67</v>
      </c>
    </row>
    <row r="184" spans="1:56">
      <c r="A184" s="2">
        <v>180</v>
      </c>
      <c r="B184" s="5">
        <v>39336</v>
      </c>
      <c r="C184" s="14">
        <v>39.57</v>
      </c>
      <c r="D184" s="4">
        <f t="shared" si="96"/>
        <v>789.50063999999998</v>
      </c>
      <c r="E184" s="14">
        <v>55.66</v>
      </c>
      <c r="F184" s="15">
        <f t="shared" si="97"/>
        <v>1110.5283199999999</v>
      </c>
      <c r="G184" s="14">
        <v>97.44</v>
      </c>
      <c r="H184" s="15">
        <f t="shared" si="98"/>
        <v>1944.1228799999997</v>
      </c>
      <c r="I184" s="14">
        <v>54.01</v>
      </c>
      <c r="J184" s="15">
        <f t="shared" si="99"/>
        <v>1077.6075199999998</v>
      </c>
      <c r="K184" s="14">
        <v>27.765000000000001</v>
      </c>
      <c r="L184" s="15">
        <f t="shared" si="100"/>
        <v>553.96727999999996</v>
      </c>
      <c r="M184" s="14">
        <v>39.5</v>
      </c>
      <c r="N184" s="15">
        <f t="shared" si="101"/>
        <v>788.10399999999993</v>
      </c>
      <c r="O184" s="16">
        <v>43.61</v>
      </c>
      <c r="P184" s="15">
        <f t="shared" si="68"/>
        <v>1203.41795</v>
      </c>
      <c r="Q184" s="11">
        <v>90.34</v>
      </c>
      <c r="R184" s="15">
        <f t="shared" si="69"/>
        <v>2492.9322999999999</v>
      </c>
      <c r="S184" s="11">
        <v>89.06</v>
      </c>
      <c r="T184" s="15">
        <f t="shared" si="70"/>
        <v>2457.6107000000002</v>
      </c>
      <c r="U184" s="11">
        <v>73.42</v>
      </c>
      <c r="V184" s="15">
        <f t="shared" si="71"/>
        <v>2026.0248999999999</v>
      </c>
      <c r="W184" s="11">
        <v>81.97</v>
      </c>
      <c r="X184" s="15">
        <f t="shared" si="72"/>
        <v>2261.9621499999998</v>
      </c>
      <c r="Y184" s="11">
        <v>55.13</v>
      </c>
      <c r="Z184" s="15">
        <f t="shared" si="73"/>
        <v>1521.3123499999999</v>
      </c>
      <c r="AA184" s="23">
        <v>86.881</v>
      </c>
      <c r="AB184" s="15">
        <f t="shared" si="74"/>
        <v>23974.811949999999</v>
      </c>
      <c r="AC184" s="23">
        <v>98.798000000000002</v>
      </c>
      <c r="AD184" s="15">
        <f t="shared" si="75"/>
        <v>27263.308099999998</v>
      </c>
      <c r="AE184" s="20">
        <v>88.06</v>
      </c>
      <c r="AF184" s="15">
        <f t="shared" si="76"/>
        <v>24300.156999999999</v>
      </c>
      <c r="AG184" s="21">
        <v>95.19</v>
      </c>
      <c r="AH184" s="15">
        <f t="shared" si="77"/>
        <v>18992.308799999999</v>
      </c>
      <c r="AI184" s="21">
        <v>111.69</v>
      </c>
      <c r="AJ184" s="15">
        <f t="shared" si="78"/>
        <v>22284.388799999997</v>
      </c>
      <c r="AK184" s="20">
        <v>153.15</v>
      </c>
      <c r="AL184" s="15">
        <f t="shared" si="79"/>
        <v>30556.487999999998</v>
      </c>
      <c r="AM184" s="29">
        <v>712.1</v>
      </c>
      <c r="AN184" s="15">
        <f t="shared" si="80"/>
        <v>14207.8192</v>
      </c>
      <c r="AO184" s="22">
        <v>198.05</v>
      </c>
      <c r="AP184" s="15">
        <f t="shared" si="81"/>
        <v>5465.1897500000005</v>
      </c>
      <c r="AQ184" s="24">
        <f t="shared" si="82"/>
        <v>-0.5475999999999992</v>
      </c>
      <c r="AR184" s="24">
        <f t="shared" si="83"/>
        <v>-0.53449999999999775</v>
      </c>
      <c r="AS184" s="24">
        <f t="shared" si="84"/>
        <v>-0.66789999999999949</v>
      </c>
      <c r="AT184" s="24">
        <f t="shared" si="85"/>
        <v>-0.48589999999999733</v>
      </c>
      <c r="AU184" s="24">
        <f t="shared" si="86"/>
        <v>-0.41349999999999909</v>
      </c>
      <c r="AV184" s="24">
        <f t="shared" si="87"/>
        <v>-0.53389999999999915</v>
      </c>
      <c r="AW184" s="24">
        <f t="shared" si="88"/>
        <v>-0.27079999999999771</v>
      </c>
      <c r="AX184" s="24">
        <f t="shared" si="89"/>
        <v>-0.37640000000000029</v>
      </c>
      <c r="AY184" s="24"/>
      <c r="AZ184" s="24"/>
      <c r="BA184" s="24"/>
      <c r="BB184" s="24"/>
      <c r="BC184" s="17">
        <v>19.951999999999998</v>
      </c>
      <c r="BD184" s="12">
        <v>27.594999999999999</v>
      </c>
    </row>
    <row r="185" spans="1:56">
      <c r="A185" s="2">
        <v>181</v>
      </c>
      <c r="B185" s="5">
        <v>39337</v>
      </c>
      <c r="C185" s="14">
        <v>39.72</v>
      </c>
      <c r="D185" s="4">
        <f t="shared" si="96"/>
        <v>786.71417999999994</v>
      </c>
      <c r="E185" s="14">
        <v>55.84</v>
      </c>
      <c r="F185" s="15">
        <f t="shared" si="97"/>
        <v>1105.99496</v>
      </c>
      <c r="G185" s="14">
        <v>98.32</v>
      </c>
      <c r="H185" s="15">
        <f t="shared" si="98"/>
        <v>1947.3750799999998</v>
      </c>
      <c r="I185" s="14">
        <v>53.72</v>
      </c>
      <c r="J185" s="15">
        <f t="shared" si="99"/>
        <v>1064.0051799999999</v>
      </c>
      <c r="K185" s="14">
        <v>28.04</v>
      </c>
      <c r="L185" s="15">
        <f t="shared" si="100"/>
        <v>555.37425999999994</v>
      </c>
      <c r="M185" s="14">
        <v>39.9</v>
      </c>
      <c r="N185" s="15">
        <f t="shared" si="101"/>
        <v>790.27934999999991</v>
      </c>
      <c r="O185" s="16">
        <v>42.99</v>
      </c>
      <c r="P185" s="15">
        <f t="shared" si="68"/>
        <v>1183.708155</v>
      </c>
      <c r="Q185" s="11">
        <v>90.2</v>
      </c>
      <c r="R185" s="15">
        <f t="shared" si="69"/>
        <v>2483.6119000000003</v>
      </c>
      <c r="S185" s="11">
        <v>88.08</v>
      </c>
      <c r="T185" s="15">
        <f t="shared" si="70"/>
        <v>2425.2387600000002</v>
      </c>
      <c r="U185" s="11">
        <v>72.930000000000007</v>
      </c>
      <c r="V185" s="15">
        <f t="shared" si="71"/>
        <v>2008.0910850000002</v>
      </c>
      <c r="W185" s="11">
        <v>81.400000000000006</v>
      </c>
      <c r="X185" s="15">
        <f t="shared" si="72"/>
        <v>2241.3083000000001</v>
      </c>
      <c r="Y185" s="11">
        <v>55.14</v>
      </c>
      <c r="Z185" s="15">
        <f t="shared" si="73"/>
        <v>1518.25233</v>
      </c>
      <c r="AA185" s="23">
        <v>86.608999999999995</v>
      </c>
      <c r="AB185" s="15">
        <f t="shared" si="74"/>
        <v>23847.355105000002</v>
      </c>
      <c r="AC185" s="23">
        <v>98.637</v>
      </c>
      <c r="AD185" s="15">
        <f t="shared" si="75"/>
        <v>27159.204764999999</v>
      </c>
      <c r="AE185" s="20">
        <v>88.58</v>
      </c>
      <c r="AF185" s="15">
        <f t="shared" si="76"/>
        <v>24390.060100000002</v>
      </c>
      <c r="AG185" s="21">
        <v>95.13</v>
      </c>
      <c r="AH185" s="15">
        <f t="shared" si="77"/>
        <v>18841.923449999998</v>
      </c>
      <c r="AI185" s="21">
        <v>110.17</v>
      </c>
      <c r="AJ185" s="15">
        <f t="shared" si="78"/>
        <v>21820.821049999999</v>
      </c>
      <c r="AK185" s="20">
        <v>153.69999999999999</v>
      </c>
      <c r="AL185" s="15">
        <f t="shared" si="79"/>
        <v>30442.590499999998</v>
      </c>
      <c r="AM185" s="29">
        <v>711.8</v>
      </c>
      <c r="AN185" s="15">
        <f t="shared" si="80"/>
        <v>14098.266699999998</v>
      </c>
      <c r="AO185" s="22">
        <v>201.12</v>
      </c>
      <c r="AP185" s="15">
        <f t="shared" si="81"/>
        <v>5537.7386400000005</v>
      </c>
      <c r="AQ185" s="24">
        <f t="shared" si="82"/>
        <v>-0.40210000000000079</v>
      </c>
      <c r="AR185" s="24">
        <f t="shared" si="83"/>
        <v>-0.38899999999999935</v>
      </c>
      <c r="AS185" s="24">
        <f t="shared" si="84"/>
        <v>-0.60740000000000194</v>
      </c>
      <c r="AT185" s="24">
        <f t="shared" si="85"/>
        <v>-0.34039999999999893</v>
      </c>
      <c r="AU185" s="24">
        <f t="shared" si="86"/>
        <v>-0.26800000000000068</v>
      </c>
      <c r="AV185" s="24">
        <f t="shared" si="87"/>
        <v>-0.4734000000000016</v>
      </c>
      <c r="AW185" s="24">
        <f t="shared" si="88"/>
        <v>-0.1252999999999993</v>
      </c>
      <c r="AX185" s="24">
        <f t="shared" si="89"/>
        <v>-0.31590000000000273</v>
      </c>
      <c r="AY185" s="24"/>
      <c r="AZ185" s="24"/>
      <c r="BA185" s="24"/>
      <c r="BB185" s="24"/>
      <c r="BC185" s="17">
        <v>19.8065</v>
      </c>
      <c r="BD185" s="12">
        <v>27.534500000000001</v>
      </c>
    </row>
    <row r="186" spans="1:56">
      <c r="A186" s="2">
        <v>182</v>
      </c>
      <c r="B186" s="5">
        <v>39338</v>
      </c>
      <c r="C186" s="14">
        <v>39.78</v>
      </c>
      <c r="D186" s="4">
        <f t="shared" si="96"/>
        <v>788.0020199999999</v>
      </c>
      <c r="E186" s="14">
        <v>55.87</v>
      </c>
      <c r="F186" s="15">
        <f t="shared" si="97"/>
        <v>1106.7288299999998</v>
      </c>
      <c r="G186" s="14">
        <v>98.95</v>
      </c>
      <c r="H186" s="15">
        <f t="shared" si="98"/>
        <v>1960.1005499999999</v>
      </c>
      <c r="I186" s="14">
        <v>54.08</v>
      </c>
      <c r="J186" s="15">
        <f t="shared" si="99"/>
        <v>1071.2707199999998</v>
      </c>
      <c r="K186" s="14">
        <v>28.44</v>
      </c>
      <c r="L186" s="15">
        <f t="shared" si="100"/>
        <v>563.36795999999993</v>
      </c>
      <c r="M186" s="14">
        <v>40.51</v>
      </c>
      <c r="N186" s="15">
        <f t="shared" si="101"/>
        <v>802.46258999999986</v>
      </c>
      <c r="O186" s="16">
        <v>42.93</v>
      </c>
      <c r="P186" s="15">
        <f t="shared" si="68"/>
        <v>1178.9651249999999</v>
      </c>
      <c r="Q186" s="11">
        <v>91.18</v>
      </c>
      <c r="R186" s="15">
        <f t="shared" si="69"/>
        <v>2504.0307499999999</v>
      </c>
      <c r="S186" s="11">
        <v>89.1</v>
      </c>
      <c r="T186" s="15">
        <f t="shared" si="70"/>
        <v>2446.9087499999996</v>
      </c>
      <c r="U186" s="11">
        <v>74</v>
      </c>
      <c r="V186" s="15">
        <f t="shared" si="71"/>
        <v>2032.2249999999999</v>
      </c>
      <c r="W186" s="11">
        <v>81.599999999999994</v>
      </c>
      <c r="X186" s="15">
        <f t="shared" si="72"/>
        <v>2240.9399999999996</v>
      </c>
      <c r="Y186" s="11">
        <v>55.72</v>
      </c>
      <c r="Z186" s="15">
        <f t="shared" si="73"/>
        <v>1530.2104999999999</v>
      </c>
      <c r="AA186" s="23">
        <v>86.358000000000004</v>
      </c>
      <c r="AB186" s="15">
        <f t="shared" si="74"/>
        <v>23716.065749999998</v>
      </c>
      <c r="AC186" s="23">
        <v>98.316000000000003</v>
      </c>
      <c r="AD186" s="15">
        <f t="shared" si="75"/>
        <v>27000.031500000001</v>
      </c>
      <c r="AE186" s="20">
        <v>88.64</v>
      </c>
      <c r="AF186" s="15">
        <f t="shared" si="76"/>
        <v>24342.76</v>
      </c>
      <c r="AG186" s="21">
        <v>94.89</v>
      </c>
      <c r="AH186" s="15">
        <f t="shared" si="77"/>
        <v>18796.760099999996</v>
      </c>
      <c r="AI186" s="21">
        <v>111.03</v>
      </c>
      <c r="AJ186" s="15">
        <f t="shared" si="78"/>
        <v>21993.932699999998</v>
      </c>
      <c r="AK186" s="20">
        <v>154.4</v>
      </c>
      <c r="AL186" s="15">
        <f t="shared" si="79"/>
        <v>30585.095999999998</v>
      </c>
      <c r="AM186" s="29">
        <v>708.2</v>
      </c>
      <c r="AN186" s="15">
        <f t="shared" si="80"/>
        <v>14028.7338</v>
      </c>
      <c r="AO186" s="22">
        <v>204.29</v>
      </c>
      <c r="AP186" s="15">
        <f t="shared" si="81"/>
        <v>5610.3141249999999</v>
      </c>
      <c r="AQ186" s="24">
        <f t="shared" si="82"/>
        <v>-0.40459999999999852</v>
      </c>
      <c r="AR186" s="24">
        <f t="shared" si="83"/>
        <v>-0.39149999999999707</v>
      </c>
      <c r="AS186" s="24">
        <f t="shared" si="84"/>
        <v>-0.53539999999999921</v>
      </c>
      <c r="AT186" s="24">
        <f t="shared" si="85"/>
        <v>-0.34289999999999665</v>
      </c>
      <c r="AU186" s="24">
        <f t="shared" si="86"/>
        <v>-0.27049999999999841</v>
      </c>
      <c r="AV186" s="24">
        <f t="shared" si="87"/>
        <v>-0.40139999999999887</v>
      </c>
      <c r="AW186" s="24">
        <f t="shared" si="88"/>
        <v>-0.12779999999999703</v>
      </c>
      <c r="AX186" s="24">
        <f t="shared" si="89"/>
        <v>-0.24390000000000001</v>
      </c>
      <c r="AY186" s="24"/>
      <c r="AZ186" s="24"/>
      <c r="BA186" s="24"/>
      <c r="BB186" s="24"/>
      <c r="BC186" s="17">
        <v>19.808999999999997</v>
      </c>
      <c r="BD186" s="12">
        <v>27.462499999999999</v>
      </c>
    </row>
    <row r="187" spans="1:56">
      <c r="A187" s="2">
        <v>183</v>
      </c>
      <c r="B187" s="5">
        <v>39339</v>
      </c>
      <c r="C187" s="14">
        <v>39.659999999999997</v>
      </c>
      <c r="D187" s="4">
        <f t="shared" si="96"/>
        <v>783.56261999999981</v>
      </c>
      <c r="E187" s="14">
        <v>56.4</v>
      </c>
      <c r="F187" s="15">
        <f t="shared" si="97"/>
        <v>1114.2947999999999</v>
      </c>
      <c r="G187" s="14">
        <v>99.35</v>
      </c>
      <c r="H187" s="15">
        <f t="shared" si="98"/>
        <v>1962.8579499999996</v>
      </c>
      <c r="I187" s="14">
        <v>53.41</v>
      </c>
      <c r="J187" s="15">
        <f t="shared" si="99"/>
        <v>1055.2213699999998</v>
      </c>
      <c r="K187" s="14">
        <v>28.614999999999998</v>
      </c>
      <c r="L187" s="15">
        <f t="shared" si="100"/>
        <v>565.34655499999985</v>
      </c>
      <c r="M187" s="14">
        <v>40.35</v>
      </c>
      <c r="N187" s="15">
        <f t="shared" si="101"/>
        <v>797.19494999999995</v>
      </c>
      <c r="O187" s="16">
        <v>42.79</v>
      </c>
      <c r="P187" s="15">
        <f t="shared" si="68"/>
        <v>1172.980875</v>
      </c>
      <c r="Q187" s="11">
        <v>89.97</v>
      </c>
      <c r="R187" s="15">
        <f t="shared" si="69"/>
        <v>2466.3026250000003</v>
      </c>
      <c r="S187" s="11">
        <v>87.38</v>
      </c>
      <c r="T187" s="15">
        <f t="shared" si="70"/>
        <v>2395.3042500000001</v>
      </c>
      <c r="U187" s="11">
        <v>72.84</v>
      </c>
      <c r="V187" s="15">
        <f t="shared" si="71"/>
        <v>1996.7265000000002</v>
      </c>
      <c r="W187" s="11">
        <v>80.739999999999995</v>
      </c>
      <c r="X187" s="15">
        <f t="shared" si="72"/>
        <v>2213.2852499999999</v>
      </c>
      <c r="Y187" s="11">
        <v>56.08</v>
      </c>
      <c r="Z187" s="15">
        <f t="shared" si="73"/>
        <v>1537.2930000000001</v>
      </c>
      <c r="AA187" s="23">
        <v>86.623000000000005</v>
      </c>
      <c r="AB187" s="15">
        <f t="shared" si="74"/>
        <v>23745.529875</v>
      </c>
      <c r="AC187" s="23">
        <v>98.376000000000005</v>
      </c>
      <c r="AD187" s="15">
        <f t="shared" si="75"/>
        <v>26967.321000000004</v>
      </c>
      <c r="AE187" s="20">
        <v>88.44</v>
      </c>
      <c r="AF187" s="15">
        <f t="shared" si="76"/>
        <v>24243.614999999998</v>
      </c>
      <c r="AG187" s="21">
        <v>94.63</v>
      </c>
      <c r="AH187" s="15">
        <f t="shared" si="77"/>
        <v>18696.049099999997</v>
      </c>
      <c r="AI187" s="21">
        <v>112.3</v>
      </c>
      <c r="AJ187" s="15">
        <f t="shared" si="78"/>
        <v>22187.110999999997</v>
      </c>
      <c r="AK187" s="20">
        <v>154.19999999999999</v>
      </c>
      <c r="AL187" s="15">
        <f t="shared" si="79"/>
        <v>30465.293999999994</v>
      </c>
      <c r="AM187" s="29">
        <v>707.5</v>
      </c>
      <c r="AN187" s="15">
        <f t="shared" si="80"/>
        <v>13978.077499999999</v>
      </c>
      <c r="AO187" s="22">
        <v>201.19</v>
      </c>
      <c r="AP187" s="15">
        <f t="shared" si="81"/>
        <v>5515.1208750000005</v>
      </c>
      <c r="AQ187" s="24">
        <f t="shared" si="82"/>
        <v>-0.35259999999999891</v>
      </c>
      <c r="AR187" s="24">
        <f t="shared" si="83"/>
        <v>-0.33949999999999747</v>
      </c>
      <c r="AS187" s="24">
        <f t="shared" si="84"/>
        <v>-0.48540000000000205</v>
      </c>
      <c r="AT187" s="24">
        <f t="shared" si="85"/>
        <v>-0.29089999999999705</v>
      </c>
      <c r="AU187" s="24">
        <f t="shared" si="86"/>
        <v>-0.21849999999999881</v>
      </c>
      <c r="AV187" s="24">
        <f t="shared" si="87"/>
        <v>-0.35140000000000171</v>
      </c>
      <c r="AW187" s="24">
        <f t="shared" si="88"/>
        <v>-7.5799999999997425E-2</v>
      </c>
      <c r="AX187" s="24">
        <f t="shared" si="89"/>
        <v>-0.19390000000000285</v>
      </c>
      <c r="AY187" s="24"/>
      <c r="AZ187" s="24"/>
      <c r="BA187" s="24"/>
      <c r="BB187" s="24"/>
      <c r="BC187" s="17">
        <v>19.756999999999998</v>
      </c>
      <c r="BD187" s="12">
        <v>27.412500000000001</v>
      </c>
    </row>
    <row r="188" spans="1:56">
      <c r="A188" s="2">
        <v>184</v>
      </c>
      <c r="B188" s="5">
        <v>39342</v>
      </c>
      <c r="C188" s="14">
        <v>38.9</v>
      </c>
      <c r="D188" s="4">
        <f t="shared" si="96"/>
        <v>771.36754999999994</v>
      </c>
      <c r="E188" s="14">
        <v>55.28</v>
      </c>
      <c r="F188" s="15">
        <f t="shared" si="97"/>
        <v>1096.1747600000001</v>
      </c>
      <c r="G188" s="14">
        <v>98.64</v>
      </c>
      <c r="H188" s="15">
        <f t="shared" si="98"/>
        <v>1955.98188</v>
      </c>
      <c r="I188" s="14">
        <v>52.87</v>
      </c>
      <c r="J188" s="15">
        <f t="shared" si="99"/>
        <v>1048.385665</v>
      </c>
      <c r="K188" s="14">
        <v>28.155000000000001</v>
      </c>
      <c r="L188" s="15">
        <f t="shared" si="100"/>
        <v>558.29957249999995</v>
      </c>
      <c r="M188" s="14">
        <v>40.18</v>
      </c>
      <c r="N188" s="15">
        <f t="shared" si="101"/>
        <v>796.74930999999992</v>
      </c>
      <c r="O188" s="16">
        <v>42.18</v>
      </c>
      <c r="P188" s="15">
        <f t="shared" si="68"/>
        <v>1159.3172999999999</v>
      </c>
      <c r="Q188" s="11">
        <v>88.13</v>
      </c>
      <c r="R188" s="15">
        <f t="shared" si="69"/>
        <v>2422.2530499999998</v>
      </c>
      <c r="S188" s="11">
        <v>86.21</v>
      </c>
      <c r="T188" s="15">
        <f t="shared" si="70"/>
        <v>2369.4818499999997</v>
      </c>
      <c r="U188" s="11">
        <v>71.930000000000007</v>
      </c>
      <c r="V188" s="15">
        <f t="shared" si="71"/>
        <v>1976.9960500000002</v>
      </c>
      <c r="W188" s="11">
        <v>80.41</v>
      </c>
      <c r="X188" s="15">
        <f t="shared" si="72"/>
        <v>2210.0688499999997</v>
      </c>
      <c r="Y188" s="11">
        <v>56.48</v>
      </c>
      <c r="Z188" s="15">
        <f t="shared" si="73"/>
        <v>1552.3527999999999</v>
      </c>
      <c r="AA188" s="23">
        <v>86.545000000000002</v>
      </c>
      <c r="AB188" s="15">
        <f t="shared" si="74"/>
        <v>23786.893249999997</v>
      </c>
      <c r="AC188" s="23">
        <v>98.5</v>
      </c>
      <c r="AD188" s="15">
        <f t="shared" si="75"/>
        <v>27072.724999999999</v>
      </c>
      <c r="AE188" s="20">
        <v>87.99</v>
      </c>
      <c r="AF188" s="15">
        <f t="shared" si="76"/>
        <v>24184.051499999994</v>
      </c>
      <c r="AG188" s="21">
        <v>94.65</v>
      </c>
      <c r="AH188" s="15">
        <f t="shared" si="77"/>
        <v>18768.621749999998</v>
      </c>
      <c r="AI188" s="21">
        <v>112.3</v>
      </c>
      <c r="AJ188" s="15">
        <f t="shared" si="78"/>
        <v>22268.528499999997</v>
      </c>
      <c r="AK188" s="20">
        <v>154.55000000000001</v>
      </c>
      <c r="AL188" s="15">
        <f t="shared" si="79"/>
        <v>30646.492250000003</v>
      </c>
      <c r="AM188" s="29">
        <v>716.7</v>
      </c>
      <c r="AN188" s="15">
        <f t="shared" si="80"/>
        <v>14211.80265</v>
      </c>
      <c r="AO188" s="22">
        <v>202.5</v>
      </c>
      <c r="AP188" s="15">
        <f t="shared" si="81"/>
        <v>5565.7124999999996</v>
      </c>
      <c r="AQ188" s="24">
        <f t="shared" si="82"/>
        <v>-0.42510000000000048</v>
      </c>
      <c r="AR188" s="24">
        <f t="shared" si="83"/>
        <v>-0.41199999999999903</v>
      </c>
      <c r="AS188" s="24">
        <f t="shared" si="84"/>
        <v>-0.55790000000000006</v>
      </c>
      <c r="AT188" s="24">
        <f t="shared" si="85"/>
        <v>-0.36339999999999861</v>
      </c>
      <c r="AU188" s="24">
        <f t="shared" si="86"/>
        <v>-0.29100000000000037</v>
      </c>
      <c r="AV188" s="24">
        <f t="shared" si="87"/>
        <v>-0.42389999999999972</v>
      </c>
      <c r="AW188" s="24">
        <f t="shared" si="88"/>
        <v>-0.14829999999999899</v>
      </c>
      <c r="AX188" s="24">
        <f t="shared" si="89"/>
        <v>-0.26640000000000086</v>
      </c>
      <c r="AY188" s="24"/>
      <c r="AZ188" s="24"/>
      <c r="BA188" s="24"/>
      <c r="BB188" s="24"/>
      <c r="BC188" s="17">
        <v>19.829499999999999</v>
      </c>
      <c r="BD188" s="12">
        <v>27.484999999999999</v>
      </c>
    </row>
    <row r="189" spans="1:56">
      <c r="A189" s="2">
        <v>185</v>
      </c>
      <c r="B189" s="5">
        <v>39343</v>
      </c>
      <c r="C189" s="14">
        <v>38.479999999999997</v>
      </c>
      <c r="D189" s="4">
        <f t="shared" si="96"/>
        <v>756.63223999999991</v>
      </c>
      <c r="E189" s="14">
        <v>56.405799999999999</v>
      </c>
      <c r="F189" s="15">
        <f t="shared" si="97"/>
        <v>1109.1072454</v>
      </c>
      <c r="G189" s="14">
        <v>98.472800000000007</v>
      </c>
      <c r="H189" s="15">
        <f t="shared" si="98"/>
        <v>1936.2706664000002</v>
      </c>
      <c r="I189" s="14">
        <v>53.35</v>
      </c>
      <c r="J189" s="15">
        <f t="shared" si="99"/>
        <v>1049.0210500000001</v>
      </c>
      <c r="K189" s="14">
        <v>29.395</v>
      </c>
      <c r="L189" s="15">
        <f t="shared" si="100"/>
        <v>577.99388499999998</v>
      </c>
      <c r="M189" s="14">
        <v>41.68</v>
      </c>
      <c r="N189" s="15">
        <f t="shared" si="101"/>
        <v>819.55384000000004</v>
      </c>
      <c r="O189" s="16">
        <v>42.31</v>
      </c>
      <c r="P189" s="15">
        <f t="shared" si="68"/>
        <v>1163.1019000000001</v>
      </c>
      <c r="Q189" s="11">
        <v>90.31</v>
      </c>
      <c r="R189" s="15">
        <f t="shared" si="69"/>
        <v>2482.6219000000001</v>
      </c>
      <c r="S189" s="11">
        <v>88.45</v>
      </c>
      <c r="T189" s="15">
        <f t="shared" si="70"/>
        <v>2431.4905000000003</v>
      </c>
      <c r="U189" s="11">
        <v>73.12</v>
      </c>
      <c r="V189" s="15">
        <f t="shared" si="71"/>
        <v>2010.0688000000002</v>
      </c>
      <c r="W189" s="11">
        <v>81.55</v>
      </c>
      <c r="X189" s="15">
        <f t="shared" si="72"/>
        <v>2241.8095000000003</v>
      </c>
      <c r="Y189" s="11">
        <v>57.3</v>
      </c>
      <c r="Z189" s="15">
        <f t="shared" si="73"/>
        <v>1575.1770000000001</v>
      </c>
      <c r="AA189" s="23">
        <v>86.210999999999999</v>
      </c>
      <c r="AB189" s="15">
        <f t="shared" si="74"/>
        <v>23699.403900000001</v>
      </c>
      <c r="AC189" s="23">
        <v>98.096000000000004</v>
      </c>
      <c r="AD189" s="15">
        <f t="shared" si="75"/>
        <v>26966.590400000005</v>
      </c>
      <c r="AE189" s="20">
        <v>87.86</v>
      </c>
      <c r="AF189" s="15">
        <f t="shared" si="76"/>
        <v>24152.714</v>
      </c>
      <c r="AG189" s="21">
        <v>94.67</v>
      </c>
      <c r="AH189" s="15">
        <f t="shared" si="77"/>
        <v>18614.962100000001</v>
      </c>
      <c r="AI189" s="21">
        <v>112.3</v>
      </c>
      <c r="AJ189" s="15">
        <f t="shared" si="78"/>
        <v>22081.548999999999</v>
      </c>
      <c r="AK189" s="20">
        <v>155.44999999999999</v>
      </c>
      <c r="AL189" s="15">
        <f t="shared" si="79"/>
        <v>30566.133499999996</v>
      </c>
      <c r="AM189" s="29">
        <v>716.2</v>
      </c>
      <c r="AN189" s="15">
        <f t="shared" si="80"/>
        <v>14082.640600000001</v>
      </c>
      <c r="AO189" s="22">
        <v>204.88</v>
      </c>
      <c r="AP189" s="15">
        <f t="shared" si="81"/>
        <v>5632.1512000000002</v>
      </c>
      <c r="AQ189" s="24">
        <f t="shared" si="82"/>
        <v>-0.25860000000000127</v>
      </c>
      <c r="AR189" s="24">
        <f t="shared" si="83"/>
        <v>-0.24549999999999983</v>
      </c>
      <c r="AS189" s="24">
        <f t="shared" si="84"/>
        <v>-0.56290000000000262</v>
      </c>
      <c r="AT189" s="24">
        <f t="shared" si="85"/>
        <v>-0.19689999999999941</v>
      </c>
      <c r="AU189" s="24">
        <f t="shared" si="86"/>
        <v>-0.12450000000000117</v>
      </c>
      <c r="AV189" s="24">
        <f t="shared" si="87"/>
        <v>-0.42890000000000228</v>
      </c>
      <c r="AW189" s="24">
        <f t="shared" si="88"/>
        <v>1.8200000000000216E-2</v>
      </c>
      <c r="AX189" s="24">
        <f t="shared" si="89"/>
        <v>-0.27140000000000342</v>
      </c>
      <c r="AY189" s="24"/>
      <c r="AZ189" s="24"/>
      <c r="BA189" s="24"/>
      <c r="BB189" s="24"/>
      <c r="BC189" s="17">
        <v>19.663</v>
      </c>
      <c r="BD189" s="12">
        <v>27.490000000000002</v>
      </c>
    </row>
    <row r="190" spans="1:56">
      <c r="A190" s="2">
        <v>186</v>
      </c>
      <c r="B190" s="5">
        <v>39344</v>
      </c>
      <c r="C190" s="14">
        <v>39.22</v>
      </c>
      <c r="D190" s="4">
        <f t="shared" si="96"/>
        <v>776.94820000000004</v>
      </c>
      <c r="E190" s="14">
        <v>56.62</v>
      </c>
      <c r="F190" s="15">
        <f t="shared" si="97"/>
        <v>1121.6422</v>
      </c>
      <c r="G190" s="14">
        <v>100.02</v>
      </c>
      <c r="H190" s="15">
        <f t="shared" si="98"/>
        <v>1981.3962000000001</v>
      </c>
      <c r="I190" s="14">
        <v>53.48</v>
      </c>
      <c r="J190" s="15">
        <f t="shared" si="99"/>
        <v>1059.4388000000001</v>
      </c>
      <c r="K190" s="14">
        <v>29.28</v>
      </c>
      <c r="L190" s="15">
        <f t="shared" si="100"/>
        <v>580.03680000000008</v>
      </c>
      <c r="M190" s="14">
        <v>41.77</v>
      </c>
      <c r="N190" s="15">
        <f t="shared" si="101"/>
        <v>827.46370000000013</v>
      </c>
      <c r="O190" s="16">
        <v>43.05</v>
      </c>
      <c r="P190" s="15">
        <f t="shared" si="68"/>
        <v>1190.6984249999998</v>
      </c>
      <c r="Q190" s="11">
        <v>94.17</v>
      </c>
      <c r="R190" s="15">
        <f t="shared" si="69"/>
        <v>2604.6009450000001</v>
      </c>
      <c r="S190" s="11">
        <v>92.82</v>
      </c>
      <c r="T190" s="15">
        <f t="shared" si="70"/>
        <v>2567.26197</v>
      </c>
      <c r="U190" s="11">
        <v>78.52</v>
      </c>
      <c r="V190" s="15">
        <f t="shared" si="71"/>
        <v>2171.7454199999997</v>
      </c>
      <c r="W190" s="11">
        <v>83.24</v>
      </c>
      <c r="X190" s="15">
        <f t="shared" si="72"/>
        <v>2302.2935399999997</v>
      </c>
      <c r="Y190" s="11">
        <v>58.2</v>
      </c>
      <c r="Z190" s="15">
        <f t="shared" si="73"/>
        <v>1609.7247</v>
      </c>
      <c r="AA190" s="23">
        <v>86.161000000000001</v>
      </c>
      <c r="AB190" s="15">
        <f t="shared" si="74"/>
        <v>23830.840185000001</v>
      </c>
      <c r="AC190" s="23">
        <v>97.900999999999996</v>
      </c>
      <c r="AD190" s="15">
        <f t="shared" si="75"/>
        <v>27077.948084999996</v>
      </c>
      <c r="AE190" s="20">
        <v>90.64</v>
      </c>
      <c r="AF190" s="15">
        <f t="shared" si="76"/>
        <v>25069.664400000001</v>
      </c>
      <c r="AG190" s="21">
        <v>94.85</v>
      </c>
      <c r="AH190" s="15">
        <f t="shared" si="77"/>
        <v>18789.785000000003</v>
      </c>
      <c r="AI190" s="21">
        <v>112.3</v>
      </c>
      <c r="AJ190" s="15">
        <f t="shared" si="78"/>
        <v>22246.63</v>
      </c>
      <c r="AK190" s="20">
        <v>155.05000000000001</v>
      </c>
      <c r="AL190" s="15">
        <f t="shared" si="79"/>
        <v>30715.405000000006</v>
      </c>
      <c r="AM190" s="29">
        <v>721.6</v>
      </c>
      <c r="AN190" s="15">
        <f t="shared" si="80"/>
        <v>14294.896000000002</v>
      </c>
      <c r="AO190" s="22">
        <v>206.47</v>
      </c>
      <c r="AP190" s="15">
        <f t="shared" si="81"/>
        <v>5710.6504949999999</v>
      </c>
      <c r="AQ190" s="24">
        <f t="shared" si="82"/>
        <v>-0.40560000000000329</v>
      </c>
      <c r="AR190" s="24">
        <f t="shared" si="83"/>
        <v>-0.39250000000000185</v>
      </c>
      <c r="AS190" s="24">
        <f t="shared" si="84"/>
        <v>-0.73140000000000072</v>
      </c>
      <c r="AT190" s="24">
        <f t="shared" si="85"/>
        <v>-0.34390000000000143</v>
      </c>
      <c r="AU190" s="24">
        <f t="shared" si="86"/>
        <v>-0.27150000000000318</v>
      </c>
      <c r="AV190" s="24">
        <f t="shared" si="87"/>
        <v>-0.59740000000000038</v>
      </c>
      <c r="AW190" s="24">
        <f t="shared" si="88"/>
        <v>-0.1288000000000018</v>
      </c>
      <c r="AX190" s="24">
        <f t="shared" si="89"/>
        <v>-0.43990000000000151</v>
      </c>
      <c r="AY190" s="24"/>
      <c r="AZ190" s="24"/>
      <c r="BA190" s="24"/>
      <c r="BB190" s="24"/>
      <c r="BC190" s="17">
        <v>19.810000000000002</v>
      </c>
      <c r="BD190" s="12">
        <v>27.6585</v>
      </c>
    </row>
    <row r="191" spans="1:56">
      <c r="A191" s="2">
        <v>187</v>
      </c>
      <c r="B191" s="5">
        <v>39345</v>
      </c>
      <c r="C191" s="14">
        <v>39.26</v>
      </c>
      <c r="D191" s="4">
        <f t="shared" si="96"/>
        <v>767.67040999999995</v>
      </c>
      <c r="E191" s="14">
        <v>56.31</v>
      </c>
      <c r="F191" s="15">
        <f t="shared" si="97"/>
        <v>1101.057585</v>
      </c>
      <c r="G191" s="14">
        <v>101.25</v>
      </c>
      <c r="H191" s="15">
        <f t="shared" si="98"/>
        <v>1979.7918749999999</v>
      </c>
      <c r="I191" s="14">
        <v>53.64</v>
      </c>
      <c r="J191" s="15">
        <f t="shared" si="99"/>
        <v>1048.8497399999999</v>
      </c>
      <c r="K191" s="14">
        <v>29.16</v>
      </c>
      <c r="L191" s="15">
        <f t="shared" si="100"/>
        <v>570.18006000000003</v>
      </c>
      <c r="M191" s="14">
        <v>41.24</v>
      </c>
      <c r="N191" s="15">
        <f t="shared" si="101"/>
        <v>806.38634000000002</v>
      </c>
      <c r="O191" s="16">
        <v>42.15</v>
      </c>
      <c r="P191" s="15">
        <f t="shared" si="68"/>
        <v>1160.1787499999998</v>
      </c>
      <c r="Q191" s="11">
        <v>92.25</v>
      </c>
      <c r="R191" s="15">
        <f t="shared" si="69"/>
        <v>2539.1812500000001</v>
      </c>
      <c r="S191" s="11">
        <v>94.5</v>
      </c>
      <c r="T191" s="15">
        <f t="shared" si="70"/>
        <v>2601.1124999999997</v>
      </c>
      <c r="U191" s="11">
        <v>82.22</v>
      </c>
      <c r="V191" s="15">
        <f t="shared" si="71"/>
        <v>2263.1054999999997</v>
      </c>
      <c r="W191" s="11">
        <v>83.19</v>
      </c>
      <c r="X191" s="15">
        <f t="shared" si="72"/>
        <v>2289.8047499999998</v>
      </c>
      <c r="Y191" s="11">
        <v>57.89</v>
      </c>
      <c r="Z191" s="15">
        <f t="shared" si="73"/>
        <v>1593.4222499999998</v>
      </c>
      <c r="AA191" s="23">
        <v>85.971999999999994</v>
      </c>
      <c r="AB191" s="15">
        <f t="shared" si="74"/>
        <v>23663.792999999998</v>
      </c>
      <c r="AC191" s="23">
        <v>97.691999999999993</v>
      </c>
      <c r="AD191" s="15">
        <f t="shared" si="75"/>
        <v>26889.722999999994</v>
      </c>
      <c r="AE191" s="20">
        <v>90.9</v>
      </c>
      <c r="AF191" s="15">
        <f t="shared" si="76"/>
        <v>25020.224999999999</v>
      </c>
      <c r="AG191" s="21">
        <v>94.87</v>
      </c>
      <c r="AH191" s="15">
        <f t="shared" si="77"/>
        <v>18550.405450000002</v>
      </c>
      <c r="AI191" s="21">
        <v>112.3</v>
      </c>
      <c r="AJ191" s="15">
        <f t="shared" si="78"/>
        <v>21958.580499999996</v>
      </c>
      <c r="AK191" s="20">
        <v>155.1</v>
      </c>
      <c r="AL191" s="15">
        <f t="shared" si="79"/>
        <v>30327.478499999997</v>
      </c>
      <c r="AM191" s="29">
        <v>733.7</v>
      </c>
      <c r="AN191" s="15">
        <f t="shared" si="80"/>
        <v>14346.402950000002</v>
      </c>
      <c r="AO191" s="22">
        <v>210.25</v>
      </c>
      <c r="AP191" s="15">
        <f t="shared" si="81"/>
        <v>5787.1312499999995</v>
      </c>
      <c r="AQ191" s="24">
        <f t="shared" si="82"/>
        <v>-0.14910000000000068</v>
      </c>
      <c r="AR191" s="24">
        <f t="shared" si="83"/>
        <v>-0.13599999999999923</v>
      </c>
      <c r="AS191" s="24">
        <f t="shared" si="84"/>
        <v>-0.59789999999999921</v>
      </c>
      <c r="AT191" s="24">
        <f t="shared" si="85"/>
        <v>-8.7399999999998812E-2</v>
      </c>
      <c r="AU191" s="24">
        <f t="shared" si="86"/>
        <v>-1.5000000000000568E-2</v>
      </c>
      <c r="AV191" s="24">
        <f t="shared" si="87"/>
        <v>-0.46389999999999887</v>
      </c>
      <c r="AW191" s="24">
        <f t="shared" si="88"/>
        <v>0.12770000000000081</v>
      </c>
      <c r="AX191" s="24">
        <f t="shared" si="89"/>
        <v>-0.30640000000000001</v>
      </c>
      <c r="AY191" s="24"/>
      <c r="AZ191" s="24"/>
      <c r="BA191" s="24"/>
      <c r="BB191" s="24"/>
      <c r="BC191" s="17">
        <v>19.5535</v>
      </c>
      <c r="BD191" s="12">
        <v>27.524999999999999</v>
      </c>
    </row>
    <row r="192" spans="1:56">
      <c r="A192" s="2">
        <v>188</v>
      </c>
      <c r="B192" s="5">
        <v>39346</v>
      </c>
      <c r="C192" s="14">
        <v>39.700000000000003</v>
      </c>
      <c r="D192" s="4">
        <f t="shared" si="96"/>
        <v>775.71815000000004</v>
      </c>
      <c r="E192" s="14">
        <v>56.55</v>
      </c>
      <c r="F192" s="15">
        <f t="shared" si="97"/>
        <v>1104.958725</v>
      </c>
      <c r="G192" s="14">
        <v>102.59</v>
      </c>
      <c r="H192" s="15">
        <f t="shared" si="98"/>
        <v>2004.557305</v>
      </c>
      <c r="I192" s="14">
        <v>54.23</v>
      </c>
      <c r="J192" s="15">
        <f t="shared" si="99"/>
        <v>1059.6270849999999</v>
      </c>
      <c r="K192" s="14">
        <v>28.63</v>
      </c>
      <c r="L192" s="15">
        <f t="shared" si="100"/>
        <v>559.415885</v>
      </c>
      <c r="M192" s="14">
        <v>41.25</v>
      </c>
      <c r="N192" s="15">
        <f t="shared" si="101"/>
        <v>806.00437499999998</v>
      </c>
      <c r="O192" s="16">
        <v>43.57</v>
      </c>
      <c r="P192" s="15">
        <f t="shared" si="68"/>
        <v>1199.6128100000001</v>
      </c>
      <c r="Q192" s="11">
        <v>91.85</v>
      </c>
      <c r="R192" s="15">
        <f t="shared" si="69"/>
        <v>2528.9060500000001</v>
      </c>
      <c r="S192" s="11">
        <v>97.4</v>
      </c>
      <c r="T192" s="15">
        <f t="shared" si="70"/>
        <v>2681.7142000000003</v>
      </c>
      <c r="U192" s="11">
        <v>86.74</v>
      </c>
      <c r="V192" s="15">
        <f t="shared" si="71"/>
        <v>2388.2124199999998</v>
      </c>
      <c r="W192" s="11">
        <v>83.87</v>
      </c>
      <c r="X192" s="15">
        <f t="shared" si="72"/>
        <v>2309.1927100000003</v>
      </c>
      <c r="Y192" s="11">
        <v>56.1</v>
      </c>
      <c r="Z192" s="15">
        <f t="shared" si="73"/>
        <v>1544.6013</v>
      </c>
      <c r="AA192" s="23">
        <v>86.033000000000001</v>
      </c>
      <c r="AB192" s="15">
        <f t="shared" si="74"/>
        <v>23687.465890000003</v>
      </c>
      <c r="AC192" s="23">
        <v>97.600999999999999</v>
      </c>
      <c r="AD192" s="15">
        <f t="shared" si="75"/>
        <v>26872.483329999999</v>
      </c>
      <c r="AE192" s="20">
        <v>92.02</v>
      </c>
      <c r="AF192" s="15">
        <f t="shared" si="76"/>
        <v>25335.866600000001</v>
      </c>
      <c r="AG192" s="21">
        <v>94.48</v>
      </c>
      <c r="AH192" s="15">
        <f t="shared" si="77"/>
        <v>18460.919600000001</v>
      </c>
      <c r="AI192" s="21">
        <v>111.5</v>
      </c>
      <c r="AJ192" s="15">
        <f t="shared" si="78"/>
        <v>21786.5425</v>
      </c>
      <c r="AK192" s="20">
        <v>155.25</v>
      </c>
      <c r="AL192" s="15">
        <f t="shared" si="79"/>
        <v>30335.073750000003</v>
      </c>
      <c r="AM192" s="29">
        <v>731.2</v>
      </c>
      <c r="AN192" s="15">
        <f t="shared" si="80"/>
        <v>14287.282400000002</v>
      </c>
      <c r="AO192" s="22">
        <v>208.45</v>
      </c>
      <c r="AP192" s="15">
        <f t="shared" si="81"/>
        <v>5739.2538500000001</v>
      </c>
      <c r="AQ192" s="24">
        <f t="shared" si="82"/>
        <v>-0.13510000000000133</v>
      </c>
      <c r="AR192" s="24">
        <f t="shared" si="83"/>
        <v>-0.12199999999999989</v>
      </c>
      <c r="AS192" s="24">
        <f t="shared" si="84"/>
        <v>-0.60590000000000188</v>
      </c>
      <c r="AT192" s="24">
        <f t="shared" si="85"/>
        <v>-7.3399999999999466E-2</v>
      </c>
      <c r="AU192" s="24">
        <f t="shared" si="86"/>
        <v>-1.0000000000012221E-3</v>
      </c>
      <c r="AV192" s="24">
        <f t="shared" si="87"/>
        <v>-0.47190000000000154</v>
      </c>
      <c r="AW192" s="24">
        <f t="shared" si="88"/>
        <v>0.14170000000000016</v>
      </c>
      <c r="AX192" s="24">
        <f t="shared" si="89"/>
        <v>-0.31440000000000268</v>
      </c>
      <c r="AY192" s="24"/>
      <c r="AZ192" s="24"/>
      <c r="BA192" s="24"/>
      <c r="BB192" s="24"/>
      <c r="BC192" s="17">
        <v>19.5395</v>
      </c>
      <c r="BD192" s="12">
        <v>27.533000000000001</v>
      </c>
    </row>
    <row r="193" spans="1:56">
      <c r="A193" s="2">
        <v>189</v>
      </c>
      <c r="B193" s="5">
        <v>39349</v>
      </c>
      <c r="C193" s="14">
        <v>39.4</v>
      </c>
      <c r="D193" s="4">
        <f t="shared" si="96"/>
        <v>771.27469999999994</v>
      </c>
      <c r="E193" s="14">
        <v>56.7</v>
      </c>
      <c r="F193" s="15">
        <f t="shared" si="97"/>
        <v>1109.93085</v>
      </c>
      <c r="G193" s="14">
        <v>103.05</v>
      </c>
      <c r="H193" s="15">
        <f t="shared" si="98"/>
        <v>2017.2552749999998</v>
      </c>
      <c r="I193" s="14">
        <v>53.65</v>
      </c>
      <c r="J193" s="15">
        <f t="shared" si="99"/>
        <v>1050.2255749999999</v>
      </c>
      <c r="K193" s="14">
        <v>28.905000000000001</v>
      </c>
      <c r="L193" s="15">
        <f t="shared" si="100"/>
        <v>565.82982749999996</v>
      </c>
      <c r="M193" s="14">
        <v>40.85</v>
      </c>
      <c r="N193" s="15">
        <f t="shared" si="101"/>
        <v>799.659175</v>
      </c>
      <c r="O193" s="16">
        <v>45.14</v>
      </c>
      <c r="P193" s="15">
        <f t="shared" si="68"/>
        <v>1244.3969500000001</v>
      </c>
      <c r="Q193" s="11">
        <v>90.2</v>
      </c>
      <c r="R193" s="15">
        <f t="shared" si="69"/>
        <v>2486.5885000000003</v>
      </c>
      <c r="S193" s="11">
        <v>95.8</v>
      </c>
      <c r="T193" s="15">
        <f t="shared" si="70"/>
        <v>2640.9665</v>
      </c>
      <c r="U193" s="11">
        <v>82.7</v>
      </c>
      <c r="V193" s="15">
        <f t="shared" si="71"/>
        <v>2279.8322500000004</v>
      </c>
      <c r="W193" s="11">
        <v>84.46</v>
      </c>
      <c r="X193" s="15">
        <f t="shared" si="72"/>
        <v>2328.3510500000002</v>
      </c>
      <c r="Y193" s="11">
        <v>56.49</v>
      </c>
      <c r="Z193" s="15">
        <f t="shared" si="73"/>
        <v>1557.2880750000002</v>
      </c>
      <c r="AA193" s="23">
        <v>86.191000000000003</v>
      </c>
      <c r="AB193" s="15">
        <f t="shared" si="74"/>
        <v>23760.703925000002</v>
      </c>
      <c r="AC193" s="23">
        <v>97.537999999999997</v>
      </c>
      <c r="AD193" s="15">
        <f t="shared" si="75"/>
        <v>26888.78815</v>
      </c>
      <c r="AE193" s="20">
        <v>91.84</v>
      </c>
      <c r="AF193" s="15">
        <f t="shared" si="76"/>
        <v>25317.992000000006</v>
      </c>
      <c r="AG193" s="21">
        <v>94.91</v>
      </c>
      <c r="AH193" s="15">
        <f t="shared" si="77"/>
        <v>18579.107049999999</v>
      </c>
      <c r="AI193" s="21">
        <v>111.98</v>
      </c>
      <c r="AJ193" s="15">
        <f t="shared" si="78"/>
        <v>21920.644899999999</v>
      </c>
      <c r="AK193" s="20">
        <v>154.80000000000001</v>
      </c>
      <c r="AL193" s="15">
        <f t="shared" si="79"/>
        <v>30302.873999999996</v>
      </c>
      <c r="AM193" s="29">
        <v>731.5</v>
      </c>
      <c r="AN193" s="15">
        <f t="shared" si="80"/>
        <v>14319.478249999998</v>
      </c>
      <c r="AO193" s="22">
        <v>207.31</v>
      </c>
      <c r="AP193" s="15">
        <f t="shared" si="81"/>
        <v>5715.0184250000002</v>
      </c>
      <c r="AQ193" s="24">
        <f t="shared" si="82"/>
        <v>-0.17109999999999914</v>
      </c>
      <c r="AR193" s="24">
        <f t="shared" si="83"/>
        <v>-0.1579999999999977</v>
      </c>
      <c r="AS193" s="24">
        <f t="shared" si="84"/>
        <v>-0.64040000000000319</v>
      </c>
      <c r="AT193" s="24">
        <f t="shared" si="85"/>
        <v>-0.10939999999999728</v>
      </c>
      <c r="AU193" s="24">
        <f t="shared" si="86"/>
        <v>-3.6999999999999034E-2</v>
      </c>
      <c r="AV193" s="24">
        <f t="shared" si="87"/>
        <v>-0.50640000000000285</v>
      </c>
      <c r="AW193" s="24">
        <f t="shared" si="88"/>
        <v>0.10570000000000235</v>
      </c>
      <c r="AX193" s="24">
        <f t="shared" si="89"/>
        <v>-0.34890000000000398</v>
      </c>
      <c r="AY193" s="24"/>
      <c r="AZ193" s="24"/>
      <c r="BA193" s="24"/>
      <c r="BB193" s="24"/>
      <c r="BC193" s="17">
        <v>19.575499999999998</v>
      </c>
      <c r="BD193" s="12">
        <v>27.567500000000003</v>
      </c>
    </row>
    <row r="194" spans="1:56">
      <c r="A194" s="2">
        <v>190</v>
      </c>
      <c r="B194" s="5">
        <v>39350</v>
      </c>
      <c r="C194" s="14">
        <v>38.03</v>
      </c>
      <c r="D194" s="4">
        <f t="shared" si="96"/>
        <v>740.52016000000003</v>
      </c>
      <c r="E194" s="14">
        <v>57.02</v>
      </c>
      <c r="F194" s="15">
        <f t="shared" si="97"/>
        <v>1110.2934400000001</v>
      </c>
      <c r="G194" s="14">
        <v>104.93</v>
      </c>
      <c r="H194" s="15">
        <f t="shared" si="98"/>
        <v>2043.1969600000002</v>
      </c>
      <c r="I194" s="14">
        <v>53.5</v>
      </c>
      <c r="J194" s="15">
        <f t="shared" si="99"/>
        <v>1041.7520000000002</v>
      </c>
      <c r="K194" s="14">
        <v>29.225000000000001</v>
      </c>
      <c r="L194" s="15">
        <f t="shared" si="100"/>
        <v>569.06920000000002</v>
      </c>
      <c r="M194" s="14">
        <v>41.1</v>
      </c>
      <c r="N194" s="15">
        <f t="shared" si="101"/>
        <v>800.29920000000004</v>
      </c>
      <c r="O194" s="16">
        <v>45.27</v>
      </c>
      <c r="P194" s="15">
        <f t="shared" si="68"/>
        <v>1246.5320850000001</v>
      </c>
      <c r="Q194" s="11">
        <v>89.46</v>
      </c>
      <c r="R194" s="15">
        <f t="shared" si="69"/>
        <v>2463.3258299999998</v>
      </c>
      <c r="S194" s="11">
        <v>95.25</v>
      </c>
      <c r="T194" s="15">
        <f t="shared" si="70"/>
        <v>2622.7563749999999</v>
      </c>
      <c r="U194" s="11">
        <v>79.75</v>
      </c>
      <c r="V194" s="15">
        <f t="shared" si="71"/>
        <v>2195.9561249999997</v>
      </c>
      <c r="W194" s="11">
        <v>85.3</v>
      </c>
      <c r="X194" s="15">
        <f t="shared" si="72"/>
        <v>2348.7781499999996</v>
      </c>
      <c r="Y194" s="11">
        <v>56.1</v>
      </c>
      <c r="Z194" s="15">
        <f t="shared" si="73"/>
        <v>1544.74155</v>
      </c>
      <c r="AA194" s="23">
        <v>87.073999999999998</v>
      </c>
      <c r="AB194" s="15">
        <f t="shared" si="74"/>
        <v>23976.261269999999</v>
      </c>
      <c r="AC194" s="23">
        <v>97.7</v>
      </c>
      <c r="AD194" s="15">
        <f t="shared" si="75"/>
        <v>26902.183499999999</v>
      </c>
      <c r="AE194" s="20">
        <v>91.65</v>
      </c>
      <c r="AF194" s="15">
        <f t="shared" si="76"/>
        <v>25236.285750000003</v>
      </c>
      <c r="AG194" s="21">
        <v>95.42</v>
      </c>
      <c r="AH194" s="15">
        <f t="shared" si="77"/>
        <v>18580.182400000002</v>
      </c>
      <c r="AI194" s="21">
        <v>111.98</v>
      </c>
      <c r="AJ194" s="15">
        <f t="shared" si="78"/>
        <v>21804.745600000002</v>
      </c>
      <c r="AK194" s="20">
        <v>155.30000000000001</v>
      </c>
      <c r="AL194" s="15">
        <f t="shared" si="79"/>
        <v>30240.016000000003</v>
      </c>
      <c r="AM194" s="29">
        <v>724.5</v>
      </c>
      <c r="AN194" s="15">
        <f t="shared" si="80"/>
        <v>14107.464000000002</v>
      </c>
      <c r="AO194" s="22">
        <v>204.27</v>
      </c>
      <c r="AP194" s="15">
        <f t="shared" si="81"/>
        <v>5624.6765850000002</v>
      </c>
      <c r="AQ194" s="24">
        <f t="shared" si="82"/>
        <v>-6.7600000000002325E-2</v>
      </c>
      <c r="AR194" s="24">
        <f t="shared" si="83"/>
        <v>-5.4500000000000881E-2</v>
      </c>
      <c r="AS194" s="24">
        <f t="shared" si="84"/>
        <v>-0.60839999999999961</v>
      </c>
      <c r="AT194" s="24">
        <f t="shared" si="85"/>
        <v>-5.9000000000004604E-3</v>
      </c>
      <c r="AU194" s="24">
        <f t="shared" si="86"/>
        <v>6.6499999999997783E-2</v>
      </c>
      <c r="AV194" s="24">
        <f t="shared" si="87"/>
        <v>-0.47439999999999927</v>
      </c>
      <c r="AW194" s="24">
        <f t="shared" si="88"/>
        <v>0.20919999999999916</v>
      </c>
      <c r="AX194" s="24">
        <f t="shared" si="89"/>
        <v>-0.3169000000000004</v>
      </c>
      <c r="AY194" s="24"/>
      <c r="AZ194" s="24"/>
      <c r="BA194" s="24"/>
      <c r="BB194" s="24"/>
      <c r="BC194" s="17">
        <v>19.472000000000001</v>
      </c>
      <c r="BD194" s="12">
        <v>27.535499999999999</v>
      </c>
    </row>
    <row r="195" spans="1:56">
      <c r="A195" s="2">
        <v>191</v>
      </c>
      <c r="B195" s="5">
        <v>39351</v>
      </c>
      <c r="C195" s="14">
        <v>37.81</v>
      </c>
      <c r="D195" s="4">
        <f t="shared" si="96"/>
        <v>739.29893000000004</v>
      </c>
      <c r="E195" s="14">
        <v>57.35</v>
      </c>
      <c r="F195" s="15">
        <f t="shared" si="97"/>
        <v>1121.36455</v>
      </c>
      <c r="G195" s="14">
        <v>104.45</v>
      </c>
      <c r="H195" s="15">
        <f t="shared" si="98"/>
        <v>2042.3108500000001</v>
      </c>
      <c r="I195" s="14">
        <v>53.23</v>
      </c>
      <c r="J195" s="15">
        <f t="shared" si="99"/>
        <v>1040.80619</v>
      </c>
      <c r="K195" s="14">
        <v>29.195</v>
      </c>
      <c r="L195" s="15">
        <f t="shared" si="100"/>
        <v>570.84983499999998</v>
      </c>
      <c r="M195" s="14">
        <v>41.27</v>
      </c>
      <c r="N195" s="15">
        <f t="shared" si="101"/>
        <v>806.95231000000013</v>
      </c>
      <c r="O195" s="16">
        <v>46.68</v>
      </c>
      <c r="P195" s="15">
        <f t="shared" si="68"/>
        <v>1289.0915399999999</v>
      </c>
      <c r="Q195" s="11">
        <v>89.41</v>
      </c>
      <c r="R195" s="15">
        <f t="shared" si="69"/>
        <v>2469.1018549999999</v>
      </c>
      <c r="S195" s="11">
        <v>94.45</v>
      </c>
      <c r="T195" s="15">
        <f t="shared" si="70"/>
        <v>2608.2839749999998</v>
      </c>
      <c r="U195" s="11">
        <v>82.76</v>
      </c>
      <c r="V195" s="15">
        <f t="shared" si="71"/>
        <v>2285.4587799999999</v>
      </c>
      <c r="W195" s="11">
        <v>86.22</v>
      </c>
      <c r="X195" s="15">
        <f t="shared" si="72"/>
        <v>2381.0084099999999</v>
      </c>
      <c r="Y195" s="11">
        <v>56.14</v>
      </c>
      <c r="Z195" s="15">
        <f t="shared" si="73"/>
        <v>1550.3341699999999</v>
      </c>
      <c r="AA195" s="23">
        <v>87.147999999999996</v>
      </c>
      <c r="AB195" s="15">
        <f t="shared" si="74"/>
        <v>24066.355939999998</v>
      </c>
      <c r="AC195" s="23">
        <v>97.382000000000005</v>
      </c>
      <c r="AD195" s="15">
        <f t="shared" si="75"/>
        <v>26892.52621</v>
      </c>
      <c r="AE195" s="20">
        <v>91.87</v>
      </c>
      <c r="AF195" s="15">
        <f t="shared" si="76"/>
        <v>25370.359850000001</v>
      </c>
      <c r="AG195" s="21">
        <v>95.34</v>
      </c>
      <c r="AH195" s="15">
        <f t="shared" si="77"/>
        <v>18641.8302</v>
      </c>
      <c r="AI195" s="21">
        <v>111.98</v>
      </c>
      <c r="AJ195" s="15">
        <f t="shared" si="78"/>
        <v>21895.449400000001</v>
      </c>
      <c r="AK195" s="20">
        <v>155.30000000000001</v>
      </c>
      <c r="AL195" s="15">
        <f t="shared" si="79"/>
        <v>30365.809000000005</v>
      </c>
      <c r="AM195" s="29">
        <v>728.7</v>
      </c>
      <c r="AN195" s="15">
        <f t="shared" si="80"/>
        <v>14248.271100000002</v>
      </c>
      <c r="AO195" s="22">
        <v>201.73</v>
      </c>
      <c r="AP195" s="15">
        <f t="shared" si="81"/>
        <v>5570.8748149999992</v>
      </c>
      <c r="AQ195" s="24">
        <f t="shared" si="82"/>
        <v>-0.14860000000000184</v>
      </c>
      <c r="AR195" s="24">
        <f t="shared" si="83"/>
        <v>-0.1355000000000004</v>
      </c>
      <c r="AS195" s="24">
        <f t="shared" si="84"/>
        <v>-0.6883999999999979</v>
      </c>
      <c r="AT195" s="24">
        <f t="shared" si="85"/>
        <v>-8.6899999999999977E-2</v>
      </c>
      <c r="AU195" s="24">
        <f t="shared" si="86"/>
        <v>-1.4500000000001734E-2</v>
      </c>
      <c r="AV195" s="24">
        <f t="shared" si="87"/>
        <v>-0.55439999999999756</v>
      </c>
      <c r="AW195" s="24">
        <f t="shared" si="88"/>
        <v>0.12819999999999965</v>
      </c>
      <c r="AX195" s="24">
        <f t="shared" si="89"/>
        <v>-0.3968999999999987</v>
      </c>
      <c r="AY195" s="24"/>
      <c r="AZ195" s="24"/>
      <c r="BA195" s="24"/>
      <c r="BB195" s="24"/>
      <c r="BC195" s="17">
        <v>19.553000000000001</v>
      </c>
      <c r="BD195" s="12">
        <v>27.615499999999997</v>
      </c>
    </row>
    <row r="196" spans="1:56">
      <c r="A196" s="2">
        <v>192</v>
      </c>
      <c r="B196" s="5">
        <v>39352</v>
      </c>
      <c r="C196" s="14">
        <v>38.020000000000003</v>
      </c>
      <c r="D196" s="4">
        <f t="shared" si="96"/>
        <v>741.44703000000004</v>
      </c>
      <c r="E196" s="14">
        <v>57.33</v>
      </c>
      <c r="F196" s="15">
        <f t="shared" si="97"/>
        <v>1118.0209949999999</v>
      </c>
      <c r="G196" s="14">
        <v>105.46</v>
      </c>
      <c r="H196" s="15">
        <f t="shared" si="98"/>
        <v>2056.6281899999999</v>
      </c>
      <c r="I196" s="14">
        <v>53.18</v>
      </c>
      <c r="J196" s="15">
        <f t="shared" si="99"/>
        <v>1037.08977</v>
      </c>
      <c r="K196" s="14">
        <v>29.085000000000001</v>
      </c>
      <c r="L196" s="15">
        <f t="shared" si="100"/>
        <v>567.20112749999998</v>
      </c>
      <c r="M196" s="14">
        <v>41.39</v>
      </c>
      <c r="N196" s="15">
        <f t="shared" si="101"/>
        <v>807.16708500000004</v>
      </c>
      <c r="O196" s="16">
        <v>45.98</v>
      </c>
      <c r="P196" s="15">
        <f t="shared" si="68"/>
        <v>1269.048</v>
      </c>
      <c r="Q196" s="11">
        <v>90.21</v>
      </c>
      <c r="R196" s="15">
        <f t="shared" si="69"/>
        <v>2489.7959999999998</v>
      </c>
      <c r="S196" s="11">
        <v>96.21</v>
      </c>
      <c r="T196" s="15">
        <f t="shared" si="70"/>
        <v>2655.3960000000002</v>
      </c>
      <c r="U196" s="11">
        <v>84.07</v>
      </c>
      <c r="V196" s="15">
        <f t="shared" si="71"/>
        <v>2320.3319999999999</v>
      </c>
      <c r="W196" s="11">
        <v>87.12</v>
      </c>
      <c r="X196" s="15">
        <f t="shared" si="72"/>
        <v>2404.5120000000002</v>
      </c>
      <c r="Y196" s="11">
        <v>56.21</v>
      </c>
      <c r="Z196" s="15">
        <f t="shared" si="73"/>
        <v>1551.3960000000002</v>
      </c>
      <c r="AA196" s="23">
        <v>87.078000000000003</v>
      </c>
      <c r="AB196" s="15">
        <f t="shared" si="74"/>
        <v>24033.528000000002</v>
      </c>
      <c r="AC196" s="23">
        <v>97.445999999999998</v>
      </c>
      <c r="AD196" s="15">
        <f t="shared" si="75"/>
        <v>26895.095999999998</v>
      </c>
      <c r="AE196" s="20">
        <v>91.63</v>
      </c>
      <c r="AF196" s="15">
        <f t="shared" si="76"/>
        <v>25289.879999999997</v>
      </c>
      <c r="AG196" s="21">
        <v>95.16</v>
      </c>
      <c r="AH196" s="15">
        <f t="shared" si="77"/>
        <v>18557.627399999998</v>
      </c>
      <c r="AI196" s="21">
        <v>111.98</v>
      </c>
      <c r="AJ196" s="15">
        <f t="shared" si="78"/>
        <v>21837.779699999999</v>
      </c>
      <c r="AK196" s="20">
        <v>155.05000000000001</v>
      </c>
      <c r="AL196" s="15">
        <f t="shared" si="79"/>
        <v>30237.075750000004</v>
      </c>
      <c r="AM196" s="29">
        <v>734.3</v>
      </c>
      <c r="AN196" s="15">
        <f t="shared" si="80"/>
        <v>14319.951449999999</v>
      </c>
      <c r="AO196" s="22">
        <v>204.2</v>
      </c>
      <c r="AP196" s="15">
        <f t="shared" si="81"/>
        <v>5635.92</v>
      </c>
      <c r="AQ196" s="24">
        <f t="shared" si="82"/>
        <v>-9.7100000000001074E-2</v>
      </c>
      <c r="AR196" s="24">
        <f t="shared" si="83"/>
        <v>-8.3999999999999631E-2</v>
      </c>
      <c r="AS196" s="24">
        <f t="shared" si="84"/>
        <v>-0.67290000000000205</v>
      </c>
      <c r="AT196" s="24">
        <f t="shared" si="85"/>
        <v>-3.539999999999921E-2</v>
      </c>
      <c r="AU196" s="24">
        <f t="shared" si="86"/>
        <v>3.6999999999999034E-2</v>
      </c>
      <c r="AV196" s="24">
        <f t="shared" si="87"/>
        <v>-0.53890000000000171</v>
      </c>
      <c r="AW196" s="24">
        <f t="shared" si="88"/>
        <v>0.17970000000000041</v>
      </c>
      <c r="AX196" s="24">
        <f t="shared" si="89"/>
        <v>-0.38140000000000285</v>
      </c>
      <c r="AY196" s="24"/>
      <c r="AZ196" s="24"/>
      <c r="BA196" s="24"/>
      <c r="BB196" s="24"/>
      <c r="BC196" s="17">
        <v>19.5015</v>
      </c>
      <c r="BD196" s="12">
        <v>27.6</v>
      </c>
    </row>
    <row r="197" spans="1:56">
      <c r="A197" s="2">
        <v>193</v>
      </c>
      <c r="B197" s="5">
        <v>39356</v>
      </c>
      <c r="C197" s="14">
        <v>40.880000000000003</v>
      </c>
      <c r="D197" s="4">
        <f t="shared" si="96"/>
        <v>789.43368000000009</v>
      </c>
      <c r="E197" s="14">
        <v>57.9</v>
      </c>
      <c r="F197" s="15">
        <f t="shared" si="97"/>
        <v>1118.1069</v>
      </c>
      <c r="G197" s="14">
        <v>106.65</v>
      </c>
      <c r="H197" s="15">
        <f t="shared" si="98"/>
        <v>2059.5181499999999</v>
      </c>
      <c r="I197" s="14">
        <v>53.75</v>
      </c>
      <c r="J197" s="15">
        <f t="shared" si="99"/>
        <v>1037.9662499999999</v>
      </c>
      <c r="K197" s="14">
        <v>29.695</v>
      </c>
      <c r="L197" s="15">
        <f t="shared" si="100"/>
        <v>573.44014500000003</v>
      </c>
      <c r="M197" s="14">
        <v>42.02</v>
      </c>
      <c r="N197" s="15">
        <f t="shared" si="101"/>
        <v>811.44822000000011</v>
      </c>
      <c r="O197" s="16">
        <v>45.51</v>
      </c>
      <c r="P197" s="15">
        <f t="shared" ref="P197:P260" si="102">O197*BD197</f>
        <v>1250.38725</v>
      </c>
      <c r="Q197" s="11">
        <v>91.18</v>
      </c>
      <c r="R197" s="15">
        <f t="shared" ref="R197:R260" si="103">Q197*BD197</f>
        <v>2505.1705000000002</v>
      </c>
      <c r="S197" s="11">
        <v>98.5</v>
      </c>
      <c r="T197" s="15">
        <f t="shared" ref="T197:T260" si="104">S197*BD197</f>
        <v>2706.2875000000004</v>
      </c>
      <c r="U197" s="11">
        <v>84.18</v>
      </c>
      <c r="V197" s="15">
        <f t="shared" ref="V197:V260" si="105">U197*BD197</f>
        <v>2312.8455000000004</v>
      </c>
      <c r="W197" s="11">
        <v>88.2</v>
      </c>
      <c r="X197" s="15">
        <f t="shared" ref="X197:X260" si="106">W197*BD197</f>
        <v>2423.2950000000001</v>
      </c>
      <c r="Y197" s="11">
        <v>56.69</v>
      </c>
      <c r="Z197" s="15">
        <f t="shared" ref="Z197:Z260" si="107">Y197*BD197</f>
        <v>1557.5577499999999</v>
      </c>
      <c r="AA197" s="23">
        <v>87.385000000000005</v>
      </c>
      <c r="AB197" s="15">
        <f t="shared" ref="AB197:AB260" si="108">AA197*BD197*10</f>
        <v>24009.028750000001</v>
      </c>
      <c r="AC197" s="23">
        <v>97.778999999999996</v>
      </c>
      <c r="AD197" s="15">
        <f t="shared" ref="AD197:AD260" si="109">AC197*BD197*10</f>
        <v>26864.78025</v>
      </c>
      <c r="AE197" s="20">
        <v>92.17</v>
      </c>
      <c r="AF197" s="15">
        <f t="shared" ref="AF197:AF260" si="110">AE197*BD197*10</f>
        <v>25323.7075</v>
      </c>
      <c r="AG197" s="21">
        <v>95.73</v>
      </c>
      <c r="AH197" s="15">
        <f t="shared" ref="AH197:AH260" si="111">AG197*BC197*10</f>
        <v>18486.420299999998</v>
      </c>
      <c r="AI197" s="21">
        <v>111.98</v>
      </c>
      <c r="AJ197" s="15">
        <f t="shared" ref="AJ197:AJ260" si="112">AI197*BC197*10</f>
        <v>21624.4578</v>
      </c>
      <c r="AK197" s="20">
        <v>155.80000000000001</v>
      </c>
      <c r="AL197" s="15">
        <f t="shared" ref="AL197:AL260" si="113">AK197*BC197*10</f>
        <v>30086.538</v>
      </c>
      <c r="AM197" s="29">
        <v>747.1</v>
      </c>
      <c r="AN197" s="15">
        <f t="shared" ref="AN197:AN260" si="114">AM197*BC197</f>
        <v>14427.248100000001</v>
      </c>
      <c r="AO197" s="22">
        <v>198.04</v>
      </c>
      <c r="AP197" s="15">
        <f t="shared" ref="AP197:AP260" si="115">AO197*BD197</f>
        <v>5441.1490000000003</v>
      </c>
      <c r="AQ197" s="24">
        <f t="shared" ref="AQ197:AQ260" si="116">-BC197+19.4044</f>
        <v>9.3399999999999039E-2</v>
      </c>
      <c r="AR197" s="24">
        <f t="shared" ref="AR197:AR260" si="117">-BC197+19.4175</f>
        <v>0.10650000000000048</v>
      </c>
      <c r="AS197" s="24">
        <f t="shared" ref="AS197:AS260" si="118">-BD197+26.9271</f>
        <v>-0.54790000000000205</v>
      </c>
      <c r="AT197" s="24">
        <f t="shared" ref="AT197:AT260" si="119">-BC197+19.4661</f>
        <v>0.1551000000000009</v>
      </c>
      <c r="AU197" s="24">
        <f t="shared" ref="AU197:AU260" si="120">-BC197+19.5385</f>
        <v>0.22749999999999915</v>
      </c>
      <c r="AV197" s="24">
        <f t="shared" ref="AV197:AV260" si="121">-BD197+27.0611</f>
        <v>-0.41390000000000171</v>
      </c>
      <c r="AW197" s="24">
        <f t="shared" ref="AW197:AW260" si="122">-BC197+19.6812</f>
        <v>0.37020000000000053</v>
      </c>
      <c r="AX197" s="24">
        <f t="shared" ref="AX197:AX260" si="123">-BD197+27.2186</f>
        <v>-0.25640000000000285</v>
      </c>
      <c r="AY197" s="24"/>
      <c r="AZ197" s="24"/>
      <c r="BA197" s="24"/>
      <c r="BB197" s="24"/>
      <c r="BC197" s="17">
        <v>19.311</v>
      </c>
      <c r="BD197" s="12">
        <v>27.475000000000001</v>
      </c>
    </row>
    <row r="198" spans="1:56">
      <c r="A198" s="2">
        <v>194</v>
      </c>
      <c r="B198" s="5">
        <v>39357</v>
      </c>
      <c r="C198" s="14">
        <v>40.06</v>
      </c>
      <c r="D198" s="4">
        <f t="shared" si="96"/>
        <v>780.20856000000003</v>
      </c>
      <c r="E198" s="14">
        <v>57.92</v>
      </c>
      <c r="F198" s="15">
        <f t="shared" si="97"/>
        <v>1128.0499199999999</v>
      </c>
      <c r="G198" s="14">
        <v>105.93</v>
      </c>
      <c r="H198" s="15">
        <f t="shared" si="98"/>
        <v>2063.0926800000002</v>
      </c>
      <c r="I198" s="14">
        <v>53.81</v>
      </c>
      <c r="J198" s="15">
        <f t="shared" si="99"/>
        <v>1048.0035600000001</v>
      </c>
      <c r="K198" s="14">
        <v>29.58</v>
      </c>
      <c r="L198" s="15">
        <f t="shared" si="100"/>
        <v>576.10007999999993</v>
      </c>
      <c r="M198" s="14">
        <v>42.12</v>
      </c>
      <c r="N198" s="15">
        <f t="shared" si="101"/>
        <v>820.32911999999988</v>
      </c>
      <c r="O198" s="16">
        <v>46.2</v>
      </c>
      <c r="P198" s="15">
        <f t="shared" si="102"/>
        <v>1273.4799</v>
      </c>
      <c r="Q198" s="11">
        <v>93.52</v>
      </c>
      <c r="R198" s="15">
        <f t="shared" si="103"/>
        <v>2577.8320399999998</v>
      </c>
      <c r="S198" s="11">
        <v>98.63</v>
      </c>
      <c r="T198" s="15">
        <f t="shared" si="104"/>
        <v>2718.6866349999996</v>
      </c>
      <c r="U198" s="11">
        <v>85.01</v>
      </c>
      <c r="V198" s="15">
        <f t="shared" si="105"/>
        <v>2343.2581450000002</v>
      </c>
      <c r="W198" s="11">
        <v>87.6</v>
      </c>
      <c r="X198" s="15">
        <f t="shared" si="106"/>
        <v>2414.6501999999996</v>
      </c>
      <c r="Y198" s="11">
        <v>55.72</v>
      </c>
      <c r="Z198" s="15">
        <f t="shared" si="107"/>
        <v>1535.8939399999999</v>
      </c>
      <c r="AA198" s="23">
        <v>87.477000000000004</v>
      </c>
      <c r="AB198" s="15">
        <f t="shared" si="108"/>
        <v>24112.597664999998</v>
      </c>
      <c r="AC198" s="23">
        <v>97.78</v>
      </c>
      <c r="AD198" s="15">
        <f t="shared" si="109"/>
        <v>26952.568099999997</v>
      </c>
      <c r="AE198" s="20">
        <v>91.82</v>
      </c>
      <c r="AF198" s="15">
        <f t="shared" si="110"/>
        <v>25309.723899999997</v>
      </c>
      <c r="AG198" s="21">
        <v>95.67</v>
      </c>
      <c r="AH198" s="15">
        <f t="shared" si="111"/>
        <v>18632.689200000001</v>
      </c>
      <c r="AI198" s="21">
        <v>111.98</v>
      </c>
      <c r="AJ198" s="15">
        <f t="shared" si="112"/>
        <v>21809.224800000004</v>
      </c>
      <c r="AK198" s="20">
        <v>155.80000000000001</v>
      </c>
      <c r="AL198" s="15">
        <f t="shared" si="113"/>
        <v>30343.608</v>
      </c>
      <c r="AM198" s="29">
        <v>732</v>
      </c>
      <c r="AN198" s="15">
        <f t="shared" si="114"/>
        <v>14256.431999999999</v>
      </c>
      <c r="AO198" s="22">
        <v>198.36</v>
      </c>
      <c r="AP198" s="15">
        <f t="shared" si="115"/>
        <v>5467.6942200000003</v>
      </c>
      <c r="AQ198" s="24">
        <f t="shared" si="116"/>
        <v>-7.1600000000000108E-2</v>
      </c>
      <c r="AR198" s="24">
        <f t="shared" si="117"/>
        <v>-5.8499999999998664E-2</v>
      </c>
      <c r="AS198" s="24">
        <f t="shared" si="118"/>
        <v>-0.63739999999999952</v>
      </c>
      <c r="AT198" s="24">
        <f t="shared" si="119"/>
        <v>-9.8999999999982435E-3</v>
      </c>
      <c r="AU198" s="24">
        <f t="shared" si="120"/>
        <v>6.25E-2</v>
      </c>
      <c r="AV198" s="24">
        <f t="shared" si="121"/>
        <v>-0.50339999999999918</v>
      </c>
      <c r="AW198" s="24">
        <f t="shared" si="122"/>
        <v>0.20520000000000138</v>
      </c>
      <c r="AX198" s="24">
        <f t="shared" si="123"/>
        <v>-0.34590000000000032</v>
      </c>
      <c r="AY198" s="24"/>
      <c r="AZ198" s="24"/>
      <c r="BA198" s="24"/>
      <c r="BB198" s="24"/>
      <c r="BC198" s="17">
        <v>19.475999999999999</v>
      </c>
      <c r="BD198" s="12">
        <v>27.564499999999999</v>
      </c>
    </row>
    <row r="199" spans="1:56">
      <c r="A199" s="2">
        <v>195</v>
      </c>
      <c r="B199" s="5">
        <v>39358</v>
      </c>
      <c r="C199" s="14">
        <v>39.82</v>
      </c>
      <c r="D199" s="4">
        <f t="shared" si="96"/>
        <v>778.79956000000004</v>
      </c>
      <c r="E199" s="14">
        <v>57.57</v>
      </c>
      <c r="F199" s="15">
        <f t="shared" si="97"/>
        <v>1125.95406</v>
      </c>
      <c r="G199" s="14">
        <v>104.72</v>
      </c>
      <c r="H199" s="15">
        <f t="shared" si="98"/>
        <v>2048.1137600000002</v>
      </c>
      <c r="I199" s="14">
        <v>53.89</v>
      </c>
      <c r="J199" s="15">
        <f t="shared" si="99"/>
        <v>1053.98062</v>
      </c>
      <c r="K199" s="14">
        <v>29.61</v>
      </c>
      <c r="L199" s="15">
        <f t="shared" si="100"/>
        <v>579.11238000000003</v>
      </c>
      <c r="M199" s="14">
        <v>41.55</v>
      </c>
      <c r="N199" s="15">
        <f t="shared" si="101"/>
        <v>812.6348999999999</v>
      </c>
      <c r="O199" s="16">
        <v>45.76</v>
      </c>
      <c r="P199" s="15">
        <f t="shared" si="102"/>
        <v>1260.6879999999999</v>
      </c>
      <c r="Q199" s="11">
        <v>95.5</v>
      </c>
      <c r="R199" s="15">
        <f t="shared" si="103"/>
        <v>2631.0250000000001</v>
      </c>
      <c r="S199" s="11">
        <v>98.24</v>
      </c>
      <c r="T199" s="15">
        <f t="shared" si="104"/>
        <v>2706.5119999999997</v>
      </c>
      <c r="U199" s="11">
        <v>87.51</v>
      </c>
      <c r="V199" s="15">
        <f t="shared" si="105"/>
        <v>2410.9005000000002</v>
      </c>
      <c r="W199" s="11">
        <v>88.25</v>
      </c>
      <c r="X199" s="15">
        <f t="shared" si="106"/>
        <v>2431.2874999999999</v>
      </c>
      <c r="Y199" s="11">
        <v>55.44</v>
      </c>
      <c r="Z199" s="15">
        <f t="shared" si="107"/>
        <v>1527.3720000000001</v>
      </c>
      <c r="AA199" s="23">
        <v>87.263000000000005</v>
      </c>
      <c r="AB199" s="15">
        <f t="shared" si="108"/>
        <v>24040.9565</v>
      </c>
      <c r="AC199" s="23">
        <v>97.662000000000006</v>
      </c>
      <c r="AD199" s="15">
        <f t="shared" si="109"/>
        <v>26905.881000000005</v>
      </c>
      <c r="AE199" s="20">
        <v>92.44</v>
      </c>
      <c r="AF199" s="15">
        <f t="shared" si="110"/>
        <v>25467.22</v>
      </c>
      <c r="AG199" s="21">
        <v>96.03</v>
      </c>
      <c r="AH199" s="15">
        <f t="shared" si="111"/>
        <v>18781.547399999999</v>
      </c>
      <c r="AI199" s="21">
        <v>111.98</v>
      </c>
      <c r="AJ199" s="15">
        <f t="shared" si="112"/>
        <v>21901.0484</v>
      </c>
      <c r="AK199" s="20">
        <v>156.15</v>
      </c>
      <c r="AL199" s="15">
        <f t="shared" si="113"/>
        <v>30539.817000000003</v>
      </c>
      <c r="AM199" s="29">
        <v>728.3</v>
      </c>
      <c r="AN199" s="15">
        <f t="shared" si="114"/>
        <v>14244.091399999999</v>
      </c>
      <c r="AO199" s="22">
        <v>199.2</v>
      </c>
      <c r="AP199" s="15">
        <f t="shared" si="115"/>
        <v>5487.96</v>
      </c>
      <c r="AQ199" s="24">
        <f t="shared" si="116"/>
        <v>-0.15360000000000085</v>
      </c>
      <c r="AR199" s="24">
        <f t="shared" si="117"/>
        <v>-0.1404999999999994</v>
      </c>
      <c r="AS199" s="24">
        <f t="shared" si="118"/>
        <v>-0.62290000000000134</v>
      </c>
      <c r="AT199" s="24">
        <f t="shared" si="119"/>
        <v>-9.1899999999998983E-2</v>
      </c>
      <c r="AU199" s="24">
        <f t="shared" si="120"/>
        <v>-1.9500000000000739E-2</v>
      </c>
      <c r="AV199" s="24">
        <f t="shared" si="121"/>
        <v>-0.488900000000001</v>
      </c>
      <c r="AW199" s="24">
        <f t="shared" si="122"/>
        <v>0.12320000000000064</v>
      </c>
      <c r="AX199" s="24">
        <f t="shared" si="123"/>
        <v>-0.33140000000000214</v>
      </c>
      <c r="AY199" s="24"/>
      <c r="AZ199" s="24"/>
      <c r="BA199" s="24"/>
      <c r="BB199" s="24"/>
      <c r="BC199" s="17">
        <v>19.558</v>
      </c>
      <c r="BD199" s="12">
        <v>27.55</v>
      </c>
    </row>
    <row r="200" spans="1:56">
      <c r="A200" s="2">
        <v>196</v>
      </c>
      <c r="B200" s="5">
        <v>39359</v>
      </c>
      <c r="C200" s="14">
        <v>39.93</v>
      </c>
      <c r="D200" s="4">
        <f t="shared" si="96"/>
        <v>779.23395000000005</v>
      </c>
      <c r="E200" s="14">
        <v>57.87</v>
      </c>
      <c r="F200" s="15">
        <f t="shared" si="97"/>
        <v>1129.33305</v>
      </c>
      <c r="G200" s="14">
        <v>104.5</v>
      </c>
      <c r="H200" s="15">
        <f t="shared" si="98"/>
        <v>2039.3175000000001</v>
      </c>
      <c r="I200" s="14">
        <v>54.14</v>
      </c>
      <c r="J200" s="15">
        <f t="shared" si="99"/>
        <v>1056.5421000000001</v>
      </c>
      <c r="K200" s="14">
        <v>29.68</v>
      </c>
      <c r="L200" s="15">
        <f t="shared" si="100"/>
        <v>579.20519999999999</v>
      </c>
      <c r="M200" s="14">
        <v>41.7</v>
      </c>
      <c r="N200" s="15">
        <f t="shared" si="101"/>
        <v>813.77550000000008</v>
      </c>
      <c r="O200" s="16">
        <v>46.48</v>
      </c>
      <c r="P200" s="15">
        <f t="shared" si="102"/>
        <v>1281.8021999999999</v>
      </c>
      <c r="Q200" s="11">
        <v>95.5</v>
      </c>
      <c r="R200" s="15">
        <f t="shared" si="103"/>
        <v>2633.6512499999999</v>
      </c>
      <c r="S200" s="11">
        <v>98.49</v>
      </c>
      <c r="T200" s="15">
        <f t="shared" si="104"/>
        <v>2716.1079749999999</v>
      </c>
      <c r="U200" s="11">
        <v>84.75</v>
      </c>
      <c r="V200" s="15">
        <f t="shared" si="105"/>
        <v>2337.1931250000002</v>
      </c>
      <c r="W200" s="11">
        <v>88.12</v>
      </c>
      <c r="X200" s="15">
        <f t="shared" si="106"/>
        <v>2430.1293000000001</v>
      </c>
      <c r="Y200" s="11">
        <v>55.24</v>
      </c>
      <c r="Z200" s="15">
        <f t="shared" si="107"/>
        <v>1523.3811000000001</v>
      </c>
      <c r="AA200" s="23">
        <v>87.466999999999999</v>
      </c>
      <c r="AB200" s="15">
        <f t="shared" si="108"/>
        <v>24121.211925000003</v>
      </c>
      <c r="AC200" s="23">
        <v>97.965999999999994</v>
      </c>
      <c r="AD200" s="15">
        <f t="shared" si="109"/>
        <v>27016.573649999998</v>
      </c>
      <c r="AE200" s="20">
        <v>92.09</v>
      </c>
      <c r="AF200" s="15">
        <f t="shared" si="110"/>
        <v>25396.119750000002</v>
      </c>
      <c r="AG200" s="21">
        <v>95.95</v>
      </c>
      <c r="AH200" s="15">
        <f t="shared" si="111"/>
        <v>18724.642500000002</v>
      </c>
      <c r="AI200" s="21">
        <v>111.98</v>
      </c>
      <c r="AJ200" s="15">
        <f t="shared" si="112"/>
        <v>21852.897000000004</v>
      </c>
      <c r="AK200" s="20">
        <v>156.94999999999999</v>
      </c>
      <c r="AL200" s="15">
        <f t="shared" si="113"/>
        <v>30628.7925</v>
      </c>
      <c r="AM200" s="29">
        <v>737.8</v>
      </c>
      <c r="AN200" s="15">
        <f t="shared" si="114"/>
        <v>14398.166999999999</v>
      </c>
      <c r="AO200" s="22">
        <v>205.35</v>
      </c>
      <c r="AP200" s="15">
        <f t="shared" si="115"/>
        <v>5663.0396250000003</v>
      </c>
      <c r="AQ200" s="24">
        <f t="shared" si="116"/>
        <v>-0.11060000000000159</v>
      </c>
      <c r="AR200" s="24">
        <f t="shared" si="117"/>
        <v>-9.7500000000000142E-2</v>
      </c>
      <c r="AS200" s="24">
        <f t="shared" si="118"/>
        <v>-0.6504000000000012</v>
      </c>
      <c r="AT200" s="24">
        <f t="shared" si="119"/>
        <v>-4.8899999999999721E-2</v>
      </c>
      <c r="AU200" s="24">
        <f t="shared" si="120"/>
        <v>2.3499999999998522E-2</v>
      </c>
      <c r="AV200" s="24">
        <f t="shared" si="121"/>
        <v>-0.51640000000000086</v>
      </c>
      <c r="AW200" s="24">
        <f t="shared" si="122"/>
        <v>0.1661999999999999</v>
      </c>
      <c r="AX200" s="24">
        <f t="shared" si="123"/>
        <v>-0.358900000000002</v>
      </c>
      <c r="AY200" s="24"/>
      <c r="AZ200" s="24"/>
      <c r="BA200" s="24"/>
      <c r="BB200" s="24"/>
      <c r="BC200" s="17">
        <v>19.515000000000001</v>
      </c>
      <c r="BD200" s="12">
        <v>27.577500000000001</v>
      </c>
    </row>
    <row r="201" spans="1:56">
      <c r="A201" s="2">
        <v>197</v>
      </c>
      <c r="B201" s="5">
        <v>39360</v>
      </c>
      <c r="C201" s="14">
        <v>39.520000000000003</v>
      </c>
      <c r="D201" s="4">
        <f t="shared" si="96"/>
        <v>771.21303999999998</v>
      </c>
      <c r="E201" s="14">
        <v>58.07</v>
      </c>
      <c r="F201" s="15">
        <f t="shared" si="97"/>
        <v>1133.207015</v>
      </c>
      <c r="G201" s="14">
        <v>102.25</v>
      </c>
      <c r="H201" s="15">
        <f t="shared" si="98"/>
        <v>1995.3576249999999</v>
      </c>
      <c r="I201" s="14">
        <v>54.07</v>
      </c>
      <c r="J201" s="15">
        <f t="shared" si="99"/>
        <v>1055.149015</v>
      </c>
      <c r="K201" s="14">
        <v>30.175000000000001</v>
      </c>
      <c r="L201" s="15">
        <f t="shared" si="100"/>
        <v>588.85003749999998</v>
      </c>
      <c r="M201" s="14">
        <v>41.77</v>
      </c>
      <c r="N201" s="15">
        <f t="shared" si="101"/>
        <v>815.12066500000003</v>
      </c>
      <c r="O201" s="16">
        <v>47.4</v>
      </c>
      <c r="P201" s="15">
        <f t="shared" si="102"/>
        <v>1307.0549999999998</v>
      </c>
      <c r="Q201" s="11">
        <v>95.6</v>
      </c>
      <c r="R201" s="15">
        <f t="shared" si="103"/>
        <v>2636.1699999999996</v>
      </c>
      <c r="S201" s="11">
        <v>99.1</v>
      </c>
      <c r="T201" s="15">
        <f t="shared" si="104"/>
        <v>2732.6824999999999</v>
      </c>
      <c r="U201" s="11">
        <v>87.71</v>
      </c>
      <c r="V201" s="15">
        <f t="shared" si="105"/>
        <v>2418.6032499999997</v>
      </c>
      <c r="W201" s="11">
        <v>89.43</v>
      </c>
      <c r="X201" s="15">
        <f t="shared" si="106"/>
        <v>2466.0322500000002</v>
      </c>
      <c r="Y201" s="11">
        <v>55.1</v>
      </c>
      <c r="Z201" s="15">
        <f t="shared" si="107"/>
        <v>1519.3824999999999</v>
      </c>
      <c r="AA201" s="23">
        <v>87.194999999999993</v>
      </c>
      <c r="AB201" s="15">
        <f t="shared" si="108"/>
        <v>24044.021249999998</v>
      </c>
      <c r="AC201" s="23">
        <v>97.697999999999993</v>
      </c>
      <c r="AD201" s="15">
        <f t="shared" si="109"/>
        <v>26940.223499999996</v>
      </c>
      <c r="AE201" s="20">
        <v>92.35</v>
      </c>
      <c r="AF201" s="15">
        <f t="shared" si="110"/>
        <v>25465.512500000001</v>
      </c>
      <c r="AG201" s="21">
        <v>96.41</v>
      </c>
      <c r="AH201" s="15">
        <f t="shared" si="111"/>
        <v>18813.92945</v>
      </c>
      <c r="AI201" s="21">
        <v>111.98</v>
      </c>
      <c r="AJ201" s="15">
        <f t="shared" si="112"/>
        <v>21852.337100000001</v>
      </c>
      <c r="AK201" s="20">
        <v>157.05000000000001</v>
      </c>
      <c r="AL201" s="15">
        <f t="shared" si="113"/>
        <v>30647.522249999998</v>
      </c>
      <c r="AM201" s="29">
        <v>742.6</v>
      </c>
      <c r="AN201" s="15">
        <f t="shared" si="114"/>
        <v>14491.467699999999</v>
      </c>
      <c r="AO201" s="22">
        <v>204.5</v>
      </c>
      <c r="AP201" s="15">
        <f t="shared" si="115"/>
        <v>5639.0874999999996</v>
      </c>
      <c r="AQ201" s="24">
        <f t="shared" si="116"/>
        <v>-0.1100999999999992</v>
      </c>
      <c r="AR201" s="24">
        <f t="shared" si="117"/>
        <v>-9.6999999999997755E-2</v>
      </c>
      <c r="AS201" s="24">
        <f t="shared" si="118"/>
        <v>-0.64789999999999992</v>
      </c>
      <c r="AT201" s="24">
        <f t="shared" si="119"/>
        <v>-4.8399999999997334E-2</v>
      </c>
      <c r="AU201" s="24">
        <f t="shared" si="120"/>
        <v>2.4000000000000909E-2</v>
      </c>
      <c r="AV201" s="24">
        <f t="shared" si="121"/>
        <v>-0.51389999999999958</v>
      </c>
      <c r="AW201" s="24">
        <f t="shared" si="122"/>
        <v>0.16670000000000229</v>
      </c>
      <c r="AX201" s="24">
        <f t="shared" si="123"/>
        <v>-0.35640000000000072</v>
      </c>
      <c r="AY201" s="24"/>
      <c r="AZ201" s="24"/>
      <c r="BA201" s="24"/>
      <c r="BB201" s="24"/>
      <c r="BC201" s="17">
        <v>19.514499999999998</v>
      </c>
      <c r="BD201" s="12">
        <v>27.574999999999999</v>
      </c>
    </row>
    <row r="202" spans="1:56">
      <c r="A202" s="2">
        <v>198</v>
      </c>
      <c r="B202" s="5">
        <v>39363</v>
      </c>
      <c r="C202" s="14">
        <v>39.74</v>
      </c>
      <c r="D202" s="4">
        <f t="shared" si="96"/>
        <v>777.19518000000016</v>
      </c>
      <c r="E202" s="14">
        <v>57.8</v>
      </c>
      <c r="F202" s="15">
        <f t="shared" si="97"/>
        <v>1130.3946000000001</v>
      </c>
      <c r="G202" s="14">
        <v>101.07</v>
      </c>
      <c r="H202" s="15">
        <f t="shared" si="98"/>
        <v>1976.62599</v>
      </c>
      <c r="I202" s="14">
        <v>53.62</v>
      </c>
      <c r="J202" s="15">
        <f t="shared" si="99"/>
        <v>1048.64634</v>
      </c>
      <c r="K202" s="14">
        <v>30.004999999999999</v>
      </c>
      <c r="L202" s="15">
        <f t="shared" si="100"/>
        <v>586.80778500000008</v>
      </c>
      <c r="M202" s="14">
        <v>41.53</v>
      </c>
      <c r="N202" s="15">
        <f t="shared" si="101"/>
        <v>812.20221000000015</v>
      </c>
      <c r="O202" s="16">
        <v>47.41</v>
      </c>
      <c r="P202" s="15">
        <f t="shared" si="102"/>
        <v>1303.0638499999998</v>
      </c>
      <c r="Q202" s="11">
        <v>95.14</v>
      </c>
      <c r="R202" s="15">
        <f t="shared" si="103"/>
        <v>2614.9229</v>
      </c>
      <c r="S202" s="11">
        <v>97.52</v>
      </c>
      <c r="T202" s="15">
        <f t="shared" si="104"/>
        <v>2680.3371999999999</v>
      </c>
      <c r="U202" s="11">
        <v>88.1</v>
      </c>
      <c r="V202" s="15">
        <f t="shared" si="105"/>
        <v>2421.4285</v>
      </c>
      <c r="W202" s="11">
        <v>89.53</v>
      </c>
      <c r="X202" s="15">
        <f t="shared" si="106"/>
        <v>2460.7320500000001</v>
      </c>
      <c r="Y202" s="11">
        <v>55.61</v>
      </c>
      <c r="Z202" s="15">
        <f t="shared" si="107"/>
        <v>1528.44085</v>
      </c>
      <c r="AA202" s="23">
        <v>87.153999999999996</v>
      </c>
      <c r="AB202" s="15">
        <f t="shared" si="108"/>
        <v>23954.276900000001</v>
      </c>
      <c r="AC202" s="23">
        <v>97.671999999999997</v>
      </c>
      <c r="AD202" s="15">
        <f t="shared" si="109"/>
        <v>26845.1492</v>
      </c>
      <c r="AE202" s="20">
        <v>92.53</v>
      </c>
      <c r="AF202" s="15">
        <f t="shared" si="110"/>
        <v>25431.870500000001</v>
      </c>
      <c r="AG202" s="21">
        <v>96.06</v>
      </c>
      <c r="AH202" s="15">
        <f t="shared" si="111"/>
        <v>18786.454200000004</v>
      </c>
      <c r="AI202" s="21">
        <v>114.19</v>
      </c>
      <c r="AJ202" s="15">
        <f t="shared" si="112"/>
        <v>22332.138300000002</v>
      </c>
      <c r="AK202" s="20">
        <v>157.30000000000001</v>
      </c>
      <c r="AL202" s="15">
        <f t="shared" si="113"/>
        <v>30763.161000000004</v>
      </c>
      <c r="AM202" s="29">
        <v>733.1</v>
      </c>
      <c r="AN202" s="15">
        <f t="shared" si="114"/>
        <v>14337.236700000001</v>
      </c>
      <c r="AO202" s="22">
        <v>199.74</v>
      </c>
      <c r="AP202" s="15">
        <f t="shared" si="115"/>
        <v>5489.8539000000001</v>
      </c>
      <c r="AQ202" s="24">
        <f t="shared" si="116"/>
        <v>-0.15260000000000318</v>
      </c>
      <c r="AR202" s="24">
        <f t="shared" si="117"/>
        <v>-0.13950000000000173</v>
      </c>
      <c r="AS202" s="24">
        <f t="shared" si="118"/>
        <v>-0.55790000000000006</v>
      </c>
      <c r="AT202" s="24">
        <f t="shared" si="119"/>
        <v>-9.0900000000001313E-2</v>
      </c>
      <c r="AU202" s="24">
        <f t="shared" si="120"/>
        <v>-1.850000000000307E-2</v>
      </c>
      <c r="AV202" s="24">
        <f t="shared" si="121"/>
        <v>-0.42389999999999972</v>
      </c>
      <c r="AW202" s="24">
        <f t="shared" si="122"/>
        <v>0.12419999999999831</v>
      </c>
      <c r="AX202" s="24">
        <f t="shared" si="123"/>
        <v>-0.26640000000000086</v>
      </c>
      <c r="AY202" s="24"/>
      <c r="AZ202" s="24"/>
      <c r="BA202" s="24"/>
      <c r="BB202" s="24"/>
      <c r="BC202" s="17">
        <v>19.557000000000002</v>
      </c>
      <c r="BD202" s="12">
        <v>27.484999999999999</v>
      </c>
    </row>
    <row r="203" spans="1:56">
      <c r="A203" s="2">
        <v>199</v>
      </c>
      <c r="B203" s="5">
        <v>39364</v>
      </c>
      <c r="C203" s="14">
        <v>40.28</v>
      </c>
      <c r="D203" s="4">
        <f t="shared" si="96"/>
        <v>784.19117999999992</v>
      </c>
      <c r="E203" s="14">
        <v>57.88</v>
      </c>
      <c r="F203" s="15">
        <f t="shared" si="97"/>
        <v>1126.8367800000001</v>
      </c>
      <c r="G203" s="14">
        <v>101.45</v>
      </c>
      <c r="H203" s="15">
        <f t="shared" si="98"/>
        <v>1975.0793249999999</v>
      </c>
      <c r="I203" s="14">
        <v>53.6</v>
      </c>
      <c r="J203" s="15">
        <f t="shared" si="99"/>
        <v>1043.5116</v>
      </c>
      <c r="K203" s="14">
        <v>30.885000000000002</v>
      </c>
      <c r="L203" s="15">
        <f t="shared" si="100"/>
        <v>601.28462249999995</v>
      </c>
      <c r="M203" s="14">
        <v>42.02</v>
      </c>
      <c r="N203" s="15">
        <f t="shared" si="101"/>
        <v>818.06637000000001</v>
      </c>
      <c r="O203" s="16">
        <v>47.5</v>
      </c>
      <c r="P203" s="15">
        <f t="shared" si="102"/>
        <v>1304.3500000000001</v>
      </c>
      <c r="Q203" s="11">
        <v>94.69</v>
      </c>
      <c r="R203" s="15">
        <f t="shared" si="103"/>
        <v>2600.1873999999998</v>
      </c>
      <c r="S203" s="11">
        <v>97.36</v>
      </c>
      <c r="T203" s="15">
        <f t="shared" si="104"/>
        <v>2673.5056</v>
      </c>
      <c r="U203" s="11">
        <v>90.78</v>
      </c>
      <c r="V203" s="15">
        <f t="shared" si="105"/>
        <v>2492.8188</v>
      </c>
      <c r="W203" s="11">
        <v>89.27</v>
      </c>
      <c r="X203" s="15">
        <f t="shared" si="106"/>
        <v>2451.3541999999998</v>
      </c>
      <c r="Y203" s="11">
        <v>55.39</v>
      </c>
      <c r="Z203" s="15">
        <f t="shared" si="107"/>
        <v>1521.0094000000001</v>
      </c>
      <c r="AA203" s="23">
        <v>87.26</v>
      </c>
      <c r="AB203" s="15">
        <f t="shared" si="108"/>
        <v>23961.596000000005</v>
      </c>
      <c r="AC203" s="23">
        <v>97.787999999999997</v>
      </c>
      <c r="AD203" s="15">
        <f t="shared" si="109"/>
        <v>26852.584800000001</v>
      </c>
      <c r="AE203" s="20">
        <v>92.39</v>
      </c>
      <c r="AF203" s="15">
        <f t="shared" si="110"/>
        <v>25370.293999999998</v>
      </c>
      <c r="AG203" s="21">
        <v>96.06</v>
      </c>
      <c r="AH203" s="15">
        <f t="shared" si="111"/>
        <v>18701.4411</v>
      </c>
      <c r="AI203" s="21">
        <v>114.24</v>
      </c>
      <c r="AJ203" s="15">
        <f t="shared" si="112"/>
        <v>22240.814399999999</v>
      </c>
      <c r="AK203" s="20">
        <v>157.30000000000001</v>
      </c>
      <c r="AL203" s="15">
        <f t="shared" si="113"/>
        <v>30623.950499999999</v>
      </c>
      <c r="AM203" s="29">
        <v>738.3</v>
      </c>
      <c r="AN203" s="15">
        <f t="shared" si="114"/>
        <v>14373.593549999998</v>
      </c>
      <c r="AO203" s="22">
        <v>201.81</v>
      </c>
      <c r="AP203" s="15">
        <f t="shared" si="115"/>
        <v>5541.7026000000005</v>
      </c>
      <c r="AQ203" s="24">
        <f t="shared" si="116"/>
        <v>-6.4099999999999824E-2</v>
      </c>
      <c r="AR203" s="24">
        <f t="shared" si="117"/>
        <v>-5.099999999999838E-2</v>
      </c>
      <c r="AS203" s="24">
        <f t="shared" si="118"/>
        <v>-0.53290000000000148</v>
      </c>
      <c r="AT203" s="24">
        <f t="shared" si="119"/>
        <v>-2.3999999999979593E-3</v>
      </c>
      <c r="AU203" s="24">
        <f t="shared" si="120"/>
        <v>7.0000000000000284E-2</v>
      </c>
      <c r="AV203" s="24">
        <f t="shared" si="121"/>
        <v>-0.39890000000000114</v>
      </c>
      <c r="AW203" s="24">
        <f t="shared" si="122"/>
        <v>0.21270000000000167</v>
      </c>
      <c r="AX203" s="24">
        <f t="shared" si="123"/>
        <v>-0.24140000000000228</v>
      </c>
      <c r="AY203" s="24"/>
      <c r="AZ203" s="24"/>
      <c r="BA203" s="24"/>
      <c r="BB203" s="24"/>
      <c r="BC203" s="17">
        <v>19.468499999999999</v>
      </c>
      <c r="BD203" s="12">
        <v>27.46</v>
      </c>
    </row>
    <row r="204" spans="1:56">
      <c r="A204" s="2">
        <v>200</v>
      </c>
      <c r="B204" s="5">
        <v>39365</v>
      </c>
      <c r="C204" s="14">
        <v>41.79</v>
      </c>
      <c r="D204" s="4">
        <f t="shared" si="96"/>
        <v>812.33491499999991</v>
      </c>
      <c r="E204" s="14">
        <v>57.87</v>
      </c>
      <c r="F204" s="15">
        <f t="shared" si="97"/>
        <v>1124.9059949999998</v>
      </c>
      <c r="G204" s="14">
        <v>98.68</v>
      </c>
      <c r="H204" s="15">
        <f t="shared" si="98"/>
        <v>1918.1911799999998</v>
      </c>
      <c r="I204" s="14">
        <v>53.36</v>
      </c>
      <c r="J204" s="15">
        <f t="shared" si="99"/>
        <v>1037.2383599999998</v>
      </c>
      <c r="K204" s="14">
        <v>30.93</v>
      </c>
      <c r="L204" s="15">
        <f t="shared" si="100"/>
        <v>601.23280499999987</v>
      </c>
      <c r="M204" s="14">
        <v>41.81</v>
      </c>
      <c r="N204" s="15">
        <f t="shared" si="101"/>
        <v>812.72368499999993</v>
      </c>
      <c r="O204" s="16">
        <v>47.32</v>
      </c>
      <c r="P204" s="15">
        <f t="shared" si="102"/>
        <v>1300.5901999999999</v>
      </c>
      <c r="Q204" s="11">
        <v>94</v>
      </c>
      <c r="R204" s="15">
        <f t="shared" si="103"/>
        <v>2583.59</v>
      </c>
      <c r="S204" s="11">
        <v>97.2</v>
      </c>
      <c r="T204" s="15">
        <f t="shared" si="104"/>
        <v>2671.5419999999999</v>
      </c>
      <c r="U204" s="11">
        <v>91.35</v>
      </c>
      <c r="V204" s="15">
        <f t="shared" si="105"/>
        <v>2510.7547499999996</v>
      </c>
      <c r="W204" s="11">
        <v>89.39</v>
      </c>
      <c r="X204" s="15">
        <f t="shared" si="106"/>
        <v>2456.8841499999999</v>
      </c>
      <c r="Y204" s="11">
        <v>55.28</v>
      </c>
      <c r="Z204" s="15">
        <f t="shared" si="107"/>
        <v>1519.3707999999999</v>
      </c>
      <c r="AA204" s="23">
        <v>87.116</v>
      </c>
      <c r="AB204" s="15">
        <f t="shared" si="108"/>
        <v>23943.832600000002</v>
      </c>
      <c r="AC204" s="23">
        <v>97.626000000000005</v>
      </c>
      <c r="AD204" s="15">
        <f t="shared" si="109"/>
        <v>26832.506099999999</v>
      </c>
      <c r="AE204" s="20">
        <v>92.31</v>
      </c>
      <c r="AF204" s="15">
        <f t="shared" si="110"/>
        <v>25371.4035</v>
      </c>
      <c r="AG204" s="21">
        <v>96.11</v>
      </c>
      <c r="AH204" s="15">
        <f t="shared" si="111"/>
        <v>18682.342349999995</v>
      </c>
      <c r="AI204" s="21">
        <v>114.23</v>
      </c>
      <c r="AJ204" s="15">
        <f t="shared" si="112"/>
        <v>22204.598549999995</v>
      </c>
      <c r="AK204" s="20">
        <v>157.19999999999999</v>
      </c>
      <c r="AL204" s="15">
        <f t="shared" si="113"/>
        <v>30557.321999999993</v>
      </c>
      <c r="AM204" s="29">
        <v>739.7</v>
      </c>
      <c r="AN204" s="15">
        <f t="shared" si="114"/>
        <v>14378.658449999999</v>
      </c>
      <c r="AO204" s="22">
        <v>202.53</v>
      </c>
      <c r="AP204" s="15">
        <f t="shared" si="115"/>
        <v>5566.5370499999999</v>
      </c>
      <c r="AQ204" s="24">
        <f t="shared" si="116"/>
        <v>-3.4099999999998687E-2</v>
      </c>
      <c r="AR204" s="24">
        <f t="shared" si="117"/>
        <v>-2.0999999999997243E-2</v>
      </c>
      <c r="AS204" s="24">
        <f t="shared" si="118"/>
        <v>-0.55790000000000006</v>
      </c>
      <c r="AT204" s="24">
        <f t="shared" si="119"/>
        <v>2.7600000000003178E-2</v>
      </c>
      <c r="AU204" s="24">
        <f t="shared" si="120"/>
        <v>0.10000000000000142</v>
      </c>
      <c r="AV204" s="24">
        <f t="shared" si="121"/>
        <v>-0.42389999999999972</v>
      </c>
      <c r="AW204" s="24">
        <f t="shared" si="122"/>
        <v>0.2427000000000028</v>
      </c>
      <c r="AX204" s="24">
        <f t="shared" si="123"/>
        <v>-0.26640000000000086</v>
      </c>
      <c r="AY204" s="24"/>
      <c r="AZ204" s="24"/>
      <c r="BA204" s="24"/>
      <c r="BB204" s="24"/>
      <c r="BC204" s="17">
        <v>19.438499999999998</v>
      </c>
      <c r="BD204" s="12">
        <v>27.484999999999999</v>
      </c>
    </row>
    <row r="205" spans="1:56">
      <c r="A205" s="2">
        <v>201</v>
      </c>
      <c r="B205" s="5">
        <v>39366</v>
      </c>
      <c r="C205" s="14">
        <v>40.97</v>
      </c>
      <c r="D205" s="4">
        <f t="shared" si="96"/>
        <v>793.978115</v>
      </c>
      <c r="E205" s="14">
        <v>57.19</v>
      </c>
      <c r="F205" s="15">
        <f t="shared" si="97"/>
        <v>1108.3136050000001</v>
      </c>
      <c r="G205" s="14">
        <v>96.26</v>
      </c>
      <c r="H205" s="15">
        <f t="shared" si="98"/>
        <v>1865.4706700000002</v>
      </c>
      <c r="I205" s="14">
        <v>52.26</v>
      </c>
      <c r="J205" s="15">
        <f t="shared" si="99"/>
        <v>1012.7726699999999</v>
      </c>
      <c r="K205" s="14">
        <v>30.504999999999999</v>
      </c>
      <c r="L205" s="15">
        <f t="shared" si="100"/>
        <v>591.17164749999995</v>
      </c>
      <c r="M205" s="14">
        <v>41.6</v>
      </c>
      <c r="N205" s="15">
        <f t="shared" si="101"/>
        <v>806.18720000000008</v>
      </c>
      <c r="O205" s="16">
        <v>47.63</v>
      </c>
      <c r="P205" s="15">
        <f t="shared" si="102"/>
        <v>1309.9440749999999</v>
      </c>
      <c r="Q205" s="11">
        <v>93.38</v>
      </c>
      <c r="R205" s="15">
        <f t="shared" si="103"/>
        <v>2568.1834499999995</v>
      </c>
      <c r="S205" s="11">
        <v>98.8</v>
      </c>
      <c r="T205" s="15">
        <f t="shared" si="104"/>
        <v>2717.2469999999998</v>
      </c>
      <c r="U205" s="11">
        <v>91.74</v>
      </c>
      <c r="V205" s="15">
        <f t="shared" si="105"/>
        <v>2523.0793499999995</v>
      </c>
      <c r="W205" s="11">
        <v>90.83</v>
      </c>
      <c r="X205" s="15">
        <f t="shared" si="106"/>
        <v>2498.0520749999996</v>
      </c>
      <c r="Y205" s="11">
        <v>56.68</v>
      </c>
      <c r="Z205" s="15">
        <f t="shared" si="107"/>
        <v>1558.8416999999999</v>
      </c>
      <c r="AA205" s="23">
        <v>86.867000000000004</v>
      </c>
      <c r="AB205" s="15">
        <f t="shared" si="108"/>
        <v>23890.596674999997</v>
      </c>
      <c r="AC205" s="23">
        <v>97.424000000000007</v>
      </c>
      <c r="AD205" s="15">
        <f t="shared" si="109"/>
        <v>26794.035599999996</v>
      </c>
      <c r="AE205" s="20">
        <v>92.06</v>
      </c>
      <c r="AF205" s="15">
        <f t="shared" si="110"/>
        <v>25318.801500000001</v>
      </c>
      <c r="AG205" s="21">
        <v>96.08</v>
      </c>
      <c r="AH205" s="15">
        <f t="shared" si="111"/>
        <v>18619.8236</v>
      </c>
      <c r="AI205" s="21">
        <v>114.44</v>
      </c>
      <c r="AJ205" s="15">
        <f t="shared" si="112"/>
        <v>22177.899799999999</v>
      </c>
      <c r="AK205" s="20">
        <v>157</v>
      </c>
      <c r="AL205" s="15">
        <f t="shared" si="113"/>
        <v>30425.815000000002</v>
      </c>
      <c r="AM205" s="29">
        <v>748.3</v>
      </c>
      <c r="AN205" s="15">
        <f t="shared" si="114"/>
        <v>14501.679849999999</v>
      </c>
      <c r="AO205" s="22">
        <v>207</v>
      </c>
      <c r="AP205" s="15">
        <f t="shared" si="115"/>
        <v>5693.0174999999999</v>
      </c>
      <c r="AQ205" s="24">
        <f t="shared" si="116"/>
        <v>2.4899999999998812E-2</v>
      </c>
      <c r="AR205" s="24">
        <f t="shared" si="117"/>
        <v>3.8000000000000256E-2</v>
      </c>
      <c r="AS205" s="24">
        <f t="shared" si="118"/>
        <v>-0.57539999999999836</v>
      </c>
      <c r="AT205" s="24">
        <f t="shared" si="119"/>
        <v>8.6600000000000676E-2</v>
      </c>
      <c r="AU205" s="24">
        <f t="shared" si="120"/>
        <v>0.15899999999999892</v>
      </c>
      <c r="AV205" s="24">
        <f t="shared" si="121"/>
        <v>-0.44139999999999802</v>
      </c>
      <c r="AW205" s="24">
        <f t="shared" si="122"/>
        <v>0.3017000000000003</v>
      </c>
      <c r="AX205" s="24">
        <f t="shared" si="123"/>
        <v>-0.28389999999999915</v>
      </c>
      <c r="AY205" s="24"/>
      <c r="AZ205" s="24"/>
      <c r="BA205" s="24"/>
      <c r="BB205" s="24"/>
      <c r="BC205" s="17">
        <v>19.3795</v>
      </c>
      <c r="BD205" s="12">
        <v>27.502499999999998</v>
      </c>
    </row>
    <row r="206" spans="1:56">
      <c r="A206" s="2">
        <v>202</v>
      </c>
      <c r="B206" s="5">
        <v>39367</v>
      </c>
      <c r="C206" s="14">
        <v>42.21</v>
      </c>
      <c r="D206" s="4">
        <f t="shared" si="96"/>
        <v>818.97952499999997</v>
      </c>
      <c r="E206" s="14">
        <v>57.8</v>
      </c>
      <c r="F206" s="15">
        <f t="shared" si="97"/>
        <v>1121.4645</v>
      </c>
      <c r="G206" s="14">
        <v>96.69</v>
      </c>
      <c r="H206" s="15">
        <f t="shared" si="98"/>
        <v>1876.0277249999999</v>
      </c>
      <c r="I206" s="14">
        <v>52.22</v>
      </c>
      <c r="J206" s="15">
        <f t="shared" si="99"/>
        <v>1013.19855</v>
      </c>
      <c r="K206" s="14">
        <v>31.574999999999999</v>
      </c>
      <c r="L206" s="15">
        <f t="shared" si="100"/>
        <v>612.6339375</v>
      </c>
      <c r="M206" s="14">
        <v>41.03</v>
      </c>
      <c r="N206" s="15">
        <f t="shared" si="101"/>
        <v>796.08457499999997</v>
      </c>
      <c r="O206" s="16">
        <v>47.23</v>
      </c>
      <c r="P206" s="15">
        <f t="shared" si="102"/>
        <v>1299.2972999999997</v>
      </c>
      <c r="Q206" s="11">
        <v>93.01</v>
      </c>
      <c r="R206" s="15">
        <f t="shared" si="103"/>
        <v>2558.7051000000001</v>
      </c>
      <c r="S206" s="11">
        <v>97.7</v>
      </c>
      <c r="T206" s="15">
        <f t="shared" si="104"/>
        <v>2687.7269999999999</v>
      </c>
      <c r="U206" s="11">
        <v>91.08</v>
      </c>
      <c r="V206" s="15">
        <f t="shared" si="105"/>
        <v>2505.6107999999999</v>
      </c>
      <c r="W206" s="11">
        <v>90.23</v>
      </c>
      <c r="X206" s="15">
        <f t="shared" si="106"/>
        <v>2482.2273</v>
      </c>
      <c r="Y206" s="11">
        <v>57.59</v>
      </c>
      <c r="Z206" s="15">
        <f t="shared" si="107"/>
        <v>1584.3009</v>
      </c>
      <c r="AA206" s="23">
        <v>86.698999999999998</v>
      </c>
      <c r="AB206" s="15">
        <f t="shared" si="108"/>
        <v>23850.894899999999</v>
      </c>
      <c r="AC206" s="23">
        <v>97.225999999999999</v>
      </c>
      <c r="AD206" s="15">
        <f t="shared" si="109"/>
        <v>26746.872599999995</v>
      </c>
      <c r="AE206" s="20">
        <v>92.08</v>
      </c>
      <c r="AF206" s="15">
        <f t="shared" si="110"/>
        <v>25331.207999999999</v>
      </c>
      <c r="AG206" s="21">
        <v>96.23</v>
      </c>
      <c r="AH206" s="15">
        <f t="shared" si="111"/>
        <v>18671.025750000001</v>
      </c>
      <c r="AI206" s="21">
        <v>114.55</v>
      </c>
      <c r="AJ206" s="15">
        <f t="shared" si="112"/>
        <v>22225.563750000001</v>
      </c>
      <c r="AK206" s="20">
        <v>156.44999999999999</v>
      </c>
      <c r="AL206" s="15">
        <f t="shared" si="113"/>
        <v>30355.211249999997</v>
      </c>
      <c r="AM206" s="29">
        <v>750.7</v>
      </c>
      <c r="AN206" s="15">
        <f t="shared" si="114"/>
        <v>14565.456750000001</v>
      </c>
      <c r="AO206" s="22">
        <v>209.11</v>
      </c>
      <c r="AP206" s="15">
        <f t="shared" si="115"/>
        <v>5752.6161000000002</v>
      </c>
      <c r="AQ206" s="24">
        <f t="shared" si="116"/>
        <v>1.8999999999991246E-3</v>
      </c>
      <c r="AR206" s="24">
        <f t="shared" si="117"/>
        <v>1.5000000000000568E-2</v>
      </c>
      <c r="AS206" s="24">
        <f t="shared" si="118"/>
        <v>-0.58289999999999864</v>
      </c>
      <c r="AT206" s="24">
        <f t="shared" si="119"/>
        <v>6.3600000000000989E-2</v>
      </c>
      <c r="AU206" s="24">
        <f t="shared" si="120"/>
        <v>0.13599999999999923</v>
      </c>
      <c r="AV206" s="24">
        <f t="shared" si="121"/>
        <v>-0.4488999999999983</v>
      </c>
      <c r="AW206" s="24">
        <f t="shared" si="122"/>
        <v>0.27870000000000061</v>
      </c>
      <c r="AX206" s="24">
        <f t="shared" si="123"/>
        <v>-0.29139999999999944</v>
      </c>
      <c r="AY206" s="24"/>
      <c r="AZ206" s="24"/>
      <c r="BA206" s="24"/>
      <c r="BB206" s="24"/>
      <c r="BC206" s="17">
        <v>19.4025</v>
      </c>
      <c r="BD206" s="12">
        <v>27.509999999999998</v>
      </c>
    </row>
    <row r="207" spans="1:56">
      <c r="A207" s="2">
        <v>203</v>
      </c>
      <c r="B207" s="5">
        <v>39370</v>
      </c>
      <c r="C207" s="14">
        <v>41</v>
      </c>
      <c r="D207" s="4">
        <f t="shared" si="96"/>
        <v>796.09700000000009</v>
      </c>
      <c r="E207" s="14">
        <v>57.64</v>
      </c>
      <c r="F207" s="15">
        <f t="shared" si="97"/>
        <v>1119.1958800000002</v>
      </c>
      <c r="G207" s="14">
        <v>94.83</v>
      </c>
      <c r="H207" s="15">
        <f t="shared" si="98"/>
        <v>1841.31411</v>
      </c>
      <c r="I207" s="14">
        <v>52.35</v>
      </c>
      <c r="J207" s="15">
        <f t="shared" si="99"/>
        <v>1016.4799500000001</v>
      </c>
      <c r="K207" s="14">
        <v>31.96</v>
      </c>
      <c r="L207" s="15">
        <f t="shared" si="100"/>
        <v>620.56732000000011</v>
      </c>
      <c r="M207" s="14">
        <v>40.82</v>
      </c>
      <c r="N207" s="15">
        <f t="shared" si="101"/>
        <v>792.60194000000013</v>
      </c>
      <c r="O207" s="16">
        <v>46.81</v>
      </c>
      <c r="P207" s="15">
        <f t="shared" si="102"/>
        <v>1290.78575</v>
      </c>
      <c r="Q207" s="11">
        <v>91.5</v>
      </c>
      <c r="R207" s="15">
        <f t="shared" si="103"/>
        <v>2523.1124999999997</v>
      </c>
      <c r="S207" s="11">
        <v>95.38</v>
      </c>
      <c r="T207" s="15">
        <f t="shared" si="104"/>
        <v>2630.1034999999997</v>
      </c>
      <c r="U207" s="11">
        <v>92.26</v>
      </c>
      <c r="V207" s="15">
        <f t="shared" si="105"/>
        <v>2544.0695000000001</v>
      </c>
      <c r="W207" s="11">
        <v>90.33</v>
      </c>
      <c r="X207" s="15">
        <f t="shared" si="106"/>
        <v>2490.8497499999999</v>
      </c>
      <c r="Y207" s="11">
        <v>57.76</v>
      </c>
      <c r="Z207" s="15">
        <f t="shared" si="107"/>
        <v>1592.732</v>
      </c>
      <c r="AA207" s="23">
        <v>86.552999999999997</v>
      </c>
      <c r="AB207" s="15">
        <f t="shared" si="108"/>
        <v>23866.989749999997</v>
      </c>
      <c r="AC207" s="23">
        <v>97.147999999999996</v>
      </c>
      <c r="AD207" s="15">
        <f t="shared" si="109"/>
        <v>26788.561000000002</v>
      </c>
      <c r="AE207" s="20">
        <v>91.7</v>
      </c>
      <c r="AF207" s="15">
        <f t="shared" si="110"/>
        <v>25286.275000000001</v>
      </c>
      <c r="AG207" s="21">
        <v>96.06</v>
      </c>
      <c r="AH207" s="15">
        <f t="shared" si="111"/>
        <v>18651.970200000003</v>
      </c>
      <c r="AI207" s="21">
        <v>114.46</v>
      </c>
      <c r="AJ207" s="15">
        <f t="shared" si="112"/>
        <v>22224.698200000003</v>
      </c>
      <c r="AK207" s="20">
        <v>156.25</v>
      </c>
      <c r="AL207" s="15">
        <f t="shared" si="113"/>
        <v>30339.062500000004</v>
      </c>
      <c r="AM207" s="29">
        <v>759.4</v>
      </c>
      <c r="AN207" s="15">
        <f t="shared" si="114"/>
        <v>14745.2698</v>
      </c>
      <c r="AO207" s="22">
        <v>215.5</v>
      </c>
      <c r="AP207" s="15">
        <f t="shared" si="115"/>
        <v>5942.4124999999995</v>
      </c>
      <c r="AQ207" s="24">
        <f t="shared" si="116"/>
        <v>-1.2600000000002609E-2</v>
      </c>
      <c r="AR207" s="24">
        <f t="shared" si="117"/>
        <v>4.9999999999883471E-4</v>
      </c>
      <c r="AS207" s="24">
        <f t="shared" si="118"/>
        <v>-0.64789999999999992</v>
      </c>
      <c r="AT207" s="24">
        <f t="shared" si="119"/>
        <v>4.9099999999999255E-2</v>
      </c>
      <c r="AU207" s="24">
        <f t="shared" si="120"/>
        <v>0.1214999999999975</v>
      </c>
      <c r="AV207" s="24">
        <f t="shared" si="121"/>
        <v>-0.51389999999999958</v>
      </c>
      <c r="AW207" s="24">
        <f t="shared" si="122"/>
        <v>0.26419999999999888</v>
      </c>
      <c r="AX207" s="24">
        <f t="shared" si="123"/>
        <v>-0.35640000000000072</v>
      </c>
      <c r="AY207" s="24"/>
      <c r="AZ207" s="24"/>
      <c r="BA207" s="24"/>
      <c r="BB207" s="24"/>
      <c r="BC207" s="17">
        <v>19.417000000000002</v>
      </c>
      <c r="BD207" s="12">
        <v>27.574999999999999</v>
      </c>
    </row>
    <row r="208" spans="1:56">
      <c r="A208" s="2">
        <v>204</v>
      </c>
      <c r="B208" s="5">
        <v>39371</v>
      </c>
      <c r="C208" s="14">
        <v>40.270000000000003</v>
      </c>
      <c r="D208" s="4">
        <f t="shared" si="96"/>
        <v>783.51325499999996</v>
      </c>
      <c r="E208" s="14">
        <v>57.76</v>
      </c>
      <c r="F208" s="15">
        <f t="shared" si="97"/>
        <v>1123.8074399999998</v>
      </c>
      <c r="G208" s="14">
        <v>95.94</v>
      </c>
      <c r="H208" s="15">
        <f t="shared" si="98"/>
        <v>1866.6566099999998</v>
      </c>
      <c r="I208" s="14">
        <v>51.81</v>
      </c>
      <c r="J208" s="15">
        <f t="shared" si="99"/>
        <v>1008.041265</v>
      </c>
      <c r="K208" s="14">
        <v>31.954999999999998</v>
      </c>
      <c r="L208" s="15">
        <f t="shared" si="100"/>
        <v>621.7324574999999</v>
      </c>
      <c r="M208" s="14">
        <v>40.770000000000003</v>
      </c>
      <c r="N208" s="15">
        <f t="shared" si="101"/>
        <v>793.24150499999996</v>
      </c>
      <c r="O208" s="16">
        <v>46.57</v>
      </c>
      <c r="P208" s="15">
        <f t="shared" si="102"/>
        <v>1283.3527749999998</v>
      </c>
      <c r="Q208" s="11">
        <v>90.95</v>
      </c>
      <c r="R208" s="15">
        <f t="shared" si="103"/>
        <v>2506.3546249999999</v>
      </c>
      <c r="S208" s="11">
        <v>92.88</v>
      </c>
      <c r="T208" s="15">
        <f t="shared" si="104"/>
        <v>2559.5405999999998</v>
      </c>
      <c r="U208" s="11">
        <v>89.38</v>
      </c>
      <c r="V208" s="15">
        <f t="shared" si="105"/>
        <v>2463.0893499999997</v>
      </c>
      <c r="W208" s="11">
        <v>89.12</v>
      </c>
      <c r="X208" s="15">
        <f t="shared" si="106"/>
        <v>2455.9243999999999</v>
      </c>
      <c r="Y208" s="11">
        <v>58.51</v>
      </c>
      <c r="Z208" s="15">
        <f t="shared" si="107"/>
        <v>1612.3893249999999</v>
      </c>
      <c r="AA208" s="23">
        <v>86.486999999999995</v>
      </c>
      <c r="AB208" s="15">
        <f t="shared" si="108"/>
        <v>23833.655025</v>
      </c>
      <c r="AC208" s="23">
        <v>97.135000000000005</v>
      </c>
      <c r="AD208" s="15">
        <f t="shared" si="109"/>
        <v>26767.977625</v>
      </c>
      <c r="AE208" s="20">
        <v>92.03</v>
      </c>
      <c r="AF208" s="15">
        <f t="shared" si="110"/>
        <v>25361.167249999999</v>
      </c>
      <c r="AG208" s="21">
        <v>96.07</v>
      </c>
      <c r="AH208" s="15">
        <f t="shared" si="111"/>
        <v>18691.859549999997</v>
      </c>
      <c r="AI208" s="21">
        <v>114.44</v>
      </c>
      <c r="AJ208" s="15">
        <f t="shared" si="112"/>
        <v>22266.018599999996</v>
      </c>
      <c r="AK208" s="20">
        <v>156.4</v>
      </c>
      <c r="AL208" s="15">
        <f t="shared" si="113"/>
        <v>30429.966</v>
      </c>
      <c r="AM208" s="29">
        <v>758.9</v>
      </c>
      <c r="AN208" s="15">
        <f t="shared" si="114"/>
        <v>14765.537849999999</v>
      </c>
      <c r="AO208" s="22">
        <v>217</v>
      </c>
      <c r="AP208" s="15">
        <f t="shared" si="115"/>
        <v>5979.9774999999991</v>
      </c>
      <c r="AQ208" s="24">
        <f t="shared" si="116"/>
        <v>-5.2099999999999369E-2</v>
      </c>
      <c r="AR208" s="24">
        <f t="shared" si="117"/>
        <v>-3.8999999999997925E-2</v>
      </c>
      <c r="AS208" s="24">
        <f t="shared" si="118"/>
        <v>-0.63039999999999807</v>
      </c>
      <c r="AT208" s="24">
        <f t="shared" si="119"/>
        <v>9.6000000000024954E-3</v>
      </c>
      <c r="AU208" s="24">
        <f t="shared" si="120"/>
        <v>8.2000000000000739E-2</v>
      </c>
      <c r="AV208" s="24">
        <f t="shared" si="121"/>
        <v>-0.49639999999999773</v>
      </c>
      <c r="AW208" s="24">
        <f t="shared" si="122"/>
        <v>0.22470000000000212</v>
      </c>
      <c r="AX208" s="24">
        <f t="shared" si="123"/>
        <v>-0.33889999999999887</v>
      </c>
      <c r="AY208" s="24"/>
      <c r="AZ208" s="24"/>
      <c r="BA208" s="24"/>
      <c r="BB208" s="24"/>
      <c r="BC208" s="17">
        <v>19.456499999999998</v>
      </c>
      <c r="BD208" s="12">
        <v>27.557499999999997</v>
      </c>
    </row>
    <row r="209" spans="1:56">
      <c r="A209" s="2">
        <v>205</v>
      </c>
      <c r="B209" s="5">
        <v>39372</v>
      </c>
      <c r="C209" s="14">
        <v>40.909999999999997</v>
      </c>
      <c r="D209" s="4">
        <f t="shared" ref="D209:D240" si="124">C209*BC209</f>
        <v>791.83350499999995</v>
      </c>
      <c r="E209" s="14">
        <v>59.09</v>
      </c>
      <c r="F209" s="15">
        <f t="shared" ref="F209:F240" si="125">E209*BC209</f>
        <v>1143.7164950000001</v>
      </c>
      <c r="G209" s="14">
        <v>95.59</v>
      </c>
      <c r="H209" s="15">
        <f t="shared" ref="H209:H240" si="126">G209*BC209</f>
        <v>1850.192245</v>
      </c>
      <c r="I209" s="14">
        <v>51.55</v>
      </c>
      <c r="J209" s="15">
        <f t="shared" ref="J209:J240" si="127">I209*BC209</f>
        <v>997.77602499999989</v>
      </c>
      <c r="K209" s="14">
        <v>31.58</v>
      </c>
      <c r="L209" s="15">
        <f t="shared" ref="L209:L240" si="128">K209*BC209</f>
        <v>611.24668999999994</v>
      </c>
      <c r="M209" s="14">
        <v>41</v>
      </c>
      <c r="N209" s="15">
        <f t="shared" ref="N209:N240" si="129">M209*BC209</f>
        <v>793.57549999999992</v>
      </c>
      <c r="O209" s="16">
        <v>46.37</v>
      </c>
      <c r="P209" s="15">
        <f t="shared" si="102"/>
        <v>1274.01575</v>
      </c>
      <c r="Q209" s="11">
        <v>91.24</v>
      </c>
      <c r="R209" s="15">
        <f t="shared" si="103"/>
        <v>2506.819</v>
      </c>
      <c r="S209" s="11">
        <v>93.3</v>
      </c>
      <c r="T209" s="15">
        <f t="shared" si="104"/>
        <v>2563.4175</v>
      </c>
      <c r="U209" s="11">
        <v>91.51</v>
      </c>
      <c r="V209" s="15">
        <f t="shared" si="105"/>
        <v>2514.2372500000001</v>
      </c>
      <c r="W209" s="11">
        <v>89.35</v>
      </c>
      <c r="X209" s="15">
        <f t="shared" si="106"/>
        <v>2454.8912500000001</v>
      </c>
      <c r="Y209" s="11">
        <v>58.54</v>
      </c>
      <c r="Z209" s="15">
        <f t="shared" si="107"/>
        <v>1608.3865000000001</v>
      </c>
      <c r="AA209" s="23">
        <v>86.688000000000002</v>
      </c>
      <c r="AB209" s="15">
        <f t="shared" si="108"/>
        <v>23817.528000000002</v>
      </c>
      <c r="AC209" s="23">
        <v>97.305999999999997</v>
      </c>
      <c r="AD209" s="15">
        <f t="shared" si="109"/>
        <v>26734.823500000002</v>
      </c>
      <c r="AE209" s="20">
        <v>91.83</v>
      </c>
      <c r="AF209" s="15">
        <f t="shared" si="110"/>
        <v>25230.2925</v>
      </c>
      <c r="AG209" s="21">
        <v>96.37</v>
      </c>
      <c r="AH209" s="15">
        <f t="shared" si="111"/>
        <v>18652.895350000003</v>
      </c>
      <c r="AI209" s="21">
        <v>114.47</v>
      </c>
      <c r="AJ209" s="15">
        <f t="shared" si="112"/>
        <v>22156.240849999998</v>
      </c>
      <c r="AK209" s="20">
        <v>156.15</v>
      </c>
      <c r="AL209" s="15">
        <f t="shared" si="113"/>
        <v>30223.613249999999</v>
      </c>
      <c r="AM209" s="29">
        <v>754.7</v>
      </c>
      <c r="AN209" s="15">
        <f t="shared" si="114"/>
        <v>14607.59585</v>
      </c>
      <c r="AO209" s="22">
        <v>214.95</v>
      </c>
      <c r="AP209" s="15">
        <f t="shared" si="115"/>
        <v>5905.7512500000003</v>
      </c>
      <c r="AQ209" s="24">
        <f t="shared" si="116"/>
        <v>4.8899999999999721E-2</v>
      </c>
      <c r="AR209" s="24">
        <f t="shared" si="117"/>
        <v>6.2000000000001165E-2</v>
      </c>
      <c r="AS209" s="24">
        <f t="shared" si="118"/>
        <v>-0.54790000000000205</v>
      </c>
      <c r="AT209" s="24">
        <f t="shared" si="119"/>
        <v>0.11060000000000159</v>
      </c>
      <c r="AU209" s="24">
        <f t="shared" si="120"/>
        <v>0.18299999999999983</v>
      </c>
      <c r="AV209" s="24">
        <f t="shared" si="121"/>
        <v>-0.41390000000000171</v>
      </c>
      <c r="AW209" s="24">
        <f t="shared" si="122"/>
        <v>0.32570000000000121</v>
      </c>
      <c r="AX209" s="24">
        <f t="shared" si="123"/>
        <v>-0.25640000000000285</v>
      </c>
      <c r="AY209" s="24"/>
      <c r="AZ209" s="24"/>
      <c r="BA209" s="24"/>
      <c r="BB209" s="24"/>
      <c r="BC209" s="17">
        <v>19.355499999999999</v>
      </c>
      <c r="BD209" s="12">
        <v>27.475000000000001</v>
      </c>
    </row>
    <row r="210" spans="1:56">
      <c r="A210" s="2">
        <v>206</v>
      </c>
      <c r="B210" s="5">
        <v>39373</v>
      </c>
      <c r="C210" s="14">
        <v>41.05</v>
      </c>
      <c r="D210" s="4">
        <f t="shared" si="124"/>
        <v>784.99914999999987</v>
      </c>
      <c r="E210" s="14">
        <v>59.36</v>
      </c>
      <c r="F210" s="15">
        <f t="shared" si="125"/>
        <v>1135.1412799999998</v>
      </c>
      <c r="G210" s="14">
        <v>96.94</v>
      </c>
      <c r="H210" s="15">
        <f t="shared" si="126"/>
        <v>1853.7836199999997</v>
      </c>
      <c r="I210" s="14">
        <v>51.26</v>
      </c>
      <c r="J210" s="15">
        <f t="shared" si="127"/>
        <v>980.24497999999983</v>
      </c>
      <c r="K210" s="14">
        <v>31.63</v>
      </c>
      <c r="L210" s="15">
        <f t="shared" si="128"/>
        <v>604.86048999999991</v>
      </c>
      <c r="M210" s="14">
        <v>40.79</v>
      </c>
      <c r="N210" s="15">
        <f t="shared" si="129"/>
        <v>780.02716999999984</v>
      </c>
      <c r="O210" s="16">
        <v>46.11</v>
      </c>
      <c r="P210" s="15">
        <f t="shared" si="102"/>
        <v>1259.8174199999999</v>
      </c>
      <c r="Q210" s="11">
        <v>90.15</v>
      </c>
      <c r="R210" s="15">
        <f t="shared" si="103"/>
        <v>2463.0783000000001</v>
      </c>
      <c r="S210" s="11">
        <v>91.75</v>
      </c>
      <c r="T210" s="15">
        <f t="shared" si="104"/>
        <v>2506.7934999999998</v>
      </c>
      <c r="U210" s="11">
        <v>90.1</v>
      </c>
      <c r="V210" s="15">
        <f t="shared" si="105"/>
        <v>2461.7121999999999</v>
      </c>
      <c r="W210" s="11">
        <v>89.09</v>
      </c>
      <c r="X210" s="15">
        <f t="shared" si="106"/>
        <v>2434.1169800000002</v>
      </c>
      <c r="Y210" s="11">
        <v>59.78</v>
      </c>
      <c r="Z210" s="15">
        <f t="shared" si="107"/>
        <v>1633.30916</v>
      </c>
      <c r="AA210" s="23">
        <v>87.091999999999999</v>
      </c>
      <c r="AB210" s="15">
        <f t="shared" si="108"/>
        <v>23795.276239999999</v>
      </c>
      <c r="AC210" s="23">
        <v>97.644000000000005</v>
      </c>
      <c r="AD210" s="15">
        <f t="shared" si="109"/>
        <v>26678.293680000002</v>
      </c>
      <c r="AE210" s="20">
        <v>92.32</v>
      </c>
      <c r="AF210" s="15">
        <f t="shared" si="110"/>
        <v>25223.670399999995</v>
      </c>
      <c r="AG210" s="21">
        <v>96.62</v>
      </c>
      <c r="AH210" s="15">
        <f t="shared" si="111"/>
        <v>18476.642599999999</v>
      </c>
      <c r="AI210" s="21">
        <v>114.47</v>
      </c>
      <c r="AJ210" s="15">
        <f t="shared" si="112"/>
        <v>21890.098099999996</v>
      </c>
      <c r="AK210" s="20">
        <v>155.9</v>
      </c>
      <c r="AL210" s="15">
        <f t="shared" si="113"/>
        <v>29812.756999999998</v>
      </c>
      <c r="AM210" s="29">
        <v>765.8</v>
      </c>
      <c r="AN210" s="15">
        <f t="shared" si="114"/>
        <v>14644.393399999997</v>
      </c>
      <c r="AO210" s="22">
        <v>218.45</v>
      </c>
      <c r="AP210" s="15">
        <f t="shared" si="115"/>
        <v>5968.4908999999998</v>
      </c>
      <c r="AQ210" s="24">
        <f t="shared" si="116"/>
        <v>0.28140000000000143</v>
      </c>
      <c r="AR210" s="24">
        <f t="shared" si="117"/>
        <v>0.29450000000000287</v>
      </c>
      <c r="AS210" s="24">
        <f t="shared" si="118"/>
        <v>-0.39489999999999981</v>
      </c>
      <c r="AT210" s="24">
        <f t="shared" si="119"/>
        <v>0.34310000000000329</v>
      </c>
      <c r="AU210" s="24">
        <f t="shared" si="120"/>
        <v>0.41550000000000153</v>
      </c>
      <c r="AV210" s="24">
        <f t="shared" si="121"/>
        <v>-0.26089999999999947</v>
      </c>
      <c r="AW210" s="24">
        <f t="shared" si="122"/>
        <v>0.55820000000000292</v>
      </c>
      <c r="AX210" s="24">
        <f t="shared" si="123"/>
        <v>-0.1034000000000006</v>
      </c>
      <c r="AY210" s="24"/>
      <c r="AZ210" s="24"/>
      <c r="BA210" s="24"/>
      <c r="BB210" s="24"/>
      <c r="BC210" s="17">
        <v>19.122999999999998</v>
      </c>
      <c r="BD210" s="12">
        <v>27.321999999999999</v>
      </c>
    </row>
    <row r="211" spans="1:56">
      <c r="A211" s="2">
        <v>207</v>
      </c>
      <c r="B211" s="5">
        <v>39374</v>
      </c>
      <c r="C211" s="14">
        <v>39.270000000000003</v>
      </c>
      <c r="D211" s="4">
        <f t="shared" si="124"/>
        <v>747.87751500000002</v>
      </c>
      <c r="E211" s="14">
        <v>58.76</v>
      </c>
      <c r="F211" s="15">
        <f t="shared" si="125"/>
        <v>1119.0548199999998</v>
      </c>
      <c r="G211" s="14">
        <v>93.9</v>
      </c>
      <c r="H211" s="15">
        <f t="shared" si="126"/>
        <v>1788.27855</v>
      </c>
      <c r="I211" s="14">
        <v>50.76</v>
      </c>
      <c r="J211" s="15">
        <f t="shared" si="127"/>
        <v>966.69881999999996</v>
      </c>
      <c r="K211" s="14">
        <v>31.664999999999999</v>
      </c>
      <c r="L211" s="15">
        <f t="shared" si="128"/>
        <v>603.04409249999992</v>
      </c>
      <c r="M211" s="14">
        <v>40.04</v>
      </c>
      <c r="N211" s="15">
        <f t="shared" si="129"/>
        <v>762.5417799999999</v>
      </c>
      <c r="O211" s="16">
        <v>45.77</v>
      </c>
      <c r="P211" s="15">
        <f t="shared" si="102"/>
        <v>1246.0882500000002</v>
      </c>
      <c r="Q211" s="11">
        <v>88.82</v>
      </c>
      <c r="R211" s="15">
        <f t="shared" si="103"/>
        <v>2418.1244999999999</v>
      </c>
      <c r="S211" s="11">
        <v>91.35</v>
      </c>
      <c r="T211" s="15">
        <f t="shared" si="104"/>
        <v>2487.0037499999999</v>
      </c>
      <c r="U211" s="11">
        <v>90.59</v>
      </c>
      <c r="V211" s="15">
        <f t="shared" si="105"/>
        <v>2466.3127500000001</v>
      </c>
      <c r="W211" s="11">
        <v>89</v>
      </c>
      <c r="X211" s="15">
        <f t="shared" si="106"/>
        <v>2423.0250000000001</v>
      </c>
      <c r="Y211" s="11">
        <v>60.2</v>
      </c>
      <c r="Z211" s="15">
        <f t="shared" si="107"/>
        <v>1638.9450000000002</v>
      </c>
      <c r="AA211" s="23">
        <v>87.578999999999994</v>
      </c>
      <c r="AB211" s="15">
        <f t="shared" si="108"/>
        <v>23843.382750000001</v>
      </c>
      <c r="AC211" s="23">
        <v>98.055999999999997</v>
      </c>
      <c r="AD211" s="15">
        <f t="shared" si="109"/>
        <v>26695.745999999999</v>
      </c>
      <c r="AE211" s="20">
        <v>92.2</v>
      </c>
      <c r="AF211" s="15">
        <f t="shared" si="110"/>
        <v>25101.45</v>
      </c>
      <c r="AG211" s="21">
        <v>97.04</v>
      </c>
      <c r="AH211" s="15">
        <f t="shared" si="111"/>
        <v>18480.782800000001</v>
      </c>
      <c r="AI211" s="21">
        <v>114.32</v>
      </c>
      <c r="AJ211" s="15">
        <f t="shared" si="112"/>
        <v>21771.672399999996</v>
      </c>
      <c r="AK211" s="20">
        <v>155.55000000000001</v>
      </c>
      <c r="AL211" s="15">
        <f t="shared" si="113"/>
        <v>29623.71975</v>
      </c>
      <c r="AM211" s="29">
        <v>765.3</v>
      </c>
      <c r="AN211" s="15">
        <f t="shared" si="114"/>
        <v>14574.755849999998</v>
      </c>
      <c r="AO211" s="22">
        <v>216.39</v>
      </c>
      <c r="AP211" s="15">
        <f t="shared" si="115"/>
        <v>5891.2177499999998</v>
      </c>
      <c r="AQ211" s="24">
        <f t="shared" si="116"/>
        <v>0.35989999999999966</v>
      </c>
      <c r="AR211" s="24">
        <f t="shared" si="117"/>
        <v>0.37300000000000111</v>
      </c>
      <c r="AS211" s="24">
        <f t="shared" si="118"/>
        <v>-0.29790000000000205</v>
      </c>
      <c r="AT211" s="24">
        <f t="shared" si="119"/>
        <v>0.42160000000000153</v>
      </c>
      <c r="AU211" s="24">
        <f t="shared" si="120"/>
        <v>0.49399999999999977</v>
      </c>
      <c r="AV211" s="24">
        <f t="shared" si="121"/>
        <v>-0.16390000000000171</v>
      </c>
      <c r="AW211" s="24">
        <f t="shared" si="122"/>
        <v>0.63670000000000115</v>
      </c>
      <c r="AX211" s="24">
        <f t="shared" si="123"/>
        <v>-6.4000000000028479E-3</v>
      </c>
      <c r="AY211" s="24"/>
      <c r="AZ211" s="24"/>
      <c r="BA211" s="24"/>
      <c r="BB211" s="24"/>
      <c r="BC211" s="17">
        <v>19.044499999999999</v>
      </c>
      <c r="BD211" s="12">
        <v>27.225000000000001</v>
      </c>
    </row>
    <row r="212" spans="1:56">
      <c r="A212" s="2">
        <v>208</v>
      </c>
      <c r="B212" s="5">
        <v>39377</v>
      </c>
      <c r="C212" s="14">
        <v>39.15</v>
      </c>
      <c r="D212" s="4">
        <f t="shared" si="124"/>
        <v>751.42552499999999</v>
      </c>
      <c r="E212" s="14">
        <v>59.25</v>
      </c>
      <c r="F212" s="15">
        <f t="shared" si="125"/>
        <v>1137.2148750000001</v>
      </c>
      <c r="G212" s="14">
        <v>94.93</v>
      </c>
      <c r="H212" s="15">
        <f t="shared" si="126"/>
        <v>1822.0389550000002</v>
      </c>
      <c r="I212" s="14">
        <v>50.75</v>
      </c>
      <c r="J212" s="15">
        <f t="shared" si="127"/>
        <v>974.07012499999996</v>
      </c>
      <c r="K212" s="14">
        <v>31.585000000000001</v>
      </c>
      <c r="L212" s="15">
        <f t="shared" si="128"/>
        <v>606.2266975</v>
      </c>
      <c r="M212" s="14">
        <v>40.17</v>
      </c>
      <c r="N212" s="15">
        <f t="shared" si="129"/>
        <v>771.00289500000008</v>
      </c>
      <c r="O212" s="16">
        <v>45.5</v>
      </c>
      <c r="P212" s="15">
        <f t="shared" si="102"/>
        <v>1238.39625</v>
      </c>
      <c r="Q212" s="11">
        <v>87.94</v>
      </c>
      <c r="R212" s="15">
        <f t="shared" si="103"/>
        <v>2393.50695</v>
      </c>
      <c r="S212" s="11">
        <v>90.2</v>
      </c>
      <c r="T212" s="15">
        <f t="shared" si="104"/>
        <v>2455.0185000000001</v>
      </c>
      <c r="U212" s="11">
        <v>88.2</v>
      </c>
      <c r="V212" s="15">
        <f t="shared" si="105"/>
        <v>2400.5835000000002</v>
      </c>
      <c r="W212" s="11">
        <v>87.55</v>
      </c>
      <c r="X212" s="15">
        <f t="shared" si="106"/>
        <v>2382.8921249999999</v>
      </c>
      <c r="Y212" s="11">
        <v>58.47</v>
      </c>
      <c r="Z212" s="15">
        <f t="shared" si="107"/>
        <v>1591.4072249999999</v>
      </c>
      <c r="AA212" s="23">
        <v>87.594999999999999</v>
      </c>
      <c r="AB212" s="15">
        <f t="shared" si="108"/>
        <v>23841.169125</v>
      </c>
      <c r="AC212" s="23">
        <v>98.251000000000005</v>
      </c>
      <c r="AD212" s="15">
        <f t="shared" si="109"/>
        <v>26741.465925000004</v>
      </c>
      <c r="AE212" s="20">
        <v>92.46</v>
      </c>
      <c r="AF212" s="15">
        <f t="shared" si="110"/>
        <v>25165.300499999998</v>
      </c>
      <c r="AG212" s="21">
        <v>95.69</v>
      </c>
      <c r="AH212" s="15">
        <f t="shared" si="111"/>
        <v>18366.260150000002</v>
      </c>
      <c r="AI212" s="21">
        <v>114.1</v>
      </c>
      <c r="AJ212" s="15">
        <f t="shared" si="112"/>
        <v>21899.783499999998</v>
      </c>
      <c r="AK212" s="20">
        <v>156.5</v>
      </c>
      <c r="AL212" s="15">
        <f t="shared" si="113"/>
        <v>30037.827499999999</v>
      </c>
      <c r="AM212" s="29">
        <v>754.2</v>
      </c>
      <c r="AN212" s="15">
        <f t="shared" si="114"/>
        <v>14475.737700000001</v>
      </c>
      <c r="AO212" s="22">
        <v>213.29</v>
      </c>
      <c r="AP212" s="15">
        <f t="shared" si="115"/>
        <v>5805.2205750000003</v>
      </c>
      <c r="AQ212" s="24">
        <f t="shared" si="116"/>
        <v>0.21089999999999876</v>
      </c>
      <c r="AR212" s="24">
        <f t="shared" si="117"/>
        <v>0.2240000000000002</v>
      </c>
      <c r="AS212" s="24">
        <f t="shared" si="118"/>
        <v>-0.29040000000000177</v>
      </c>
      <c r="AT212" s="24">
        <f t="shared" si="119"/>
        <v>0.27260000000000062</v>
      </c>
      <c r="AU212" s="24">
        <f t="shared" si="120"/>
        <v>0.34499999999999886</v>
      </c>
      <c r="AV212" s="24">
        <f t="shared" si="121"/>
        <v>-0.15640000000000143</v>
      </c>
      <c r="AW212" s="24">
        <f t="shared" si="122"/>
        <v>0.48770000000000024</v>
      </c>
      <c r="AX212" s="24">
        <f t="shared" si="123"/>
        <v>1.0999999999974364E-3</v>
      </c>
      <c r="AY212" s="24"/>
      <c r="AZ212" s="24"/>
      <c r="BA212" s="24"/>
      <c r="BB212" s="24"/>
      <c r="BC212" s="17">
        <v>19.1935</v>
      </c>
      <c r="BD212" s="12">
        <v>27.217500000000001</v>
      </c>
    </row>
    <row r="213" spans="1:56">
      <c r="A213" s="2">
        <v>209</v>
      </c>
      <c r="B213" s="5">
        <v>39378</v>
      </c>
      <c r="C213" s="14">
        <v>39.85</v>
      </c>
      <c r="D213" s="4">
        <f t="shared" si="124"/>
        <v>759.66055000000017</v>
      </c>
      <c r="E213" s="14">
        <v>59.75</v>
      </c>
      <c r="F213" s="15">
        <f t="shared" si="125"/>
        <v>1139.0142500000002</v>
      </c>
      <c r="G213" s="14">
        <v>94.95</v>
      </c>
      <c r="H213" s="15">
        <f t="shared" si="126"/>
        <v>1810.0318500000003</v>
      </c>
      <c r="I213" s="14">
        <v>52.08</v>
      </c>
      <c r="J213" s="15">
        <f t="shared" si="127"/>
        <v>992.80104000000006</v>
      </c>
      <c r="K213" s="14">
        <v>32.06</v>
      </c>
      <c r="L213" s="15">
        <f t="shared" si="128"/>
        <v>611.15978000000007</v>
      </c>
      <c r="M213" s="14">
        <v>40.479999999999997</v>
      </c>
      <c r="N213" s="15">
        <f t="shared" si="129"/>
        <v>771.67024000000004</v>
      </c>
      <c r="O213" s="16">
        <v>45.21</v>
      </c>
      <c r="P213" s="15">
        <f t="shared" si="102"/>
        <v>1228.6721700000001</v>
      </c>
      <c r="Q213" s="11">
        <v>87.89</v>
      </c>
      <c r="R213" s="15">
        <f t="shared" si="103"/>
        <v>2388.58653</v>
      </c>
      <c r="S213" s="11">
        <v>91.75</v>
      </c>
      <c r="T213" s="15">
        <f t="shared" si="104"/>
        <v>2493.4897500000002</v>
      </c>
      <c r="U213" s="11">
        <v>91.99</v>
      </c>
      <c r="V213" s="15">
        <f t="shared" si="105"/>
        <v>2500.0122299999998</v>
      </c>
      <c r="W213" s="11">
        <v>90.36</v>
      </c>
      <c r="X213" s="15">
        <f t="shared" si="106"/>
        <v>2455.7137199999997</v>
      </c>
      <c r="Y213" s="11">
        <v>59</v>
      </c>
      <c r="Z213" s="15">
        <f t="shared" si="107"/>
        <v>1603.443</v>
      </c>
      <c r="AA213" s="23">
        <v>87.628</v>
      </c>
      <c r="AB213" s="15">
        <f t="shared" si="108"/>
        <v>23814.66156</v>
      </c>
      <c r="AC213" s="23">
        <v>98.236000000000004</v>
      </c>
      <c r="AD213" s="15">
        <f t="shared" si="109"/>
        <v>26697.597719999998</v>
      </c>
      <c r="AE213" s="20">
        <v>92.36</v>
      </c>
      <c r="AF213" s="15">
        <f t="shared" si="110"/>
        <v>25100.677199999998</v>
      </c>
      <c r="AG213" s="21">
        <v>95.69</v>
      </c>
      <c r="AH213" s="15">
        <f t="shared" si="111"/>
        <v>18241.384700000002</v>
      </c>
      <c r="AI213" s="21">
        <v>113.74</v>
      </c>
      <c r="AJ213" s="15">
        <f t="shared" si="112"/>
        <v>21682.256200000003</v>
      </c>
      <c r="AK213" s="20">
        <v>156.4</v>
      </c>
      <c r="AL213" s="15">
        <f t="shared" si="113"/>
        <v>29814.532000000003</v>
      </c>
      <c r="AM213" s="29">
        <v>759.8</v>
      </c>
      <c r="AN213" s="15">
        <f t="shared" si="114"/>
        <v>14484.067400000002</v>
      </c>
      <c r="AO213" s="22">
        <v>212</v>
      </c>
      <c r="AP213" s="15">
        <f t="shared" si="115"/>
        <v>5761.5240000000003</v>
      </c>
      <c r="AQ213" s="24">
        <f t="shared" si="116"/>
        <v>0.3413999999999966</v>
      </c>
      <c r="AR213" s="24">
        <f t="shared" si="117"/>
        <v>0.35449999999999804</v>
      </c>
      <c r="AS213" s="24">
        <f t="shared" si="118"/>
        <v>-0.24990000000000023</v>
      </c>
      <c r="AT213" s="24">
        <f t="shared" si="119"/>
        <v>0.40309999999999846</v>
      </c>
      <c r="AU213" s="24">
        <f t="shared" si="120"/>
        <v>0.4754999999999967</v>
      </c>
      <c r="AV213" s="24">
        <f t="shared" si="121"/>
        <v>-0.11589999999999989</v>
      </c>
      <c r="AW213" s="24">
        <f t="shared" si="122"/>
        <v>0.61819999999999808</v>
      </c>
      <c r="AX213" s="24">
        <f t="shared" si="123"/>
        <v>4.1599999999998971E-2</v>
      </c>
      <c r="AY213" s="24"/>
      <c r="AZ213" s="24"/>
      <c r="BA213" s="24"/>
      <c r="BB213" s="24"/>
      <c r="BC213" s="17">
        <v>19.063000000000002</v>
      </c>
      <c r="BD213" s="12">
        <v>27.177</v>
      </c>
    </row>
    <row r="214" spans="1:56">
      <c r="A214" s="2">
        <v>210</v>
      </c>
      <c r="B214" s="5">
        <v>39379</v>
      </c>
      <c r="C214" s="14">
        <v>39.130000000000003</v>
      </c>
      <c r="D214" s="4">
        <f t="shared" si="124"/>
        <v>746.26779500000009</v>
      </c>
      <c r="E214" s="14">
        <v>60.18</v>
      </c>
      <c r="F214" s="15">
        <f t="shared" si="125"/>
        <v>1147.7228700000001</v>
      </c>
      <c r="G214" s="14">
        <v>94.26</v>
      </c>
      <c r="H214" s="15">
        <f t="shared" si="126"/>
        <v>1797.6795900000002</v>
      </c>
      <c r="I214" s="14">
        <v>51.31</v>
      </c>
      <c r="J214" s="15">
        <f t="shared" si="127"/>
        <v>978.55866500000002</v>
      </c>
      <c r="K214" s="14">
        <v>31.73</v>
      </c>
      <c r="L214" s="15">
        <f t="shared" si="128"/>
        <v>605.13869499999998</v>
      </c>
      <c r="M214" s="14">
        <v>40.229999999999997</v>
      </c>
      <c r="N214" s="15">
        <f t="shared" si="129"/>
        <v>767.24644499999999</v>
      </c>
      <c r="O214" s="16">
        <v>44.91</v>
      </c>
      <c r="P214" s="15">
        <f t="shared" si="102"/>
        <v>1223.5729499999998</v>
      </c>
      <c r="Q214" s="11">
        <v>87.24</v>
      </c>
      <c r="R214" s="15">
        <f t="shared" si="103"/>
        <v>2376.8537999999999</v>
      </c>
      <c r="S214" s="11">
        <v>89.88</v>
      </c>
      <c r="T214" s="15">
        <f t="shared" si="104"/>
        <v>2448.7805999999996</v>
      </c>
      <c r="U214" s="11">
        <v>92.41</v>
      </c>
      <c r="V214" s="15">
        <f t="shared" si="105"/>
        <v>2517.7104499999996</v>
      </c>
      <c r="W214" s="11">
        <v>89.1</v>
      </c>
      <c r="X214" s="15">
        <f t="shared" si="106"/>
        <v>2427.5294999999996</v>
      </c>
      <c r="Y214" s="11">
        <v>58.68</v>
      </c>
      <c r="Z214" s="15">
        <f t="shared" si="107"/>
        <v>1598.7366</v>
      </c>
      <c r="AA214" s="23">
        <v>87.724000000000004</v>
      </c>
      <c r="AB214" s="15">
        <f t="shared" si="108"/>
        <v>23900.4038</v>
      </c>
      <c r="AC214" s="23">
        <v>98.418000000000006</v>
      </c>
      <c r="AD214" s="15">
        <f t="shared" si="109"/>
        <v>26813.984099999998</v>
      </c>
      <c r="AE214" s="20">
        <v>91.86</v>
      </c>
      <c r="AF214" s="15">
        <f t="shared" si="110"/>
        <v>25027.256999999998</v>
      </c>
      <c r="AG214" s="21">
        <v>96.18</v>
      </c>
      <c r="AH214" s="15">
        <f t="shared" si="111"/>
        <v>18342.968700000001</v>
      </c>
      <c r="AI214" s="21">
        <v>113.66</v>
      </c>
      <c r="AJ214" s="15">
        <f t="shared" si="112"/>
        <v>21676.6669</v>
      </c>
      <c r="AK214" s="20">
        <v>157.30000000000001</v>
      </c>
      <c r="AL214" s="15">
        <f t="shared" si="113"/>
        <v>29999.469500000007</v>
      </c>
      <c r="AM214" s="29">
        <v>763.4</v>
      </c>
      <c r="AN214" s="15">
        <f t="shared" si="114"/>
        <v>14559.1831</v>
      </c>
      <c r="AO214" s="22">
        <v>216.3</v>
      </c>
      <c r="AP214" s="15">
        <f t="shared" si="115"/>
        <v>5893.0934999999999</v>
      </c>
      <c r="AQ214" s="24">
        <f t="shared" si="116"/>
        <v>0.33289999999999864</v>
      </c>
      <c r="AR214" s="24">
        <f t="shared" si="117"/>
        <v>0.34600000000000009</v>
      </c>
      <c r="AS214" s="24">
        <f t="shared" si="118"/>
        <v>-0.31789999999999807</v>
      </c>
      <c r="AT214" s="24">
        <f t="shared" si="119"/>
        <v>0.39460000000000051</v>
      </c>
      <c r="AU214" s="24">
        <f t="shared" si="120"/>
        <v>0.46699999999999875</v>
      </c>
      <c r="AV214" s="24">
        <f t="shared" si="121"/>
        <v>-0.18389999999999773</v>
      </c>
      <c r="AW214" s="24">
        <f t="shared" si="122"/>
        <v>0.60970000000000013</v>
      </c>
      <c r="AX214" s="24">
        <f t="shared" si="123"/>
        <v>-2.6399999999998869E-2</v>
      </c>
      <c r="AY214" s="24"/>
      <c r="AZ214" s="24"/>
      <c r="BA214" s="24"/>
      <c r="BB214" s="24"/>
      <c r="BC214" s="17">
        <v>19.0715</v>
      </c>
      <c r="BD214" s="12">
        <v>27.244999999999997</v>
      </c>
    </row>
    <row r="215" spans="1:56">
      <c r="A215" s="2">
        <v>211</v>
      </c>
      <c r="B215" s="5">
        <v>39380</v>
      </c>
      <c r="C215" s="14">
        <v>38.51</v>
      </c>
      <c r="D215" s="4">
        <f t="shared" si="124"/>
        <v>727.53091999999992</v>
      </c>
      <c r="E215" s="14">
        <v>61.3</v>
      </c>
      <c r="F215" s="15">
        <f t="shared" si="125"/>
        <v>1158.0795999999998</v>
      </c>
      <c r="G215" s="14">
        <v>96</v>
      </c>
      <c r="H215" s="15">
        <f t="shared" si="126"/>
        <v>1813.6320000000001</v>
      </c>
      <c r="I215" s="14">
        <v>50.75</v>
      </c>
      <c r="J215" s="15">
        <f t="shared" si="127"/>
        <v>958.76900000000001</v>
      </c>
      <c r="K215" s="14">
        <v>31.92</v>
      </c>
      <c r="L215" s="15">
        <f t="shared" si="128"/>
        <v>603.03264000000001</v>
      </c>
      <c r="M215" s="14">
        <v>40.159999999999997</v>
      </c>
      <c r="N215" s="15">
        <f t="shared" si="129"/>
        <v>758.70271999999989</v>
      </c>
      <c r="O215" s="16">
        <v>45.55</v>
      </c>
      <c r="P215" s="15">
        <f t="shared" si="102"/>
        <v>1232.8107499999999</v>
      </c>
      <c r="Q215" s="11">
        <v>86.88</v>
      </c>
      <c r="R215" s="15">
        <f t="shared" si="103"/>
        <v>2351.4071999999996</v>
      </c>
      <c r="S215" s="11">
        <v>91.1</v>
      </c>
      <c r="T215" s="15">
        <f t="shared" si="104"/>
        <v>2465.6214999999997</v>
      </c>
      <c r="U215" s="11">
        <v>94.51</v>
      </c>
      <c r="V215" s="15">
        <f t="shared" si="105"/>
        <v>2557.9131499999999</v>
      </c>
      <c r="W215" s="11">
        <v>90.68</v>
      </c>
      <c r="X215" s="15">
        <f t="shared" si="106"/>
        <v>2454.2541999999999</v>
      </c>
      <c r="Y215" s="11">
        <v>57.92</v>
      </c>
      <c r="Z215" s="15">
        <f t="shared" si="107"/>
        <v>1567.6047999999998</v>
      </c>
      <c r="AA215" s="23">
        <v>87.671999999999997</v>
      </c>
      <c r="AB215" s="15">
        <f t="shared" si="108"/>
        <v>23728.426799999997</v>
      </c>
      <c r="AC215" s="23">
        <v>98.46</v>
      </c>
      <c r="AD215" s="15">
        <f t="shared" si="109"/>
        <v>26648.198999999993</v>
      </c>
      <c r="AE215" s="20">
        <v>91.61</v>
      </c>
      <c r="AF215" s="15">
        <f t="shared" si="110"/>
        <v>24794.246500000001</v>
      </c>
      <c r="AG215" s="21">
        <v>97.4</v>
      </c>
      <c r="AH215" s="15">
        <f t="shared" si="111"/>
        <v>18400.808000000001</v>
      </c>
      <c r="AI215" s="21">
        <v>114.03</v>
      </c>
      <c r="AJ215" s="15">
        <f t="shared" si="112"/>
        <v>21542.547599999998</v>
      </c>
      <c r="AK215" s="20">
        <v>157.69999999999999</v>
      </c>
      <c r="AL215" s="15">
        <f t="shared" si="113"/>
        <v>29792.683999999994</v>
      </c>
      <c r="AM215" s="29">
        <v>769.4</v>
      </c>
      <c r="AN215" s="15">
        <f t="shared" si="114"/>
        <v>14535.504799999999</v>
      </c>
      <c r="AO215" s="22">
        <v>224.15</v>
      </c>
      <c r="AP215" s="15">
        <f t="shared" si="115"/>
        <v>6066.6197499999998</v>
      </c>
      <c r="AQ215" s="24">
        <f t="shared" si="116"/>
        <v>0.51239999999999952</v>
      </c>
      <c r="AR215" s="24">
        <f t="shared" si="117"/>
        <v>0.52550000000000097</v>
      </c>
      <c r="AS215" s="24">
        <f t="shared" si="118"/>
        <v>-0.13789999999999836</v>
      </c>
      <c r="AT215" s="24">
        <f t="shared" si="119"/>
        <v>0.57410000000000139</v>
      </c>
      <c r="AU215" s="24">
        <f t="shared" si="120"/>
        <v>0.64649999999999963</v>
      </c>
      <c r="AV215" s="24">
        <f t="shared" si="121"/>
        <v>-3.8999999999980162E-3</v>
      </c>
      <c r="AW215" s="24">
        <f t="shared" si="122"/>
        <v>0.78920000000000101</v>
      </c>
      <c r="AX215" s="24">
        <f t="shared" si="123"/>
        <v>0.15360000000000085</v>
      </c>
      <c r="AY215" s="24"/>
      <c r="AZ215" s="24"/>
      <c r="BA215" s="24"/>
      <c r="BB215" s="24"/>
      <c r="BC215" s="17">
        <v>18.891999999999999</v>
      </c>
      <c r="BD215" s="12">
        <v>27.064999999999998</v>
      </c>
    </row>
    <row r="216" spans="1:56">
      <c r="A216" s="2">
        <v>212</v>
      </c>
      <c r="B216" s="5">
        <v>39381</v>
      </c>
      <c r="C216" s="14">
        <v>39.200000000000003</v>
      </c>
      <c r="D216" s="4">
        <f t="shared" si="124"/>
        <v>731.76599999999996</v>
      </c>
      <c r="E216" s="14">
        <v>61.57</v>
      </c>
      <c r="F216" s="15">
        <f t="shared" si="125"/>
        <v>1149.3579749999999</v>
      </c>
      <c r="G216" s="14">
        <v>96.02</v>
      </c>
      <c r="H216" s="15">
        <f t="shared" si="126"/>
        <v>1792.4533499999995</v>
      </c>
      <c r="I216" s="14">
        <v>50.52</v>
      </c>
      <c r="J216" s="15">
        <f t="shared" si="127"/>
        <v>943.08209999999985</v>
      </c>
      <c r="K216" s="14">
        <v>32.305</v>
      </c>
      <c r="L216" s="15">
        <f t="shared" si="128"/>
        <v>603.05358749999994</v>
      </c>
      <c r="M216" s="14">
        <v>40.380000000000003</v>
      </c>
      <c r="N216" s="15">
        <f t="shared" si="129"/>
        <v>753.79364999999996</v>
      </c>
      <c r="O216" s="16">
        <v>45.74</v>
      </c>
      <c r="P216" s="15">
        <f t="shared" si="102"/>
        <v>1228.4391800000001</v>
      </c>
      <c r="Q216" s="11">
        <v>87.42</v>
      </c>
      <c r="R216" s="15">
        <f t="shared" si="103"/>
        <v>2347.8389400000001</v>
      </c>
      <c r="S216" s="11">
        <v>91.82</v>
      </c>
      <c r="T216" s="15">
        <f t="shared" si="104"/>
        <v>2466.00974</v>
      </c>
      <c r="U216" s="11">
        <v>95.03</v>
      </c>
      <c r="V216" s="15">
        <f t="shared" si="105"/>
        <v>2552.2207100000001</v>
      </c>
      <c r="W216" s="11">
        <v>90</v>
      </c>
      <c r="X216" s="15">
        <f t="shared" si="106"/>
        <v>2417.13</v>
      </c>
      <c r="Y216" s="11">
        <v>58.29</v>
      </c>
      <c r="Z216" s="15">
        <f t="shared" si="107"/>
        <v>1565.4945299999999</v>
      </c>
      <c r="AA216" s="23">
        <v>87.563999999999993</v>
      </c>
      <c r="AB216" s="15">
        <f t="shared" si="108"/>
        <v>23517.063479999997</v>
      </c>
      <c r="AC216" s="23">
        <v>98.347999999999999</v>
      </c>
      <c r="AD216" s="15">
        <f t="shared" si="109"/>
        <v>26413.322359999998</v>
      </c>
      <c r="AE216" s="20">
        <v>92.31</v>
      </c>
      <c r="AF216" s="15">
        <f t="shared" si="110"/>
        <v>24791.6967</v>
      </c>
      <c r="AG216" s="21">
        <v>96.99</v>
      </c>
      <c r="AH216" s="15">
        <f t="shared" si="111"/>
        <v>18105.608249999997</v>
      </c>
      <c r="AI216" s="21">
        <v>114.23</v>
      </c>
      <c r="AJ216" s="15">
        <f t="shared" si="112"/>
        <v>21323.885249999999</v>
      </c>
      <c r="AK216" s="20">
        <v>157.94999999999999</v>
      </c>
      <c r="AL216" s="15">
        <f t="shared" si="113"/>
        <v>29485.316249999993</v>
      </c>
      <c r="AM216" s="29">
        <v>784.6</v>
      </c>
      <c r="AN216" s="15">
        <f t="shared" si="114"/>
        <v>14646.520499999999</v>
      </c>
      <c r="AO216" s="22">
        <v>226.79</v>
      </c>
      <c r="AP216" s="15">
        <f t="shared" si="115"/>
        <v>6090.8990299999996</v>
      </c>
      <c r="AQ216" s="24">
        <f t="shared" si="116"/>
        <v>0.73690000000000211</v>
      </c>
      <c r="AR216" s="24">
        <f t="shared" si="117"/>
        <v>0.75000000000000355</v>
      </c>
      <c r="AS216" s="24">
        <f t="shared" si="118"/>
        <v>7.0100000000000051E-2</v>
      </c>
      <c r="AT216" s="24">
        <f t="shared" si="119"/>
        <v>0.79860000000000397</v>
      </c>
      <c r="AU216" s="24">
        <f t="shared" si="120"/>
        <v>0.87100000000000222</v>
      </c>
      <c r="AV216" s="24">
        <f t="shared" si="121"/>
        <v>0.20410000000000039</v>
      </c>
      <c r="AW216" s="24">
        <f t="shared" si="122"/>
        <v>1.0137000000000036</v>
      </c>
      <c r="AX216" s="24">
        <f t="shared" si="123"/>
        <v>0.36159999999999926</v>
      </c>
      <c r="AY216" s="24"/>
      <c r="AZ216" s="24"/>
      <c r="BA216" s="24"/>
      <c r="BB216" s="24"/>
      <c r="BC216" s="17">
        <v>18.667499999999997</v>
      </c>
      <c r="BD216" s="12">
        <v>26.856999999999999</v>
      </c>
    </row>
    <row r="217" spans="1:56">
      <c r="A217" s="2">
        <v>213</v>
      </c>
      <c r="B217" s="5">
        <v>39384</v>
      </c>
      <c r="C217" s="14">
        <v>39.200000000000003</v>
      </c>
      <c r="D217" s="4">
        <f t="shared" si="124"/>
        <v>733.53</v>
      </c>
      <c r="E217" s="14">
        <v>61.84</v>
      </c>
      <c r="F217" s="15">
        <f t="shared" si="125"/>
        <v>1157.181</v>
      </c>
      <c r="G217" s="14">
        <v>96.99</v>
      </c>
      <c r="H217" s="15">
        <f t="shared" si="126"/>
        <v>1814.9253749999998</v>
      </c>
      <c r="I217" s="14">
        <v>51.04</v>
      </c>
      <c r="J217" s="15">
        <f t="shared" si="127"/>
        <v>955.0859999999999</v>
      </c>
      <c r="K217" s="14">
        <v>32.61</v>
      </c>
      <c r="L217" s="15">
        <f t="shared" si="128"/>
        <v>610.21462499999996</v>
      </c>
      <c r="M217" s="14">
        <v>40.56</v>
      </c>
      <c r="N217" s="15">
        <f t="shared" si="129"/>
        <v>758.97899999999993</v>
      </c>
      <c r="O217" s="16">
        <v>46.33</v>
      </c>
      <c r="P217" s="15">
        <f t="shared" si="102"/>
        <v>1249.635925</v>
      </c>
      <c r="Q217" s="11">
        <v>88.05</v>
      </c>
      <c r="R217" s="15">
        <f t="shared" si="103"/>
        <v>2374.928625</v>
      </c>
      <c r="S217" s="11">
        <v>94.1</v>
      </c>
      <c r="T217" s="15">
        <f t="shared" si="104"/>
        <v>2538.1122499999997</v>
      </c>
      <c r="U217" s="11">
        <v>94.81</v>
      </c>
      <c r="V217" s="15">
        <f t="shared" si="105"/>
        <v>2557.262725</v>
      </c>
      <c r="W217" s="11">
        <v>91.27</v>
      </c>
      <c r="X217" s="15">
        <f t="shared" si="106"/>
        <v>2461.7800750000001</v>
      </c>
      <c r="Y217" s="11">
        <v>57.88</v>
      </c>
      <c r="Z217" s="15">
        <f t="shared" si="107"/>
        <v>1561.1683</v>
      </c>
      <c r="AA217" s="23">
        <v>87.625</v>
      </c>
      <c r="AB217" s="15">
        <f t="shared" si="108"/>
        <v>23634.653125000001</v>
      </c>
      <c r="AC217" s="23">
        <v>98.313000000000002</v>
      </c>
      <c r="AD217" s="15">
        <f t="shared" si="109"/>
        <v>26517.473924999998</v>
      </c>
      <c r="AE217" s="20">
        <v>91.84</v>
      </c>
      <c r="AF217" s="15">
        <f t="shared" si="110"/>
        <v>24771.543999999998</v>
      </c>
      <c r="AG217" s="21">
        <v>96.93</v>
      </c>
      <c r="AH217" s="15">
        <f t="shared" si="111"/>
        <v>18138.026249999999</v>
      </c>
      <c r="AI217" s="21">
        <v>114.51</v>
      </c>
      <c r="AJ217" s="15">
        <f t="shared" si="112"/>
        <v>21427.68375</v>
      </c>
      <c r="AK217" s="20">
        <v>157.85</v>
      </c>
      <c r="AL217" s="15">
        <f t="shared" si="113"/>
        <v>29537.681249999994</v>
      </c>
      <c r="AM217" s="29">
        <v>791.1</v>
      </c>
      <c r="AN217" s="15">
        <f t="shared" si="114"/>
        <v>14803.45875</v>
      </c>
      <c r="AO217" s="22">
        <v>232.73</v>
      </c>
      <c r="AP217" s="15">
        <f t="shared" si="115"/>
        <v>6277.3099249999996</v>
      </c>
      <c r="AQ217" s="24">
        <f t="shared" si="116"/>
        <v>0.6919000000000004</v>
      </c>
      <c r="AR217" s="24">
        <f t="shared" si="117"/>
        <v>0.70500000000000185</v>
      </c>
      <c r="AS217" s="24">
        <f t="shared" si="118"/>
        <v>-4.5400000000000773E-2</v>
      </c>
      <c r="AT217" s="24">
        <f t="shared" si="119"/>
        <v>0.75360000000000227</v>
      </c>
      <c r="AU217" s="24">
        <f t="shared" si="120"/>
        <v>0.82600000000000051</v>
      </c>
      <c r="AV217" s="24">
        <f t="shared" si="121"/>
        <v>8.8599999999999568E-2</v>
      </c>
      <c r="AW217" s="24">
        <f t="shared" si="122"/>
        <v>0.96870000000000189</v>
      </c>
      <c r="AX217" s="24">
        <f t="shared" si="123"/>
        <v>0.24609999999999843</v>
      </c>
      <c r="AY217" s="24"/>
      <c r="AZ217" s="24"/>
      <c r="BA217" s="24"/>
      <c r="BB217" s="24"/>
      <c r="BC217" s="17">
        <v>18.712499999999999</v>
      </c>
      <c r="BD217" s="12">
        <v>26.9725</v>
      </c>
    </row>
    <row r="218" spans="1:56">
      <c r="A218" s="2">
        <v>214</v>
      </c>
      <c r="B218" s="5">
        <v>39385</v>
      </c>
      <c r="C218" s="14">
        <v>38.700000000000003</v>
      </c>
      <c r="D218" s="4">
        <f t="shared" si="124"/>
        <v>720.96165000000008</v>
      </c>
      <c r="E218" s="14">
        <v>61.73</v>
      </c>
      <c r="F218" s="15">
        <f t="shared" si="125"/>
        <v>1149.999035</v>
      </c>
      <c r="G218" s="14">
        <v>97.33</v>
      </c>
      <c r="H218" s="15">
        <f t="shared" si="126"/>
        <v>1813.209235</v>
      </c>
      <c r="I218" s="14">
        <v>51.2</v>
      </c>
      <c r="J218" s="15">
        <f t="shared" si="127"/>
        <v>953.83040000000005</v>
      </c>
      <c r="K218" s="14">
        <v>32.465000000000003</v>
      </c>
      <c r="L218" s="15">
        <f t="shared" si="128"/>
        <v>604.8067175000001</v>
      </c>
      <c r="M218" s="14">
        <v>40.479999999999997</v>
      </c>
      <c r="N218" s="15">
        <f t="shared" si="129"/>
        <v>754.12215999999989</v>
      </c>
      <c r="O218" s="16">
        <v>45.73</v>
      </c>
      <c r="P218" s="15">
        <f t="shared" si="102"/>
        <v>1228.94802</v>
      </c>
      <c r="Q218" s="11">
        <v>88.8</v>
      </c>
      <c r="R218" s="15">
        <f t="shared" si="103"/>
        <v>2386.4112</v>
      </c>
      <c r="S218" s="11">
        <v>93.85</v>
      </c>
      <c r="T218" s="15">
        <f t="shared" si="104"/>
        <v>2522.1249000000003</v>
      </c>
      <c r="U218" s="11">
        <v>93.54</v>
      </c>
      <c r="V218" s="15">
        <f t="shared" si="105"/>
        <v>2513.7939600000004</v>
      </c>
      <c r="W218" s="11">
        <v>88.62</v>
      </c>
      <c r="X218" s="15">
        <f t="shared" si="106"/>
        <v>2381.5738800000004</v>
      </c>
      <c r="Y218" s="11">
        <v>57.22</v>
      </c>
      <c r="Z218" s="15">
        <f t="shared" si="107"/>
        <v>1537.73028</v>
      </c>
      <c r="AA218" s="23">
        <v>87.513999999999996</v>
      </c>
      <c r="AB218" s="15">
        <f t="shared" si="108"/>
        <v>23518.512360000001</v>
      </c>
      <c r="AC218" s="23">
        <v>98.253</v>
      </c>
      <c r="AD218" s="15">
        <f t="shared" si="109"/>
        <v>26404.511220000004</v>
      </c>
      <c r="AE218" s="20">
        <v>91.3</v>
      </c>
      <c r="AF218" s="15">
        <f t="shared" si="110"/>
        <v>24535.962</v>
      </c>
      <c r="AG218" s="21">
        <v>96.95</v>
      </c>
      <c r="AH218" s="15">
        <f t="shared" si="111"/>
        <v>18061.30025</v>
      </c>
      <c r="AI218" s="21">
        <v>114.79</v>
      </c>
      <c r="AJ218" s="15">
        <f t="shared" si="112"/>
        <v>21384.803050000002</v>
      </c>
      <c r="AK218" s="20">
        <v>158.6</v>
      </c>
      <c r="AL218" s="15">
        <f t="shared" si="113"/>
        <v>29546.386999999999</v>
      </c>
      <c r="AM218" s="29">
        <v>782.1</v>
      </c>
      <c r="AN218" s="15">
        <f t="shared" si="114"/>
        <v>14570.131950000001</v>
      </c>
      <c r="AO218" s="22">
        <v>224.05</v>
      </c>
      <c r="AP218" s="15">
        <f t="shared" si="115"/>
        <v>6021.1197000000011</v>
      </c>
      <c r="AQ218" s="24">
        <f t="shared" si="116"/>
        <v>0.77489999999999881</v>
      </c>
      <c r="AR218" s="24">
        <f t="shared" si="117"/>
        <v>0.78800000000000026</v>
      </c>
      <c r="AS218" s="24">
        <f t="shared" si="118"/>
        <v>5.3099999999997038E-2</v>
      </c>
      <c r="AT218" s="24">
        <f t="shared" si="119"/>
        <v>0.83660000000000068</v>
      </c>
      <c r="AU218" s="24">
        <f t="shared" si="120"/>
        <v>0.90899999999999892</v>
      </c>
      <c r="AV218" s="24">
        <f t="shared" si="121"/>
        <v>0.18709999999999738</v>
      </c>
      <c r="AW218" s="24">
        <f t="shared" si="122"/>
        <v>1.0517000000000003</v>
      </c>
      <c r="AX218" s="24">
        <f t="shared" si="123"/>
        <v>0.34459999999999624</v>
      </c>
      <c r="AY218" s="24"/>
      <c r="AZ218" s="24"/>
      <c r="BA218" s="24"/>
      <c r="BB218" s="24"/>
      <c r="BC218" s="17">
        <v>18.6295</v>
      </c>
      <c r="BD218" s="12">
        <v>26.874000000000002</v>
      </c>
    </row>
    <row r="219" spans="1:56">
      <c r="A219" s="2">
        <v>215</v>
      </c>
      <c r="B219" s="5">
        <v>39386</v>
      </c>
      <c r="C219" s="14">
        <v>39.049999999999997</v>
      </c>
      <c r="D219" s="4">
        <f t="shared" si="124"/>
        <v>726.93527499999982</v>
      </c>
      <c r="E219" s="14">
        <v>61.76</v>
      </c>
      <c r="F219" s="15">
        <f t="shared" si="125"/>
        <v>1149.6932799999997</v>
      </c>
      <c r="G219" s="14">
        <v>98.59</v>
      </c>
      <c r="H219" s="15">
        <f t="shared" si="126"/>
        <v>1835.3021449999999</v>
      </c>
      <c r="I219" s="14">
        <v>51.25</v>
      </c>
      <c r="J219" s="15">
        <f t="shared" si="127"/>
        <v>954.04437499999983</v>
      </c>
      <c r="K219" s="14">
        <v>33.130000000000003</v>
      </c>
      <c r="L219" s="15">
        <f t="shared" si="128"/>
        <v>616.73151499999994</v>
      </c>
      <c r="M219" s="14">
        <v>41.16</v>
      </c>
      <c r="N219" s="15">
        <f t="shared" si="129"/>
        <v>766.21397999999988</v>
      </c>
      <c r="O219" s="16">
        <v>46.23</v>
      </c>
      <c r="P219" s="15">
        <f t="shared" si="102"/>
        <v>1246.0371899999998</v>
      </c>
      <c r="Q219" s="11">
        <v>92.05</v>
      </c>
      <c r="R219" s="15">
        <f t="shared" si="103"/>
        <v>2481.0236500000001</v>
      </c>
      <c r="S219" s="11">
        <v>94.38</v>
      </c>
      <c r="T219" s="15">
        <f t="shared" si="104"/>
        <v>2543.8241399999997</v>
      </c>
      <c r="U219" s="11">
        <v>94.68</v>
      </c>
      <c r="V219" s="15">
        <f t="shared" si="105"/>
        <v>2551.9100400000002</v>
      </c>
      <c r="W219" s="11">
        <v>87.38</v>
      </c>
      <c r="X219" s="15">
        <f t="shared" si="106"/>
        <v>2355.1531399999999</v>
      </c>
      <c r="Y219" s="11">
        <v>57.56</v>
      </c>
      <c r="Z219" s="15">
        <f t="shared" si="107"/>
        <v>1551.4146800000001</v>
      </c>
      <c r="AA219" s="23">
        <v>86.956999999999994</v>
      </c>
      <c r="AB219" s="15">
        <f t="shared" si="108"/>
        <v>23437.520209999999</v>
      </c>
      <c r="AC219" s="23">
        <v>97.974000000000004</v>
      </c>
      <c r="AD219" s="15">
        <f t="shared" si="109"/>
        <v>26406.932219999999</v>
      </c>
      <c r="AE219" s="20">
        <v>91.34</v>
      </c>
      <c r="AF219" s="15">
        <f t="shared" si="110"/>
        <v>24618.870200000001</v>
      </c>
      <c r="AG219" s="21">
        <v>97</v>
      </c>
      <c r="AH219" s="15">
        <f t="shared" si="111"/>
        <v>18057.034999999996</v>
      </c>
      <c r="AI219" s="21">
        <v>114.65</v>
      </c>
      <c r="AJ219" s="15">
        <f t="shared" si="112"/>
        <v>21342.670749999997</v>
      </c>
      <c r="AK219" s="20">
        <v>158.15</v>
      </c>
      <c r="AL219" s="15">
        <f t="shared" si="113"/>
        <v>29440.413249999998</v>
      </c>
      <c r="AM219" s="29">
        <v>792.9</v>
      </c>
      <c r="AN219" s="15">
        <f t="shared" si="114"/>
        <v>14760.229949999997</v>
      </c>
      <c r="AO219" s="22">
        <v>235.37</v>
      </c>
      <c r="AP219" s="15">
        <f t="shared" si="115"/>
        <v>6343.9276099999997</v>
      </c>
      <c r="AQ219" s="24">
        <f t="shared" si="116"/>
        <v>0.78890000000000171</v>
      </c>
      <c r="AR219" s="24">
        <f t="shared" si="117"/>
        <v>0.80200000000000315</v>
      </c>
      <c r="AS219" s="24">
        <f t="shared" si="118"/>
        <v>-2.5900000000000034E-2</v>
      </c>
      <c r="AT219" s="24">
        <f t="shared" si="119"/>
        <v>0.85060000000000358</v>
      </c>
      <c r="AU219" s="24">
        <f t="shared" si="120"/>
        <v>0.92300000000000182</v>
      </c>
      <c r="AV219" s="24">
        <f t="shared" si="121"/>
        <v>0.10810000000000031</v>
      </c>
      <c r="AW219" s="24">
        <f t="shared" si="122"/>
        <v>1.0657000000000032</v>
      </c>
      <c r="AX219" s="24">
        <f t="shared" si="123"/>
        <v>0.26559999999999917</v>
      </c>
      <c r="AY219" s="24"/>
      <c r="AZ219" s="24"/>
      <c r="BA219" s="24"/>
      <c r="BB219" s="24"/>
      <c r="BC219" s="17">
        <v>18.615499999999997</v>
      </c>
      <c r="BD219" s="12">
        <v>26.952999999999999</v>
      </c>
    </row>
    <row r="220" spans="1:56">
      <c r="A220" s="2">
        <v>216</v>
      </c>
      <c r="B220" s="5">
        <v>39387</v>
      </c>
      <c r="C220" s="14">
        <v>38.479999999999997</v>
      </c>
      <c r="D220" s="4">
        <f t="shared" si="124"/>
        <v>720.0569999999999</v>
      </c>
      <c r="E220" s="14">
        <v>60.9</v>
      </c>
      <c r="F220" s="15">
        <f t="shared" si="125"/>
        <v>1139.5912499999999</v>
      </c>
      <c r="G220" s="14">
        <v>96.6</v>
      </c>
      <c r="H220" s="15">
        <f t="shared" si="126"/>
        <v>1807.6274999999998</v>
      </c>
      <c r="I220" s="14">
        <v>50.81</v>
      </c>
      <c r="J220" s="15">
        <f t="shared" si="127"/>
        <v>950.78212499999995</v>
      </c>
      <c r="K220" s="14">
        <v>31.91</v>
      </c>
      <c r="L220" s="15">
        <f t="shared" si="128"/>
        <v>597.11587499999996</v>
      </c>
      <c r="M220" s="14">
        <v>40.340000000000003</v>
      </c>
      <c r="N220" s="15">
        <f t="shared" si="129"/>
        <v>754.86225000000002</v>
      </c>
      <c r="O220" s="16">
        <v>44.95</v>
      </c>
      <c r="P220" s="15">
        <f t="shared" si="102"/>
        <v>1211.8520000000001</v>
      </c>
      <c r="Q220" s="11">
        <v>88.87</v>
      </c>
      <c r="R220" s="15">
        <f t="shared" si="103"/>
        <v>2395.9352000000003</v>
      </c>
      <c r="S220" s="11">
        <v>91.9</v>
      </c>
      <c r="T220" s="15">
        <f t="shared" si="104"/>
        <v>2477.6240000000003</v>
      </c>
      <c r="U220" s="11">
        <v>96.19</v>
      </c>
      <c r="V220" s="15">
        <f t="shared" si="105"/>
        <v>2593.2824000000001</v>
      </c>
      <c r="W220" s="11">
        <v>86.3</v>
      </c>
      <c r="X220" s="15">
        <f t="shared" si="106"/>
        <v>2326.6480000000001</v>
      </c>
      <c r="Y220" s="11">
        <v>55.79</v>
      </c>
      <c r="Z220" s="15">
        <f t="shared" si="107"/>
        <v>1504.0984000000001</v>
      </c>
      <c r="AA220" s="23">
        <v>87.218000000000004</v>
      </c>
      <c r="AB220" s="15">
        <f t="shared" si="108"/>
        <v>23513.972800000003</v>
      </c>
      <c r="AC220" s="23">
        <v>98.099000000000004</v>
      </c>
      <c r="AD220" s="15">
        <f t="shared" si="109"/>
        <v>26447.490400000002</v>
      </c>
      <c r="AE220" s="20">
        <v>91.65</v>
      </c>
      <c r="AF220" s="15">
        <f t="shared" si="110"/>
        <v>24708.84</v>
      </c>
      <c r="AG220" s="21">
        <v>96.33</v>
      </c>
      <c r="AH220" s="15">
        <f t="shared" si="111"/>
        <v>18025.751249999998</v>
      </c>
      <c r="AI220" s="21">
        <v>114.8</v>
      </c>
      <c r="AJ220" s="15">
        <f t="shared" si="112"/>
        <v>21481.949999999997</v>
      </c>
      <c r="AK220" s="20">
        <v>157.9</v>
      </c>
      <c r="AL220" s="15">
        <f t="shared" si="113"/>
        <v>29547.037499999999</v>
      </c>
      <c r="AM220" s="29">
        <v>788.1</v>
      </c>
      <c r="AN220" s="15">
        <f t="shared" si="114"/>
        <v>14747.321249999999</v>
      </c>
      <c r="AO220" s="22">
        <v>234.25</v>
      </c>
      <c r="AP220" s="15">
        <f t="shared" si="115"/>
        <v>6315.38</v>
      </c>
      <c r="AQ220" s="24">
        <f t="shared" si="116"/>
        <v>0.6919000000000004</v>
      </c>
      <c r="AR220" s="24">
        <f t="shared" si="117"/>
        <v>0.70500000000000185</v>
      </c>
      <c r="AS220" s="24">
        <f t="shared" si="118"/>
        <v>-3.2900000000001484E-2</v>
      </c>
      <c r="AT220" s="24">
        <f t="shared" si="119"/>
        <v>0.75360000000000227</v>
      </c>
      <c r="AU220" s="24">
        <f t="shared" si="120"/>
        <v>0.82600000000000051</v>
      </c>
      <c r="AV220" s="24">
        <f t="shared" si="121"/>
        <v>0.10109999999999886</v>
      </c>
      <c r="AW220" s="24">
        <f t="shared" si="122"/>
        <v>0.96870000000000189</v>
      </c>
      <c r="AX220" s="24">
        <f t="shared" si="123"/>
        <v>0.25859999999999772</v>
      </c>
      <c r="AY220" s="24"/>
      <c r="AZ220" s="24"/>
      <c r="BA220" s="24"/>
      <c r="BB220" s="24"/>
      <c r="BC220" s="17">
        <v>18.712499999999999</v>
      </c>
      <c r="BD220" s="12">
        <v>26.96</v>
      </c>
    </row>
    <row r="221" spans="1:56">
      <c r="A221" s="2">
        <v>217</v>
      </c>
      <c r="B221" s="5">
        <v>39388</v>
      </c>
      <c r="C221" s="14">
        <v>38.4</v>
      </c>
      <c r="D221" s="4">
        <f t="shared" si="124"/>
        <v>714.22079999999994</v>
      </c>
      <c r="E221" s="14">
        <v>60.51</v>
      </c>
      <c r="F221" s="15">
        <f t="shared" si="125"/>
        <v>1125.455745</v>
      </c>
      <c r="G221" s="14">
        <v>97.76</v>
      </c>
      <c r="H221" s="15">
        <f t="shared" si="126"/>
        <v>1818.28712</v>
      </c>
      <c r="I221" s="14">
        <v>50.82</v>
      </c>
      <c r="J221" s="15">
        <f t="shared" si="127"/>
        <v>945.22658999999999</v>
      </c>
      <c r="K221" s="14">
        <v>31.934999999999999</v>
      </c>
      <c r="L221" s="15">
        <f t="shared" si="128"/>
        <v>593.9750325</v>
      </c>
      <c r="M221" s="14">
        <v>40.33</v>
      </c>
      <c r="N221" s="15">
        <f t="shared" si="129"/>
        <v>750.1178349999999</v>
      </c>
      <c r="O221" s="16">
        <v>44.24</v>
      </c>
      <c r="P221" s="15">
        <f t="shared" si="102"/>
        <v>1193.06432</v>
      </c>
      <c r="Q221" s="11">
        <v>87</v>
      </c>
      <c r="R221" s="15">
        <f t="shared" si="103"/>
        <v>2346.2159999999999</v>
      </c>
      <c r="S221" s="11">
        <v>93</v>
      </c>
      <c r="T221" s="15">
        <f t="shared" si="104"/>
        <v>2508.0239999999999</v>
      </c>
      <c r="U221" s="11">
        <v>94.29</v>
      </c>
      <c r="V221" s="15">
        <f t="shared" si="105"/>
        <v>2542.8127200000004</v>
      </c>
      <c r="W221" s="11">
        <v>87.23</v>
      </c>
      <c r="X221" s="15">
        <f t="shared" si="106"/>
        <v>2352.4186400000003</v>
      </c>
      <c r="Y221" s="11">
        <v>56.78</v>
      </c>
      <c r="Z221" s="15">
        <f t="shared" si="107"/>
        <v>1531.2430400000001</v>
      </c>
      <c r="AA221" s="23">
        <v>87.069000000000003</v>
      </c>
      <c r="AB221" s="15">
        <f t="shared" si="108"/>
        <v>23480.767919999998</v>
      </c>
      <c r="AC221" s="23">
        <v>98.164000000000001</v>
      </c>
      <c r="AD221" s="15">
        <f t="shared" si="109"/>
        <v>26472.86752</v>
      </c>
      <c r="AE221" s="20">
        <v>91.42</v>
      </c>
      <c r="AF221" s="15">
        <f t="shared" si="110"/>
        <v>24654.145600000003</v>
      </c>
      <c r="AG221" s="21">
        <v>96.82</v>
      </c>
      <c r="AH221" s="15">
        <f t="shared" si="111"/>
        <v>18008.035899999999</v>
      </c>
      <c r="AI221" s="21">
        <v>115.03</v>
      </c>
      <c r="AJ221" s="15">
        <f t="shared" si="112"/>
        <v>21395.004850000001</v>
      </c>
      <c r="AK221" s="20">
        <v>157.80000000000001</v>
      </c>
      <c r="AL221" s="15">
        <f t="shared" si="113"/>
        <v>29350.010999999999</v>
      </c>
      <c r="AM221" s="29">
        <v>806.6</v>
      </c>
      <c r="AN221" s="15">
        <f t="shared" si="114"/>
        <v>15002.3567</v>
      </c>
      <c r="AO221" s="22">
        <v>237.1</v>
      </c>
      <c r="AP221" s="15">
        <f t="shared" si="115"/>
        <v>6394.1127999999999</v>
      </c>
      <c r="AQ221" s="24">
        <f t="shared" si="116"/>
        <v>0.80489999999999995</v>
      </c>
      <c r="AR221" s="24">
        <f t="shared" si="117"/>
        <v>0.81800000000000139</v>
      </c>
      <c r="AS221" s="24">
        <f t="shared" si="118"/>
        <v>-4.0900000000000603E-2</v>
      </c>
      <c r="AT221" s="24">
        <f t="shared" si="119"/>
        <v>0.86660000000000181</v>
      </c>
      <c r="AU221" s="24">
        <f t="shared" si="120"/>
        <v>0.93900000000000006</v>
      </c>
      <c r="AV221" s="24">
        <f t="shared" si="121"/>
        <v>9.3099999999999739E-2</v>
      </c>
      <c r="AW221" s="24">
        <f t="shared" si="122"/>
        <v>1.0817000000000014</v>
      </c>
      <c r="AX221" s="24">
        <f t="shared" si="123"/>
        <v>0.2505999999999986</v>
      </c>
      <c r="AY221" s="24"/>
      <c r="AZ221" s="24"/>
      <c r="BA221" s="24"/>
      <c r="BB221" s="24"/>
      <c r="BC221" s="17">
        <v>18.599499999999999</v>
      </c>
      <c r="BD221" s="12">
        <v>26.968</v>
      </c>
    </row>
    <row r="222" spans="1:56">
      <c r="A222" s="2">
        <v>218</v>
      </c>
      <c r="B222" s="5">
        <v>39391</v>
      </c>
      <c r="C222" s="14">
        <v>37.549999999999997</v>
      </c>
      <c r="D222" s="4">
        <f t="shared" si="124"/>
        <v>700.28872500000011</v>
      </c>
      <c r="E222" s="14">
        <v>60.34</v>
      </c>
      <c r="F222" s="15">
        <f t="shared" si="125"/>
        <v>1125.3108300000004</v>
      </c>
      <c r="G222" s="14">
        <v>97.97</v>
      </c>
      <c r="H222" s="15">
        <f t="shared" si="126"/>
        <v>1827.0915150000003</v>
      </c>
      <c r="I222" s="14">
        <v>50.64</v>
      </c>
      <c r="J222" s="15">
        <f t="shared" si="127"/>
        <v>944.41068000000018</v>
      </c>
      <c r="K222" s="14">
        <v>31.69</v>
      </c>
      <c r="L222" s="15">
        <f t="shared" si="128"/>
        <v>591.00265500000012</v>
      </c>
      <c r="M222" s="14">
        <v>40.200000000000003</v>
      </c>
      <c r="N222" s="15">
        <f t="shared" si="129"/>
        <v>749.70990000000018</v>
      </c>
      <c r="O222" s="16">
        <v>44.8</v>
      </c>
      <c r="P222" s="15">
        <f t="shared" si="102"/>
        <v>1208.2112</v>
      </c>
      <c r="Q222" s="11">
        <v>85.16</v>
      </c>
      <c r="R222" s="15">
        <f t="shared" si="103"/>
        <v>2296.6800400000002</v>
      </c>
      <c r="S222" s="11">
        <v>93.7</v>
      </c>
      <c r="T222" s="15">
        <f t="shared" si="104"/>
        <v>2526.9953</v>
      </c>
      <c r="U222" s="11">
        <v>92.91</v>
      </c>
      <c r="V222" s="15">
        <f t="shared" si="105"/>
        <v>2505.6897899999999</v>
      </c>
      <c r="W222" s="11">
        <v>86.49</v>
      </c>
      <c r="X222" s="15">
        <f t="shared" si="106"/>
        <v>2332.5488099999998</v>
      </c>
      <c r="Y222" s="11">
        <v>57.02</v>
      </c>
      <c r="Z222" s="15">
        <f t="shared" si="107"/>
        <v>1537.7723800000001</v>
      </c>
      <c r="AA222" s="23">
        <v>87.108999999999995</v>
      </c>
      <c r="AB222" s="15">
        <f t="shared" si="108"/>
        <v>23492.426209999998</v>
      </c>
      <c r="AC222" s="23">
        <v>98.272000000000006</v>
      </c>
      <c r="AD222" s="15">
        <f t="shared" si="109"/>
        <v>26502.975680000003</v>
      </c>
      <c r="AE222" s="20">
        <v>91.35</v>
      </c>
      <c r="AF222" s="15">
        <f t="shared" si="110"/>
        <v>24636.181499999999</v>
      </c>
      <c r="AG222" s="21">
        <v>93.88</v>
      </c>
      <c r="AH222" s="15">
        <f t="shared" si="111"/>
        <v>17508.150600000001</v>
      </c>
      <c r="AI222" s="21">
        <v>114.96</v>
      </c>
      <c r="AJ222" s="15">
        <f t="shared" si="112"/>
        <v>21439.465200000006</v>
      </c>
      <c r="AK222" s="20">
        <v>158.15</v>
      </c>
      <c r="AL222" s="15">
        <f t="shared" si="113"/>
        <v>29494.184250000006</v>
      </c>
      <c r="AM222" s="29">
        <v>823</v>
      </c>
      <c r="AN222" s="15">
        <f t="shared" si="114"/>
        <v>15348.538500000002</v>
      </c>
      <c r="AO222" s="22">
        <v>239.59</v>
      </c>
      <c r="AP222" s="15">
        <f t="shared" si="115"/>
        <v>6461.5027100000007</v>
      </c>
      <c r="AQ222" s="24">
        <f t="shared" si="116"/>
        <v>0.75489999999999569</v>
      </c>
      <c r="AR222" s="24">
        <f t="shared" si="117"/>
        <v>0.76799999999999713</v>
      </c>
      <c r="AS222" s="24">
        <f t="shared" si="118"/>
        <v>-4.1900000000001825E-2</v>
      </c>
      <c r="AT222" s="24">
        <f t="shared" si="119"/>
        <v>0.81659999999999755</v>
      </c>
      <c r="AU222" s="24">
        <f t="shared" si="120"/>
        <v>0.88899999999999579</v>
      </c>
      <c r="AV222" s="24">
        <f t="shared" si="121"/>
        <v>9.2099999999998516E-2</v>
      </c>
      <c r="AW222" s="24">
        <f t="shared" si="122"/>
        <v>1.0316999999999972</v>
      </c>
      <c r="AX222" s="24">
        <f t="shared" si="123"/>
        <v>0.24959999999999738</v>
      </c>
      <c r="AY222" s="24"/>
      <c r="AZ222" s="24"/>
      <c r="BA222" s="24"/>
      <c r="BB222" s="24"/>
      <c r="BC222" s="17">
        <v>18.649500000000003</v>
      </c>
      <c r="BD222" s="12">
        <v>26.969000000000001</v>
      </c>
    </row>
    <row r="223" spans="1:56">
      <c r="A223" s="2">
        <v>219</v>
      </c>
      <c r="B223" s="5">
        <v>39392</v>
      </c>
      <c r="C223" s="14">
        <v>36.270000000000003</v>
      </c>
      <c r="D223" s="4">
        <f t="shared" si="124"/>
        <v>670.95873000000017</v>
      </c>
      <c r="E223" s="14">
        <v>61.01</v>
      </c>
      <c r="F223" s="15">
        <f t="shared" si="125"/>
        <v>1128.62399</v>
      </c>
      <c r="G223" s="14">
        <v>97.7</v>
      </c>
      <c r="H223" s="15">
        <f t="shared" si="126"/>
        <v>1807.3523000000002</v>
      </c>
      <c r="I223" s="14">
        <v>50.98</v>
      </c>
      <c r="J223" s="15">
        <f t="shared" si="127"/>
        <v>943.07902000000001</v>
      </c>
      <c r="K223" s="14">
        <v>31.995000000000001</v>
      </c>
      <c r="L223" s="15">
        <f t="shared" si="128"/>
        <v>591.87550500000009</v>
      </c>
      <c r="M223" s="14">
        <v>40.18</v>
      </c>
      <c r="N223" s="15">
        <f t="shared" si="129"/>
        <v>743.28982000000008</v>
      </c>
      <c r="O223" s="16">
        <v>43.31</v>
      </c>
      <c r="P223" s="15">
        <f t="shared" si="102"/>
        <v>1166.12175</v>
      </c>
      <c r="Q223" s="11">
        <v>85</v>
      </c>
      <c r="R223" s="15">
        <f t="shared" si="103"/>
        <v>2288.625</v>
      </c>
      <c r="S223" s="11">
        <v>95.55</v>
      </c>
      <c r="T223" s="15">
        <f t="shared" si="104"/>
        <v>2572.6837500000001</v>
      </c>
      <c r="U223" s="11">
        <v>94.45</v>
      </c>
      <c r="V223" s="15">
        <f t="shared" si="105"/>
        <v>2543.0662500000003</v>
      </c>
      <c r="W223" s="11">
        <v>87.75</v>
      </c>
      <c r="X223" s="15">
        <f t="shared" si="106"/>
        <v>2362.6687500000003</v>
      </c>
      <c r="Y223" s="11">
        <v>56.72</v>
      </c>
      <c r="Z223" s="15">
        <f t="shared" si="107"/>
        <v>1527.1859999999999</v>
      </c>
      <c r="AA223" s="23">
        <v>87.073999999999998</v>
      </c>
      <c r="AB223" s="15">
        <f t="shared" si="108"/>
        <v>23444.674500000001</v>
      </c>
      <c r="AC223" s="23">
        <v>98.22</v>
      </c>
      <c r="AD223" s="15">
        <f t="shared" si="109"/>
        <v>26445.735000000001</v>
      </c>
      <c r="AE223" s="20">
        <v>90.83</v>
      </c>
      <c r="AF223" s="15">
        <f t="shared" si="110"/>
        <v>24455.977500000001</v>
      </c>
      <c r="AG223" s="21">
        <v>93.32</v>
      </c>
      <c r="AH223" s="15">
        <f t="shared" si="111"/>
        <v>17263.266800000001</v>
      </c>
      <c r="AI223" s="21">
        <v>114.41</v>
      </c>
      <c r="AJ223" s="15">
        <f t="shared" si="112"/>
        <v>21164.705900000004</v>
      </c>
      <c r="AK223" s="20">
        <v>158.25</v>
      </c>
      <c r="AL223" s="15">
        <f t="shared" si="113"/>
        <v>29274.667500000003</v>
      </c>
      <c r="AM223" s="29">
        <v>831.4</v>
      </c>
      <c r="AN223" s="15">
        <f t="shared" si="114"/>
        <v>15380.068600000002</v>
      </c>
      <c r="AO223" s="22">
        <v>243.39</v>
      </c>
      <c r="AP223" s="15">
        <f t="shared" si="115"/>
        <v>6553.2757499999998</v>
      </c>
      <c r="AQ223" s="24">
        <f t="shared" si="116"/>
        <v>0.90539999999999665</v>
      </c>
      <c r="AR223" s="24">
        <f t="shared" si="117"/>
        <v>0.9184999999999981</v>
      </c>
      <c r="AS223" s="24">
        <f t="shared" si="118"/>
        <v>2.0999999999986585E-3</v>
      </c>
      <c r="AT223" s="24">
        <f t="shared" si="119"/>
        <v>0.96709999999999852</v>
      </c>
      <c r="AU223" s="24">
        <f t="shared" si="120"/>
        <v>1.0394999999999968</v>
      </c>
      <c r="AV223" s="24">
        <f t="shared" si="121"/>
        <v>0.136099999999999</v>
      </c>
      <c r="AW223" s="24">
        <f t="shared" si="122"/>
        <v>1.1821999999999981</v>
      </c>
      <c r="AX223" s="24">
        <f t="shared" si="123"/>
        <v>0.29359999999999786</v>
      </c>
      <c r="AY223" s="24"/>
      <c r="AZ223" s="24"/>
      <c r="BA223" s="24"/>
      <c r="BB223" s="24"/>
      <c r="BC223" s="17">
        <v>18.499000000000002</v>
      </c>
      <c r="BD223" s="12">
        <v>26.925000000000001</v>
      </c>
    </row>
    <row r="224" spans="1:56">
      <c r="A224" s="2">
        <v>220</v>
      </c>
      <c r="B224" s="5">
        <v>39393</v>
      </c>
      <c r="C224" s="14">
        <v>35.92</v>
      </c>
      <c r="D224" s="4">
        <f t="shared" si="124"/>
        <v>661.1614800000001</v>
      </c>
      <c r="E224" s="14">
        <v>59.96</v>
      </c>
      <c r="F224" s="15">
        <f t="shared" si="125"/>
        <v>1103.6537400000002</v>
      </c>
      <c r="G224" s="14">
        <v>96.89</v>
      </c>
      <c r="H224" s="15">
        <f t="shared" si="126"/>
        <v>1783.4057850000002</v>
      </c>
      <c r="I224" s="14">
        <v>50.11</v>
      </c>
      <c r="J224" s="15">
        <f t="shared" si="127"/>
        <v>922.34971500000006</v>
      </c>
      <c r="K224" s="14">
        <v>31.39</v>
      </c>
      <c r="L224" s="15">
        <f t="shared" si="128"/>
        <v>577.780035</v>
      </c>
      <c r="M224" s="14">
        <v>39.08</v>
      </c>
      <c r="N224" s="15">
        <f t="shared" si="129"/>
        <v>719.32601999999997</v>
      </c>
      <c r="O224" s="16">
        <v>41.55</v>
      </c>
      <c r="P224" s="15">
        <f t="shared" si="102"/>
        <v>1118.89995</v>
      </c>
      <c r="Q224" s="11">
        <v>84.55</v>
      </c>
      <c r="R224" s="15">
        <f t="shared" si="103"/>
        <v>2276.8469500000001</v>
      </c>
      <c r="S224" s="11">
        <v>94.65</v>
      </c>
      <c r="T224" s="15">
        <f t="shared" si="104"/>
        <v>2548.8298500000005</v>
      </c>
      <c r="U224" s="11">
        <v>96.13</v>
      </c>
      <c r="V224" s="15">
        <f t="shared" si="105"/>
        <v>2588.6847700000003</v>
      </c>
      <c r="W224" s="11">
        <v>87.05</v>
      </c>
      <c r="X224" s="15">
        <f t="shared" si="106"/>
        <v>2344.1694500000003</v>
      </c>
      <c r="Y224" s="11">
        <v>56.8</v>
      </c>
      <c r="Z224" s="15">
        <f t="shared" si="107"/>
        <v>1529.5672</v>
      </c>
      <c r="AA224" s="23">
        <v>87.12</v>
      </c>
      <c r="AB224" s="15">
        <f t="shared" si="108"/>
        <v>23460.544800000003</v>
      </c>
      <c r="AC224" s="23">
        <v>98.328000000000003</v>
      </c>
      <c r="AD224" s="15">
        <f t="shared" si="109"/>
        <v>26478.747120000004</v>
      </c>
      <c r="AE224" s="20">
        <v>91.06</v>
      </c>
      <c r="AF224" s="15">
        <f t="shared" si="110"/>
        <v>24521.547400000003</v>
      </c>
      <c r="AG224" s="21">
        <v>95.3</v>
      </c>
      <c r="AH224" s="15">
        <f t="shared" si="111"/>
        <v>17541.394500000002</v>
      </c>
      <c r="AI224" s="21">
        <v>114.42</v>
      </c>
      <c r="AJ224" s="15">
        <f t="shared" si="112"/>
        <v>21060.7173</v>
      </c>
      <c r="AK224" s="20">
        <v>157.80000000000001</v>
      </c>
      <c r="AL224" s="15">
        <f t="shared" si="113"/>
        <v>29045.457000000006</v>
      </c>
      <c r="AM224" s="29">
        <v>831.9</v>
      </c>
      <c r="AN224" s="15">
        <f t="shared" si="114"/>
        <v>15312.36735</v>
      </c>
      <c r="AO224" s="22">
        <v>242.69</v>
      </c>
      <c r="AP224" s="15">
        <f t="shared" si="115"/>
        <v>6535.3990100000001</v>
      </c>
      <c r="AQ224" s="24">
        <f t="shared" si="116"/>
        <v>0.99789999999999779</v>
      </c>
      <c r="AR224" s="24">
        <f t="shared" si="117"/>
        <v>1.0109999999999992</v>
      </c>
      <c r="AS224" s="24">
        <f t="shared" si="118"/>
        <v>-1.9000000000026773E-3</v>
      </c>
      <c r="AT224" s="24">
        <f t="shared" si="119"/>
        <v>1.0595999999999997</v>
      </c>
      <c r="AU224" s="24">
        <f t="shared" si="120"/>
        <v>1.1319999999999979</v>
      </c>
      <c r="AV224" s="24">
        <f t="shared" si="121"/>
        <v>0.13209999999999766</v>
      </c>
      <c r="AW224" s="24">
        <f t="shared" si="122"/>
        <v>1.2746999999999993</v>
      </c>
      <c r="AX224" s="24">
        <f t="shared" si="123"/>
        <v>0.28959999999999653</v>
      </c>
      <c r="AY224" s="24"/>
      <c r="AZ224" s="24"/>
      <c r="BA224" s="24"/>
      <c r="BB224" s="24"/>
      <c r="BC224" s="17">
        <v>18.406500000000001</v>
      </c>
      <c r="BD224" s="12">
        <v>26.929000000000002</v>
      </c>
    </row>
    <row r="225" spans="1:56">
      <c r="A225" s="2">
        <v>221</v>
      </c>
      <c r="B225" s="5">
        <v>39394</v>
      </c>
      <c r="C225" s="14">
        <v>35.17</v>
      </c>
      <c r="D225" s="4">
        <f t="shared" si="124"/>
        <v>643.57583</v>
      </c>
      <c r="E225" s="14">
        <v>61.47</v>
      </c>
      <c r="F225" s="15">
        <f t="shared" si="125"/>
        <v>1124.83953</v>
      </c>
      <c r="G225" s="14">
        <v>96.28</v>
      </c>
      <c r="H225" s="15">
        <f t="shared" si="126"/>
        <v>1761.82772</v>
      </c>
      <c r="I225" s="14">
        <v>50.9</v>
      </c>
      <c r="J225" s="15">
        <f t="shared" si="127"/>
        <v>931.41909999999996</v>
      </c>
      <c r="K225" s="14">
        <v>31.65</v>
      </c>
      <c r="L225" s="15">
        <f t="shared" si="128"/>
        <v>579.16334999999992</v>
      </c>
      <c r="M225" s="14">
        <v>39.020000000000003</v>
      </c>
      <c r="N225" s="15">
        <f t="shared" si="129"/>
        <v>714.02697999999998</v>
      </c>
      <c r="O225" s="16">
        <v>41.63</v>
      </c>
      <c r="P225" s="15">
        <f t="shared" si="102"/>
        <v>1117.7655000000002</v>
      </c>
      <c r="Q225" s="11">
        <v>84.3</v>
      </c>
      <c r="R225" s="15">
        <f t="shared" si="103"/>
        <v>2263.4549999999999</v>
      </c>
      <c r="S225" s="11">
        <v>103.5</v>
      </c>
      <c r="T225" s="15">
        <f t="shared" si="104"/>
        <v>2778.9750000000004</v>
      </c>
      <c r="U225" s="11">
        <v>94.49</v>
      </c>
      <c r="V225" s="15">
        <f t="shared" si="105"/>
        <v>2537.0565000000001</v>
      </c>
      <c r="W225" s="11">
        <v>86.12</v>
      </c>
      <c r="X225" s="15">
        <f t="shared" si="106"/>
        <v>2312.3220000000001</v>
      </c>
      <c r="Y225" s="11">
        <v>55.79</v>
      </c>
      <c r="Z225" s="15">
        <f t="shared" si="107"/>
        <v>1497.9615000000001</v>
      </c>
      <c r="AA225" s="23">
        <v>87.186000000000007</v>
      </c>
      <c r="AB225" s="15">
        <f t="shared" si="108"/>
        <v>23409.441000000003</v>
      </c>
      <c r="AC225" s="23">
        <v>98.495000000000005</v>
      </c>
      <c r="AD225" s="15">
        <f t="shared" si="109"/>
        <v>26445.907500000001</v>
      </c>
      <c r="AE225" s="20">
        <v>91.12</v>
      </c>
      <c r="AF225" s="15">
        <f t="shared" si="110"/>
        <v>24465.72</v>
      </c>
      <c r="AG225" s="21">
        <v>95.65</v>
      </c>
      <c r="AH225" s="15">
        <f t="shared" si="111"/>
        <v>17502.9935</v>
      </c>
      <c r="AI225" s="21">
        <v>113.7</v>
      </c>
      <c r="AJ225" s="15">
        <f t="shared" si="112"/>
        <v>20805.963000000003</v>
      </c>
      <c r="AK225" s="20">
        <v>157.80000000000001</v>
      </c>
      <c r="AL225" s="15">
        <f t="shared" si="113"/>
        <v>28875.822000000004</v>
      </c>
      <c r="AM225" s="29">
        <v>831.9</v>
      </c>
      <c r="AN225" s="15">
        <f t="shared" si="114"/>
        <v>15222.938099999999</v>
      </c>
      <c r="AO225" s="22">
        <v>244.8</v>
      </c>
      <c r="AP225" s="15">
        <f t="shared" si="115"/>
        <v>6572.880000000001</v>
      </c>
      <c r="AQ225" s="24">
        <f t="shared" si="116"/>
        <v>1.1053999999999995</v>
      </c>
      <c r="AR225" s="24">
        <f t="shared" si="117"/>
        <v>1.1185000000000009</v>
      </c>
      <c r="AS225" s="24">
        <f t="shared" si="118"/>
        <v>7.7099999999997948E-2</v>
      </c>
      <c r="AT225" s="24">
        <f t="shared" si="119"/>
        <v>1.1671000000000014</v>
      </c>
      <c r="AU225" s="24">
        <f t="shared" si="120"/>
        <v>1.2394999999999996</v>
      </c>
      <c r="AV225" s="24">
        <f t="shared" si="121"/>
        <v>0.21109999999999829</v>
      </c>
      <c r="AW225" s="24">
        <f t="shared" si="122"/>
        <v>1.382200000000001</v>
      </c>
      <c r="AX225" s="24">
        <f t="shared" si="123"/>
        <v>0.36859999999999715</v>
      </c>
      <c r="AY225" s="24"/>
      <c r="AZ225" s="24"/>
      <c r="BA225" s="24"/>
      <c r="BB225" s="24"/>
      <c r="BC225" s="17">
        <v>18.298999999999999</v>
      </c>
      <c r="BD225" s="12">
        <v>26.85</v>
      </c>
    </row>
    <row r="226" spans="1:56">
      <c r="A226" s="2">
        <v>222</v>
      </c>
      <c r="B226" s="5">
        <v>39395</v>
      </c>
      <c r="C226" s="14">
        <v>34.86</v>
      </c>
      <c r="D226" s="4">
        <f t="shared" si="124"/>
        <v>631.59348000000011</v>
      </c>
      <c r="E226" s="14">
        <v>60.83</v>
      </c>
      <c r="F226" s="15">
        <f t="shared" si="125"/>
        <v>1102.1179400000001</v>
      </c>
      <c r="G226" s="14">
        <v>94.21</v>
      </c>
      <c r="H226" s="15">
        <f t="shared" si="126"/>
        <v>1706.89678</v>
      </c>
      <c r="I226" s="14">
        <v>49.72</v>
      </c>
      <c r="J226" s="15">
        <f t="shared" si="127"/>
        <v>900.8269600000001</v>
      </c>
      <c r="K226" s="14">
        <v>31.105</v>
      </c>
      <c r="L226" s="15">
        <f t="shared" si="128"/>
        <v>563.5603900000001</v>
      </c>
      <c r="M226" s="14">
        <v>38.380000000000003</v>
      </c>
      <c r="N226" s="15">
        <f t="shared" si="129"/>
        <v>695.36884000000009</v>
      </c>
      <c r="O226" s="16">
        <v>41.08</v>
      </c>
      <c r="P226" s="15">
        <f t="shared" si="102"/>
        <v>1092.8307</v>
      </c>
      <c r="Q226" s="11">
        <v>82.59</v>
      </c>
      <c r="R226" s="15">
        <f t="shared" si="103"/>
        <v>2197.1004750000002</v>
      </c>
      <c r="S226" s="11">
        <v>103.7</v>
      </c>
      <c r="T226" s="15">
        <f t="shared" si="104"/>
        <v>2758.6792500000001</v>
      </c>
      <c r="U226" s="11">
        <v>93.28</v>
      </c>
      <c r="V226" s="15">
        <f t="shared" si="105"/>
        <v>2481.4812000000002</v>
      </c>
      <c r="W226" s="11">
        <v>85.19</v>
      </c>
      <c r="X226" s="15">
        <f t="shared" si="106"/>
        <v>2266.266975</v>
      </c>
      <c r="Y226" s="11">
        <v>55.69</v>
      </c>
      <c r="Z226" s="15">
        <f t="shared" si="107"/>
        <v>1481.4932249999999</v>
      </c>
      <c r="AA226" s="23">
        <v>87.180999999999997</v>
      </c>
      <c r="AB226" s="15">
        <f t="shared" si="108"/>
        <v>23192.325524999997</v>
      </c>
      <c r="AC226" s="23">
        <v>98.682000000000002</v>
      </c>
      <c r="AD226" s="15">
        <f t="shared" si="109"/>
        <v>26251.879049999996</v>
      </c>
      <c r="AE226" s="20">
        <v>91.14</v>
      </c>
      <c r="AF226" s="15">
        <f t="shared" si="110"/>
        <v>24245.518499999998</v>
      </c>
      <c r="AG226" s="21">
        <v>96</v>
      </c>
      <c r="AH226" s="15">
        <f t="shared" si="111"/>
        <v>17393.280000000002</v>
      </c>
      <c r="AI226" s="21">
        <v>113.41</v>
      </c>
      <c r="AJ226" s="15">
        <f t="shared" si="112"/>
        <v>20547.623800000001</v>
      </c>
      <c r="AK226" s="20">
        <v>157.44999999999999</v>
      </c>
      <c r="AL226" s="15">
        <f t="shared" si="113"/>
        <v>28526.791000000005</v>
      </c>
      <c r="AM226" s="29">
        <v>794.4</v>
      </c>
      <c r="AN226" s="15">
        <f t="shared" si="114"/>
        <v>14392.939200000001</v>
      </c>
      <c r="AO226" s="22">
        <v>245.33</v>
      </c>
      <c r="AP226" s="15">
        <f t="shared" si="115"/>
        <v>6526.3913250000005</v>
      </c>
      <c r="AQ226" s="24">
        <f t="shared" si="116"/>
        <v>1.2863999999999969</v>
      </c>
      <c r="AR226" s="24">
        <f t="shared" si="117"/>
        <v>1.2994999999999983</v>
      </c>
      <c r="AS226" s="24">
        <f t="shared" si="118"/>
        <v>0.32460000000000022</v>
      </c>
      <c r="AT226" s="24">
        <f t="shared" si="119"/>
        <v>1.3480999999999987</v>
      </c>
      <c r="AU226" s="24">
        <f t="shared" si="120"/>
        <v>1.420499999999997</v>
      </c>
      <c r="AV226" s="24">
        <f t="shared" si="121"/>
        <v>0.45860000000000056</v>
      </c>
      <c r="AW226" s="24">
        <f t="shared" si="122"/>
        <v>1.5631999999999984</v>
      </c>
      <c r="AX226" s="24">
        <f t="shared" si="123"/>
        <v>0.61609999999999943</v>
      </c>
      <c r="AY226" s="24"/>
      <c r="AZ226" s="24"/>
      <c r="BA226" s="24"/>
      <c r="BB226" s="24"/>
      <c r="BC226" s="17">
        <v>18.118000000000002</v>
      </c>
      <c r="BD226" s="12">
        <v>26.602499999999999</v>
      </c>
    </row>
    <row r="227" spans="1:56">
      <c r="A227" s="2">
        <v>223</v>
      </c>
      <c r="B227" s="5">
        <v>39398</v>
      </c>
      <c r="C227" s="14">
        <v>35.659999999999997</v>
      </c>
      <c r="D227" s="4">
        <f t="shared" si="124"/>
        <v>654.32533999999998</v>
      </c>
      <c r="E227" s="14">
        <v>59.86</v>
      </c>
      <c r="F227" s="15">
        <f t="shared" si="125"/>
        <v>1098.37114</v>
      </c>
      <c r="G227" s="14">
        <v>92.86</v>
      </c>
      <c r="H227" s="15">
        <f t="shared" si="126"/>
        <v>1703.88814</v>
      </c>
      <c r="I227" s="14">
        <v>48.95</v>
      </c>
      <c r="J227" s="15">
        <f t="shared" si="127"/>
        <v>898.18355000000008</v>
      </c>
      <c r="K227" s="14">
        <v>31.3</v>
      </c>
      <c r="L227" s="15">
        <f t="shared" si="128"/>
        <v>574.32370000000003</v>
      </c>
      <c r="M227" s="14">
        <v>38.25</v>
      </c>
      <c r="N227" s="15">
        <f t="shared" si="129"/>
        <v>701.84924999999998</v>
      </c>
      <c r="O227" s="16">
        <v>41.48</v>
      </c>
      <c r="P227" s="15">
        <f t="shared" si="102"/>
        <v>1106.2508599999999</v>
      </c>
      <c r="Q227" s="11">
        <v>84.38</v>
      </c>
      <c r="R227" s="15">
        <f t="shared" si="103"/>
        <v>2250.3724099999999</v>
      </c>
      <c r="S227" s="11">
        <v>102.05</v>
      </c>
      <c r="T227" s="15">
        <f t="shared" si="104"/>
        <v>2721.6224749999997</v>
      </c>
      <c r="U227" s="11">
        <v>90.65</v>
      </c>
      <c r="V227" s="15">
        <f t="shared" si="105"/>
        <v>2417.5901750000003</v>
      </c>
      <c r="W227" s="11">
        <v>84.8</v>
      </c>
      <c r="X227" s="15">
        <f t="shared" si="106"/>
        <v>2261.5735999999997</v>
      </c>
      <c r="Y227" s="11">
        <v>54.74</v>
      </c>
      <c r="Z227" s="15">
        <f t="shared" si="107"/>
        <v>1459.88843</v>
      </c>
      <c r="AA227" s="23">
        <v>87.116</v>
      </c>
      <c r="AB227" s="15">
        <f t="shared" si="108"/>
        <v>23233.401620000001</v>
      </c>
      <c r="AC227" s="23">
        <v>98.644000000000005</v>
      </c>
      <c r="AD227" s="15">
        <f t="shared" si="109"/>
        <v>26307.861579999997</v>
      </c>
      <c r="AE227" s="20">
        <v>90.86</v>
      </c>
      <c r="AF227" s="15">
        <f t="shared" si="110"/>
        <v>24231.907699999996</v>
      </c>
      <c r="AG227" s="21">
        <v>96</v>
      </c>
      <c r="AH227" s="15">
        <f t="shared" si="111"/>
        <v>17615.04</v>
      </c>
      <c r="AI227" s="21">
        <v>113.55</v>
      </c>
      <c r="AJ227" s="15">
        <f t="shared" si="112"/>
        <v>20835.289499999999</v>
      </c>
      <c r="AK227" s="20">
        <v>157.69999999999999</v>
      </c>
      <c r="AL227" s="15">
        <f t="shared" si="113"/>
        <v>28936.373</v>
      </c>
      <c r="AM227" s="29">
        <v>799.9</v>
      </c>
      <c r="AN227" s="15">
        <f t="shared" si="114"/>
        <v>14677.365099999999</v>
      </c>
      <c r="AO227" s="22">
        <v>240</v>
      </c>
      <c r="AP227" s="15">
        <f t="shared" si="115"/>
        <v>6400.68</v>
      </c>
      <c r="AQ227" s="24">
        <f t="shared" si="116"/>
        <v>1.0553999999999988</v>
      </c>
      <c r="AR227" s="24">
        <f t="shared" si="117"/>
        <v>1.0685000000000002</v>
      </c>
      <c r="AS227" s="24">
        <f t="shared" si="118"/>
        <v>0.25760000000000005</v>
      </c>
      <c r="AT227" s="24">
        <f t="shared" si="119"/>
        <v>1.1171000000000006</v>
      </c>
      <c r="AU227" s="24">
        <f t="shared" si="120"/>
        <v>1.1894999999999989</v>
      </c>
      <c r="AV227" s="24">
        <f t="shared" si="121"/>
        <v>0.39160000000000039</v>
      </c>
      <c r="AW227" s="24">
        <f t="shared" si="122"/>
        <v>1.3322000000000003</v>
      </c>
      <c r="AX227" s="24">
        <f t="shared" si="123"/>
        <v>0.54909999999999926</v>
      </c>
      <c r="AY227" s="24"/>
      <c r="AZ227" s="24"/>
      <c r="BA227" s="24"/>
      <c r="BB227" s="24"/>
      <c r="BC227" s="17">
        <v>18.349</v>
      </c>
      <c r="BD227" s="12">
        <v>26.669499999999999</v>
      </c>
    </row>
    <row r="228" spans="1:56">
      <c r="A228" s="2">
        <v>224</v>
      </c>
      <c r="B228" s="5">
        <v>39399</v>
      </c>
      <c r="C228" s="14">
        <v>36.799999999999997</v>
      </c>
      <c r="D228" s="4">
        <f t="shared" si="124"/>
        <v>670.03600000000006</v>
      </c>
      <c r="E228" s="14">
        <v>61.04</v>
      </c>
      <c r="F228" s="15">
        <f t="shared" si="125"/>
        <v>1111.3858000000002</v>
      </c>
      <c r="G228" s="14">
        <v>93.7</v>
      </c>
      <c r="H228" s="15">
        <f t="shared" si="126"/>
        <v>1706.0427500000003</v>
      </c>
      <c r="I228" s="14">
        <v>50.6</v>
      </c>
      <c r="J228" s="15">
        <f t="shared" si="127"/>
        <v>921.29950000000019</v>
      </c>
      <c r="K228" s="14">
        <v>31.995000000000001</v>
      </c>
      <c r="L228" s="15">
        <f t="shared" si="128"/>
        <v>582.54896250000013</v>
      </c>
      <c r="M228" s="14">
        <v>39.21</v>
      </c>
      <c r="N228" s="15">
        <f t="shared" si="129"/>
        <v>713.91607500000009</v>
      </c>
      <c r="O228" s="16">
        <v>42.26</v>
      </c>
      <c r="P228" s="15">
        <f t="shared" si="102"/>
        <v>1123.1862799999999</v>
      </c>
      <c r="Q228" s="11">
        <v>84.9</v>
      </c>
      <c r="R228" s="15">
        <f t="shared" si="103"/>
        <v>2256.4722000000002</v>
      </c>
      <c r="S228" s="11">
        <v>101.56</v>
      </c>
      <c r="T228" s="15">
        <f t="shared" si="104"/>
        <v>2699.2616800000001</v>
      </c>
      <c r="U228" s="11">
        <v>86.01</v>
      </c>
      <c r="V228" s="15">
        <f t="shared" si="105"/>
        <v>2285.9737800000003</v>
      </c>
      <c r="W228" s="11">
        <v>84.35</v>
      </c>
      <c r="X228" s="15">
        <f t="shared" si="106"/>
        <v>2241.8543</v>
      </c>
      <c r="Y228" s="11">
        <v>54.86</v>
      </c>
      <c r="Z228" s="15">
        <f t="shared" si="107"/>
        <v>1458.06908</v>
      </c>
      <c r="AA228" s="23">
        <v>86.897999999999996</v>
      </c>
      <c r="AB228" s="15">
        <f t="shared" si="108"/>
        <v>23095.750439999996</v>
      </c>
      <c r="AC228" s="23">
        <v>98.551000000000002</v>
      </c>
      <c r="AD228" s="15">
        <f t="shared" si="109"/>
        <v>26192.88478</v>
      </c>
      <c r="AE228" s="20">
        <v>91.23</v>
      </c>
      <c r="AF228" s="15">
        <f t="shared" si="110"/>
        <v>24247.109400000001</v>
      </c>
      <c r="AG228" s="21">
        <v>96</v>
      </c>
      <c r="AH228" s="15">
        <f t="shared" si="111"/>
        <v>17479.200000000004</v>
      </c>
      <c r="AI228" s="21">
        <v>113.76</v>
      </c>
      <c r="AJ228" s="15">
        <f t="shared" si="112"/>
        <v>20712.852000000003</v>
      </c>
      <c r="AK228" s="20">
        <v>157.9</v>
      </c>
      <c r="AL228" s="15">
        <f t="shared" si="113"/>
        <v>28749.642500000005</v>
      </c>
      <c r="AM228" s="29">
        <v>812.6</v>
      </c>
      <c r="AN228" s="15">
        <f t="shared" si="114"/>
        <v>14795.414500000003</v>
      </c>
      <c r="AO228" s="22">
        <v>232.36</v>
      </c>
      <c r="AP228" s="15">
        <f t="shared" si="115"/>
        <v>6175.6640800000005</v>
      </c>
      <c r="AQ228" s="24">
        <f t="shared" si="116"/>
        <v>1.1968999999999959</v>
      </c>
      <c r="AR228" s="24">
        <f t="shared" si="117"/>
        <v>1.2099999999999973</v>
      </c>
      <c r="AS228" s="24">
        <f t="shared" si="118"/>
        <v>0.34909999999999997</v>
      </c>
      <c r="AT228" s="24">
        <f t="shared" si="119"/>
        <v>1.2585999999999977</v>
      </c>
      <c r="AU228" s="24">
        <f t="shared" si="120"/>
        <v>1.330999999999996</v>
      </c>
      <c r="AV228" s="24">
        <f t="shared" si="121"/>
        <v>0.48310000000000031</v>
      </c>
      <c r="AW228" s="24">
        <f t="shared" si="122"/>
        <v>1.4736999999999973</v>
      </c>
      <c r="AX228" s="24">
        <f t="shared" si="123"/>
        <v>0.64059999999999917</v>
      </c>
      <c r="AY228" s="24"/>
      <c r="AZ228" s="24"/>
      <c r="BA228" s="24"/>
      <c r="BB228" s="24"/>
      <c r="BC228" s="17">
        <v>18.207500000000003</v>
      </c>
      <c r="BD228" s="12">
        <v>26.577999999999999</v>
      </c>
    </row>
    <row r="229" spans="1:56">
      <c r="A229" s="2">
        <v>225</v>
      </c>
      <c r="B229" s="5">
        <v>39400</v>
      </c>
      <c r="C229" s="14">
        <v>35.57</v>
      </c>
      <c r="D229" s="4">
        <f t="shared" si="124"/>
        <v>646.82266500000003</v>
      </c>
      <c r="E229" s="14">
        <v>61.36</v>
      </c>
      <c r="F229" s="15">
        <f t="shared" si="125"/>
        <v>1115.8009199999999</v>
      </c>
      <c r="G229" s="14">
        <v>92.79</v>
      </c>
      <c r="H229" s="15">
        <f t="shared" si="126"/>
        <v>1687.3397550000002</v>
      </c>
      <c r="I229" s="14">
        <v>49.99</v>
      </c>
      <c r="J229" s="15">
        <f t="shared" si="127"/>
        <v>909.04315500000007</v>
      </c>
      <c r="K229" s="14">
        <v>31.61</v>
      </c>
      <c r="L229" s="15">
        <f t="shared" si="128"/>
        <v>574.81204500000001</v>
      </c>
      <c r="M229" s="14">
        <v>39.01</v>
      </c>
      <c r="N229" s="15">
        <f t="shared" si="129"/>
        <v>709.37734499999999</v>
      </c>
      <c r="O229" s="16">
        <v>42.52</v>
      </c>
      <c r="P229" s="15">
        <f t="shared" si="102"/>
        <v>1132.8178400000002</v>
      </c>
      <c r="Q229" s="11">
        <v>86.08</v>
      </c>
      <c r="R229" s="15">
        <f t="shared" si="103"/>
        <v>2293.3433599999998</v>
      </c>
      <c r="S229" s="11">
        <v>101.34</v>
      </c>
      <c r="T229" s="15">
        <f t="shared" si="104"/>
        <v>2699.9002799999998</v>
      </c>
      <c r="U229" s="11">
        <v>88.58</v>
      </c>
      <c r="V229" s="15">
        <f t="shared" si="105"/>
        <v>2359.9483599999999</v>
      </c>
      <c r="W229" s="11">
        <v>84.8</v>
      </c>
      <c r="X229" s="15">
        <f t="shared" si="106"/>
        <v>2259.2415999999998</v>
      </c>
      <c r="Y229" s="11">
        <v>55.26</v>
      </c>
      <c r="Z229" s="15">
        <f t="shared" si="107"/>
        <v>1472.2369199999998</v>
      </c>
      <c r="AA229" s="23">
        <v>86.933999999999997</v>
      </c>
      <c r="AB229" s="15">
        <f t="shared" si="108"/>
        <v>23160.956279999999</v>
      </c>
      <c r="AC229" s="23">
        <v>98.403999999999996</v>
      </c>
      <c r="AD229" s="15">
        <f t="shared" si="109"/>
        <v>26216.793680000002</v>
      </c>
      <c r="AE229" s="20">
        <v>91.65</v>
      </c>
      <c r="AF229" s="15">
        <f t="shared" si="110"/>
        <v>24417.393000000004</v>
      </c>
      <c r="AG229" s="21">
        <v>96</v>
      </c>
      <c r="AH229" s="15">
        <f t="shared" si="111"/>
        <v>17457.12</v>
      </c>
      <c r="AI229" s="21">
        <v>113.61</v>
      </c>
      <c r="AJ229" s="15">
        <f t="shared" si="112"/>
        <v>20659.410449999999</v>
      </c>
      <c r="AK229" s="20">
        <v>157.6</v>
      </c>
      <c r="AL229" s="15">
        <f t="shared" si="113"/>
        <v>28658.771999999997</v>
      </c>
      <c r="AM229" s="29">
        <v>788.4</v>
      </c>
      <c r="AN229" s="15">
        <f t="shared" si="114"/>
        <v>14336.659799999999</v>
      </c>
      <c r="AO229" s="22">
        <v>236.34</v>
      </c>
      <c r="AP229" s="15">
        <f t="shared" si="115"/>
        <v>6296.5702799999999</v>
      </c>
      <c r="AQ229" s="24">
        <f t="shared" si="116"/>
        <v>1.2198999999999991</v>
      </c>
      <c r="AR229" s="24">
        <f t="shared" si="117"/>
        <v>1.2330000000000005</v>
      </c>
      <c r="AS229" s="24">
        <f t="shared" si="118"/>
        <v>0.28509999999999991</v>
      </c>
      <c r="AT229" s="24">
        <f t="shared" si="119"/>
        <v>1.281600000000001</v>
      </c>
      <c r="AU229" s="24">
        <f t="shared" si="120"/>
        <v>1.3539999999999992</v>
      </c>
      <c r="AV229" s="24">
        <f t="shared" si="121"/>
        <v>0.41910000000000025</v>
      </c>
      <c r="AW229" s="24">
        <f t="shared" si="122"/>
        <v>1.4967000000000006</v>
      </c>
      <c r="AX229" s="24">
        <f t="shared" si="123"/>
        <v>0.57659999999999911</v>
      </c>
      <c r="AY229" s="24"/>
      <c r="AZ229" s="24"/>
      <c r="BA229" s="24"/>
      <c r="BB229" s="24"/>
      <c r="BC229" s="17">
        <v>18.1845</v>
      </c>
      <c r="BD229" s="12">
        <v>26.641999999999999</v>
      </c>
    </row>
    <row r="230" spans="1:56">
      <c r="A230" s="2">
        <v>226</v>
      </c>
      <c r="B230" s="5">
        <v>39401</v>
      </c>
      <c r="C230" s="14">
        <v>36.659999999999997</v>
      </c>
      <c r="D230" s="4">
        <f t="shared" si="124"/>
        <v>666.93705</v>
      </c>
      <c r="E230" s="14">
        <v>61.95</v>
      </c>
      <c r="F230" s="15">
        <f t="shared" si="125"/>
        <v>1127.0253750000002</v>
      </c>
      <c r="G230" s="14">
        <v>91.34</v>
      </c>
      <c r="H230" s="15">
        <f t="shared" si="126"/>
        <v>1661.7029500000003</v>
      </c>
      <c r="I230" s="14">
        <v>49.28</v>
      </c>
      <c r="J230" s="15">
        <f t="shared" si="127"/>
        <v>896.52640000000019</v>
      </c>
      <c r="K230" s="14">
        <v>31.524999999999999</v>
      </c>
      <c r="L230" s="15">
        <f t="shared" si="128"/>
        <v>573.51856250000003</v>
      </c>
      <c r="M230" s="14">
        <v>38.31</v>
      </c>
      <c r="N230" s="15">
        <f t="shared" si="129"/>
        <v>696.95467500000018</v>
      </c>
      <c r="O230" s="16">
        <v>42.25</v>
      </c>
      <c r="P230" s="15">
        <f t="shared" si="102"/>
        <v>1123.2162499999999</v>
      </c>
      <c r="Q230" s="11">
        <v>85.35</v>
      </c>
      <c r="R230" s="15">
        <f t="shared" si="103"/>
        <v>2269.0297499999997</v>
      </c>
      <c r="S230" s="11">
        <v>98.25</v>
      </c>
      <c r="T230" s="15">
        <f t="shared" si="104"/>
        <v>2611.9762500000002</v>
      </c>
      <c r="U230" s="11">
        <v>87.59</v>
      </c>
      <c r="V230" s="15">
        <f t="shared" si="105"/>
        <v>2328.5801500000002</v>
      </c>
      <c r="W230" s="11">
        <v>83.24</v>
      </c>
      <c r="X230" s="15">
        <f t="shared" si="106"/>
        <v>2212.9353999999998</v>
      </c>
      <c r="Y230" s="11">
        <v>54.2</v>
      </c>
      <c r="Z230" s="15">
        <f t="shared" si="107"/>
        <v>1440.9070000000002</v>
      </c>
      <c r="AA230" s="23">
        <v>87.134</v>
      </c>
      <c r="AB230" s="15">
        <f t="shared" si="108"/>
        <v>23164.573899999999</v>
      </c>
      <c r="AC230" s="23">
        <v>98.367999999999995</v>
      </c>
      <c r="AD230" s="15">
        <f t="shared" si="109"/>
        <v>26151.132799999999</v>
      </c>
      <c r="AE230" s="20">
        <v>91.42</v>
      </c>
      <c r="AF230" s="15">
        <f t="shared" si="110"/>
        <v>24304.007000000001</v>
      </c>
      <c r="AG230" s="21">
        <v>96</v>
      </c>
      <c r="AH230" s="15">
        <f t="shared" si="111"/>
        <v>17464.800000000003</v>
      </c>
      <c r="AI230" s="21">
        <v>113.79</v>
      </c>
      <c r="AJ230" s="15">
        <f t="shared" si="112"/>
        <v>20701.245750000002</v>
      </c>
      <c r="AK230" s="20">
        <v>157.05000000000001</v>
      </c>
      <c r="AL230" s="15">
        <f t="shared" si="113"/>
        <v>28571.321250000005</v>
      </c>
      <c r="AM230" s="29">
        <v>786.9</v>
      </c>
      <c r="AN230" s="15">
        <f t="shared" si="114"/>
        <v>14315.678250000001</v>
      </c>
      <c r="AO230" s="22">
        <v>233.52</v>
      </c>
      <c r="AP230" s="15">
        <f t="shared" si="115"/>
        <v>6208.1292000000003</v>
      </c>
      <c r="AQ230" s="24">
        <f t="shared" si="116"/>
        <v>1.2118999999999964</v>
      </c>
      <c r="AR230" s="24">
        <f t="shared" si="117"/>
        <v>1.2249999999999979</v>
      </c>
      <c r="AS230" s="24">
        <f t="shared" si="118"/>
        <v>0.34209999999999852</v>
      </c>
      <c r="AT230" s="24">
        <f t="shared" si="119"/>
        <v>1.2735999999999983</v>
      </c>
      <c r="AU230" s="24">
        <f t="shared" si="120"/>
        <v>1.3459999999999965</v>
      </c>
      <c r="AV230" s="24">
        <f t="shared" si="121"/>
        <v>0.47609999999999886</v>
      </c>
      <c r="AW230" s="24">
        <f t="shared" si="122"/>
        <v>1.4886999999999979</v>
      </c>
      <c r="AX230" s="24">
        <f t="shared" si="123"/>
        <v>0.63359999999999772</v>
      </c>
      <c r="AY230" s="24"/>
      <c r="AZ230" s="24"/>
      <c r="BA230" s="24"/>
      <c r="BB230" s="24"/>
      <c r="BC230" s="17">
        <v>18.192500000000003</v>
      </c>
      <c r="BD230" s="12">
        <v>26.585000000000001</v>
      </c>
    </row>
    <row r="231" spans="1:56">
      <c r="A231" s="2">
        <v>227</v>
      </c>
      <c r="B231" s="5">
        <v>39402</v>
      </c>
      <c r="C231" s="14">
        <v>36.79</v>
      </c>
      <c r="D231" s="4">
        <f t="shared" si="124"/>
        <v>668.93417499999987</v>
      </c>
      <c r="E231" s="14">
        <v>62.62</v>
      </c>
      <c r="F231" s="15">
        <f t="shared" si="125"/>
        <v>1138.5881499999998</v>
      </c>
      <c r="G231" s="14">
        <v>89.99</v>
      </c>
      <c r="H231" s="15">
        <f t="shared" si="126"/>
        <v>1636.2431749999996</v>
      </c>
      <c r="I231" s="14">
        <v>48.95</v>
      </c>
      <c r="J231" s="15">
        <f t="shared" si="127"/>
        <v>890.03337499999998</v>
      </c>
      <c r="K231" s="14">
        <v>31.32</v>
      </c>
      <c r="L231" s="15">
        <f t="shared" si="128"/>
        <v>569.47589999999991</v>
      </c>
      <c r="M231" s="14">
        <v>38.65</v>
      </c>
      <c r="N231" s="15">
        <f t="shared" si="129"/>
        <v>702.75362499999983</v>
      </c>
      <c r="O231" s="16">
        <v>41.79</v>
      </c>
      <c r="P231" s="15">
        <f t="shared" si="102"/>
        <v>1113.515445</v>
      </c>
      <c r="Q231" s="11">
        <v>84.06</v>
      </c>
      <c r="R231" s="15">
        <f t="shared" si="103"/>
        <v>2239.8207299999999</v>
      </c>
      <c r="S231" s="11">
        <v>97.74</v>
      </c>
      <c r="T231" s="15">
        <f t="shared" si="104"/>
        <v>2604.3311699999999</v>
      </c>
      <c r="U231" s="11">
        <v>85.18</v>
      </c>
      <c r="V231" s="15">
        <f t="shared" si="105"/>
        <v>2269.6636899999999</v>
      </c>
      <c r="W231" s="11">
        <v>82.51</v>
      </c>
      <c r="X231" s="15">
        <f t="shared" si="106"/>
        <v>2198.5202049999998</v>
      </c>
      <c r="Y231" s="11">
        <v>54.21</v>
      </c>
      <c r="Z231" s="15">
        <f t="shared" si="107"/>
        <v>1444.4525549999998</v>
      </c>
      <c r="AA231" s="23">
        <v>87.146000000000001</v>
      </c>
      <c r="AB231" s="15">
        <f t="shared" si="108"/>
        <v>23220.487429999997</v>
      </c>
      <c r="AC231" s="23">
        <v>98.403999999999996</v>
      </c>
      <c r="AD231" s="15">
        <f t="shared" si="109"/>
        <v>26220.237819999998</v>
      </c>
      <c r="AE231" s="20">
        <v>91.67</v>
      </c>
      <c r="AF231" s="15">
        <f t="shared" si="110"/>
        <v>24425.929849999997</v>
      </c>
      <c r="AG231" s="21">
        <v>96</v>
      </c>
      <c r="AH231" s="15">
        <f t="shared" si="111"/>
        <v>17455.199999999997</v>
      </c>
      <c r="AI231" s="21">
        <v>113.52</v>
      </c>
      <c r="AJ231" s="15">
        <f t="shared" si="112"/>
        <v>20640.773999999998</v>
      </c>
      <c r="AK231" s="20">
        <v>156.9</v>
      </c>
      <c r="AL231" s="15">
        <f t="shared" si="113"/>
        <v>28528.342499999999</v>
      </c>
      <c r="AM231" s="29">
        <v>781.8</v>
      </c>
      <c r="AN231" s="15">
        <f t="shared" si="114"/>
        <v>14215.078499999998</v>
      </c>
      <c r="AO231" s="22">
        <v>237.14</v>
      </c>
      <c r="AP231" s="15">
        <f t="shared" si="115"/>
        <v>6318.7138699999996</v>
      </c>
      <c r="AQ231" s="24">
        <f t="shared" si="116"/>
        <v>1.2219000000000015</v>
      </c>
      <c r="AR231" s="24">
        <f t="shared" si="117"/>
        <v>1.235000000000003</v>
      </c>
      <c r="AS231" s="24">
        <f t="shared" si="118"/>
        <v>0.28160000000000096</v>
      </c>
      <c r="AT231" s="24">
        <f t="shared" si="119"/>
        <v>1.2836000000000034</v>
      </c>
      <c r="AU231" s="24">
        <f t="shared" si="120"/>
        <v>1.3560000000000016</v>
      </c>
      <c r="AV231" s="24">
        <f t="shared" si="121"/>
        <v>0.4156000000000013</v>
      </c>
      <c r="AW231" s="24">
        <f t="shared" si="122"/>
        <v>1.498700000000003</v>
      </c>
      <c r="AX231" s="24">
        <f t="shared" si="123"/>
        <v>0.57310000000000016</v>
      </c>
      <c r="AY231" s="24"/>
      <c r="AZ231" s="24"/>
      <c r="BA231" s="24"/>
      <c r="BB231" s="24"/>
      <c r="BC231" s="17">
        <v>18.182499999999997</v>
      </c>
      <c r="BD231" s="12">
        <v>26.645499999999998</v>
      </c>
    </row>
    <row r="232" spans="1:56">
      <c r="A232" s="2">
        <v>228</v>
      </c>
      <c r="B232" s="5">
        <v>39405</v>
      </c>
      <c r="C232" s="14">
        <v>35</v>
      </c>
      <c r="D232" s="4">
        <f t="shared" si="124"/>
        <v>638.57500000000005</v>
      </c>
      <c r="E232" s="14">
        <v>62.3</v>
      </c>
      <c r="F232" s="15">
        <f t="shared" si="125"/>
        <v>1136.6635000000001</v>
      </c>
      <c r="G232" s="14">
        <v>88.27</v>
      </c>
      <c r="H232" s="15">
        <f t="shared" si="126"/>
        <v>1610.48615</v>
      </c>
      <c r="I232" s="14">
        <v>48</v>
      </c>
      <c r="J232" s="15">
        <f t="shared" si="127"/>
        <v>875.76</v>
      </c>
      <c r="K232" s="14">
        <v>31</v>
      </c>
      <c r="L232" s="15">
        <f t="shared" si="128"/>
        <v>565.59500000000003</v>
      </c>
      <c r="M232" s="14">
        <v>38.159999999999997</v>
      </c>
      <c r="N232" s="15">
        <f t="shared" si="129"/>
        <v>696.22919999999999</v>
      </c>
      <c r="O232" s="16">
        <v>40.74</v>
      </c>
      <c r="P232" s="15">
        <f t="shared" si="102"/>
        <v>1089.5913</v>
      </c>
      <c r="Q232" s="11">
        <v>82.75</v>
      </c>
      <c r="R232" s="15">
        <f t="shared" si="103"/>
        <v>2213.1487499999998</v>
      </c>
      <c r="S232" s="11">
        <v>95.89</v>
      </c>
      <c r="T232" s="15">
        <f t="shared" si="104"/>
        <v>2564.5780499999996</v>
      </c>
      <c r="U232" s="11">
        <v>83.29</v>
      </c>
      <c r="V232" s="15">
        <f t="shared" si="105"/>
        <v>2227.59105</v>
      </c>
      <c r="W232" s="11">
        <v>80.62</v>
      </c>
      <c r="X232" s="15">
        <f t="shared" si="106"/>
        <v>2156.1819</v>
      </c>
      <c r="Y232" s="11">
        <v>53.1</v>
      </c>
      <c r="Z232" s="15">
        <f t="shared" si="107"/>
        <v>1420.1595</v>
      </c>
      <c r="AA232" s="23">
        <v>87.105999999999995</v>
      </c>
      <c r="AB232" s="15">
        <f t="shared" si="108"/>
        <v>23296.499699999993</v>
      </c>
      <c r="AC232" s="23">
        <v>98.674999999999997</v>
      </c>
      <c r="AD232" s="15">
        <f t="shared" si="109"/>
        <v>26390.628749999996</v>
      </c>
      <c r="AE232" s="20">
        <v>91.91</v>
      </c>
      <c r="AF232" s="15">
        <f t="shared" si="110"/>
        <v>24581.329499999996</v>
      </c>
      <c r="AG232" s="21">
        <v>96</v>
      </c>
      <c r="AH232" s="15">
        <f t="shared" si="111"/>
        <v>17515.2</v>
      </c>
      <c r="AI232" s="21">
        <v>113.11</v>
      </c>
      <c r="AJ232" s="15">
        <f t="shared" si="112"/>
        <v>20636.9195</v>
      </c>
      <c r="AK232" s="20">
        <v>156.9</v>
      </c>
      <c r="AL232" s="15">
        <f t="shared" si="113"/>
        <v>28626.405000000006</v>
      </c>
      <c r="AM232" s="29">
        <v>793.1</v>
      </c>
      <c r="AN232" s="15">
        <f t="shared" si="114"/>
        <v>14470.1095</v>
      </c>
      <c r="AO232" s="22">
        <v>238.02</v>
      </c>
      <c r="AP232" s="15">
        <f t="shared" si="115"/>
        <v>6365.8449000000001</v>
      </c>
      <c r="AQ232" s="24">
        <f t="shared" si="116"/>
        <v>1.159399999999998</v>
      </c>
      <c r="AR232" s="24">
        <f t="shared" si="117"/>
        <v>1.1724999999999994</v>
      </c>
      <c r="AS232" s="24">
        <f t="shared" si="118"/>
        <v>0.18210000000000193</v>
      </c>
      <c r="AT232" s="24">
        <f t="shared" si="119"/>
        <v>1.2210999999999999</v>
      </c>
      <c r="AU232" s="24">
        <f t="shared" si="120"/>
        <v>1.2934999999999981</v>
      </c>
      <c r="AV232" s="24">
        <f t="shared" si="121"/>
        <v>0.31610000000000227</v>
      </c>
      <c r="AW232" s="24">
        <f t="shared" si="122"/>
        <v>1.4361999999999995</v>
      </c>
      <c r="AX232" s="24">
        <f t="shared" si="123"/>
        <v>0.47360000000000113</v>
      </c>
      <c r="AY232" s="24"/>
      <c r="AZ232" s="24"/>
      <c r="BA232" s="24"/>
      <c r="BB232" s="24"/>
      <c r="BC232" s="17">
        <v>18.245000000000001</v>
      </c>
      <c r="BD232" s="12">
        <v>26.744999999999997</v>
      </c>
    </row>
    <row r="233" spans="1:56">
      <c r="A233" s="2">
        <v>229</v>
      </c>
      <c r="B233" s="5">
        <v>39406</v>
      </c>
      <c r="C233" s="14">
        <v>35.03</v>
      </c>
      <c r="D233" s="4">
        <f t="shared" si="124"/>
        <v>630.39987999999994</v>
      </c>
      <c r="E233" s="14">
        <v>62.79</v>
      </c>
      <c r="F233" s="15">
        <f t="shared" si="125"/>
        <v>1129.96884</v>
      </c>
      <c r="G233" s="14">
        <v>87.86</v>
      </c>
      <c r="H233" s="15">
        <f t="shared" si="126"/>
        <v>1581.1285599999999</v>
      </c>
      <c r="I233" s="14">
        <v>48.21</v>
      </c>
      <c r="J233" s="15">
        <f t="shared" si="127"/>
        <v>867.58715999999993</v>
      </c>
      <c r="K233" s="14">
        <v>31.14</v>
      </c>
      <c r="L233" s="15">
        <f t="shared" si="128"/>
        <v>560.39544000000001</v>
      </c>
      <c r="M233" s="14">
        <v>38.04</v>
      </c>
      <c r="N233" s="15">
        <f t="shared" si="129"/>
        <v>684.56783999999993</v>
      </c>
      <c r="O233" s="16">
        <v>41.23</v>
      </c>
      <c r="P233" s="15">
        <f t="shared" si="102"/>
        <v>1099.3979499999998</v>
      </c>
      <c r="Q233" s="11">
        <v>83.57</v>
      </c>
      <c r="R233" s="15">
        <f t="shared" si="103"/>
        <v>2228.3940499999999</v>
      </c>
      <c r="S233" s="11">
        <v>96.2</v>
      </c>
      <c r="T233" s="15">
        <f t="shared" si="104"/>
        <v>2565.1729999999998</v>
      </c>
      <c r="U233" s="11">
        <v>80.48</v>
      </c>
      <c r="V233" s="15">
        <f t="shared" si="105"/>
        <v>2145.9992000000002</v>
      </c>
      <c r="W233" s="11">
        <v>83.72</v>
      </c>
      <c r="X233" s="15">
        <f t="shared" si="106"/>
        <v>2232.3937999999998</v>
      </c>
      <c r="Y233" s="11">
        <v>54.8</v>
      </c>
      <c r="Z233" s="15">
        <f t="shared" si="107"/>
        <v>1461.242</v>
      </c>
      <c r="AA233" s="23">
        <v>86.981999999999999</v>
      </c>
      <c r="AB233" s="15">
        <f t="shared" si="108"/>
        <v>23193.750299999996</v>
      </c>
      <c r="AC233" s="23">
        <v>98.593999999999994</v>
      </c>
      <c r="AD233" s="15">
        <f t="shared" si="109"/>
        <v>26290.090099999998</v>
      </c>
      <c r="AE233" s="20">
        <v>91.9</v>
      </c>
      <c r="AF233" s="15">
        <f t="shared" si="110"/>
        <v>24505.135000000002</v>
      </c>
      <c r="AG233" s="21">
        <v>96</v>
      </c>
      <c r="AH233" s="15">
        <f t="shared" si="111"/>
        <v>17276.16</v>
      </c>
      <c r="AI233" s="21">
        <v>113.11</v>
      </c>
      <c r="AJ233" s="15">
        <f t="shared" si="112"/>
        <v>20355.275599999997</v>
      </c>
      <c r="AK233" s="20">
        <v>155.80000000000001</v>
      </c>
      <c r="AL233" s="15">
        <f t="shared" si="113"/>
        <v>28037.768</v>
      </c>
      <c r="AM233" s="29">
        <v>800.4</v>
      </c>
      <c r="AN233" s="15">
        <f t="shared" si="114"/>
        <v>14403.998399999999</v>
      </c>
      <c r="AO233" s="22">
        <v>246.05</v>
      </c>
      <c r="AP233" s="15">
        <f t="shared" si="115"/>
        <v>6560.9232499999998</v>
      </c>
      <c r="AQ233" s="24">
        <f t="shared" si="116"/>
        <v>1.4084000000000003</v>
      </c>
      <c r="AR233" s="24">
        <f t="shared" si="117"/>
        <v>1.4215000000000018</v>
      </c>
      <c r="AS233" s="24">
        <f t="shared" si="118"/>
        <v>0.26210000000000022</v>
      </c>
      <c r="AT233" s="24">
        <f t="shared" si="119"/>
        <v>1.4701000000000022</v>
      </c>
      <c r="AU233" s="24">
        <f t="shared" si="120"/>
        <v>1.5425000000000004</v>
      </c>
      <c r="AV233" s="24">
        <f t="shared" si="121"/>
        <v>0.39610000000000056</v>
      </c>
      <c r="AW233" s="24">
        <f t="shared" si="122"/>
        <v>1.6852000000000018</v>
      </c>
      <c r="AX233" s="24">
        <f t="shared" si="123"/>
        <v>0.55359999999999943</v>
      </c>
      <c r="AY233" s="24"/>
      <c r="AZ233" s="24"/>
      <c r="BA233" s="24"/>
      <c r="BB233" s="24"/>
      <c r="BC233" s="17">
        <v>17.995999999999999</v>
      </c>
      <c r="BD233" s="12">
        <v>26.664999999999999</v>
      </c>
    </row>
    <row r="234" spans="1:56">
      <c r="A234" s="2">
        <v>230</v>
      </c>
      <c r="B234" s="5">
        <v>39407</v>
      </c>
      <c r="C234" s="14">
        <v>34.56</v>
      </c>
      <c r="D234" s="4">
        <f t="shared" si="124"/>
        <v>623.73888000000011</v>
      </c>
      <c r="E234" s="14">
        <v>62.25</v>
      </c>
      <c r="F234" s="15">
        <f t="shared" si="125"/>
        <v>1123.4880000000001</v>
      </c>
      <c r="G234" s="14">
        <v>87.41</v>
      </c>
      <c r="H234" s="15">
        <f t="shared" si="126"/>
        <v>1577.5756800000001</v>
      </c>
      <c r="I234" s="14">
        <v>47.87</v>
      </c>
      <c r="J234" s="15">
        <f t="shared" si="127"/>
        <v>863.95776000000001</v>
      </c>
      <c r="K234" s="14">
        <v>31.44</v>
      </c>
      <c r="L234" s="15">
        <f t="shared" si="128"/>
        <v>567.42912000000013</v>
      </c>
      <c r="M234" s="14">
        <v>37.17</v>
      </c>
      <c r="N234" s="15">
        <f t="shared" si="129"/>
        <v>670.8441600000001</v>
      </c>
      <c r="O234" s="16">
        <v>39.81</v>
      </c>
      <c r="P234" s="15">
        <f t="shared" si="102"/>
        <v>1068.0823950000001</v>
      </c>
      <c r="Q234" s="11">
        <v>82.16</v>
      </c>
      <c r="R234" s="15">
        <f t="shared" si="103"/>
        <v>2204.3117199999997</v>
      </c>
      <c r="S234" s="11">
        <v>96.4</v>
      </c>
      <c r="T234" s="15">
        <f t="shared" si="104"/>
        <v>2586.3638000000001</v>
      </c>
      <c r="U234" s="11">
        <v>80.959999999999994</v>
      </c>
      <c r="V234" s="15">
        <f t="shared" si="105"/>
        <v>2172.1163199999996</v>
      </c>
      <c r="W234" s="11">
        <v>82.1</v>
      </c>
      <c r="X234" s="15">
        <f t="shared" si="106"/>
        <v>2202.7019499999997</v>
      </c>
      <c r="Y234" s="11">
        <v>55.44</v>
      </c>
      <c r="Z234" s="15">
        <f t="shared" si="107"/>
        <v>1487.4274799999998</v>
      </c>
      <c r="AA234" s="23">
        <v>87.152000000000001</v>
      </c>
      <c r="AB234" s="15">
        <f t="shared" si="108"/>
        <v>23382.44584</v>
      </c>
      <c r="AC234" s="23">
        <v>98.727999999999994</v>
      </c>
      <c r="AD234" s="15">
        <f t="shared" si="109"/>
        <v>26488.228759999998</v>
      </c>
      <c r="AE234" s="20">
        <v>90.79</v>
      </c>
      <c r="AF234" s="15">
        <f t="shared" si="110"/>
        <v>24358.503049999999</v>
      </c>
      <c r="AG234" s="21">
        <v>96.32</v>
      </c>
      <c r="AH234" s="15">
        <f t="shared" si="111"/>
        <v>17383.833600000002</v>
      </c>
      <c r="AI234" s="21">
        <v>112.91</v>
      </c>
      <c r="AJ234" s="15">
        <f t="shared" si="112"/>
        <v>20377.996800000001</v>
      </c>
      <c r="AK234" s="20">
        <v>155.65</v>
      </c>
      <c r="AL234" s="15">
        <f t="shared" si="113"/>
        <v>28091.712000000003</v>
      </c>
      <c r="AM234" s="29">
        <v>805.4</v>
      </c>
      <c r="AN234" s="15">
        <f t="shared" si="114"/>
        <v>14535.859200000001</v>
      </c>
      <c r="AO234" s="22">
        <v>243.75</v>
      </c>
      <c r="AP234" s="15">
        <f t="shared" si="115"/>
        <v>6539.6906250000002</v>
      </c>
      <c r="AQ234" s="24">
        <f t="shared" si="116"/>
        <v>1.3563999999999972</v>
      </c>
      <c r="AR234" s="24">
        <f t="shared" si="117"/>
        <v>1.3694999999999986</v>
      </c>
      <c r="AS234" s="24">
        <f t="shared" si="118"/>
        <v>9.7599999999999909E-2</v>
      </c>
      <c r="AT234" s="24">
        <f t="shared" si="119"/>
        <v>1.418099999999999</v>
      </c>
      <c r="AU234" s="24">
        <f t="shared" si="120"/>
        <v>1.4904999999999973</v>
      </c>
      <c r="AV234" s="24">
        <f t="shared" si="121"/>
        <v>0.23160000000000025</v>
      </c>
      <c r="AW234" s="24">
        <f t="shared" si="122"/>
        <v>1.6331999999999987</v>
      </c>
      <c r="AX234" s="24">
        <f t="shared" si="123"/>
        <v>0.38909999999999911</v>
      </c>
      <c r="AY234" s="24"/>
      <c r="AZ234" s="24"/>
      <c r="BA234" s="24"/>
      <c r="BB234" s="24"/>
      <c r="BC234" s="17">
        <v>18.048000000000002</v>
      </c>
      <c r="BD234" s="12">
        <v>26.829499999999999</v>
      </c>
    </row>
    <row r="235" spans="1:56">
      <c r="A235" s="2">
        <v>231</v>
      </c>
      <c r="B235" s="5">
        <v>39409</v>
      </c>
      <c r="C235" s="14">
        <v>35.159999999999997</v>
      </c>
      <c r="D235" s="4">
        <f t="shared" si="124"/>
        <v>634.63799999999981</v>
      </c>
      <c r="E235" s="14">
        <v>62.3</v>
      </c>
      <c r="F235" s="15">
        <f t="shared" si="125"/>
        <v>1124.5149999999999</v>
      </c>
      <c r="G235" s="14">
        <v>89.54</v>
      </c>
      <c r="H235" s="15">
        <f t="shared" si="126"/>
        <v>1616.1969999999999</v>
      </c>
      <c r="I235" s="14">
        <v>50.79</v>
      </c>
      <c r="J235" s="15">
        <f t="shared" si="127"/>
        <v>916.75949999999989</v>
      </c>
      <c r="K235" s="14">
        <v>31.875</v>
      </c>
      <c r="L235" s="15">
        <f t="shared" si="128"/>
        <v>575.34374999999989</v>
      </c>
      <c r="M235" s="14">
        <v>37.67</v>
      </c>
      <c r="N235" s="15">
        <f t="shared" si="129"/>
        <v>679.94349999999997</v>
      </c>
      <c r="O235" s="16">
        <v>40.5</v>
      </c>
      <c r="P235" s="15">
        <f t="shared" si="102"/>
        <v>1084.671</v>
      </c>
      <c r="Q235" s="11">
        <v>83.98</v>
      </c>
      <c r="R235" s="15">
        <f t="shared" si="103"/>
        <v>2249.15236</v>
      </c>
      <c r="S235" s="11">
        <v>98.5</v>
      </c>
      <c r="T235" s="15">
        <f t="shared" si="104"/>
        <v>2638.027</v>
      </c>
      <c r="U235" s="11">
        <v>83.75</v>
      </c>
      <c r="V235" s="15">
        <f t="shared" si="105"/>
        <v>2242.9924999999998</v>
      </c>
      <c r="W235" s="11">
        <v>82.92</v>
      </c>
      <c r="X235" s="15">
        <f t="shared" si="106"/>
        <v>2220.7634400000002</v>
      </c>
      <c r="Y235" s="11">
        <v>56.84</v>
      </c>
      <c r="Z235" s="15">
        <f t="shared" si="107"/>
        <v>1522.2888800000001</v>
      </c>
      <c r="AA235" s="23">
        <v>86.986000000000004</v>
      </c>
      <c r="AB235" s="15">
        <f t="shared" si="108"/>
        <v>23296.590519999998</v>
      </c>
      <c r="AC235" s="23">
        <v>98.632999999999996</v>
      </c>
      <c r="AD235" s="15">
        <f t="shared" si="109"/>
        <v>26415.890059999998</v>
      </c>
      <c r="AE235" s="20">
        <v>90.89</v>
      </c>
      <c r="AF235" s="15">
        <f t="shared" si="110"/>
        <v>24342.159800000001</v>
      </c>
      <c r="AG235" s="21">
        <v>96.16</v>
      </c>
      <c r="AH235" s="15">
        <f t="shared" si="111"/>
        <v>17356.879999999997</v>
      </c>
      <c r="AI235" s="21">
        <v>112.63</v>
      </c>
      <c r="AJ235" s="15">
        <f t="shared" si="112"/>
        <v>20329.714999999997</v>
      </c>
      <c r="AK235" s="20">
        <v>156.05000000000001</v>
      </c>
      <c r="AL235" s="15">
        <f t="shared" si="113"/>
        <v>28167.024999999998</v>
      </c>
      <c r="AM235" s="29">
        <v>824.5</v>
      </c>
      <c r="AN235" s="15">
        <f t="shared" si="114"/>
        <v>14882.224999999999</v>
      </c>
      <c r="AO235" s="22">
        <v>246.55</v>
      </c>
      <c r="AP235" s="15">
        <f t="shared" si="115"/>
        <v>6603.1021000000001</v>
      </c>
      <c r="AQ235" s="24">
        <f t="shared" si="116"/>
        <v>1.3544000000000018</v>
      </c>
      <c r="AR235" s="24">
        <f t="shared" si="117"/>
        <v>1.3675000000000033</v>
      </c>
      <c r="AS235" s="24">
        <f t="shared" si="118"/>
        <v>0.14509999999999934</v>
      </c>
      <c r="AT235" s="24">
        <f t="shared" si="119"/>
        <v>1.4161000000000037</v>
      </c>
      <c r="AU235" s="24">
        <f t="shared" si="120"/>
        <v>1.4885000000000019</v>
      </c>
      <c r="AV235" s="24">
        <f t="shared" si="121"/>
        <v>0.27909999999999968</v>
      </c>
      <c r="AW235" s="24">
        <f t="shared" si="122"/>
        <v>1.6312000000000033</v>
      </c>
      <c r="AX235" s="24">
        <f t="shared" si="123"/>
        <v>0.43659999999999854</v>
      </c>
      <c r="AY235" s="24"/>
      <c r="AZ235" s="24"/>
      <c r="BA235" s="24"/>
      <c r="BB235" s="24"/>
      <c r="BC235" s="17">
        <v>18.049999999999997</v>
      </c>
      <c r="BD235" s="12">
        <v>26.782</v>
      </c>
    </row>
    <row r="236" spans="1:56">
      <c r="A236" s="2">
        <v>232</v>
      </c>
      <c r="B236" s="5">
        <v>39412</v>
      </c>
      <c r="C236" s="14">
        <v>33.880000000000003</v>
      </c>
      <c r="D236" s="4">
        <f t="shared" si="124"/>
        <v>608.62031999999999</v>
      </c>
      <c r="E236" s="14">
        <v>61.73</v>
      </c>
      <c r="F236" s="15">
        <f t="shared" si="125"/>
        <v>1108.9177199999999</v>
      </c>
      <c r="G236" s="14">
        <v>89.93</v>
      </c>
      <c r="H236" s="15">
        <f t="shared" si="126"/>
        <v>1615.50252</v>
      </c>
      <c r="I236" s="14">
        <v>50.19</v>
      </c>
      <c r="J236" s="15">
        <f t="shared" si="127"/>
        <v>901.61315999999988</v>
      </c>
      <c r="K236" s="14">
        <v>31.09</v>
      </c>
      <c r="L236" s="15">
        <f t="shared" si="128"/>
        <v>558.5007599999999</v>
      </c>
      <c r="M236" s="14">
        <v>36.729999999999997</v>
      </c>
      <c r="N236" s="15">
        <f t="shared" si="129"/>
        <v>659.81771999999989</v>
      </c>
      <c r="O236" s="16">
        <v>39.950000000000003</v>
      </c>
      <c r="P236" s="15">
        <f t="shared" si="102"/>
        <v>1067.963375</v>
      </c>
      <c r="Q236" s="11">
        <v>83.23</v>
      </c>
      <c r="R236" s="15">
        <f t="shared" si="103"/>
        <v>2224.9459750000001</v>
      </c>
      <c r="S236" s="11">
        <v>97.5</v>
      </c>
      <c r="T236" s="15">
        <f t="shared" si="104"/>
        <v>2606.4187500000003</v>
      </c>
      <c r="U236" s="11">
        <v>85.83</v>
      </c>
      <c r="V236" s="15">
        <f t="shared" si="105"/>
        <v>2294.4504750000001</v>
      </c>
      <c r="W236" s="11">
        <v>82.99</v>
      </c>
      <c r="X236" s="15">
        <f t="shared" si="106"/>
        <v>2218.5301749999999</v>
      </c>
      <c r="Y236" s="11">
        <v>55.91</v>
      </c>
      <c r="Z236" s="15">
        <f t="shared" si="107"/>
        <v>1494.614075</v>
      </c>
      <c r="AA236" s="23">
        <v>86.522999999999996</v>
      </c>
      <c r="AB236" s="15">
        <f t="shared" si="108"/>
        <v>23129.760974999997</v>
      </c>
      <c r="AC236" s="23">
        <v>98.605999999999995</v>
      </c>
      <c r="AD236" s="15">
        <f t="shared" si="109"/>
        <v>26359.84895</v>
      </c>
      <c r="AE236" s="20">
        <v>90.45</v>
      </c>
      <c r="AF236" s="15">
        <f t="shared" si="110"/>
        <v>24179.546250000003</v>
      </c>
      <c r="AG236" s="21">
        <v>96</v>
      </c>
      <c r="AH236" s="15">
        <f t="shared" si="111"/>
        <v>17245.439999999999</v>
      </c>
      <c r="AI236" s="21">
        <v>112.93</v>
      </c>
      <c r="AJ236" s="15">
        <f t="shared" si="112"/>
        <v>20286.745200000001</v>
      </c>
      <c r="AK236" s="20">
        <v>155.80000000000001</v>
      </c>
      <c r="AL236" s="15">
        <f t="shared" si="113"/>
        <v>27987.912</v>
      </c>
      <c r="AM236" s="29">
        <v>823.8</v>
      </c>
      <c r="AN236" s="15">
        <f t="shared" si="114"/>
        <v>14798.743199999997</v>
      </c>
      <c r="AO236" s="22">
        <v>243.14</v>
      </c>
      <c r="AP236" s="15">
        <f t="shared" si="115"/>
        <v>6499.7400500000003</v>
      </c>
      <c r="AQ236" s="24">
        <f t="shared" si="116"/>
        <v>1.4404000000000003</v>
      </c>
      <c r="AR236" s="24">
        <f t="shared" si="117"/>
        <v>1.4535000000000018</v>
      </c>
      <c r="AS236" s="24">
        <f t="shared" si="118"/>
        <v>0.19459999999999766</v>
      </c>
      <c r="AT236" s="24">
        <f t="shared" si="119"/>
        <v>1.5021000000000022</v>
      </c>
      <c r="AU236" s="24">
        <f t="shared" si="120"/>
        <v>1.5745000000000005</v>
      </c>
      <c r="AV236" s="24">
        <f t="shared" si="121"/>
        <v>0.328599999999998</v>
      </c>
      <c r="AW236" s="24">
        <f t="shared" si="122"/>
        <v>1.7172000000000018</v>
      </c>
      <c r="AX236" s="24">
        <f t="shared" si="123"/>
        <v>0.48609999999999687</v>
      </c>
      <c r="AY236" s="24"/>
      <c r="AZ236" s="24"/>
      <c r="BA236" s="24"/>
      <c r="BB236" s="24"/>
      <c r="BC236" s="17">
        <v>17.963999999999999</v>
      </c>
      <c r="BD236" s="12">
        <v>26.732500000000002</v>
      </c>
    </row>
    <row r="237" spans="1:56">
      <c r="A237" s="2">
        <v>233</v>
      </c>
      <c r="B237" s="5">
        <v>39413</v>
      </c>
      <c r="C237" s="14">
        <v>33.78</v>
      </c>
      <c r="D237" s="4">
        <f t="shared" si="124"/>
        <v>607.33061999999995</v>
      </c>
      <c r="E237" s="14">
        <v>62.98</v>
      </c>
      <c r="F237" s="15">
        <f t="shared" si="125"/>
        <v>1132.3174199999999</v>
      </c>
      <c r="G237" s="14">
        <v>91.73</v>
      </c>
      <c r="H237" s="15">
        <f t="shared" si="126"/>
        <v>1649.2136700000001</v>
      </c>
      <c r="I237" s="14">
        <v>50.35</v>
      </c>
      <c r="J237" s="15">
        <f t="shared" si="127"/>
        <v>905.24265000000003</v>
      </c>
      <c r="K237" s="14">
        <v>31.7</v>
      </c>
      <c r="L237" s="15">
        <f t="shared" si="128"/>
        <v>569.93430000000001</v>
      </c>
      <c r="M237" s="14">
        <v>37.450000000000003</v>
      </c>
      <c r="N237" s="15">
        <f t="shared" si="129"/>
        <v>673.31355000000008</v>
      </c>
      <c r="O237" s="16">
        <v>39.92</v>
      </c>
      <c r="P237" s="15">
        <f t="shared" si="102"/>
        <v>1063.8679999999999</v>
      </c>
      <c r="Q237" s="11">
        <v>84.48</v>
      </c>
      <c r="R237" s="15">
        <f t="shared" si="103"/>
        <v>2251.3919999999998</v>
      </c>
      <c r="S237" s="11">
        <v>97.7</v>
      </c>
      <c r="T237" s="15">
        <f t="shared" si="104"/>
        <v>2603.7049999999999</v>
      </c>
      <c r="U237" s="11">
        <v>85.55</v>
      </c>
      <c r="V237" s="15">
        <f t="shared" si="105"/>
        <v>2279.9074999999998</v>
      </c>
      <c r="W237" s="11">
        <v>84.32</v>
      </c>
      <c r="X237" s="15">
        <f t="shared" si="106"/>
        <v>2247.1279999999997</v>
      </c>
      <c r="Y237" s="11">
        <v>55.95</v>
      </c>
      <c r="Z237" s="15">
        <f t="shared" si="107"/>
        <v>1491.0675000000001</v>
      </c>
      <c r="AA237" s="23">
        <v>86.323999999999998</v>
      </c>
      <c r="AB237" s="15">
        <f t="shared" si="108"/>
        <v>23005.345999999998</v>
      </c>
      <c r="AC237" s="23">
        <v>98.539000000000001</v>
      </c>
      <c r="AD237" s="15">
        <f t="shared" si="109"/>
        <v>26260.643500000002</v>
      </c>
      <c r="AE237" s="20">
        <v>90.29</v>
      </c>
      <c r="AF237" s="15">
        <f t="shared" si="110"/>
        <v>24062.285000000003</v>
      </c>
      <c r="AG237" s="21">
        <v>96.53</v>
      </c>
      <c r="AH237" s="15">
        <f t="shared" si="111"/>
        <v>17355.128700000001</v>
      </c>
      <c r="AI237" s="21">
        <v>112.95</v>
      </c>
      <c r="AJ237" s="15">
        <f t="shared" si="112"/>
        <v>20307.280500000001</v>
      </c>
      <c r="AK237" s="20">
        <v>156.55000000000001</v>
      </c>
      <c r="AL237" s="15">
        <f t="shared" si="113"/>
        <v>28146.124500000002</v>
      </c>
      <c r="AM237" s="29">
        <v>811.5</v>
      </c>
      <c r="AN237" s="15">
        <f t="shared" si="114"/>
        <v>14589.958499999999</v>
      </c>
      <c r="AO237" s="22">
        <v>237.5</v>
      </c>
      <c r="AP237" s="15">
        <f t="shared" si="115"/>
        <v>6329.375</v>
      </c>
      <c r="AQ237" s="24">
        <f t="shared" si="116"/>
        <v>1.4253999999999998</v>
      </c>
      <c r="AR237" s="24">
        <f t="shared" si="117"/>
        <v>1.4385000000000012</v>
      </c>
      <c r="AS237" s="24">
        <f t="shared" si="118"/>
        <v>0.27710000000000079</v>
      </c>
      <c r="AT237" s="24">
        <f t="shared" si="119"/>
        <v>1.4871000000000016</v>
      </c>
      <c r="AU237" s="24">
        <f t="shared" si="120"/>
        <v>1.5594999999999999</v>
      </c>
      <c r="AV237" s="24">
        <f t="shared" si="121"/>
        <v>0.41110000000000113</v>
      </c>
      <c r="AW237" s="24">
        <f t="shared" si="122"/>
        <v>1.7022000000000013</v>
      </c>
      <c r="AX237" s="24">
        <f t="shared" si="123"/>
        <v>0.56859999999999999</v>
      </c>
      <c r="AY237" s="24"/>
      <c r="AZ237" s="24"/>
      <c r="BA237" s="24"/>
      <c r="BB237" s="24"/>
      <c r="BC237" s="17">
        <v>17.978999999999999</v>
      </c>
      <c r="BD237" s="12">
        <v>26.65</v>
      </c>
    </row>
    <row r="238" spans="1:56">
      <c r="A238" s="2">
        <v>234</v>
      </c>
      <c r="B238" s="5">
        <v>39414</v>
      </c>
      <c r="C238" s="14">
        <v>34.85</v>
      </c>
      <c r="D238" s="4">
        <f t="shared" si="124"/>
        <v>622.90890000000002</v>
      </c>
      <c r="E238" s="14">
        <v>62.99</v>
      </c>
      <c r="F238" s="15">
        <f t="shared" si="125"/>
        <v>1125.8832600000001</v>
      </c>
      <c r="G238" s="14">
        <v>93.61</v>
      </c>
      <c r="H238" s="15">
        <f t="shared" si="126"/>
        <v>1673.1851399999998</v>
      </c>
      <c r="I238" s="14">
        <v>51.48</v>
      </c>
      <c r="J238" s="15">
        <f t="shared" si="127"/>
        <v>920.15351999999984</v>
      </c>
      <c r="K238" s="14">
        <v>32.604999999999997</v>
      </c>
      <c r="L238" s="15">
        <f t="shared" si="128"/>
        <v>582.78176999999994</v>
      </c>
      <c r="M238" s="14">
        <v>38.46</v>
      </c>
      <c r="N238" s="15">
        <f t="shared" si="129"/>
        <v>687.43403999999998</v>
      </c>
      <c r="O238" s="16">
        <v>40.69</v>
      </c>
      <c r="P238" s="15">
        <f t="shared" si="102"/>
        <v>1077.8781000000001</v>
      </c>
      <c r="Q238" s="11">
        <v>88.04</v>
      </c>
      <c r="R238" s="15">
        <f t="shared" si="103"/>
        <v>2332.1796000000004</v>
      </c>
      <c r="S238" s="11">
        <v>101.03</v>
      </c>
      <c r="T238" s="15">
        <f t="shared" si="104"/>
        <v>2676.2847000000002</v>
      </c>
      <c r="U238" s="11">
        <v>90.18</v>
      </c>
      <c r="V238" s="15">
        <f t="shared" si="105"/>
        <v>2388.8682000000003</v>
      </c>
      <c r="W238" s="11">
        <v>87.77</v>
      </c>
      <c r="X238" s="15">
        <f t="shared" si="106"/>
        <v>2325.0273000000002</v>
      </c>
      <c r="Y238" s="11">
        <v>56.06</v>
      </c>
      <c r="Z238" s="15">
        <f t="shared" si="107"/>
        <v>1485.0294000000001</v>
      </c>
      <c r="AA238" s="23">
        <v>85.822999999999993</v>
      </c>
      <c r="AB238" s="15">
        <f t="shared" si="108"/>
        <v>22734.512699999999</v>
      </c>
      <c r="AC238" s="23">
        <v>98.198999999999998</v>
      </c>
      <c r="AD238" s="15">
        <f t="shared" si="109"/>
        <v>26012.915099999998</v>
      </c>
      <c r="AE238" s="20">
        <v>90.36</v>
      </c>
      <c r="AF238" s="15">
        <f t="shared" si="110"/>
        <v>23936.364000000001</v>
      </c>
      <c r="AG238" s="21">
        <v>96.28</v>
      </c>
      <c r="AH238" s="15">
        <f t="shared" si="111"/>
        <v>17209.087199999998</v>
      </c>
      <c r="AI238" s="21">
        <v>113.11</v>
      </c>
      <c r="AJ238" s="15">
        <f t="shared" si="112"/>
        <v>20217.2814</v>
      </c>
      <c r="AK238" s="20">
        <v>157</v>
      </c>
      <c r="AL238" s="15">
        <f t="shared" si="113"/>
        <v>28062.18</v>
      </c>
      <c r="AM238" s="29">
        <v>802.1</v>
      </c>
      <c r="AN238" s="15">
        <f t="shared" si="114"/>
        <v>14336.7354</v>
      </c>
      <c r="AO238" s="22">
        <v>229.03</v>
      </c>
      <c r="AP238" s="15">
        <f t="shared" si="115"/>
        <v>6067.0047000000004</v>
      </c>
      <c r="AQ238" s="24">
        <f t="shared" si="116"/>
        <v>1.5304000000000002</v>
      </c>
      <c r="AR238" s="24">
        <f t="shared" si="117"/>
        <v>1.5435000000000016</v>
      </c>
      <c r="AS238" s="24">
        <f t="shared" si="118"/>
        <v>0.43709999999999738</v>
      </c>
      <c r="AT238" s="24">
        <f t="shared" si="119"/>
        <v>1.5921000000000021</v>
      </c>
      <c r="AU238" s="24">
        <f t="shared" si="120"/>
        <v>1.6645000000000003</v>
      </c>
      <c r="AV238" s="24">
        <f t="shared" si="121"/>
        <v>0.57109999999999772</v>
      </c>
      <c r="AW238" s="24">
        <f t="shared" si="122"/>
        <v>1.8072000000000017</v>
      </c>
      <c r="AX238" s="24">
        <f t="shared" si="123"/>
        <v>0.72859999999999658</v>
      </c>
      <c r="AY238" s="24"/>
      <c r="AZ238" s="24"/>
      <c r="BA238" s="24"/>
      <c r="BB238" s="24"/>
      <c r="BC238" s="17">
        <v>17.873999999999999</v>
      </c>
      <c r="BD238" s="12">
        <v>26.490000000000002</v>
      </c>
    </row>
    <row r="239" spans="1:56">
      <c r="A239" s="2">
        <v>235</v>
      </c>
      <c r="B239" s="5">
        <v>39415</v>
      </c>
      <c r="C239" s="14">
        <v>34.65</v>
      </c>
      <c r="D239" s="4">
        <f t="shared" si="124"/>
        <v>617.75752499999987</v>
      </c>
      <c r="E239" s="14">
        <v>62.79</v>
      </c>
      <c r="F239" s="15">
        <f t="shared" si="125"/>
        <v>1119.451515</v>
      </c>
      <c r="G239" s="14">
        <v>93.21</v>
      </c>
      <c r="H239" s="15">
        <f t="shared" si="126"/>
        <v>1661.7944849999997</v>
      </c>
      <c r="I239" s="14">
        <v>52.22</v>
      </c>
      <c r="J239" s="15">
        <f t="shared" si="127"/>
        <v>931.00426999999991</v>
      </c>
      <c r="K239" s="14">
        <v>32.354999999999997</v>
      </c>
      <c r="L239" s="15">
        <f t="shared" si="128"/>
        <v>576.84111749999988</v>
      </c>
      <c r="M239" s="14">
        <v>38.14</v>
      </c>
      <c r="N239" s="15">
        <f t="shared" si="129"/>
        <v>679.97898999999995</v>
      </c>
      <c r="O239" s="16">
        <v>40.799999999999997</v>
      </c>
      <c r="P239" s="15">
        <f t="shared" si="102"/>
        <v>1071.9792</v>
      </c>
      <c r="Q239" s="11">
        <v>88.36</v>
      </c>
      <c r="R239" s="15">
        <f t="shared" si="103"/>
        <v>2321.5706399999999</v>
      </c>
      <c r="S239" s="11">
        <v>101.65</v>
      </c>
      <c r="T239" s="15">
        <f t="shared" si="104"/>
        <v>2670.7521000000002</v>
      </c>
      <c r="U239" s="11">
        <v>92.44</v>
      </c>
      <c r="V239" s="15">
        <f t="shared" si="105"/>
        <v>2428.76856</v>
      </c>
      <c r="W239" s="11">
        <v>88.81</v>
      </c>
      <c r="X239" s="15">
        <f t="shared" si="106"/>
        <v>2333.3939399999999</v>
      </c>
      <c r="Y239" s="11">
        <v>56.18</v>
      </c>
      <c r="Z239" s="15">
        <f t="shared" si="107"/>
        <v>1476.07332</v>
      </c>
      <c r="AA239" s="23">
        <v>86.05</v>
      </c>
      <c r="AB239" s="15">
        <f t="shared" si="108"/>
        <v>22608.777000000002</v>
      </c>
      <c r="AC239" s="23">
        <v>98.384</v>
      </c>
      <c r="AD239" s="15">
        <f t="shared" si="109"/>
        <v>25849.41216</v>
      </c>
      <c r="AE239" s="20">
        <v>90.04</v>
      </c>
      <c r="AF239" s="15">
        <f t="shared" si="110"/>
        <v>23657.109600000003</v>
      </c>
      <c r="AG239" s="21">
        <v>97.23</v>
      </c>
      <c r="AH239" s="15">
        <f t="shared" si="111"/>
        <v>17334.650549999998</v>
      </c>
      <c r="AI239" s="21">
        <v>113.18</v>
      </c>
      <c r="AJ239" s="15">
        <f t="shared" si="112"/>
        <v>20178.296299999998</v>
      </c>
      <c r="AK239" s="20">
        <v>157.55000000000001</v>
      </c>
      <c r="AL239" s="15">
        <f t="shared" si="113"/>
        <v>28088.801749999999</v>
      </c>
      <c r="AM239" s="29">
        <v>794.9</v>
      </c>
      <c r="AN239" s="15">
        <f t="shared" si="114"/>
        <v>14171.874649999998</v>
      </c>
      <c r="AO239" s="22">
        <v>227.16</v>
      </c>
      <c r="AP239" s="15">
        <f t="shared" si="115"/>
        <v>5968.4018400000004</v>
      </c>
      <c r="AQ239" s="24">
        <f t="shared" si="116"/>
        <v>1.5759000000000007</v>
      </c>
      <c r="AR239" s="24">
        <f t="shared" si="117"/>
        <v>1.5890000000000022</v>
      </c>
      <c r="AS239" s="24">
        <f t="shared" si="118"/>
        <v>0.65309999999999846</v>
      </c>
      <c r="AT239" s="24">
        <f t="shared" si="119"/>
        <v>1.6376000000000026</v>
      </c>
      <c r="AU239" s="24">
        <f t="shared" si="120"/>
        <v>1.7100000000000009</v>
      </c>
      <c r="AV239" s="24">
        <f t="shared" si="121"/>
        <v>0.7870999999999988</v>
      </c>
      <c r="AW239" s="24">
        <f t="shared" si="122"/>
        <v>1.8527000000000022</v>
      </c>
      <c r="AX239" s="24">
        <f t="shared" si="123"/>
        <v>0.94459999999999766</v>
      </c>
      <c r="AY239" s="24"/>
      <c r="AZ239" s="24"/>
      <c r="BA239" s="24"/>
      <c r="BB239" s="24"/>
      <c r="BC239" s="17">
        <v>17.828499999999998</v>
      </c>
      <c r="BD239" s="12">
        <v>26.274000000000001</v>
      </c>
    </row>
    <row r="240" spans="1:56">
      <c r="A240" s="2">
        <v>236</v>
      </c>
      <c r="B240" s="5">
        <v>39416</v>
      </c>
      <c r="C240" s="14">
        <v>34.56</v>
      </c>
      <c r="D240" s="4">
        <f t="shared" si="124"/>
        <v>619.72992000000011</v>
      </c>
      <c r="E240" s="14">
        <v>62.1</v>
      </c>
      <c r="F240" s="15">
        <f t="shared" si="125"/>
        <v>1113.5772000000002</v>
      </c>
      <c r="G240" s="14">
        <v>92.54</v>
      </c>
      <c r="H240" s="15">
        <f t="shared" si="126"/>
        <v>1659.4272800000003</v>
      </c>
      <c r="I240" s="14">
        <v>52.68</v>
      </c>
      <c r="J240" s="15">
        <f t="shared" si="127"/>
        <v>944.65776000000005</v>
      </c>
      <c r="K240" s="14">
        <v>32.825000000000003</v>
      </c>
      <c r="L240" s="15">
        <f t="shared" si="128"/>
        <v>588.61790000000008</v>
      </c>
      <c r="M240" s="14">
        <v>38.29</v>
      </c>
      <c r="N240" s="15">
        <f t="shared" si="129"/>
        <v>686.61628000000007</v>
      </c>
      <c r="O240" s="16">
        <v>41.7</v>
      </c>
      <c r="P240" s="15">
        <f t="shared" si="102"/>
        <v>1094.10375</v>
      </c>
      <c r="Q240" s="11">
        <v>89.79</v>
      </c>
      <c r="R240" s="15">
        <f t="shared" si="103"/>
        <v>2355.8651250000003</v>
      </c>
      <c r="S240" s="11">
        <v>103.85</v>
      </c>
      <c r="T240" s="15">
        <f t="shared" si="104"/>
        <v>2724.7643749999997</v>
      </c>
      <c r="U240" s="11">
        <v>90.5</v>
      </c>
      <c r="V240" s="15">
        <f t="shared" si="105"/>
        <v>2374.4937500000001</v>
      </c>
      <c r="W240" s="11">
        <v>89.51</v>
      </c>
      <c r="X240" s="15">
        <f t="shared" si="106"/>
        <v>2348.5186250000002</v>
      </c>
      <c r="Y240" s="11">
        <v>56.42</v>
      </c>
      <c r="Z240" s="15">
        <f t="shared" si="107"/>
        <v>1480.3197500000001</v>
      </c>
      <c r="AA240" s="23">
        <v>85.796999999999997</v>
      </c>
      <c r="AB240" s="15">
        <f t="shared" si="108"/>
        <v>22510.987874999999</v>
      </c>
      <c r="AC240" s="23">
        <v>98.152000000000001</v>
      </c>
      <c r="AD240" s="15">
        <f t="shared" si="109"/>
        <v>25752.631000000001</v>
      </c>
      <c r="AE240" s="20">
        <v>91.21</v>
      </c>
      <c r="AF240" s="15">
        <f t="shared" si="110"/>
        <v>23931.223749999997</v>
      </c>
      <c r="AG240" s="21">
        <v>97.82</v>
      </c>
      <c r="AH240" s="15">
        <f t="shared" si="111"/>
        <v>17541.082399999999</v>
      </c>
      <c r="AI240" s="21">
        <v>113.31</v>
      </c>
      <c r="AJ240" s="15">
        <f t="shared" si="112"/>
        <v>20318.749200000002</v>
      </c>
      <c r="AK240" s="20">
        <v>157.35</v>
      </c>
      <c r="AL240" s="15">
        <f t="shared" si="113"/>
        <v>28216.002000000004</v>
      </c>
      <c r="AM240" s="29">
        <v>783.3</v>
      </c>
      <c r="AN240" s="15">
        <f t="shared" si="114"/>
        <v>14046.135600000001</v>
      </c>
      <c r="AO240" s="22">
        <v>222.7</v>
      </c>
      <c r="AP240" s="15">
        <f t="shared" si="115"/>
        <v>5843.0912499999995</v>
      </c>
      <c r="AQ240" s="24">
        <f t="shared" si="116"/>
        <v>1.4723999999999968</v>
      </c>
      <c r="AR240" s="24">
        <f t="shared" si="117"/>
        <v>1.4854999999999983</v>
      </c>
      <c r="AS240" s="24">
        <f t="shared" si="118"/>
        <v>0.68959999999999866</v>
      </c>
      <c r="AT240" s="24">
        <f t="shared" si="119"/>
        <v>1.5340999999999987</v>
      </c>
      <c r="AU240" s="24">
        <f t="shared" si="120"/>
        <v>1.6064999999999969</v>
      </c>
      <c r="AV240" s="24">
        <f t="shared" si="121"/>
        <v>0.823599999999999</v>
      </c>
      <c r="AW240" s="24">
        <f t="shared" si="122"/>
        <v>1.7491999999999983</v>
      </c>
      <c r="AX240" s="24">
        <f t="shared" si="123"/>
        <v>0.98109999999999786</v>
      </c>
      <c r="AY240" s="24"/>
      <c r="AZ240" s="24"/>
      <c r="BA240" s="24"/>
      <c r="BB240" s="24"/>
      <c r="BC240" s="17">
        <v>17.932000000000002</v>
      </c>
      <c r="BD240" s="12">
        <v>26.237500000000001</v>
      </c>
    </row>
    <row r="241" spans="1:56">
      <c r="A241" s="2">
        <v>237</v>
      </c>
      <c r="B241" s="5">
        <v>39419</v>
      </c>
      <c r="C241" s="14">
        <v>34.11</v>
      </c>
      <c r="D241" s="4">
        <f t="shared" ref="D241:D266" si="130">C241*BC241</f>
        <v>610.02323999999999</v>
      </c>
      <c r="E241" s="14">
        <v>62.2</v>
      </c>
      <c r="F241" s="15">
        <f t="shared" ref="F241:F266" si="131">E241*BC241</f>
        <v>1112.3848</v>
      </c>
      <c r="G241" s="14">
        <v>91.79</v>
      </c>
      <c r="H241" s="15">
        <f t="shared" ref="H241:H266" si="132">G241*BC241</f>
        <v>1641.5723600000001</v>
      </c>
      <c r="I241" s="14">
        <v>53.17</v>
      </c>
      <c r="J241" s="15">
        <f t="shared" ref="J241:J266" si="133">I241*BC241</f>
        <v>950.89228000000003</v>
      </c>
      <c r="K241" s="14">
        <v>33.5</v>
      </c>
      <c r="L241" s="15">
        <f t="shared" ref="L241:L266" si="134">K241*BC241</f>
        <v>599.11400000000003</v>
      </c>
      <c r="M241" s="14">
        <v>36.93</v>
      </c>
      <c r="N241" s="15">
        <f t="shared" ref="N241:N266" si="135">M241*BC241</f>
        <v>660.45612000000006</v>
      </c>
      <c r="O241" s="16">
        <v>41.61</v>
      </c>
      <c r="P241" s="15">
        <f t="shared" si="102"/>
        <v>1091.47191</v>
      </c>
      <c r="Q241" s="11">
        <v>89.36</v>
      </c>
      <c r="R241" s="15">
        <f t="shared" si="103"/>
        <v>2344.00216</v>
      </c>
      <c r="S241" s="11">
        <v>102.35</v>
      </c>
      <c r="T241" s="15">
        <f t="shared" si="104"/>
        <v>2684.7428500000001</v>
      </c>
      <c r="U241" s="11">
        <v>86.5</v>
      </c>
      <c r="V241" s="15">
        <f t="shared" si="105"/>
        <v>2268.9815000000003</v>
      </c>
      <c r="W241" s="11">
        <v>88.92</v>
      </c>
      <c r="X241" s="15">
        <f t="shared" si="106"/>
        <v>2332.4605200000001</v>
      </c>
      <c r="Y241" s="11">
        <v>55.93</v>
      </c>
      <c r="Z241" s="15">
        <f t="shared" si="107"/>
        <v>1467.0998300000001</v>
      </c>
      <c r="AA241" s="23">
        <v>86.034999999999997</v>
      </c>
      <c r="AB241" s="15">
        <f t="shared" si="108"/>
        <v>22567.840850000001</v>
      </c>
      <c r="AC241" s="23">
        <v>98.415000000000006</v>
      </c>
      <c r="AD241" s="15">
        <f t="shared" si="109"/>
        <v>25815.238649999999</v>
      </c>
      <c r="AE241" s="20">
        <v>90.82</v>
      </c>
      <c r="AF241" s="15">
        <f t="shared" si="110"/>
        <v>23822.994199999997</v>
      </c>
      <c r="AG241" s="21">
        <v>98.04</v>
      </c>
      <c r="AH241" s="15">
        <f t="shared" si="111"/>
        <v>17533.473600000001</v>
      </c>
      <c r="AI241" s="21">
        <v>113.8</v>
      </c>
      <c r="AJ241" s="15">
        <f t="shared" si="112"/>
        <v>20351.991999999998</v>
      </c>
      <c r="AK241" s="20">
        <v>157.15</v>
      </c>
      <c r="AL241" s="15">
        <f t="shared" si="113"/>
        <v>28104.706000000002</v>
      </c>
      <c r="AM241" s="29">
        <v>789.6</v>
      </c>
      <c r="AN241" s="15">
        <f t="shared" si="114"/>
        <v>14121.206400000001</v>
      </c>
      <c r="AO241" s="22">
        <v>224.2</v>
      </c>
      <c r="AP241" s="15">
        <f t="shared" si="115"/>
        <v>5880.9902000000002</v>
      </c>
      <c r="AQ241" s="24">
        <f t="shared" si="116"/>
        <v>1.5203999999999986</v>
      </c>
      <c r="AR241" s="24">
        <f t="shared" si="117"/>
        <v>1.5335000000000001</v>
      </c>
      <c r="AS241" s="24">
        <f t="shared" si="118"/>
        <v>0.69609999999999772</v>
      </c>
      <c r="AT241" s="24">
        <f t="shared" si="119"/>
        <v>1.5821000000000005</v>
      </c>
      <c r="AU241" s="24">
        <f t="shared" si="120"/>
        <v>1.6544999999999987</v>
      </c>
      <c r="AV241" s="24">
        <f t="shared" si="121"/>
        <v>0.83009999999999806</v>
      </c>
      <c r="AW241" s="24">
        <f t="shared" si="122"/>
        <v>1.7972000000000001</v>
      </c>
      <c r="AX241" s="24">
        <f t="shared" si="123"/>
        <v>0.98759999999999692</v>
      </c>
      <c r="AY241" s="24"/>
      <c r="AZ241" s="24"/>
      <c r="BA241" s="24"/>
      <c r="BB241" s="24"/>
      <c r="BC241" s="17">
        <v>17.884</v>
      </c>
      <c r="BD241" s="12">
        <v>26.231000000000002</v>
      </c>
    </row>
    <row r="242" spans="1:56">
      <c r="A242" s="2">
        <v>238</v>
      </c>
      <c r="B242" s="5">
        <v>39420</v>
      </c>
      <c r="C242" s="14">
        <v>33.840000000000003</v>
      </c>
      <c r="D242" s="4">
        <f t="shared" si="130"/>
        <v>603.85788000000002</v>
      </c>
      <c r="E242" s="14">
        <v>62.75</v>
      </c>
      <c r="F242" s="15">
        <f t="shared" si="131"/>
        <v>1119.742375</v>
      </c>
      <c r="G242" s="14">
        <v>89.99</v>
      </c>
      <c r="H242" s="15">
        <f t="shared" si="132"/>
        <v>1605.8265549999999</v>
      </c>
      <c r="I242" s="14">
        <v>52.54</v>
      </c>
      <c r="J242" s="15">
        <f t="shared" si="133"/>
        <v>937.55002999999999</v>
      </c>
      <c r="K242" s="14">
        <v>32.9</v>
      </c>
      <c r="L242" s="15">
        <f t="shared" si="134"/>
        <v>587.08404999999993</v>
      </c>
      <c r="M242" s="14">
        <v>36.25</v>
      </c>
      <c r="N242" s="15">
        <f t="shared" si="135"/>
        <v>646.86312499999997</v>
      </c>
      <c r="O242" s="16">
        <v>40.86</v>
      </c>
      <c r="P242" s="15">
        <f t="shared" si="102"/>
        <v>1076.2524000000001</v>
      </c>
      <c r="Q242" s="11">
        <v>87.61</v>
      </c>
      <c r="R242" s="15">
        <f t="shared" si="103"/>
        <v>2307.6473999999998</v>
      </c>
      <c r="S242" s="11">
        <v>102.15</v>
      </c>
      <c r="T242" s="15">
        <f t="shared" si="104"/>
        <v>2690.6310000000003</v>
      </c>
      <c r="U242" s="11">
        <v>86.75</v>
      </c>
      <c r="V242" s="15">
        <f t="shared" si="105"/>
        <v>2284.9949999999999</v>
      </c>
      <c r="W242" s="11">
        <v>89.95</v>
      </c>
      <c r="X242" s="15">
        <f t="shared" si="106"/>
        <v>2369.2829999999999</v>
      </c>
      <c r="Y242" s="11">
        <v>56.63</v>
      </c>
      <c r="Z242" s="15">
        <f t="shared" si="107"/>
        <v>1491.6342</v>
      </c>
      <c r="AA242" s="23">
        <v>85.710999999999999</v>
      </c>
      <c r="AB242" s="15">
        <f t="shared" si="108"/>
        <v>22576.277399999999</v>
      </c>
      <c r="AC242" s="23">
        <v>98.549000000000007</v>
      </c>
      <c r="AD242" s="15">
        <f t="shared" si="109"/>
        <v>25957.806600000004</v>
      </c>
      <c r="AE242" s="20">
        <v>90.73</v>
      </c>
      <c r="AF242" s="15">
        <f t="shared" si="110"/>
        <v>23898.281999999999</v>
      </c>
      <c r="AG242" s="21">
        <v>98.38</v>
      </c>
      <c r="AH242" s="15">
        <f t="shared" si="111"/>
        <v>17555.419099999999</v>
      </c>
      <c r="AI242" s="21">
        <v>113.89</v>
      </c>
      <c r="AJ242" s="15">
        <f t="shared" si="112"/>
        <v>20323.101050000001</v>
      </c>
      <c r="AK242" s="20">
        <v>157.65</v>
      </c>
      <c r="AL242" s="15">
        <f t="shared" si="113"/>
        <v>28131.85425</v>
      </c>
      <c r="AM242" s="29">
        <v>804.1</v>
      </c>
      <c r="AN242" s="15">
        <f t="shared" si="114"/>
        <v>14348.76245</v>
      </c>
      <c r="AO242" s="22">
        <v>224.62</v>
      </c>
      <c r="AP242" s="15">
        <f t="shared" si="115"/>
        <v>5916.4908000000005</v>
      </c>
      <c r="AQ242" s="24">
        <f t="shared" si="116"/>
        <v>1.559899999999999</v>
      </c>
      <c r="AR242" s="24">
        <f t="shared" si="117"/>
        <v>1.5730000000000004</v>
      </c>
      <c r="AS242" s="24">
        <f t="shared" si="118"/>
        <v>0.58709999999999951</v>
      </c>
      <c r="AT242" s="24">
        <f t="shared" si="119"/>
        <v>1.6216000000000008</v>
      </c>
      <c r="AU242" s="24">
        <f t="shared" si="120"/>
        <v>1.6939999999999991</v>
      </c>
      <c r="AV242" s="24">
        <f t="shared" si="121"/>
        <v>0.72109999999999985</v>
      </c>
      <c r="AW242" s="24">
        <f t="shared" si="122"/>
        <v>1.8367000000000004</v>
      </c>
      <c r="AX242" s="24">
        <f t="shared" si="123"/>
        <v>0.87859999999999872</v>
      </c>
      <c r="AY242" s="24"/>
      <c r="AZ242" s="24"/>
      <c r="BA242" s="24"/>
      <c r="BB242" s="24"/>
      <c r="BC242" s="17">
        <v>17.8445</v>
      </c>
      <c r="BD242" s="12">
        <v>26.34</v>
      </c>
    </row>
    <row r="243" spans="1:56">
      <c r="A243" s="2">
        <v>239</v>
      </c>
      <c r="B243" s="5">
        <v>39421</v>
      </c>
      <c r="C243" s="14">
        <v>34.590000000000003</v>
      </c>
      <c r="D243" s="4">
        <f t="shared" si="130"/>
        <v>620.68295999999998</v>
      </c>
      <c r="E243" s="14">
        <v>63.05</v>
      </c>
      <c r="F243" s="15">
        <f t="shared" si="131"/>
        <v>1131.3691999999999</v>
      </c>
      <c r="G243" s="14">
        <v>90.7</v>
      </c>
      <c r="H243" s="15">
        <f t="shared" si="132"/>
        <v>1627.5208</v>
      </c>
      <c r="I243" s="14">
        <v>52.73</v>
      </c>
      <c r="J243" s="15">
        <f t="shared" si="133"/>
        <v>946.18711999999994</v>
      </c>
      <c r="K243" s="14">
        <v>32.97</v>
      </c>
      <c r="L243" s="15">
        <f t="shared" si="134"/>
        <v>591.61367999999993</v>
      </c>
      <c r="M243" s="14">
        <v>36.71</v>
      </c>
      <c r="N243" s="15">
        <f t="shared" si="135"/>
        <v>658.72424000000001</v>
      </c>
      <c r="O243" s="16">
        <v>41.29</v>
      </c>
      <c r="P243" s="15">
        <f t="shared" si="102"/>
        <v>1082.0870299999999</v>
      </c>
      <c r="Q243" s="11">
        <v>88.99</v>
      </c>
      <c r="R243" s="15">
        <f t="shared" si="103"/>
        <v>2332.16093</v>
      </c>
      <c r="S243" s="11">
        <v>104.89</v>
      </c>
      <c r="T243" s="15">
        <f t="shared" si="104"/>
        <v>2748.85223</v>
      </c>
      <c r="U243" s="11">
        <v>91.56</v>
      </c>
      <c r="V243" s="15">
        <f t="shared" si="105"/>
        <v>2399.5129200000001</v>
      </c>
      <c r="W243" s="11">
        <v>90.67</v>
      </c>
      <c r="X243" s="15">
        <f t="shared" si="106"/>
        <v>2376.18869</v>
      </c>
      <c r="Y243" s="11">
        <v>57.77</v>
      </c>
      <c r="Z243" s="15">
        <f t="shared" si="107"/>
        <v>1513.9783900000002</v>
      </c>
      <c r="AA243" s="23">
        <v>85.646000000000001</v>
      </c>
      <c r="AB243" s="15">
        <f t="shared" si="108"/>
        <v>22445.247220000001</v>
      </c>
      <c r="AC243" s="23">
        <v>98.54</v>
      </c>
      <c r="AD243" s="15">
        <f t="shared" si="109"/>
        <v>25824.377800000002</v>
      </c>
      <c r="AE243" s="20">
        <v>90.13</v>
      </c>
      <c r="AF243" s="15">
        <f t="shared" si="110"/>
        <v>23620.369099999996</v>
      </c>
      <c r="AG243" s="21">
        <v>98.27</v>
      </c>
      <c r="AH243" s="15">
        <f t="shared" si="111"/>
        <v>17633.568799999997</v>
      </c>
      <c r="AI243" s="21">
        <v>113.82</v>
      </c>
      <c r="AJ243" s="15">
        <f t="shared" si="112"/>
        <v>20423.860799999999</v>
      </c>
      <c r="AK243" s="20">
        <v>157.55000000000001</v>
      </c>
      <c r="AL243" s="15">
        <f t="shared" si="113"/>
        <v>28270.772000000001</v>
      </c>
      <c r="AM243" s="29">
        <v>795.6</v>
      </c>
      <c r="AN243" s="15">
        <f t="shared" si="114"/>
        <v>14276.2464</v>
      </c>
      <c r="AO243" s="22">
        <v>221.12</v>
      </c>
      <c r="AP243" s="15">
        <f t="shared" si="115"/>
        <v>5794.8918400000002</v>
      </c>
      <c r="AQ243" s="24">
        <f t="shared" si="116"/>
        <v>1.4603999999999999</v>
      </c>
      <c r="AR243" s="24">
        <f t="shared" si="117"/>
        <v>1.4735000000000014</v>
      </c>
      <c r="AS243" s="24">
        <f t="shared" si="118"/>
        <v>0.72009999999999863</v>
      </c>
      <c r="AT243" s="24">
        <f t="shared" si="119"/>
        <v>1.5221000000000018</v>
      </c>
      <c r="AU243" s="24">
        <f t="shared" si="120"/>
        <v>1.5945</v>
      </c>
      <c r="AV243" s="24">
        <f t="shared" si="121"/>
        <v>0.85409999999999897</v>
      </c>
      <c r="AW243" s="24">
        <f t="shared" si="122"/>
        <v>1.7372000000000014</v>
      </c>
      <c r="AX243" s="24">
        <f t="shared" si="123"/>
        <v>1.0115999999999978</v>
      </c>
      <c r="AY243" s="24"/>
      <c r="AZ243" s="24"/>
      <c r="BA243" s="24"/>
      <c r="BB243" s="24"/>
      <c r="BC243" s="17">
        <v>17.943999999999999</v>
      </c>
      <c r="BD243" s="12">
        <v>26.207000000000001</v>
      </c>
    </row>
    <row r="244" spans="1:56">
      <c r="A244" s="2">
        <v>240</v>
      </c>
      <c r="B244" s="5">
        <v>39422</v>
      </c>
      <c r="C244" s="14">
        <v>35.340000000000003</v>
      </c>
      <c r="D244" s="4">
        <f t="shared" si="130"/>
        <v>631.19007000000011</v>
      </c>
      <c r="E244" s="14">
        <v>63.07</v>
      </c>
      <c r="F244" s="15">
        <f t="shared" si="131"/>
        <v>1126.4617350000001</v>
      </c>
      <c r="G244" s="14">
        <v>91.78</v>
      </c>
      <c r="H244" s="15">
        <f t="shared" si="132"/>
        <v>1639.2366900000002</v>
      </c>
      <c r="I244" s="14">
        <v>52.85</v>
      </c>
      <c r="J244" s="15">
        <f t="shared" si="133"/>
        <v>943.92742500000008</v>
      </c>
      <c r="K244" s="14">
        <v>32.704999999999998</v>
      </c>
      <c r="L244" s="15">
        <f t="shared" si="134"/>
        <v>584.12765250000007</v>
      </c>
      <c r="M244" s="14">
        <v>37.26</v>
      </c>
      <c r="N244" s="15">
        <f t="shared" si="135"/>
        <v>665.48223000000007</v>
      </c>
      <c r="O244" s="16">
        <v>41.12</v>
      </c>
      <c r="P244" s="15">
        <f t="shared" si="102"/>
        <v>1074.1572000000001</v>
      </c>
      <c r="Q244" s="11">
        <v>89.41</v>
      </c>
      <c r="R244" s="15">
        <f t="shared" si="103"/>
        <v>2335.612725</v>
      </c>
      <c r="S244" s="11">
        <v>105.34</v>
      </c>
      <c r="T244" s="15">
        <f t="shared" si="104"/>
        <v>2751.7441500000004</v>
      </c>
      <c r="U244" s="11">
        <v>90.55</v>
      </c>
      <c r="V244" s="15">
        <f t="shared" si="105"/>
        <v>2365.3923750000004</v>
      </c>
      <c r="W244" s="11">
        <v>90.54</v>
      </c>
      <c r="X244" s="15">
        <f t="shared" si="106"/>
        <v>2365.1311500000002</v>
      </c>
      <c r="Y244" s="11">
        <v>58.25</v>
      </c>
      <c r="Z244" s="15">
        <f t="shared" si="107"/>
        <v>1521.6356250000001</v>
      </c>
      <c r="AA244" s="23">
        <v>85.435000000000002</v>
      </c>
      <c r="AB244" s="15">
        <f t="shared" si="108"/>
        <v>22317.757875000003</v>
      </c>
      <c r="AC244" s="23">
        <v>98.429000000000002</v>
      </c>
      <c r="AD244" s="15">
        <f t="shared" si="109"/>
        <v>25712.115525000005</v>
      </c>
      <c r="AE244" s="20">
        <v>89.86</v>
      </c>
      <c r="AF244" s="15">
        <f t="shared" si="110"/>
        <v>23473.678500000002</v>
      </c>
      <c r="AG244" s="21">
        <v>97.9</v>
      </c>
      <c r="AH244" s="15">
        <f t="shared" si="111"/>
        <v>17485.429500000002</v>
      </c>
      <c r="AI244" s="21">
        <v>113.82</v>
      </c>
      <c r="AJ244" s="15">
        <f t="shared" si="112"/>
        <v>20328.821100000001</v>
      </c>
      <c r="AK244" s="20">
        <v>157.6</v>
      </c>
      <c r="AL244" s="15">
        <f t="shared" si="113"/>
        <v>28148.148000000001</v>
      </c>
      <c r="AM244" s="29">
        <v>802.9</v>
      </c>
      <c r="AN244" s="15">
        <f t="shared" si="114"/>
        <v>14340.195450000001</v>
      </c>
      <c r="AO244" s="22">
        <v>230.4</v>
      </c>
      <c r="AP244" s="15">
        <f t="shared" si="115"/>
        <v>6018.6240000000007</v>
      </c>
      <c r="AQ244" s="24">
        <f t="shared" si="116"/>
        <v>1.5438999999999972</v>
      </c>
      <c r="AR244" s="24">
        <f t="shared" si="117"/>
        <v>1.5569999999999986</v>
      </c>
      <c r="AS244" s="24">
        <f t="shared" si="118"/>
        <v>0.8045999999999971</v>
      </c>
      <c r="AT244" s="24">
        <f t="shared" si="119"/>
        <v>1.605599999999999</v>
      </c>
      <c r="AU244" s="24">
        <f t="shared" si="120"/>
        <v>1.6779999999999973</v>
      </c>
      <c r="AV244" s="24">
        <f t="shared" si="121"/>
        <v>0.93859999999999744</v>
      </c>
      <c r="AW244" s="24">
        <f t="shared" si="122"/>
        <v>1.8206999999999987</v>
      </c>
      <c r="AX244" s="24">
        <f t="shared" si="123"/>
        <v>1.0960999999999963</v>
      </c>
      <c r="AY244" s="24"/>
      <c r="AZ244" s="24"/>
      <c r="BA244" s="24"/>
      <c r="BB244" s="24"/>
      <c r="BC244" s="17">
        <v>17.860500000000002</v>
      </c>
      <c r="BD244" s="12">
        <v>26.122500000000002</v>
      </c>
    </row>
    <row r="245" spans="1:56">
      <c r="A245" s="2">
        <v>241</v>
      </c>
      <c r="B245" s="5">
        <v>39423</v>
      </c>
      <c r="C245" s="14">
        <v>35.44</v>
      </c>
      <c r="D245" s="4">
        <f t="shared" si="130"/>
        <v>631.7711599999999</v>
      </c>
      <c r="E245" s="14">
        <v>63.15</v>
      </c>
      <c r="F245" s="15">
        <f t="shared" si="131"/>
        <v>1125.743475</v>
      </c>
      <c r="G245" s="14">
        <v>93.16</v>
      </c>
      <c r="H245" s="15">
        <f t="shared" si="132"/>
        <v>1660.7167399999998</v>
      </c>
      <c r="I245" s="14">
        <v>53.27</v>
      </c>
      <c r="J245" s="15">
        <f t="shared" si="133"/>
        <v>949.61765500000001</v>
      </c>
      <c r="K245" s="14">
        <v>32.700000000000003</v>
      </c>
      <c r="L245" s="15">
        <f t="shared" si="134"/>
        <v>582.92655000000002</v>
      </c>
      <c r="M245" s="14">
        <v>37.229999999999997</v>
      </c>
      <c r="N245" s="15">
        <f t="shared" si="135"/>
        <v>663.68059499999993</v>
      </c>
      <c r="O245" s="16">
        <v>41.02</v>
      </c>
      <c r="P245" s="15">
        <f t="shared" si="102"/>
        <v>1071.7500500000001</v>
      </c>
      <c r="Q245" s="11">
        <v>90.15</v>
      </c>
      <c r="R245" s="15">
        <f t="shared" si="103"/>
        <v>2355.3941249999998</v>
      </c>
      <c r="S245" s="11">
        <v>106.44</v>
      </c>
      <c r="T245" s="15">
        <f t="shared" si="104"/>
        <v>2781.0110999999997</v>
      </c>
      <c r="U245" s="11">
        <v>93.3</v>
      </c>
      <c r="V245" s="15">
        <f t="shared" si="105"/>
        <v>2437.6957499999999</v>
      </c>
      <c r="W245" s="11">
        <v>91.76</v>
      </c>
      <c r="X245" s="15">
        <f t="shared" si="106"/>
        <v>2397.4593999999997</v>
      </c>
      <c r="Y245" s="11">
        <v>58.27</v>
      </c>
      <c r="Z245" s="15">
        <f t="shared" si="107"/>
        <v>1522.449425</v>
      </c>
      <c r="AA245" s="23">
        <v>84.763000000000005</v>
      </c>
      <c r="AB245" s="15">
        <f t="shared" si="108"/>
        <v>22146.452825</v>
      </c>
      <c r="AC245" s="23">
        <v>97.989000000000004</v>
      </c>
      <c r="AD245" s="15">
        <f t="shared" si="109"/>
        <v>25602.075975</v>
      </c>
      <c r="AE245" s="20">
        <v>89.46</v>
      </c>
      <c r="AF245" s="15">
        <f t="shared" si="110"/>
        <v>23373.661499999998</v>
      </c>
      <c r="AG245" s="21">
        <v>97.75</v>
      </c>
      <c r="AH245" s="15">
        <f t="shared" si="111"/>
        <v>17425.403750000001</v>
      </c>
      <c r="AI245" s="21">
        <v>113.85</v>
      </c>
      <c r="AJ245" s="15">
        <f t="shared" si="112"/>
        <v>20295.470249999998</v>
      </c>
      <c r="AK245" s="20">
        <v>157.5</v>
      </c>
      <c r="AL245" s="15">
        <f t="shared" si="113"/>
        <v>28076.737499999999</v>
      </c>
      <c r="AM245" s="29">
        <v>795.1</v>
      </c>
      <c r="AN245" s="15">
        <f t="shared" si="114"/>
        <v>14173.85015</v>
      </c>
      <c r="AO245" s="22">
        <v>226.9</v>
      </c>
      <c r="AP245" s="15">
        <f t="shared" si="115"/>
        <v>5928.3297499999999</v>
      </c>
      <c r="AQ245" s="24">
        <f t="shared" si="116"/>
        <v>1.5778999999999996</v>
      </c>
      <c r="AR245" s="24">
        <f t="shared" si="117"/>
        <v>1.5910000000000011</v>
      </c>
      <c r="AS245" s="24">
        <f t="shared" si="118"/>
        <v>0.79960000000000164</v>
      </c>
      <c r="AT245" s="24">
        <f t="shared" si="119"/>
        <v>1.6396000000000015</v>
      </c>
      <c r="AU245" s="24">
        <f t="shared" si="120"/>
        <v>1.7119999999999997</v>
      </c>
      <c r="AV245" s="24">
        <f t="shared" si="121"/>
        <v>0.93360000000000198</v>
      </c>
      <c r="AW245" s="24">
        <f t="shared" si="122"/>
        <v>1.8547000000000011</v>
      </c>
      <c r="AX245" s="24">
        <f t="shared" si="123"/>
        <v>1.0911000000000008</v>
      </c>
      <c r="AY245" s="24"/>
      <c r="AZ245" s="24"/>
      <c r="BA245" s="24"/>
      <c r="BB245" s="24"/>
      <c r="BC245" s="17">
        <v>17.826499999999999</v>
      </c>
      <c r="BD245" s="12">
        <v>26.127499999999998</v>
      </c>
    </row>
    <row r="246" spans="1:56">
      <c r="A246" s="2">
        <v>242</v>
      </c>
      <c r="B246" s="5">
        <v>39426</v>
      </c>
      <c r="C246" s="14">
        <v>36.54</v>
      </c>
      <c r="D246" s="4">
        <f t="shared" si="130"/>
        <v>646.92243000000008</v>
      </c>
      <c r="E246" s="14">
        <v>63.27</v>
      </c>
      <c r="F246" s="15">
        <f t="shared" si="131"/>
        <v>1120.1637150000001</v>
      </c>
      <c r="G246" s="14">
        <v>92.64</v>
      </c>
      <c r="H246" s="15">
        <f t="shared" si="132"/>
        <v>1640.1448800000003</v>
      </c>
      <c r="I246" s="14">
        <v>53.27</v>
      </c>
      <c r="J246" s="15">
        <f t="shared" si="133"/>
        <v>943.11871500000018</v>
      </c>
      <c r="K246" s="14">
        <v>32.93</v>
      </c>
      <c r="L246" s="15">
        <f t="shared" si="134"/>
        <v>583.00918500000012</v>
      </c>
      <c r="M246" s="14">
        <v>37.409999999999997</v>
      </c>
      <c r="N246" s="15">
        <f t="shared" si="135"/>
        <v>662.32534500000008</v>
      </c>
      <c r="O246" s="16">
        <v>41.85</v>
      </c>
      <c r="P246" s="15">
        <f t="shared" si="102"/>
        <v>1089.7530750000001</v>
      </c>
      <c r="Q246" s="11">
        <v>91.39</v>
      </c>
      <c r="R246" s="15">
        <f t="shared" si="103"/>
        <v>2379.7499050000001</v>
      </c>
      <c r="S246" s="11">
        <v>107.63</v>
      </c>
      <c r="T246" s="15">
        <f t="shared" si="104"/>
        <v>2802.6313850000001</v>
      </c>
      <c r="U246" s="11">
        <v>94.23</v>
      </c>
      <c r="V246" s="15">
        <f t="shared" si="105"/>
        <v>2453.7020850000004</v>
      </c>
      <c r="W246" s="11">
        <v>89.64</v>
      </c>
      <c r="X246" s="15">
        <f t="shared" si="106"/>
        <v>2334.1807800000001</v>
      </c>
      <c r="Y246" s="11">
        <v>58.66</v>
      </c>
      <c r="Z246" s="15">
        <f t="shared" si="107"/>
        <v>1527.4770699999999</v>
      </c>
      <c r="AA246" s="23">
        <v>84.370999999999995</v>
      </c>
      <c r="AB246" s="15">
        <f t="shared" si="108"/>
        <v>21969.786544999995</v>
      </c>
      <c r="AC246" s="23">
        <v>97.569000000000003</v>
      </c>
      <c r="AD246" s="15">
        <f t="shared" si="109"/>
        <v>25406.479755</v>
      </c>
      <c r="AE246" s="20">
        <v>89.98</v>
      </c>
      <c r="AF246" s="15">
        <f t="shared" si="110"/>
        <v>23430.342100000002</v>
      </c>
      <c r="AG246" s="21">
        <v>97.27</v>
      </c>
      <c r="AH246" s="15">
        <f t="shared" si="111"/>
        <v>17221.167150000001</v>
      </c>
      <c r="AI246" s="21">
        <v>113.49</v>
      </c>
      <c r="AJ246" s="15">
        <f t="shared" si="112"/>
        <v>20092.837050000002</v>
      </c>
      <c r="AK246" s="20">
        <v>157.25</v>
      </c>
      <c r="AL246" s="15">
        <f t="shared" si="113"/>
        <v>27840.326250000002</v>
      </c>
      <c r="AM246" s="29">
        <v>809.1</v>
      </c>
      <c r="AN246" s="15">
        <f t="shared" si="114"/>
        <v>14324.710950000002</v>
      </c>
      <c r="AO246" s="22">
        <v>225.05</v>
      </c>
      <c r="AP246" s="15">
        <f t="shared" si="115"/>
        <v>5860.1894750000001</v>
      </c>
      <c r="AQ246" s="24">
        <f t="shared" si="116"/>
        <v>1.699899999999996</v>
      </c>
      <c r="AR246" s="24">
        <f t="shared" si="117"/>
        <v>1.7129999999999974</v>
      </c>
      <c r="AS246" s="24">
        <f t="shared" si="118"/>
        <v>0.88759999999999906</v>
      </c>
      <c r="AT246" s="24">
        <f t="shared" si="119"/>
        <v>1.7615999999999978</v>
      </c>
      <c r="AU246" s="24">
        <f t="shared" si="120"/>
        <v>1.8339999999999961</v>
      </c>
      <c r="AV246" s="24">
        <f t="shared" si="121"/>
        <v>1.0215999999999994</v>
      </c>
      <c r="AW246" s="24">
        <f t="shared" si="122"/>
        <v>1.9766999999999975</v>
      </c>
      <c r="AX246" s="24">
        <f t="shared" si="123"/>
        <v>1.1790999999999983</v>
      </c>
      <c r="AY246" s="24"/>
      <c r="AZ246" s="24"/>
      <c r="BA246" s="24"/>
      <c r="BB246" s="24"/>
      <c r="BC246" s="17">
        <v>17.704500000000003</v>
      </c>
      <c r="BD246" s="12">
        <v>26.0395</v>
      </c>
    </row>
    <row r="247" spans="1:56">
      <c r="A247" s="2">
        <v>243</v>
      </c>
      <c r="B247" s="5">
        <v>39427</v>
      </c>
      <c r="C247" s="14">
        <v>35.24</v>
      </c>
      <c r="D247" s="4">
        <f t="shared" si="130"/>
        <v>625.58047999999997</v>
      </c>
      <c r="E247" s="14">
        <v>62.97</v>
      </c>
      <c r="F247" s="15">
        <f t="shared" si="131"/>
        <v>1117.8434399999999</v>
      </c>
      <c r="G247" s="14">
        <v>88.7</v>
      </c>
      <c r="H247" s="15">
        <f t="shared" si="132"/>
        <v>1574.6024</v>
      </c>
      <c r="I247" s="14">
        <v>52.41</v>
      </c>
      <c r="J247" s="15">
        <f t="shared" si="133"/>
        <v>930.38231999999994</v>
      </c>
      <c r="K247" s="14">
        <v>32.1</v>
      </c>
      <c r="L247" s="15">
        <f t="shared" si="134"/>
        <v>569.83920000000001</v>
      </c>
      <c r="M247" s="14">
        <v>37.03</v>
      </c>
      <c r="N247" s="15">
        <f t="shared" si="135"/>
        <v>657.35655999999994</v>
      </c>
      <c r="O247" s="16">
        <v>42.04</v>
      </c>
      <c r="P247" s="15">
        <f t="shared" si="102"/>
        <v>1092.9979600000001</v>
      </c>
      <c r="Q247" s="11">
        <v>90.67</v>
      </c>
      <c r="R247" s="15">
        <f t="shared" si="103"/>
        <v>2357.3293300000005</v>
      </c>
      <c r="S247" s="11">
        <v>106.84</v>
      </c>
      <c r="T247" s="15">
        <f t="shared" si="104"/>
        <v>2777.7331600000002</v>
      </c>
      <c r="U247" s="11">
        <v>93.62</v>
      </c>
      <c r="V247" s="15">
        <f t="shared" si="105"/>
        <v>2434.0263800000002</v>
      </c>
      <c r="W247" s="11">
        <v>89.5</v>
      </c>
      <c r="X247" s="15">
        <f t="shared" si="106"/>
        <v>2326.9105000000004</v>
      </c>
      <c r="Y247" s="11">
        <v>58.88</v>
      </c>
      <c r="Z247" s="15">
        <f t="shared" si="107"/>
        <v>1530.8211200000003</v>
      </c>
      <c r="AA247" s="23">
        <v>84.454999999999998</v>
      </c>
      <c r="AB247" s="15">
        <f t="shared" si="108"/>
        <v>21957.455450000001</v>
      </c>
      <c r="AC247" s="23">
        <v>97.623999999999995</v>
      </c>
      <c r="AD247" s="15">
        <f t="shared" si="109"/>
        <v>25381.263760000002</v>
      </c>
      <c r="AE247" s="20">
        <v>89.79</v>
      </c>
      <c r="AF247" s="15">
        <f t="shared" si="110"/>
        <v>23344.502100000005</v>
      </c>
      <c r="AG247" s="21">
        <v>97.08</v>
      </c>
      <c r="AH247" s="15">
        <f t="shared" si="111"/>
        <v>17233.641599999999</v>
      </c>
      <c r="AI247" s="21">
        <v>113.74</v>
      </c>
      <c r="AJ247" s="15">
        <f t="shared" si="112"/>
        <v>20191.124799999998</v>
      </c>
      <c r="AK247" s="20">
        <v>157.5</v>
      </c>
      <c r="AL247" s="15">
        <f t="shared" si="113"/>
        <v>27959.399999999994</v>
      </c>
      <c r="AM247" s="29">
        <v>806.3</v>
      </c>
      <c r="AN247" s="15">
        <f t="shared" si="114"/>
        <v>14313.437599999997</v>
      </c>
      <c r="AO247" s="22">
        <v>227.7</v>
      </c>
      <c r="AP247" s="15">
        <f t="shared" si="115"/>
        <v>5919.9723000000004</v>
      </c>
      <c r="AQ247" s="24">
        <f t="shared" si="116"/>
        <v>1.6524000000000001</v>
      </c>
      <c r="AR247" s="24">
        <f t="shared" si="117"/>
        <v>1.6655000000000015</v>
      </c>
      <c r="AS247" s="24">
        <f t="shared" si="118"/>
        <v>0.92809999999999704</v>
      </c>
      <c r="AT247" s="24">
        <f t="shared" si="119"/>
        <v>1.714100000000002</v>
      </c>
      <c r="AU247" s="24">
        <f t="shared" si="120"/>
        <v>1.7865000000000002</v>
      </c>
      <c r="AV247" s="24">
        <f t="shared" si="121"/>
        <v>1.0620999999999974</v>
      </c>
      <c r="AW247" s="24">
        <f t="shared" si="122"/>
        <v>1.9292000000000016</v>
      </c>
      <c r="AX247" s="24">
        <f t="shared" si="123"/>
        <v>1.2195999999999962</v>
      </c>
      <c r="AY247" s="24"/>
      <c r="AZ247" s="24"/>
      <c r="BA247" s="24"/>
      <c r="BB247" s="24"/>
      <c r="BC247" s="17">
        <v>17.751999999999999</v>
      </c>
      <c r="BD247" s="12">
        <v>25.999000000000002</v>
      </c>
    </row>
    <row r="248" spans="1:56">
      <c r="A248" s="2">
        <v>244</v>
      </c>
      <c r="B248" s="5">
        <v>39428</v>
      </c>
      <c r="C248" s="14">
        <v>34.65</v>
      </c>
      <c r="D248" s="4">
        <f t="shared" si="130"/>
        <v>614.62169999999992</v>
      </c>
      <c r="E248" s="14">
        <v>63.77</v>
      </c>
      <c r="F248" s="15">
        <f t="shared" si="131"/>
        <v>1131.1522600000001</v>
      </c>
      <c r="G248" s="14">
        <v>86.92</v>
      </c>
      <c r="H248" s="15">
        <f t="shared" si="132"/>
        <v>1541.7869599999999</v>
      </c>
      <c r="I248" s="14">
        <v>53.43</v>
      </c>
      <c r="J248" s="15">
        <f t="shared" si="133"/>
        <v>947.74133999999992</v>
      </c>
      <c r="K248" s="14">
        <v>32.225000000000001</v>
      </c>
      <c r="L248" s="15">
        <f t="shared" si="134"/>
        <v>571.60704999999996</v>
      </c>
      <c r="M248" s="14">
        <v>37.25</v>
      </c>
      <c r="N248" s="15">
        <f t="shared" si="135"/>
        <v>660.7405</v>
      </c>
      <c r="O248" s="16">
        <v>41.7</v>
      </c>
      <c r="P248" s="15">
        <f t="shared" si="102"/>
        <v>1086.7437</v>
      </c>
      <c r="Q248" s="11">
        <v>91.16</v>
      </c>
      <c r="R248" s="15">
        <f t="shared" si="103"/>
        <v>2375.7207599999997</v>
      </c>
      <c r="S248" s="11">
        <v>106.85</v>
      </c>
      <c r="T248" s="15">
        <f t="shared" si="104"/>
        <v>2784.6178499999996</v>
      </c>
      <c r="U248" s="11">
        <v>93.19</v>
      </c>
      <c r="V248" s="15">
        <f t="shared" si="105"/>
        <v>2428.6245899999999</v>
      </c>
      <c r="W248" s="11">
        <v>90.29</v>
      </c>
      <c r="X248" s="15">
        <f t="shared" si="106"/>
        <v>2353.0476900000003</v>
      </c>
      <c r="Y248" s="11">
        <v>60.25</v>
      </c>
      <c r="Z248" s="15">
        <f t="shared" si="107"/>
        <v>1570.17525</v>
      </c>
      <c r="AA248" s="23">
        <v>84.188999999999993</v>
      </c>
      <c r="AB248" s="15">
        <f t="shared" si="108"/>
        <v>21940.495289999999</v>
      </c>
      <c r="AC248" s="23">
        <v>97.369</v>
      </c>
      <c r="AD248" s="15">
        <f t="shared" si="109"/>
        <v>25375.33509</v>
      </c>
      <c r="AE248" s="20">
        <v>89.69</v>
      </c>
      <c r="AF248" s="15">
        <f t="shared" si="110"/>
        <v>23374.1109</v>
      </c>
      <c r="AG248" s="21">
        <v>97.66</v>
      </c>
      <c r="AH248" s="15">
        <f t="shared" si="111"/>
        <v>17322.930799999998</v>
      </c>
      <c r="AI248" s="21">
        <v>114.12</v>
      </c>
      <c r="AJ248" s="15">
        <f t="shared" si="112"/>
        <v>20242.605599999999</v>
      </c>
      <c r="AK248" s="20">
        <v>157.35</v>
      </c>
      <c r="AL248" s="15">
        <f t="shared" si="113"/>
        <v>27910.742999999999</v>
      </c>
      <c r="AM248" s="29">
        <v>814</v>
      </c>
      <c r="AN248" s="15">
        <f t="shared" si="114"/>
        <v>14438.732</v>
      </c>
      <c r="AO248" s="22">
        <v>240.08</v>
      </c>
      <c r="AP248" s="15">
        <f t="shared" si="115"/>
        <v>6256.7248800000007</v>
      </c>
      <c r="AQ248" s="24">
        <f t="shared" si="116"/>
        <v>1.6663999999999994</v>
      </c>
      <c r="AR248" s="24">
        <f t="shared" si="117"/>
        <v>1.6795000000000009</v>
      </c>
      <c r="AS248" s="24">
        <f t="shared" si="118"/>
        <v>0.86609999999999943</v>
      </c>
      <c r="AT248" s="24">
        <f t="shared" si="119"/>
        <v>1.7281000000000013</v>
      </c>
      <c r="AU248" s="24">
        <f t="shared" si="120"/>
        <v>1.8004999999999995</v>
      </c>
      <c r="AV248" s="24">
        <f t="shared" si="121"/>
        <v>1.0000999999999998</v>
      </c>
      <c r="AW248" s="24">
        <f t="shared" si="122"/>
        <v>1.9432000000000009</v>
      </c>
      <c r="AX248" s="24">
        <f t="shared" si="123"/>
        <v>1.1575999999999986</v>
      </c>
      <c r="AY248" s="24"/>
      <c r="AZ248" s="24"/>
      <c r="BA248" s="24"/>
      <c r="BB248" s="24"/>
      <c r="BC248" s="17">
        <v>17.738</v>
      </c>
      <c r="BD248" s="12">
        <v>26.061</v>
      </c>
    </row>
    <row r="249" spans="1:56">
      <c r="A249" s="2">
        <v>245</v>
      </c>
      <c r="B249" s="5">
        <v>39429</v>
      </c>
      <c r="C249" s="14">
        <v>34.76</v>
      </c>
      <c r="D249" s="4">
        <f t="shared" si="130"/>
        <v>624.09841999999992</v>
      </c>
      <c r="E249" s="14">
        <v>64.09</v>
      </c>
      <c r="F249" s="15">
        <f t="shared" si="131"/>
        <v>1150.7039050000001</v>
      </c>
      <c r="G249" s="14">
        <v>88.55</v>
      </c>
      <c r="H249" s="15">
        <f t="shared" si="132"/>
        <v>1589.8709749999998</v>
      </c>
      <c r="I249" s="14">
        <v>53.93</v>
      </c>
      <c r="J249" s="15">
        <f t="shared" si="133"/>
        <v>968.28618499999993</v>
      </c>
      <c r="K249" s="14">
        <v>32.479999999999997</v>
      </c>
      <c r="L249" s="15">
        <f t="shared" si="134"/>
        <v>583.16215999999997</v>
      </c>
      <c r="M249" s="14">
        <v>37.58</v>
      </c>
      <c r="N249" s="15">
        <f t="shared" si="135"/>
        <v>674.73010999999997</v>
      </c>
      <c r="O249" s="16">
        <v>40.86</v>
      </c>
      <c r="P249" s="15">
        <f t="shared" si="102"/>
        <v>1072.53414</v>
      </c>
      <c r="Q249" s="11">
        <v>88.75</v>
      </c>
      <c r="R249" s="15">
        <f t="shared" si="103"/>
        <v>2329.5987500000001</v>
      </c>
      <c r="S249" s="11">
        <v>104.82</v>
      </c>
      <c r="T249" s="15">
        <f t="shared" si="104"/>
        <v>2751.4201800000001</v>
      </c>
      <c r="U249" s="11">
        <v>90.1</v>
      </c>
      <c r="V249" s="15">
        <f t="shared" si="105"/>
        <v>2365.0349000000001</v>
      </c>
      <c r="W249" s="11">
        <v>87.52</v>
      </c>
      <c r="X249" s="15">
        <f t="shared" si="106"/>
        <v>2297.3124800000001</v>
      </c>
      <c r="Y249" s="11">
        <v>59.71</v>
      </c>
      <c r="Z249" s="15">
        <f t="shared" si="107"/>
        <v>1567.32779</v>
      </c>
      <c r="AA249" s="23">
        <v>84.248000000000005</v>
      </c>
      <c r="AB249" s="15">
        <f t="shared" si="108"/>
        <v>22114.257519999999</v>
      </c>
      <c r="AC249" s="23">
        <v>97.363</v>
      </c>
      <c r="AD249" s="15">
        <f t="shared" si="109"/>
        <v>25556.813870000002</v>
      </c>
      <c r="AE249" s="20">
        <v>89.7</v>
      </c>
      <c r="AF249" s="15">
        <f t="shared" si="110"/>
        <v>23545.353000000003</v>
      </c>
      <c r="AG249" s="21">
        <v>97.45</v>
      </c>
      <c r="AH249" s="15">
        <f t="shared" si="111"/>
        <v>17496.660250000001</v>
      </c>
      <c r="AI249" s="21">
        <v>114.04</v>
      </c>
      <c r="AJ249" s="15">
        <f t="shared" si="112"/>
        <v>20475.311799999999</v>
      </c>
      <c r="AK249" s="20">
        <v>157.05000000000001</v>
      </c>
      <c r="AL249" s="15">
        <f t="shared" si="113"/>
        <v>28197.542250000002</v>
      </c>
      <c r="AM249" s="29">
        <v>796.8</v>
      </c>
      <c r="AN249" s="15">
        <f t="shared" si="114"/>
        <v>14306.145599999998</v>
      </c>
      <c r="AO249" s="22">
        <v>236.45</v>
      </c>
      <c r="AP249" s="15">
        <f t="shared" si="115"/>
        <v>6206.5760500000006</v>
      </c>
      <c r="AQ249" s="24">
        <f t="shared" si="116"/>
        <v>1.4498999999999995</v>
      </c>
      <c r="AR249" s="24">
        <f t="shared" si="117"/>
        <v>1.463000000000001</v>
      </c>
      <c r="AS249" s="24">
        <f t="shared" si="118"/>
        <v>0.67809999999999704</v>
      </c>
      <c r="AT249" s="24">
        <f t="shared" si="119"/>
        <v>1.5116000000000014</v>
      </c>
      <c r="AU249" s="24">
        <f t="shared" si="120"/>
        <v>1.5839999999999996</v>
      </c>
      <c r="AV249" s="24">
        <f t="shared" si="121"/>
        <v>0.81209999999999738</v>
      </c>
      <c r="AW249" s="24">
        <f t="shared" si="122"/>
        <v>1.726700000000001</v>
      </c>
      <c r="AX249" s="24">
        <f t="shared" si="123"/>
        <v>0.96959999999999624</v>
      </c>
      <c r="AY249" s="24"/>
      <c r="AZ249" s="24"/>
      <c r="BA249" s="24"/>
      <c r="BB249" s="24"/>
      <c r="BC249" s="17">
        <v>17.954499999999999</v>
      </c>
      <c r="BD249" s="12">
        <v>26.249000000000002</v>
      </c>
    </row>
    <row r="250" spans="1:56">
      <c r="A250" s="2">
        <v>246</v>
      </c>
      <c r="B250" s="5">
        <v>39430</v>
      </c>
      <c r="C250" s="14">
        <v>34</v>
      </c>
      <c r="D250" s="4">
        <f t="shared" si="130"/>
        <v>623.33900000000006</v>
      </c>
      <c r="E250" s="14">
        <v>63.81</v>
      </c>
      <c r="F250" s="15">
        <f t="shared" si="131"/>
        <v>1169.860635</v>
      </c>
      <c r="G250" s="14">
        <v>88.42</v>
      </c>
      <c r="H250" s="15">
        <f t="shared" si="132"/>
        <v>1621.0480700000001</v>
      </c>
      <c r="I250" s="14">
        <v>53</v>
      </c>
      <c r="J250" s="15">
        <f t="shared" si="133"/>
        <v>971.67550000000006</v>
      </c>
      <c r="K250" s="14">
        <v>32.159999999999997</v>
      </c>
      <c r="L250" s="15">
        <f t="shared" si="134"/>
        <v>589.60536000000002</v>
      </c>
      <c r="M250" s="14">
        <v>36.909999999999997</v>
      </c>
      <c r="N250" s="15">
        <f t="shared" si="135"/>
        <v>676.68948499999999</v>
      </c>
      <c r="O250" s="16">
        <v>41.32</v>
      </c>
      <c r="P250" s="15">
        <f t="shared" si="102"/>
        <v>1092.2942</v>
      </c>
      <c r="Q250" s="11">
        <v>89.15</v>
      </c>
      <c r="R250" s="15">
        <f t="shared" si="103"/>
        <v>2356.6802499999999</v>
      </c>
      <c r="S250" s="11">
        <v>105.2</v>
      </c>
      <c r="T250" s="15">
        <f t="shared" si="104"/>
        <v>2780.962</v>
      </c>
      <c r="U250" s="11">
        <v>90.74</v>
      </c>
      <c r="V250" s="15">
        <f t="shared" si="105"/>
        <v>2398.7118999999998</v>
      </c>
      <c r="W250" s="11">
        <v>88.35</v>
      </c>
      <c r="X250" s="15">
        <f t="shared" si="106"/>
        <v>2335.5322499999997</v>
      </c>
      <c r="Y250" s="11">
        <v>59.42</v>
      </c>
      <c r="Z250" s="15">
        <f t="shared" si="107"/>
        <v>1570.7676999999999</v>
      </c>
      <c r="AA250" s="23">
        <v>84.117999999999995</v>
      </c>
      <c r="AB250" s="15">
        <f t="shared" si="108"/>
        <v>22236.5933</v>
      </c>
      <c r="AC250" s="23">
        <v>97.241</v>
      </c>
      <c r="AD250" s="15">
        <f t="shared" si="109"/>
        <v>25705.658349999998</v>
      </c>
      <c r="AE250" s="20">
        <v>89.79</v>
      </c>
      <c r="AF250" s="15">
        <f t="shared" si="110"/>
        <v>23735.986499999999</v>
      </c>
      <c r="AG250" s="21">
        <v>96.74</v>
      </c>
      <c r="AH250" s="15">
        <f t="shared" si="111"/>
        <v>17735.8279</v>
      </c>
      <c r="AI250" s="21">
        <v>114.09</v>
      </c>
      <c r="AJ250" s="15">
        <f t="shared" si="112"/>
        <v>20916.690149999999</v>
      </c>
      <c r="AK250" s="20">
        <v>156.85</v>
      </c>
      <c r="AL250" s="15">
        <f t="shared" si="113"/>
        <v>28756.094750000004</v>
      </c>
      <c r="AM250" s="29">
        <v>794.3</v>
      </c>
      <c r="AN250" s="15">
        <f t="shared" si="114"/>
        <v>14562.29905</v>
      </c>
      <c r="AO250" s="22">
        <v>237.21</v>
      </c>
      <c r="AP250" s="15">
        <f t="shared" si="115"/>
        <v>6270.64635</v>
      </c>
      <c r="AQ250" s="24">
        <f t="shared" si="116"/>
        <v>1.0708999999999982</v>
      </c>
      <c r="AR250" s="24">
        <f t="shared" si="117"/>
        <v>1.0839999999999996</v>
      </c>
      <c r="AS250" s="24">
        <f t="shared" si="118"/>
        <v>0.49210000000000065</v>
      </c>
      <c r="AT250" s="24">
        <f t="shared" si="119"/>
        <v>1.1326000000000001</v>
      </c>
      <c r="AU250" s="24">
        <f t="shared" si="120"/>
        <v>1.2049999999999983</v>
      </c>
      <c r="AV250" s="24">
        <f t="shared" si="121"/>
        <v>0.62610000000000099</v>
      </c>
      <c r="AW250" s="24">
        <f t="shared" si="122"/>
        <v>1.3476999999999997</v>
      </c>
      <c r="AX250" s="24">
        <f t="shared" si="123"/>
        <v>0.78359999999999985</v>
      </c>
      <c r="AY250" s="24"/>
      <c r="AZ250" s="24"/>
      <c r="BA250" s="24"/>
      <c r="BB250" s="24"/>
      <c r="BC250" s="17">
        <v>18.333500000000001</v>
      </c>
      <c r="BD250" s="12">
        <v>26.434999999999999</v>
      </c>
    </row>
    <row r="251" spans="1:56">
      <c r="A251" s="2">
        <v>247</v>
      </c>
      <c r="B251" s="5">
        <v>39433</v>
      </c>
      <c r="C251" s="14">
        <v>34.24</v>
      </c>
      <c r="D251" s="4">
        <f t="shared" si="130"/>
        <v>628.37248</v>
      </c>
      <c r="E251" s="14">
        <v>62.47</v>
      </c>
      <c r="F251" s="15">
        <f t="shared" si="131"/>
        <v>1146.4494400000001</v>
      </c>
      <c r="G251" s="14">
        <v>87.4</v>
      </c>
      <c r="H251" s="15">
        <f t="shared" si="132"/>
        <v>1603.9648000000002</v>
      </c>
      <c r="I251" s="14">
        <v>51.6</v>
      </c>
      <c r="J251" s="15">
        <f t="shared" si="133"/>
        <v>946.96320000000003</v>
      </c>
      <c r="K251" s="14">
        <v>31.524999999999999</v>
      </c>
      <c r="L251" s="15">
        <f t="shared" si="134"/>
        <v>578.54679999999996</v>
      </c>
      <c r="M251" s="14">
        <v>36.479999999999997</v>
      </c>
      <c r="N251" s="15">
        <f t="shared" si="135"/>
        <v>669.48095999999998</v>
      </c>
      <c r="O251" s="16">
        <v>40.43</v>
      </c>
      <c r="P251" s="15">
        <f t="shared" si="102"/>
        <v>1068.6659749999999</v>
      </c>
      <c r="Q251" s="11">
        <v>87.79</v>
      </c>
      <c r="R251" s="15">
        <f t="shared" si="103"/>
        <v>2320.5091750000001</v>
      </c>
      <c r="S251" s="11">
        <v>102.09</v>
      </c>
      <c r="T251" s="15">
        <f t="shared" si="104"/>
        <v>2698.4939249999998</v>
      </c>
      <c r="U251" s="11">
        <v>86.85</v>
      </c>
      <c r="V251" s="15">
        <f t="shared" si="105"/>
        <v>2295.6626249999995</v>
      </c>
      <c r="W251" s="11">
        <v>87.64</v>
      </c>
      <c r="X251" s="15">
        <f t="shared" si="106"/>
        <v>2316.5442999999996</v>
      </c>
      <c r="Y251" s="11">
        <v>58.28</v>
      </c>
      <c r="Z251" s="15">
        <f t="shared" si="107"/>
        <v>1540.4860999999999</v>
      </c>
      <c r="AA251" s="23">
        <v>84.055000000000007</v>
      </c>
      <c r="AB251" s="15">
        <f t="shared" si="108"/>
        <v>22217.837875000001</v>
      </c>
      <c r="AC251" s="23">
        <v>97.164000000000001</v>
      </c>
      <c r="AD251" s="15">
        <f t="shared" si="109"/>
        <v>25682.874299999999</v>
      </c>
      <c r="AE251" s="20">
        <v>89.93</v>
      </c>
      <c r="AF251" s="15">
        <f t="shared" si="110"/>
        <v>23770.74725</v>
      </c>
      <c r="AG251" s="21">
        <v>96.75</v>
      </c>
      <c r="AH251" s="15">
        <f t="shared" si="111"/>
        <v>17755.560000000001</v>
      </c>
      <c r="AI251" s="21">
        <v>113.52</v>
      </c>
      <c r="AJ251" s="15">
        <f t="shared" si="112"/>
        <v>20833.190399999999</v>
      </c>
      <c r="AK251" s="20">
        <v>156.94999999999999</v>
      </c>
      <c r="AL251" s="15">
        <f t="shared" si="113"/>
        <v>28803.464</v>
      </c>
      <c r="AM251" s="31">
        <v>795</v>
      </c>
      <c r="AN251" s="15">
        <f t="shared" si="114"/>
        <v>14589.84</v>
      </c>
      <c r="AO251" s="22">
        <v>238.9</v>
      </c>
      <c r="AP251" s="15">
        <f t="shared" si="115"/>
        <v>6314.7242499999993</v>
      </c>
      <c r="AQ251" s="24">
        <f t="shared" si="116"/>
        <v>1.0523999999999987</v>
      </c>
      <c r="AR251" s="24">
        <f t="shared" si="117"/>
        <v>1.0655000000000001</v>
      </c>
      <c r="AS251" s="24">
        <f t="shared" si="118"/>
        <v>0.49460000000000193</v>
      </c>
      <c r="AT251" s="24">
        <f t="shared" si="119"/>
        <v>1.1141000000000005</v>
      </c>
      <c r="AU251" s="24">
        <f t="shared" si="120"/>
        <v>1.1864999999999988</v>
      </c>
      <c r="AV251" s="24">
        <f t="shared" si="121"/>
        <v>0.62860000000000227</v>
      </c>
      <c r="AW251" s="24">
        <f t="shared" si="122"/>
        <v>1.3292000000000002</v>
      </c>
      <c r="AX251" s="24">
        <f t="shared" si="123"/>
        <v>0.78610000000000113</v>
      </c>
      <c r="AY251" s="24"/>
      <c r="AZ251" s="24"/>
      <c r="BA251" s="24"/>
      <c r="BB251" s="24"/>
      <c r="BC251" s="17">
        <v>18.352</v>
      </c>
      <c r="BD251" s="12">
        <v>26.432499999999997</v>
      </c>
    </row>
    <row r="252" spans="1:56">
      <c r="A252" s="2">
        <v>248</v>
      </c>
      <c r="B252" s="5">
        <v>39434</v>
      </c>
      <c r="C252" s="14">
        <v>35.42</v>
      </c>
      <c r="D252" s="4">
        <f t="shared" si="130"/>
        <v>642.16460000000018</v>
      </c>
      <c r="E252" s="14">
        <v>62.22</v>
      </c>
      <c r="F252" s="15">
        <f t="shared" si="131"/>
        <v>1128.0486000000001</v>
      </c>
      <c r="G252" s="14">
        <v>87.17</v>
      </c>
      <c r="H252" s="15">
        <f t="shared" si="132"/>
        <v>1580.3921000000003</v>
      </c>
      <c r="I252" s="14">
        <v>50.89</v>
      </c>
      <c r="J252" s="15">
        <f t="shared" si="133"/>
        <v>922.63570000000016</v>
      </c>
      <c r="K252" s="14">
        <v>31.875</v>
      </c>
      <c r="L252" s="15">
        <f t="shared" si="134"/>
        <v>577.89375000000007</v>
      </c>
      <c r="M252" s="14">
        <v>36.799999999999997</v>
      </c>
      <c r="N252" s="15">
        <f t="shared" si="135"/>
        <v>667.18400000000008</v>
      </c>
      <c r="O252" s="16">
        <v>40.86</v>
      </c>
      <c r="P252" s="15">
        <f t="shared" si="102"/>
        <v>1067.4675</v>
      </c>
      <c r="Q252" s="11">
        <v>87.73</v>
      </c>
      <c r="R252" s="15">
        <f t="shared" si="103"/>
        <v>2291.94625</v>
      </c>
      <c r="S252" s="11">
        <v>103.45</v>
      </c>
      <c r="T252" s="15">
        <f t="shared" si="104"/>
        <v>2702.6312499999999</v>
      </c>
      <c r="U252" s="11">
        <v>88.07</v>
      </c>
      <c r="V252" s="15">
        <f t="shared" si="105"/>
        <v>2300.8287499999997</v>
      </c>
      <c r="W252" s="11">
        <v>89.06</v>
      </c>
      <c r="X252" s="15">
        <f t="shared" si="106"/>
        <v>2326.6925000000001</v>
      </c>
      <c r="Y252" s="11">
        <v>58.94</v>
      </c>
      <c r="Z252" s="15">
        <f t="shared" si="107"/>
        <v>1539.8074999999999</v>
      </c>
      <c r="AA252" s="23">
        <v>84.191000000000003</v>
      </c>
      <c r="AB252" s="15">
        <f t="shared" si="108"/>
        <v>21994.89875</v>
      </c>
      <c r="AC252" s="23">
        <v>97.227999999999994</v>
      </c>
      <c r="AD252" s="15">
        <f t="shared" si="109"/>
        <v>25400.814999999999</v>
      </c>
      <c r="AE252" s="20">
        <v>89.76</v>
      </c>
      <c r="AF252" s="15">
        <f t="shared" si="110"/>
        <v>23449.8</v>
      </c>
      <c r="AG252" s="21">
        <v>95.03</v>
      </c>
      <c r="AH252" s="15">
        <f t="shared" si="111"/>
        <v>17228.939000000002</v>
      </c>
      <c r="AI252" s="21">
        <v>114.07</v>
      </c>
      <c r="AJ252" s="15">
        <f t="shared" si="112"/>
        <v>20680.891000000003</v>
      </c>
      <c r="AK252" s="20">
        <v>156.85</v>
      </c>
      <c r="AL252" s="15">
        <f t="shared" si="113"/>
        <v>28436.905000000002</v>
      </c>
      <c r="AM252" s="31">
        <v>794.6</v>
      </c>
      <c r="AN252" s="15">
        <f t="shared" si="114"/>
        <v>14406.098000000002</v>
      </c>
      <c r="AO252" s="22">
        <v>236.1</v>
      </c>
      <c r="AP252" s="15">
        <f t="shared" si="115"/>
        <v>6168.1125000000002</v>
      </c>
      <c r="AQ252" s="24">
        <f t="shared" si="116"/>
        <v>1.2743999999999964</v>
      </c>
      <c r="AR252" s="24">
        <f t="shared" si="117"/>
        <v>1.2874999999999979</v>
      </c>
      <c r="AS252" s="24">
        <f t="shared" si="118"/>
        <v>0.80209999999999937</v>
      </c>
      <c r="AT252" s="24">
        <f t="shared" si="119"/>
        <v>1.3360999999999983</v>
      </c>
      <c r="AU252" s="24">
        <f t="shared" si="120"/>
        <v>1.4084999999999965</v>
      </c>
      <c r="AV252" s="24">
        <f t="shared" si="121"/>
        <v>0.93609999999999971</v>
      </c>
      <c r="AW252" s="24">
        <f t="shared" si="122"/>
        <v>1.5511999999999979</v>
      </c>
      <c r="AX252" s="24">
        <f t="shared" si="123"/>
        <v>1.0935999999999986</v>
      </c>
      <c r="AY252" s="24"/>
      <c r="AZ252" s="24"/>
      <c r="BA252" s="24"/>
      <c r="BB252" s="24"/>
      <c r="BC252" s="17">
        <v>18.130000000000003</v>
      </c>
      <c r="BD252" s="12">
        <v>26.125</v>
      </c>
    </row>
    <row r="253" spans="1:56">
      <c r="A253" s="2">
        <v>249</v>
      </c>
      <c r="B253" s="5">
        <v>39435</v>
      </c>
      <c r="C253" s="14">
        <v>34.96</v>
      </c>
      <c r="D253" s="4">
        <f t="shared" si="130"/>
        <v>639.33100000000002</v>
      </c>
      <c r="E253" s="14">
        <v>62.85</v>
      </c>
      <c r="F253" s="15">
        <f t="shared" si="131"/>
        <v>1149.3693750000002</v>
      </c>
      <c r="G253" s="14">
        <v>86.62</v>
      </c>
      <c r="H253" s="15">
        <f t="shared" si="132"/>
        <v>1584.0632500000002</v>
      </c>
      <c r="I253" s="14">
        <v>51.03</v>
      </c>
      <c r="J253" s="15">
        <f t="shared" si="133"/>
        <v>933.21112500000004</v>
      </c>
      <c r="K253" s="14">
        <v>31.9</v>
      </c>
      <c r="L253" s="15">
        <f t="shared" si="134"/>
        <v>583.37125000000003</v>
      </c>
      <c r="M253" s="14">
        <v>36.57</v>
      </c>
      <c r="N253" s="15">
        <f t="shared" si="135"/>
        <v>668.77387500000009</v>
      </c>
      <c r="O253" s="16">
        <v>40.42</v>
      </c>
      <c r="P253" s="15">
        <f t="shared" si="102"/>
        <v>1062.4397000000001</v>
      </c>
      <c r="Q253" s="11">
        <v>87.45</v>
      </c>
      <c r="R253" s="15">
        <f t="shared" si="103"/>
        <v>2298.6232500000001</v>
      </c>
      <c r="S253" s="11">
        <v>104.25</v>
      </c>
      <c r="T253" s="15">
        <f t="shared" si="104"/>
        <v>2740.2112499999998</v>
      </c>
      <c r="U253" s="11">
        <v>87.74</v>
      </c>
      <c r="V253" s="15">
        <f t="shared" si="105"/>
        <v>2306.2458999999999</v>
      </c>
      <c r="W253" s="11">
        <v>88.13</v>
      </c>
      <c r="X253" s="15">
        <f t="shared" si="106"/>
        <v>2316.4970499999999</v>
      </c>
      <c r="Y253" s="11">
        <v>59.98</v>
      </c>
      <c r="Z253" s="15">
        <f t="shared" si="107"/>
        <v>1576.5743</v>
      </c>
      <c r="AA253" s="23">
        <v>84.242000000000004</v>
      </c>
      <c r="AB253" s="15">
        <f t="shared" si="108"/>
        <v>22143.009700000002</v>
      </c>
      <c r="AC253" s="23">
        <v>97.191000000000003</v>
      </c>
      <c r="AD253" s="15">
        <f t="shared" si="109"/>
        <v>25546.654349999997</v>
      </c>
      <c r="AE253" s="20">
        <v>89.88</v>
      </c>
      <c r="AF253" s="15">
        <f t="shared" si="110"/>
        <v>23624.957999999999</v>
      </c>
      <c r="AG253" s="21">
        <v>95.18</v>
      </c>
      <c r="AH253" s="15">
        <f t="shared" si="111"/>
        <v>17406.042500000003</v>
      </c>
      <c r="AI253" s="21">
        <v>114.15</v>
      </c>
      <c r="AJ253" s="15">
        <f t="shared" si="112"/>
        <v>20875.181250000001</v>
      </c>
      <c r="AK253" s="20">
        <v>156.85</v>
      </c>
      <c r="AL253" s="15">
        <f t="shared" si="113"/>
        <v>28683.943750000002</v>
      </c>
      <c r="AM253" s="31">
        <v>795.8</v>
      </c>
      <c r="AN253" s="15">
        <f t="shared" si="114"/>
        <v>14553.192500000001</v>
      </c>
      <c r="AO253" s="22">
        <v>237.5</v>
      </c>
      <c r="AP253" s="15">
        <f t="shared" si="115"/>
        <v>6242.6875</v>
      </c>
      <c r="AQ253" s="24">
        <f t="shared" si="116"/>
        <v>1.1168999999999976</v>
      </c>
      <c r="AR253" s="24">
        <f t="shared" si="117"/>
        <v>1.129999999999999</v>
      </c>
      <c r="AS253" s="24">
        <f t="shared" si="118"/>
        <v>0.64209999999999923</v>
      </c>
      <c r="AT253" s="24">
        <f t="shared" si="119"/>
        <v>1.1785999999999994</v>
      </c>
      <c r="AU253" s="24">
        <f t="shared" si="120"/>
        <v>1.2509999999999977</v>
      </c>
      <c r="AV253" s="24">
        <f t="shared" si="121"/>
        <v>0.77609999999999957</v>
      </c>
      <c r="AW253" s="24">
        <f t="shared" si="122"/>
        <v>1.3936999999999991</v>
      </c>
      <c r="AX253" s="24">
        <f t="shared" si="123"/>
        <v>0.93359999999999843</v>
      </c>
      <c r="AY253" s="24"/>
      <c r="AZ253" s="24"/>
      <c r="BA253" s="24"/>
      <c r="BB253" s="24"/>
      <c r="BC253" s="17">
        <v>18.287500000000001</v>
      </c>
      <c r="BD253" s="12">
        <v>26.285</v>
      </c>
    </row>
    <row r="254" spans="1:56">
      <c r="A254" s="2">
        <v>250</v>
      </c>
      <c r="B254" s="5">
        <v>39436</v>
      </c>
      <c r="C254" s="14">
        <v>37.24</v>
      </c>
      <c r="D254" s="4">
        <f t="shared" si="130"/>
        <v>688.80965999999989</v>
      </c>
      <c r="E254" s="14">
        <v>62.28</v>
      </c>
      <c r="F254" s="15">
        <f t="shared" si="131"/>
        <v>1151.9620199999999</v>
      </c>
      <c r="G254" s="14">
        <v>87.19</v>
      </c>
      <c r="H254" s="15">
        <f t="shared" si="132"/>
        <v>1612.7098349999997</v>
      </c>
      <c r="I254" s="14">
        <v>50.73</v>
      </c>
      <c r="J254" s="15">
        <f t="shared" si="133"/>
        <v>938.32744499999978</v>
      </c>
      <c r="K254" s="14">
        <v>33.005000000000003</v>
      </c>
      <c r="L254" s="15">
        <f t="shared" si="134"/>
        <v>610.47698249999996</v>
      </c>
      <c r="M254" s="14">
        <v>36.520000000000003</v>
      </c>
      <c r="N254" s="15">
        <f t="shared" si="135"/>
        <v>675.49217999999996</v>
      </c>
      <c r="O254" s="16">
        <v>40.409999999999997</v>
      </c>
      <c r="P254" s="15">
        <f t="shared" si="102"/>
        <v>1070.0163899999998</v>
      </c>
      <c r="Q254" s="11">
        <v>87.15</v>
      </c>
      <c r="R254" s="15">
        <f t="shared" si="103"/>
        <v>2307.6448500000001</v>
      </c>
      <c r="S254" s="11">
        <v>105.05</v>
      </c>
      <c r="T254" s="15">
        <f t="shared" si="104"/>
        <v>2781.61895</v>
      </c>
      <c r="U254" s="11">
        <v>87.24</v>
      </c>
      <c r="V254" s="15">
        <f t="shared" si="105"/>
        <v>2310.0279599999999</v>
      </c>
      <c r="W254" s="11">
        <v>88.66</v>
      </c>
      <c r="X254" s="15">
        <f t="shared" si="106"/>
        <v>2347.6281399999998</v>
      </c>
      <c r="Y254" s="11">
        <v>60.74</v>
      </c>
      <c r="Z254" s="15">
        <f t="shared" si="107"/>
        <v>1608.33446</v>
      </c>
      <c r="AA254" s="23">
        <v>84.370999999999995</v>
      </c>
      <c r="AB254" s="15">
        <f t="shared" si="108"/>
        <v>22340.597089999996</v>
      </c>
      <c r="AC254" s="23">
        <v>97.328000000000003</v>
      </c>
      <c r="AD254" s="15">
        <f t="shared" si="109"/>
        <v>25771.481119999997</v>
      </c>
      <c r="AE254" s="20">
        <v>89.57</v>
      </c>
      <c r="AF254" s="15">
        <f t="shared" si="110"/>
        <v>23717.240299999998</v>
      </c>
      <c r="AG254" s="21">
        <v>95.54</v>
      </c>
      <c r="AH254" s="15">
        <f t="shared" si="111"/>
        <v>17671.556099999998</v>
      </c>
      <c r="AI254" s="21">
        <v>114.25</v>
      </c>
      <c r="AJ254" s="15">
        <f t="shared" si="112"/>
        <v>21132.251250000001</v>
      </c>
      <c r="AK254" s="20">
        <v>157</v>
      </c>
      <c r="AL254" s="15">
        <f t="shared" si="113"/>
        <v>29039.504999999994</v>
      </c>
      <c r="AM254" s="29">
        <v>796.9</v>
      </c>
      <c r="AN254" s="15">
        <f t="shared" si="114"/>
        <v>14739.860849999997</v>
      </c>
      <c r="AO254" s="22">
        <v>236.6</v>
      </c>
      <c r="AP254" s="15">
        <f t="shared" si="115"/>
        <v>6264.9313999999995</v>
      </c>
      <c r="AQ254" s="24">
        <f t="shared" si="116"/>
        <v>0.90790000000000148</v>
      </c>
      <c r="AR254" s="24">
        <f t="shared" si="117"/>
        <v>0.92100000000000293</v>
      </c>
      <c r="AS254" s="24">
        <f t="shared" si="118"/>
        <v>0.44810000000000016</v>
      </c>
      <c r="AT254" s="24">
        <f t="shared" si="119"/>
        <v>0.96960000000000335</v>
      </c>
      <c r="AU254" s="24">
        <f t="shared" si="120"/>
        <v>1.0420000000000016</v>
      </c>
      <c r="AV254" s="24">
        <f t="shared" si="121"/>
        <v>0.58210000000000051</v>
      </c>
      <c r="AW254" s="24">
        <f t="shared" si="122"/>
        <v>1.184700000000003</v>
      </c>
      <c r="AX254" s="24">
        <f t="shared" si="123"/>
        <v>0.73959999999999937</v>
      </c>
      <c r="AY254" s="24"/>
      <c r="AZ254" s="24"/>
      <c r="BA254" s="24"/>
      <c r="BB254" s="24"/>
      <c r="BC254" s="17">
        <v>18.496499999999997</v>
      </c>
      <c r="BD254" s="12">
        <v>26.478999999999999</v>
      </c>
    </row>
    <row r="255" spans="1:56">
      <c r="A255" s="2">
        <v>251</v>
      </c>
      <c r="B255" s="5">
        <v>39437</v>
      </c>
      <c r="C255" s="14">
        <v>38</v>
      </c>
      <c r="D255" s="4">
        <f t="shared" si="130"/>
        <v>700.34</v>
      </c>
      <c r="E255" s="14">
        <v>63.07</v>
      </c>
      <c r="F255" s="15">
        <f t="shared" si="131"/>
        <v>1162.3801000000001</v>
      </c>
      <c r="G255" s="14">
        <v>89.07</v>
      </c>
      <c r="H255" s="15">
        <f t="shared" si="132"/>
        <v>1641.5600999999999</v>
      </c>
      <c r="I255" s="14">
        <v>50.91</v>
      </c>
      <c r="J255" s="15">
        <f t="shared" si="133"/>
        <v>938.27129999999988</v>
      </c>
      <c r="K255" s="14">
        <v>33.134999999999998</v>
      </c>
      <c r="L255" s="15">
        <f t="shared" si="134"/>
        <v>610.67804999999998</v>
      </c>
      <c r="M255" s="14">
        <v>37.14</v>
      </c>
      <c r="N255" s="15">
        <f t="shared" si="135"/>
        <v>684.49019999999996</v>
      </c>
      <c r="O255" s="16">
        <v>42.52</v>
      </c>
      <c r="P255" s="15">
        <f t="shared" si="102"/>
        <v>1125.3343200000002</v>
      </c>
      <c r="Q255" s="11">
        <v>87.87</v>
      </c>
      <c r="R255" s="15">
        <f t="shared" si="103"/>
        <v>2325.5674200000003</v>
      </c>
      <c r="S255" s="11">
        <v>108.64</v>
      </c>
      <c r="T255" s="15">
        <f t="shared" si="104"/>
        <v>2875.2662399999999</v>
      </c>
      <c r="U255" s="11">
        <v>89.79</v>
      </c>
      <c r="V255" s="15">
        <f t="shared" si="105"/>
        <v>2376.3821400000002</v>
      </c>
      <c r="W255" s="11">
        <v>90.5</v>
      </c>
      <c r="X255" s="15">
        <f t="shared" si="106"/>
        <v>2395.1730000000002</v>
      </c>
      <c r="Y255" s="11">
        <v>62.06</v>
      </c>
      <c r="Z255" s="15">
        <f t="shared" si="107"/>
        <v>1642.4799600000001</v>
      </c>
      <c r="AA255" s="23">
        <v>84.108999999999995</v>
      </c>
      <c r="AB255" s="15">
        <f t="shared" si="108"/>
        <v>22260.287939999998</v>
      </c>
      <c r="AC255" s="23">
        <v>97.048000000000002</v>
      </c>
      <c r="AD255" s="15">
        <f t="shared" si="109"/>
        <v>25684.723680000003</v>
      </c>
      <c r="AE255" s="20">
        <v>89.56</v>
      </c>
      <c r="AF255" s="15">
        <f t="shared" si="110"/>
        <v>23702.9496</v>
      </c>
      <c r="AG255" s="21">
        <v>95.48</v>
      </c>
      <c r="AH255" s="15">
        <f t="shared" si="111"/>
        <v>17596.964</v>
      </c>
      <c r="AI255" s="21">
        <v>114.27</v>
      </c>
      <c r="AJ255" s="15">
        <f t="shared" si="112"/>
        <v>21059.960999999999</v>
      </c>
      <c r="AK255" s="20">
        <v>156.75</v>
      </c>
      <c r="AL255" s="15">
        <f t="shared" si="113"/>
        <v>28889.025000000001</v>
      </c>
      <c r="AM255" s="29">
        <v>810.7</v>
      </c>
      <c r="AN255" s="15">
        <f t="shared" si="114"/>
        <v>14941.201000000001</v>
      </c>
      <c r="AO255" s="22">
        <v>240.52</v>
      </c>
      <c r="AP255" s="15">
        <f t="shared" si="115"/>
        <v>6365.6023200000009</v>
      </c>
      <c r="AQ255" s="24">
        <f t="shared" si="116"/>
        <v>0.97439999999999927</v>
      </c>
      <c r="AR255" s="24">
        <f t="shared" si="117"/>
        <v>0.98750000000000071</v>
      </c>
      <c r="AS255" s="24">
        <f t="shared" si="118"/>
        <v>0.46109999999999829</v>
      </c>
      <c r="AT255" s="24">
        <f t="shared" si="119"/>
        <v>1.0361000000000011</v>
      </c>
      <c r="AU255" s="24">
        <f t="shared" si="120"/>
        <v>1.1084999999999994</v>
      </c>
      <c r="AV255" s="24">
        <f t="shared" si="121"/>
        <v>0.59509999999999863</v>
      </c>
      <c r="AW255" s="24">
        <f t="shared" si="122"/>
        <v>1.2512000000000008</v>
      </c>
      <c r="AX255" s="24">
        <f t="shared" si="123"/>
        <v>0.75259999999999749</v>
      </c>
      <c r="AY255" s="24"/>
      <c r="AZ255" s="24"/>
      <c r="BA255" s="24"/>
      <c r="BB255" s="24"/>
      <c r="BC255" s="17">
        <v>18.43</v>
      </c>
      <c r="BD255" s="12">
        <v>26.466000000000001</v>
      </c>
    </row>
    <row r="256" spans="1:56">
      <c r="A256" s="2">
        <v>252</v>
      </c>
      <c r="B256" s="5">
        <v>39443</v>
      </c>
      <c r="C256" s="14">
        <v>36.86</v>
      </c>
      <c r="D256" s="4">
        <f t="shared" si="130"/>
        <v>670.94415000000004</v>
      </c>
      <c r="E256" s="14">
        <v>62.3</v>
      </c>
      <c r="F256" s="15">
        <f t="shared" si="131"/>
        <v>1134.01575</v>
      </c>
      <c r="G256" s="14">
        <v>88.88</v>
      </c>
      <c r="H256" s="15">
        <f t="shared" si="132"/>
        <v>1617.8381999999999</v>
      </c>
      <c r="I256" s="14">
        <v>51.32</v>
      </c>
      <c r="J256" s="15">
        <f t="shared" si="133"/>
        <v>934.15230000000008</v>
      </c>
      <c r="K256" s="14">
        <v>32.5</v>
      </c>
      <c r="L256" s="15">
        <f t="shared" si="134"/>
        <v>591.58125000000007</v>
      </c>
      <c r="M256" s="14">
        <v>37.19</v>
      </c>
      <c r="N256" s="15">
        <f t="shared" si="135"/>
        <v>676.95097499999997</v>
      </c>
      <c r="O256" s="16">
        <v>42.36</v>
      </c>
      <c r="P256" s="15">
        <f t="shared" si="102"/>
        <v>1126.81836</v>
      </c>
      <c r="Q256" s="11">
        <v>89.14</v>
      </c>
      <c r="R256" s="15">
        <f t="shared" si="103"/>
        <v>2371.2131399999998</v>
      </c>
      <c r="S256" s="11">
        <v>108.03</v>
      </c>
      <c r="T256" s="15">
        <f t="shared" si="104"/>
        <v>2873.7060299999998</v>
      </c>
      <c r="U256" s="11">
        <v>90.5</v>
      </c>
      <c r="V256" s="15">
        <f t="shared" si="105"/>
        <v>2407.3905</v>
      </c>
      <c r="W256" s="11">
        <v>89.91</v>
      </c>
      <c r="X256" s="15">
        <f t="shared" si="106"/>
        <v>2391.6959099999999</v>
      </c>
      <c r="Y256" s="11">
        <v>61.4</v>
      </c>
      <c r="Z256" s="15">
        <f t="shared" si="107"/>
        <v>1633.3013999999998</v>
      </c>
      <c r="AA256" s="23">
        <v>84.016000000000005</v>
      </c>
      <c r="AB256" s="15">
        <f t="shared" si="108"/>
        <v>22349.096160000001</v>
      </c>
      <c r="AC256" s="23">
        <v>96.856999999999999</v>
      </c>
      <c r="AD256" s="15">
        <f t="shared" si="109"/>
        <v>25764.930569999997</v>
      </c>
      <c r="AE256" s="20">
        <v>91.75</v>
      </c>
      <c r="AF256" s="15">
        <f t="shared" si="110"/>
        <v>24406.417499999996</v>
      </c>
      <c r="AG256" s="21">
        <v>94.57</v>
      </c>
      <c r="AH256" s="15">
        <f t="shared" si="111"/>
        <v>17214.10425</v>
      </c>
      <c r="AI256" s="21">
        <v>113.95</v>
      </c>
      <c r="AJ256" s="15">
        <f t="shared" si="112"/>
        <v>20741.748750000002</v>
      </c>
      <c r="AK256" s="20">
        <v>156.75</v>
      </c>
      <c r="AL256" s="15">
        <f t="shared" si="113"/>
        <v>28532.418750000001</v>
      </c>
      <c r="AM256" s="29">
        <v>824.3</v>
      </c>
      <c r="AN256" s="15">
        <f t="shared" si="114"/>
        <v>15004.320749999999</v>
      </c>
      <c r="AO256" s="22">
        <v>251.77</v>
      </c>
      <c r="AP256" s="15">
        <f t="shared" si="115"/>
        <v>6697.3337700000002</v>
      </c>
      <c r="AQ256" s="24">
        <f t="shared" si="116"/>
        <v>1.2018999999999984</v>
      </c>
      <c r="AR256" s="24">
        <f t="shared" si="117"/>
        <v>1.2149999999999999</v>
      </c>
      <c r="AS256" s="24">
        <f t="shared" si="118"/>
        <v>0.32610000000000028</v>
      </c>
      <c r="AT256" s="24">
        <f t="shared" si="119"/>
        <v>1.2636000000000003</v>
      </c>
      <c r="AU256" s="24">
        <f t="shared" si="120"/>
        <v>1.3359999999999985</v>
      </c>
      <c r="AV256" s="24">
        <f t="shared" si="121"/>
        <v>0.46010000000000062</v>
      </c>
      <c r="AW256" s="24">
        <f t="shared" si="122"/>
        <v>1.4786999999999999</v>
      </c>
      <c r="AX256" s="24">
        <f t="shared" si="123"/>
        <v>0.61759999999999948</v>
      </c>
      <c r="AY256" s="24"/>
      <c r="AZ256" s="24"/>
      <c r="BA256" s="24"/>
      <c r="BB256" s="24"/>
      <c r="BC256" s="17">
        <v>18.202500000000001</v>
      </c>
      <c r="BD256" s="12">
        <v>26.600999999999999</v>
      </c>
    </row>
    <row r="257" spans="1:56">
      <c r="A257" s="2">
        <v>253</v>
      </c>
      <c r="B257" s="5">
        <v>39444</v>
      </c>
      <c r="C257" s="14">
        <v>36.880000000000003</v>
      </c>
      <c r="D257" s="4">
        <f t="shared" si="130"/>
        <v>667.12231999999995</v>
      </c>
      <c r="E257" s="14">
        <v>62.27</v>
      </c>
      <c r="F257" s="15">
        <f t="shared" si="131"/>
        <v>1126.40203</v>
      </c>
      <c r="G257" s="14">
        <v>88.25</v>
      </c>
      <c r="H257" s="15">
        <f t="shared" si="132"/>
        <v>1596.3542499999999</v>
      </c>
      <c r="I257" s="14">
        <v>50.75</v>
      </c>
      <c r="J257" s="15">
        <f t="shared" si="133"/>
        <v>918.01674999999989</v>
      </c>
      <c r="K257" s="14">
        <v>32.155000000000001</v>
      </c>
      <c r="L257" s="15">
        <f t="shared" si="134"/>
        <v>581.65179499999999</v>
      </c>
      <c r="M257" s="14">
        <v>37.340000000000003</v>
      </c>
      <c r="N257" s="15">
        <f t="shared" si="135"/>
        <v>675.44326000000001</v>
      </c>
      <c r="O257" s="16">
        <v>42.35</v>
      </c>
      <c r="P257" s="15">
        <f t="shared" si="102"/>
        <v>1127.251125</v>
      </c>
      <c r="Q257" s="11">
        <v>89.4</v>
      </c>
      <c r="R257" s="15">
        <f t="shared" si="103"/>
        <v>2379.6044999999999</v>
      </c>
      <c r="S257" s="11">
        <v>108.42</v>
      </c>
      <c r="T257" s="15">
        <f t="shared" si="104"/>
        <v>2885.8693499999999</v>
      </c>
      <c r="U257" s="11">
        <v>90.72</v>
      </c>
      <c r="V257" s="15">
        <f t="shared" si="105"/>
        <v>2414.7395999999999</v>
      </c>
      <c r="W257" s="11">
        <v>90.49</v>
      </c>
      <c r="X257" s="15">
        <f t="shared" si="106"/>
        <v>2408.6175749999998</v>
      </c>
      <c r="Y257" s="11">
        <v>62.37</v>
      </c>
      <c r="Z257" s="15">
        <f t="shared" si="107"/>
        <v>1660.1334749999999</v>
      </c>
      <c r="AA257" s="23">
        <v>84.18</v>
      </c>
      <c r="AB257" s="15">
        <f t="shared" si="108"/>
        <v>22406.611500000003</v>
      </c>
      <c r="AC257" s="23">
        <v>97.16</v>
      </c>
      <c r="AD257" s="15">
        <f t="shared" si="109"/>
        <v>25861.563000000002</v>
      </c>
      <c r="AE257" s="20">
        <v>90.8</v>
      </c>
      <c r="AF257" s="15">
        <f t="shared" si="110"/>
        <v>24168.689999999995</v>
      </c>
      <c r="AG257" s="21">
        <v>94.91</v>
      </c>
      <c r="AH257" s="15">
        <f t="shared" si="111"/>
        <v>17168.269899999999</v>
      </c>
      <c r="AI257" s="21">
        <v>114.03</v>
      </c>
      <c r="AJ257" s="15">
        <f t="shared" si="112"/>
        <v>20626.886699999999</v>
      </c>
      <c r="AK257" s="20">
        <v>157.25</v>
      </c>
      <c r="AL257" s="15">
        <f t="shared" si="113"/>
        <v>28444.952499999999</v>
      </c>
      <c r="AM257" s="29">
        <v>839.3</v>
      </c>
      <c r="AN257" s="15">
        <f t="shared" si="114"/>
        <v>15182.097699999998</v>
      </c>
      <c r="AO257" s="22">
        <v>248.6</v>
      </c>
      <c r="AP257" s="15">
        <f t="shared" si="115"/>
        <v>6617.1104999999998</v>
      </c>
      <c r="AQ257" s="24">
        <f t="shared" si="116"/>
        <v>1.3154000000000003</v>
      </c>
      <c r="AR257" s="24">
        <f t="shared" si="117"/>
        <v>1.3285000000000018</v>
      </c>
      <c r="AS257" s="24">
        <f t="shared" si="118"/>
        <v>0.30959999999999965</v>
      </c>
      <c r="AT257" s="24">
        <f t="shared" si="119"/>
        <v>1.3771000000000022</v>
      </c>
      <c r="AU257" s="24">
        <f t="shared" si="120"/>
        <v>1.4495000000000005</v>
      </c>
      <c r="AV257" s="24">
        <f t="shared" si="121"/>
        <v>0.44359999999999999</v>
      </c>
      <c r="AW257" s="24">
        <f t="shared" si="122"/>
        <v>1.5922000000000018</v>
      </c>
      <c r="AX257" s="24">
        <f t="shared" si="123"/>
        <v>0.60109999999999886</v>
      </c>
      <c r="AY257" s="24"/>
      <c r="AZ257" s="24"/>
      <c r="BA257" s="24"/>
      <c r="BB257" s="24"/>
      <c r="BC257" s="17">
        <v>18.088999999999999</v>
      </c>
      <c r="BD257" s="12">
        <v>26.6175</v>
      </c>
    </row>
    <row r="258" spans="1:56">
      <c r="A258" s="2">
        <v>254</v>
      </c>
      <c r="B258" s="5">
        <v>39449</v>
      </c>
      <c r="C258" s="14">
        <v>36.06</v>
      </c>
      <c r="D258" s="4">
        <f t="shared" si="130"/>
        <v>645.83460000000002</v>
      </c>
      <c r="E258" s="14">
        <v>61.09</v>
      </c>
      <c r="F258" s="15">
        <f t="shared" si="131"/>
        <v>1094.1219000000001</v>
      </c>
      <c r="G258" s="14">
        <v>86.62</v>
      </c>
      <c r="H258" s="15">
        <f t="shared" si="132"/>
        <v>1551.3642</v>
      </c>
      <c r="I258" s="14">
        <v>50.17</v>
      </c>
      <c r="J258" s="15">
        <f t="shared" si="133"/>
        <v>898.54470000000003</v>
      </c>
      <c r="K258" s="14">
        <v>31.64</v>
      </c>
      <c r="L258" s="15">
        <f t="shared" si="134"/>
        <v>566.67240000000004</v>
      </c>
      <c r="M258" s="14">
        <v>36.76</v>
      </c>
      <c r="N258" s="15">
        <f t="shared" si="135"/>
        <v>658.37159999999994</v>
      </c>
      <c r="O258" s="16">
        <v>42.73</v>
      </c>
      <c r="P258" s="15">
        <f t="shared" si="102"/>
        <v>1126.3627999999999</v>
      </c>
      <c r="Q258" s="11">
        <v>88.27</v>
      </c>
      <c r="R258" s="15">
        <f t="shared" si="103"/>
        <v>2326.7972</v>
      </c>
      <c r="S258" s="11">
        <v>106.75</v>
      </c>
      <c r="T258" s="15">
        <f t="shared" si="104"/>
        <v>2813.93</v>
      </c>
      <c r="U258" s="11">
        <v>89.1</v>
      </c>
      <c r="V258" s="15">
        <f t="shared" si="105"/>
        <v>2348.6759999999999</v>
      </c>
      <c r="W258" s="11">
        <v>90.32</v>
      </c>
      <c r="X258" s="15">
        <f t="shared" si="106"/>
        <v>2380.8352</v>
      </c>
      <c r="Y258" s="11">
        <v>61.33</v>
      </c>
      <c r="Z258" s="15">
        <f t="shared" si="107"/>
        <v>1616.6587999999999</v>
      </c>
      <c r="AA258" s="23">
        <v>84.918999999999997</v>
      </c>
      <c r="AB258" s="15">
        <f t="shared" si="108"/>
        <v>22384.648400000002</v>
      </c>
      <c r="AC258" s="23">
        <v>97.841999999999999</v>
      </c>
      <c r="AD258" s="15">
        <f t="shared" si="109"/>
        <v>25791.1512</v>
      </c>
      <c r="AE258" s="20">
        <v>90.52</v>
      </c>
      <c r="AF258" s="15">
        <f t="shared" si="110"/>
        <v>23861.072</v>
      </c>
      <c r="AG258" s="21">
        <v>95.56</v>
      </c>
      <c r="AH258" s="15">
        <f t="shared" si="111"/>
        <v>17114.796000000002</v>
      </c>
      <c r="AI258" s="21">
        <v>113.82</v>
      </c>
      <c r="AJ258" s="15">
        <f t="shared" si="112"/>
        <v>20385.161999999997</v>
      </c>
      <c r="AK258" s="20">
        <v>157.15</v>
      </c>
      <c r="AL258" s="15">
        <f t="shared" si="113"/>
        <v>28145.565000000002</v>
      </c>
      <c r="AM258" s="29">
        <v>856</v>
      </c>
      <c r="AN258" s="15">
        <f t="shared" si="114"/>
        <v>15330.960000000001</v>
      </c>
      <c r="AO258" s="22">
        <v>255.64</v>
      </c>
      <c r="AP258" s="15">
        <f t="shared" si="115"/>
        <v>6738.6703999999991</v>
      </c>
      <c r="AQ258" s="24">
        <f t="shared" si="116"/>
        <v>1.4943999999999988</v>
      </c>
      <c r="AR258" s="24">
        <f t="shared" si="117"/>
        <v>1.5075000000000003</v>
      </c>
      <c r="AS258" s="24">
        <f t="shared" si="118"/>
        <v>0.56709999999999994</v>
      </c>
      <c r="AT258" s="24">
        <f t="shared" si="119"/>
        <v>1.5561000000000007</v>
      </c>
      <c r="AU258" s="24">
        <f t="shared" si="120"/>
        <v>1.6284999999999989</v>
      </c>
      <c r="AV258" s="24">
        <f t="shared" si="121"/>
        <v>0.70110000000000028</v>
      </c>
      <c r="AW258" s="24">
        <f t="shared" si="122"/>
        <v>1.7712000000000003</v>
      </c>
      <c r="AX258" s="24">
        <f t="shared" si="123"/>
        <v>0.85859999999999914</v>
      </c>
      <c r="AY258" s="24"/>
      <c r="AZ258" s="24"/>
      <c r="BA258" s="24"/>
      <c r="BB258" s="24"/>
      <c r="BC258" s="17">
        <v>17.91</v>
      </c>
      <c r="BD258" s="12">
        <v>26.36</v>
      </c>
    </row>
    <row r="259" spans="1:56">
      <c r="A259" s="2">
        <v>255</v>
      </c>
      <c r="B259" s="5">
        <v>39450</v>
      </c>
      <c r="C259" s="14">
        <v>35.44</v>
      </c>
      <c r="D259" s="4">
        <f t="shared" si="130"/>
        <v>629.27264000000002</v>
      </c>
      <c r="E259" s="14">
        <v>61.73</v>
      </c>
      <c r="F259" s="15">
        <f t="shared" si="131"/>
        <v>1096.0778800000001</v>
      </c>
      <c r="G259" s="14">
        <v>86.98</v>
      </c>
      <c r="H259" s="15">
        <f t="shared" si="132"/>
        <v>1544.41688</v>
      </c>
      <c r="I259" s="14">
        <v>50.77</v>
      </c>
      <c r="J259" s="15">
        <f t="shared" si="133"/>
        <v>901.47212000000002</v>
      </c>
      <c r="K259" s="14">
        <v>31.355</v>
      </c>
      <c r="L259" s="15">
        <f t="shared" si="134"/>
        <v>556.73937999999998</v>
      </c>
      <c r="M259" s="14">
        <v>36.799999999999997</v>
      </c>
      <c r="N259" s="15">
        <f t="shared" si="135"/>
        <v>653.42079999999999</v>
      </c>
      <c r="O259" s="16">
        <v>42.09</v>
      </c>
      <c r="P259" s="15">
        <f t="shared" si="102"/>
        <v>1101.3690300000001</v>
      </c>
      <c r="Q259" s="11">
        <v>87.65</v>
      </c>
      <c r="R259" s="15">
        <f t="shared" si="103"/>
        <v>2293.5375500000005</v>
      </c>
      <c r="S259" s="11">
        <v>105.9</v>
      </c>
      <c r="T259" s="15">
        <f t="shared" si="104"/>
        <v>2771.0853000000002</v>
      </c>
      <c r="U259" s="11">
        <v>86.13</v>
      </c>
      <c r="V259" s="15">
        <f t="shared" si="105"/>
        <v>2253.7637100000002</v>
      </c>
      <c r="W259" s="11">
        <v>90.5</v>
      </c>
      <c r="X259" s="15">
        <f t="shared" si="106"/>
        <v>2368.1134999999999</v>
      </c>
      <c r="Y259" s="11">
        <v>61.67</v>
      </c>
      <c r="Z259" s="15">
        <f t="shared" si="107"/>
        <v>1613.7188900000001</v>
      </c>
      <c r="AA259" s="23">
        <v>85.135000000000005</v>
      </c>
      <c r="AB259" s="15">
        <f t="shared" si="108"/>
        <v>22277.275450000001</v>
      </c>
      <c r="AC259" s="23">
        <v>97.98</v>
      </c>
      <c r="AD259" s="15">
        <f t="shared" si="109"/>
        <v>25638.426600000003</v>
      </c>
      <c r="AE259" s="20">
        <v>90.72</v>
      </c>
      <c r="AF259" s="15">
        <f t="shared" si="110"/>
        <v>23738.702400000002</v>
      </c>
      <c r="AG259" s="21">
        <v>96.41</v>
      </c>
      <c r="AH259" s="15">
        <f t="shared" si="111"/>
        <v>17118.559600000001</v>
      </c>
      <c r="AI259" s="21">
        <v>114.13</v>
      </c>
      <c r="AJ259" s="15">
        <f t="shared" si="112"/>
        <v>20264.9228</v>
      </c>
      <c r="AK259" s="20">
        <v>156.9</v>
      </c>
      <c r="AL259" s="15">
        <f t="shared" si="113"/>
        <v>27859.164000000001</v>
      </c>
      <c r="AM259" s="29">
        <v>863</v>
      </c>
      <c r="AN259" s="15">
        <f t="shared" si="114"/>
        <v>15323.428</v>
      </c>
      <c r="AO259" s="22">
        <v>253.52</v>
      </c>
      <c r="AP259" s="15">
        <f t="shared" si="115"/>
        <v>6633.8578400000006</v>
      </c>
      <c r="AQ259" s="24">
        <f t="shared" si="116"/>
        <v>1.6483999999999988</v>
      </c>
      <c r="AR259" s="24">
        <f t="shared" si="117"/>
        <v>1.6615000000000002</v>
      </c>
      <c r="AS259" s="24">
        <f t="shared" si="118"/>
        <v>0.76009999999999778</v>
      </c>
      <c r="AT259" s="24">
        <f t="shared" si="119"/>
        <v>1.7101000000000006</v>
      </c>
      <c r="AU259" s="24">
        <f t="shared" si="120"/>
        <v>1.7824999999999989</v>
      </c>
      <c r="AV259" s="24">
        <f t="shared" si="121"/>
        <v>0.89409999999999812</v>
      </c>
      <c r="AW259" s="24">
        <f t="shared" si="122"/>
        <v>1.9252000000000002</v>
      </c>
      <c r="AX259" s="24">
        <f t="shared" si="123"/>
        <v>1.051599999999997</v>
      </c>
      <c r="AY259" s="24"/>
      <c r="AZ259" s="24"/>
      <c r="BA259" s="24"/>
      <c r="BB259" s="24"/>
      <c r="BC259" s="17">
        <v>17.756</v>
      </c>
      <c r="BD259" s="12">
        <v>26.167000000000002</v>
      </c>
    </row>
    <row r="260" spans="1:56">
      <c r="A260" s="2">
        <v>256</v>
      </c>
      <c r="B260" s="5">
        <v>39451</v>
      </c>
      <c r="C260" s="14">
        <v>34.909999999999997</v>
      </c>
      <c r="D260" s="4">
        <f t="shared" si="130"/>
        <v>618.34337499999992</v>
      </c>
      <c r="E260" s="14">
        <v>61.85</v>
      </c>
      <c r="F260" s="15">
        <f t="shared" si="131"/>
        <v>1095.5181249999998</v>
      </c>
      <c r="G260" s="14">
        <v>85.82</v>
      </c>
      <c r="H260" s="15">
        <f t="shared" si="132"/>
        <v>1520.0867499999997</v>
      </c>
      <c r="I260" s="14">
        <v>50.29</v>
      </c>
      <c r="J260" s="15">
        <f t="shared" si="133"/>
        <v>890.76162499999987</v>
      </c>
      <c r="K260" s="14">
        <v>30.87</v>
      </c>
      <c r="L260" s="15">
        <f t="shared" si="134"/>
        <v>546.78487499999994</v>
      </c>
      <c r="M260" s="14">
        <v>36.04</v>
      </c>
      <c r="N260" s="15">
        <f t="shared" si="135"/>
        <v>638.35849999999994</v>
      </c>
      <c r="O260" s="16">
        <v>40.9</v>
      </c>
      <c r="P260" s="15">
        <f t="shared" si="102"/>
        <v>1067.9398999999999</v>
      </c>
      <c r="Q260" s="11">
        <v>87.22</v>
      </c>
      <c r="R260" s="15">
        <f t="shared" si="103"/>
        <v>2277.4014199999997</v>
      </c>
      <c r="S260" s="11">
        <v>103.05</v>
      </c>
      <c r="T260" s="15">
        <f t="shared" si="104"/>
        <v>2690.7385499999996</v>
      </c>
      <c r="U260" s="11">
        <v>82.35</v>
      </c>
      <c r="V260" s="15">
        <f t="shared" si="105"/>
        <v>2150.2408499999997</v>
      </c>
      <c r="W260" s="11">
        <v>94.5</v>
      </c>
      <c r="X260" s="15">
        <f t="shared" si="106"/>
        <v>2467.4894999999997</v>
      </c>
      <c r="Y260" s="11">
        <v>62.15</v>
      </c>
      <c r="Z260" s="15">
        <f t="shared" si="107"/>
        <v>1622.7986499999997</v>
      </c>
      <c r="AA260" s="23">
        <v>85.325000000000003</v>
      </c>
      <c r="AB260" s="15">
        <f t="shared" si="108"/>
        <v>22279.210749999998</v>
      </c>
      <c r="AC260" s="23">
        <v>98.215000000000003</v>
      </c>
      <c r="AD260" s="15">
        <f t="shared" si="109"/>
        <v>25644.91865</v>
      </c>
      <c r="AE260" s="20">
        <v>90.7</v>
      </c>
      <c r="AF260" s="15">
        <f t="shared" si="110"/>
        <v>23682.677</v>
      </c>
      <c r="AG260" s="21">
        <v>96.48</v>
      </c>
      <c r="AH260" s="15">
        <f t="shared" si="111"/>
        <v>17089.02</v>
      </c>
      <c r="AI260" s="21">
        <v>114.28</v>
      </c>
      <c r="AJ260" s="15">
        <f t="shared" si="112"/>
        <v>20241.844999999998</v>
      </c>
      <c r="AK260" s="20">
        <v>157.05000000000001</v>
      </c>
      <c r="AL260" s="15">
        <f t="shared" si="113"/>
        <v>27817.481250000001</v>
      </c>
      <c r="AM260" s="29">
        <v>859</v>
      </c>
      <c r="AN260" s="15">
        <f t="shared" si="114"/>
        <v>15215.037499999999</v>
      </c>
      <c r="AO260" s="22">
        <v>245.6</v>
      </c>
      <c r="AP260" s="15">
        <f t="shared" si="115"/>
        <v>6412.8615999999993</v>
      </c>
      <c r="AQ260" s="24">
        <f t="shared" si="116"/>
        <v>1.6919000000000004</v>
      </c>
      <c r="AR260" s="24">
        <f t="shared" si="117"/>
        <v>1.7050000000000018</v>
      </c>
      <c r="AS260" s="24">
        <f t="shared" si="118"/>
        <v>0.81610000000000227</v>
      </c>
      <c r="AT260" s="24">
        <f t="shared" si="119"/>
        <v>1.7536000000000023</v>
      </c>
      <c r="AU260" s="24">
        <f t="shared" si="120"/>
        <v>1.8260000000000005</v>
      </c>
      <c r="AV260" s="24">
        <f t="shared" si="121"/>
        <v>0.95010000000000261</v>
      </c>
      <c r="AW260" s="24">
        <f t="shared" si="122"/>
        <v>1.9687000000000019</v>
      </c>
      <c r="AX260" s="24">
        <f t="shared" si="123"/>
        <v>1.1076000000000015</v>
      </c>
      <c r="AY260" s="24"/>
      <c r="AZ260" s="24"/>
      <c r="BA260" s="24"/>
      <c r="BB260" s="24"/>
      <c r="BC260" s="17">
        <v>17.712499999999999</v>
      </c>
      <c r="BD260" s="12">
        <v>26.110999999999997</v>
      </c>
    </row>
    <row r="261" spans="1:56">
      <c r="A261" s="2">
        <v>257</v>
      </c>
      <c r="B261" s="5">
        <v>39454</v>
      </c>
      <c r="C261" s="14">
        <v>33.97</v>
      </c>
      <c r="D261" s="4">
        <f t="shared" si="130"/>
        <v>603.3581549999999</v>
      </c>
      <c r="E261" s="14">
        <v>63.31</v>
      </c>
      <c r="F261" s="15">
        <f t="shared" si="131"/>
        <v>1124.4805649999998</v>
      </c>
      <c r="G261" s="14">
        <v>82.87</v>
      </c>
      <c r="H261" s="15">
        <f t="shared" si="132"/>
        <v>1471.895505</v>
      </c>
      <c r="I261" s="14">
        <v>52.75</v>
      </c>
      <c r="J261" s="15">
        <f t="shared" si="133"/>
        <v>936.91912499999989</v>
      </c>
      <c r="K261" s="14">
        <v>31.055</v>
      </c>
      <c r="L261" s="15">
        <f t="shared" si="134"/>
        <v>551.58338249999997</v>
      </c>
      <c r="M261" s="14">
        <v>36.18</v>
      </c>
      <c r="N261" s="15">
        <f t="shared" si="135"/>
        <v>642.61106999999993</v>
      </c>
      <c r="O261" s="16">
        <v>41.98</v>
      </c>
      <c r="P261" s="15">
        <f t="shared" ref="P261:P324" si="136">O261*BD261</f>
        <v>1095.4680999999998</v>
      </c>
      <c r="Q261" s="11">
        <v>86.72</v>
      </c>
      <c r="R261" s="15">
        <f t="shared" ref="R261:R324" si="137">Q261*BD261</f>
        <v>2262.9584</v>
      </c>
      <c r="S261" s="11">
        <v>101.45</v>
      </c>
      <c r="T261" s="15">
        <f t="shared" ref="T261:T324" si="138">S261*BD261</f>
        <v>2647.3377500000001</v>
      </c>
      <c r="U261" s="11">
        <v>77.09</v>
      </c>
      <c r="V261" s="15">
        <f t="shared" ref="V261:V324" si="139">U261*BD261</f>
        <v>2011.66355</v>
      </c>
      <c r="W261" s="11">
        <v>95.64</v>
      </c>
      <c r="X261" s="15">
        <f t="shared" ref="X261:X324" si="140">W261*BD261</f>
        <v>2495.7257999999997</v>
      </c>
      <c r="Y261" s="11">
        <v>63.53</v>
      </c>
      <c r="Z261" s="15">
        <f t="shared" ref="Z261:Z324" si="141">Y261*BD261</f>
        <v>1657.8153499999999</v>
      </c>
      <c r="AA261" s="23">
        <v>85.4</v>
      </c>
      <c r="AB261" s="15">
        <f t="shared" ref="AB261:AB324" si="142">AA261*BD261*10</f>
        <v>22285.129999999997</v>
      </c>
      <c r="AC261" s="23">
        <v>98.260999999999996</v>
      </c>
      <c r="AD261" s="15">
        <f t="shared" ref="AD261:AD324" si="143">AC261*BD261*10</f>
        <v>25641.207949999996</v>
      </c>
      <c r="AE261" s="20">
        <v>90.29</v>
      </c>
      <c r="AF261" s="15">
        <f t="shared" ref="AF261:AF324" si="144">AE261*BD261*10</f>
        <v>23561.175499999998</v>
      </c>
      <c r="AG261" s="21">
        <v>96.56</v>
      </c>
      <c r="AH261" s="15">
        <f t="shared" ref="AH261:AH324" si="145">AG261*BC261*10</f>
        <v>17150.504399999998</v>
      </c>
      <c r="AI261" s="21">
        <v>114.38</v>
      </c>
      <c r="AJ261" s="15">
        <f t="shared" ref="AJ261:AJ324" si="146">AI261*BC261*10</f>
        <v>20315.603699999996</v>
      </c>
      <c r="AK261" s="20">
        <v>157.4</v>
      </c>
      <c r="AL261" s="15">
        <f t="shared" ref="AL261:AL324" si="147">AK261*BC261*10</f>
        <v>27956.600999999995</v>
      </c>
      <c r="AM261" s="29">
        <v>877.8</v>
      </c>
      <c r="AN261" s="15">
        <f t="shared" ref="AN261:AN324" si="148">AM261*BC261</f>
        <v>15591.044699999997</v>
      </c>
      <c r="AO261" s="22">
        <v>243.03</v>
      </c>
      <c r="AP261" s="15">
        <f t="shared" ref="AP261:AP324" si="149">AO261*BD261</f>
        <v>6341.8678499999996</v>
      </c>
      <c r="AQ261" s="24">
        <f t="shared" ref="AQ261:AQ324" si="150">-BC261+19.4044</f>
        <v>1.6429000000000009</v>
      </c>
      <c r="AR261" s="24">
        <f t="shared" ref="AR261:AR324" si="151">-BC261+19.4175</f>
        <v>1.6560000000000024</v>
      </c>
      <c r="AS261" s="24">
        <f t="shared" ref="AS261:AS324" si="152">-BD261+26.9271</f>
        <v>0.83210000000000051</v>
      </c>
      <c r="AT261" s="24">
        <f t="shared" ref="AT261:AT324" si="153">-BC261+19.4661</f>
        <v>1.7046000000000028</v>
      </c>
      <c r="AU261" s="24">
        <f t="shared" ref="AU261:AU324" si="154">-BC261+19.5385</f>
        <v>1.777000000000001</v>
      </c>
      <c r="AV261" s="24">
        <f t="shared" ref="AV261:AV324" si="155">-BD261+27.0611</f>
        <v>0.96610000000000085</v>
      </c>
      <c r="AW261" s="24">
        <f t="shared" ref="AW261:AW324" si="156">-BC261+19.6812</f>
        <v>1.9197000000000024</v>
      </c>
      <c r="AX261" s="24">
        <f t="shared" ref="AX261:AX324" si="157">-BD261+27.2186</f>
        <v>1.1235999999999997</v>
      </c>
      <c r="AY261" s="24"/>
      <c r="AZ261" s="24"/>
      <c r="BA261" s="24"/>
      <c r="BB261" s="24"/>
      <c r="BC261" s="17">
        <v>17.761499999999998</v>
      </c>
      <c r="BD261" s="12">
        <v>26.094999999999999</v>
      </c>
    </row>
    <row r="262" spans="1:56">
      <c r="A262" s="2">
        <v>258</v>
      </c>
      <c r="B262" s="5">
        <v>39455</v>
      </c>
      <c r="C262" s="14">
        <v>33.97</v>
      </c>
      <c r="D262" s="4">
        <f t="shared" si="130"/>
        <v>602.28809999999999</v>
      </c>
      <c r="E262" s="14">
        <v>63.57</v>
      </c>
      <c r="F262" s="15">
        <f t="shared" si="131"/>
        <v>1127.0961</v>
      </c>
      <c r="G262" s="14">
        <v>79.91</v>
      </c>
      <c r="H262" s="15">
        <f t="shared" si="132"/>
        <v>1416.8043</v>
      </c>
      <c r="I262" s="14">
        <v>53.44</v>
      </c>
      <c r="J262" s="15">
        <f t="shared" si="133"/>
        <v>947.49119999999994</v>
      </c>
      <c r="K262" s="14">
        <v>30.914999999999999</v>
      </c>
      <c r="L262" s="15">
        <f t="shared" si="134"/>
        <v>548.12294999999995</v>
      </c>
      <c r="M262" s="14">
        <v>35.4</v>
      </c>
      <c r="N262" s="15">
        <f t="shared" si="135"/>
        <v>627.64199999999994</v>
      </c>
      <c r="O262" s="16">
        <v>42</v>
      </c>
      <c r="P262" s="15">
        <f t="shared" si="136"/>
        <v>1094.835</v>
      </c>
      <c r="Q262" s="11">
        <v>86.06</v>
      </c>
      <c r="R262" s="15">
        <f t="shared" si="137"/>
        <v>2243.3690499999998</v>
      </c>
      <c r="S262" s="11">
        <v>104.25</v>
      </c>
      <c r="T262" s="15">
        <f t="shared" si="138"/>
        <v>2717.5368749999998</v>
      </c>
      <c r="U262" s="11">
        <v>76.38</v>
      </c>
      <c r="V262" s="15">
        <f t="shared" si="139"/>
        <v>1991.0356499999998</v>
      </c>
      <c r="W262" s="11">
        <v>95.84</v>
      </c>
      <c r="X262" s="15">
        <f t="shared" si="140"/>
        <v>2498.3092000000001</v>
      </c>
      <c r="Y262" s="11">
        <v>64.8</v>
      </c>
      <c r="Z262" s="15">
        <f t="shared" si="141"/>
        <v>1689.1739999999998</v>
      </c>
      <c r="AA262" s="23">
        <v>85.207999999999998</v>
      </c>
      <c r="AB262" s="15">
        <f t="shared" si="142"/>
        <v>22211.595399999998</v>
      </c>
      <c r="AC262" s="23">
        <v>98.096999999999994</v>
      </c>
      <c r="AD262" s="15">
        <f t="shared" si="143"/>
        <v>25571.435474999998</v>
      </c>
      <c r="AE262" s="20">
        <v>90.45</v>
      </c>
      <c r="AF262" s="15">
        <f t="shared" si="144"/>
        <v>23578.053749999999</v>
      </c>
      <c r="AG262" s="21">
        <v>96.47</v>
      </c>
      <c r="AH262" s="15">
        <f t="shared" si="145"/>
        <v>17104.131000000001</v>
      </c>
      <c r="AI262" s="21">
        <v>114.74</v>
      </c>
      <c r="AJ262" s="15">
        <f t="shared" si="146"/>
        <v>20343.401999999998</v>
      </c>
      <c r="AK262" s="20">
        <v>156.9</v>
      </c>
      <c r="AL262" s="15">
        <f t="shared" si="147"/>
        <v>27818.37</v>
      </c>
      <c r="AM262" s="29">
        <v>877.6</v>
      </c>
      <c r="AN262" s="15">
        <f t="shared" si="148"/>
        <v>15559.848</v>
      </c>
      <c r="AO262" s="22">
        <v>247.05</v>
      </c>
      <c r="AP262" s="15">
        <f t="shared" si="149"/>
        <v>6439.9758750000001</v>
      </c>
      <c r="AQ262" s="24">
        <f t="shared" si="150"/>
        <v>1.6743999999999986</v>
      </c>
      <c r="AR262" s="24">
        <f t="shared" si="151"/>
        <v>1.6875</v>
      </c>
      <c r="AS262" s="24">
        <f t="shared" si="152"/>
        <v>0.85960000000000036</v>
      </c>
      <c r="AT262" s="24">
        <f t="shared" si="153"/>
        <v>1.7361000000000004</v>
      </c>
      <c r="AU262" s="24">
        <f t="shared" si="154"/>
        <v>1.8084999999999987</v>
      </c>
      <c r="AV262" s="24">
        <f t="shared" si="155"/>
        <v>0.9936000000000007</v>
      </c>
      <c r="AW262" s="24">
        <f t="shared" si="156"/>
        <v>1.9512</v>
      </c>
      <c r="AX262" s="24">
        <f t="shared" si="157"/>
        <v>1.1510999999999996</v>
      </c>
      <c r="AY262" s="24"/>
      <c r="AZ262" s="24"/>
      <c r="BA262" s="24"/>
      <c r="BB262" s="24"/>
      <c r="BC262" s="17">
        <v>17.73</v>
      </c>
      <c r="BD262" s="12">
        <v>26.067499999999999</v>
      </c>
    </row>
    <row r="263" spans="1:56">
      <c r="A263" s="2">
        <v>259</v>
      </c>
      <c r="B263" s="5">
        <v>39456</v>
      </c>
      <c r="C263" s="14">
        <v>33.81</v>
      </c>
      <c r="D263" s="4">
        <f t="shared" si="130"/>
        <v>597.89604000000008</v>
      </c>
      <c r="E263" s="14">
        <v>65.27</v>
      </c>
      <c r="F263" s="15">
        <f t="shared" si="131"/>
        <v>1154.23468</v>
      </c>
      <c r="G263" s="14">
        <v>80.3</v>
      </c>
      <c r="H263" s="15">
        <f t="shared" si="132"/>
        <v>1420.0252</v>
      </c>
      <c r="I263" s="14">
        <v>54.36</v>
      </c>
      <c r="J263" s="15">
        <f t="shared" si="133"/>
        <v>961.3022400000001</v>
      </c>
      <c r="K263" s="14">
        <v>30.984999999999999</v>
      </c>
      <c r="L263" s="15">
        <f t="shared" si="134"/>
        <v>547.93874000000005</v>
      </c>
      <c r="M263" s="14">
        <v>35.799999999999997</v>
      </c>
      <c r="N263" s="15">
        <f t="shared" si="135"/>
        <v>633.08719999999994</v>
      </c>
      <c r="O263" s="16">
        <v>41.75</v>
      </c>
      <c r="P263" s="15">
        <f t="shared" si="136"/>
        <v>1082.9114999999999</v>
      </c>
      <c r="Q263" s="11">
        <v>84.8</v>
      </c>
      <c r="R263" s="15">
        <f t="shared" si="137"/>
        <v>2199.5423999999998</v>
      </c>
      <c r="S263" s="11">
        <v>97.15</v>
      </c>
      <c r="T263" s="15">
        <f t="shared" si="138"/>
        <v>2519.8767000000003</v>
      </c>
      <c r="U263" s="11">
        <v>74.11</v>
      </c>
      <c r="V263" s="15">
        <f t="shared" si="139"/>
        <v>1922.2651799999999</v>
      </c>
      <c r="W263" s="11">
        <v>95.7</v>
      </c>
      <c r="X263" s="15">
        <f t="shared" si="140"/>
        <v>2482.2665999999999</v>
      </c>
      <c r="Y263" s="11">
        <v>65.36</v>
      </c>
      <c r="Z263" s="15">
        <f t="shared" si="141"/>
        <v>1695.3076799999999</v>
      </c>
      <c r="AA263" s="23">
        <v>85.47</v>
      </c>
      <c r="AB263" s="15">
        <f t="shared" si="142"/>
        <v>22169.208599999998</v>
      </c>
      <c r="AC263" s="23">
        <v>98.292000000000002</v>
      </c>
      <c r="AD263" s="15">
        <f t="shared" si="143"/>
        <v>25494.97896</v>
      </c>
      <c r="AE263" s="20">
        <v>89.93</v>
      </c>
      <c r="AF263" s="15">
        <f t="shared" si="144"/>
        <v>23326.043399999999</v>
      </c>
      <c r="AG263" s="21">
        <v>97.04</v>
      </c>
      <c r="AH263" s="15">
        <f t="shared" si="145"/>
        <v>17160.553600000003</v>
      </c>
      <c r="AI263" s="21">
        <v>115.32</v>
      </c>
      <c r="AJ263" s="15">
        <f t="shared" si="146"/>
        <v>20393.1888</v>
      </c>
      <c r="AK263" s="20">
        <v>156.85</v>
      </c>
      <c r="AL263" s="15">
        <f t="shared" si="147"/>
        <v>27737.353999999999</v>
      </c>
      <c r="AM263" s="29">
        <v>891.9</v>
      </c>
      <c r="AN263" s="15">
        <f t="shared" si="148"/>
        <v>15772.3596</v>
      </c>
      <c r="AO263" s="22">
        <v>243</v>
      </c>
      <c r="AP263" s="15">
        <f t="shared" si="149"/>
        <v>6302.9339999999993</v>
      </c>
      <c r="AQ263" s="24">
        <f t="shared" si="150"/>
        <v>1.7203999999999979</v>
      </c>
      <c r="AR263" s="24">
        <f t="shared" si="151"/>
        <v>1.7334999999999994</v>
      </c>
      <c r="AS263" s="24">
        <f t="shared" si="152"/>
        <v>0.98910000000000053</v>
      </c>
      <c r="AT263" s="24">
        <f t="shared" si="153"/>
        <v>1.7820999999999998</v>
      </c>
      <c r="AU263" s="24">
        <f t="shared" si="154"/>
        <v>1.854499999999998</v>
      </c>
      <c r="AV263" s="24">
        <f t="shared" si="155"/>
        <v>1.1231000000000009</v>
      </c>
      <c r="AW263" s="24">
        <f t="shared" si="156"/>
        <v>1.9971999999999994</v>
      </c>
      <c r="AX263" s="24">
        <f t="shared" si="157"/>
        <v>1.2805999999999997</v>
      </c>
      <c r="AY263" s="24"/>
      <c r="AZ263" s="24"/>
      <c r="BA263" s="24"/>
      <c r="BB263" s="24"/>
      <c r="BC263" s="17">
        <v>17.684000000000001</v>
      </c>
      <c r="BD263" s="12">
        <v>25.937999999999999</v>
      </c>
    </row>
    <row r="264" spans="1:56">
      <c r="A264" s="2">
        <v>260</v>
      </c>
      <c r="B264" s="5">
        <v>39457</v>
      </c>
      <c r="C264" s="14">
        <v>33.61</v>
      </c>
      <c r="D264" s="4">
        <f t="shared" si="130"/>
        <v>588.225415</v>
      </c>
      <c r="E264" s="14">
        <v>65.56</v>
      </c>
      <c r="F264" s="15">
        <f t="shared" si="131"/>
        <v>1147.39834</v>
      </c>
      <c r="G264" s="14">
        <v>82.36</v>
      </c>
      <c r="H264" s="15">
        <f t="shared" si="132"/>
        <v>1441.42354</v>
      </c>
      <c r="I264" s="14">
        <v>54.17</v>
      </c>
      <c r="J264" s="15">
        <f t="shared" si="133"/>
        <v>948.05625500000008</v>
      </c>
      <c r="K264" s="14">
        <v>31.27</v>
      </c>
      <c r="L264" s="15">
        <f t="shared" si="134"/>
        <v>547.27190499999995</v>
      </c>
      <c r="M264" s="14">
        <v>35.92</v>
      </c>
      <c r="N264" s="15">
        <f t="shared" si="135"/>
        <v>628.65388000000007</v>
      </c>
      <c r="O264" s="16">
        <v>42.09</v>
      </c>
      <c r="P264" s="15">
        <f t="shared" si="136"/>
        <v>1090.63608</v>
      </c>
      <c r="Q264" s="11">
        <v>83.8</v>
      </c>
      <c r="R264" s="15">
        <f t="shared" si="137"/>
        <v>2171.4256</v>
      </c>
      <c r="S264" s="11">
        <v>96.5</v>
      </c>
      <c r="T264" s="15">
        <f t="shared" si="138"/>
        <v>2500.5079999999998</v>
      </c>
      <c r="U264" s="11">
        <v>73.5</v>
      </c>
      <c r="V264" s="15">
        <f t="shared" si="139"/>
        <v>1904.5319999999999</v>
      </c>
      <c r="W264" s="11">
        <v>93.48</v>
      </c>
      <c r="X264" s="15">
        <f t="shared" si="140"/>
        <v>2422.2537600000001</v>
      </c>
      <c r="Y264" s="11">
        <v>64.31</v>
      </c>
      <c r="Z264" s="15">
        <f t="shared" si="141"/>
        <v>1666.4007200000001</v>
      </c>
      <c r="AA264" s="23">
        <v>85.39</v>
      </c>
      <c r="AB264" s="15">
        <f t="shared" si="142"/>
        <v>22126.256800000003</v>
      </c>
      <c r="AC264" s="23">
        <v>98.286000000000001</v>
      </c>
      <c r="AD264" s="15">
        <f t="shared" si="143"/>
        <v>25467.868319999998</v>
      </c>
      <c r="AE264" s="20">
        <v>90.22</v>
      </c>
      <c r="AF264" s="15">
        <f t="shared" si="144"/>
        <v>23377.806400000001</v>
      </c>
      <c r="AG264" s="21">
        <v>97.05</v>
      </c>
      <c r="AH264" s="15">
        <f t="shared" si="145"/>
        <v>16985.205750000001</v>
      </c>
      <c r="AI264" s="21">
        <v>115.25</v>
      </c>
      <c r="AJ264" s="15">
        <f t="shared" si="146"/>
        <v>20170.478749999998</v>
      </c>
      <c r="AK264" s="20">
        <v>156.94999999999999</v>
      </c>
      <c r="AL264" s="15">
        <f t="shared" si="147"/>
        <v>27468.604249999997</v>
      </c>
      <c r="AM264" s="29">
        <v>895.7</v>
      </c>
      <c r="AN264" s="15">
        <f t="shared" si="148"/>
        <v>15676.093550000001</v>
      </c>
      <c r="AO264" s="22">
        <v>236.9</v>
      </c>
      <c r="AP264" s="15">
        <f t="shared" si="149"/>
        <v>6138.5527999999995</v>
      </c>
      <c r="AQ264" s="24">
        <f t="shared" si="150"/>
        <v>1.9028999999999989</v>
      </c>
      <c r="AR264" s="24">
        <f t="shared" si="151"/>
        <v>1.9160000000000004</v>
      </c>
      <c r="AS264" s="24">
        <f t="shared" si="152"/>
        <v>1.0151000000000003</v>
      </c>
      <c r="AT264" s="24">
        <f t="shared" si="153"/>
        <v>1.9646000000000008</v>
      </c>
      <c r="AU264" s="24">
        <f t="shared" si="154"/>
        <v>2.036999999999999</v>
      </c>
      <c r="AV264" s="24">
        <f t="shared" si="155"/>
        <v>1.1491000000000007</v>
      </c>
      <c r="AW264" s="24">
        <f t="shared" si="156"/>
        <v>2.1797000000000004</v>
      </c>
      <c r="AX264" s="24">
        <f t="shared" si="157"/>
        <v>1.3065999999999995</v>
      </c>
      <c r="AY264" s="24"/>
      <c r="AZ264" s="24"/>
      <c r="BA264" s="24"/>
      <c r="BB264" s="24"/>
      <c r="BC264" s="17">
        <v>17.5015</v>
      </c>
      <c r="BD264" s="12">
        <v>25.911999999999999</v>
      </c>
    </row>
    <row r="265" spans="1:56">
      <c r="A265" s="2">
        <v>261</v>
      </c>
      <c r="B265" s="5">
        <v>39458</v>
      </c>
      <c r="C265" s="14">
        <v>32.79</v>
      </c>
      <c r="D265" s="4">
        <f t="shared" si="130"/>
        <v>574.52998500000001</v>
      </c>
      <c r="E265" s="14">
        <v>63.77</v>
      </c>
      <c r="F265" s="15">
        <f t="shared" si="131"/>
        <v>1117.346055</v>
      </c>
      <c r="G265" s="14">
        <v>80.52</v>
      </c>
      <c r="H265" s="15">
        <f t="shared" si="132"/>
        <v>1410.8311799999999</v>
      </c>
      <c r="I265" s="14">
        <v>53.14</v>
      </c>
      <c r="J265" s="15">
        <f t="shared" si="133"/>
        <v>931.09250999999995</v>
      </c>
      <c r="K265" s="14">
        <v>30.35</v>
      </c>
      <c r="L265" s="15">
        <f t="shared" si="134"/>
        <v>531.77752499999997</v>
      </c>
      <c r="M265" s="14">
        <v>35.17</v>
      </c>
      <c r="N265" s="15">
        <f t="shared" si="135"/>
        <v>616.23115500000006</v>
      </c>
      <c r="O265" s="16">
        <v>41.88</v>
      </c>
      <c r="P265" s="15">
        <f t="shared" si="136"/>
        <v>1084.4197799999999</v>
      </c>
      <c r="Q265" s="11">
        <v>84.2</v>
      </c>
      <c r="R265" s="15">
        <f t="shared" si="137"/>
        <v>2180.2327</v>
      </c>
      <c r="S265" s="11">
        <v>96.6</v>
      </c>
      <c r="T265" s="15">
        <f t="shared" si="138"/>
        <v>2501.3120999999996</v>
      </c>
      <c r="U265" s="11">
        <v>74.22</v>
      </c>
      <c r="V265" s="15">
        <f t="shared" si="139"/>
        <v>1921.81557</v>
      </c>
      <c r="W265" s="11">
        <v>93.05</v>
      </c>
      <c r="X265" s="15">
        <f t="shared" si="140"/>
        <v>2409.390175</v>
      </c>
      <c r="Y265" s="11">
        <v>63.94</v>
      </c>
      <c r="Z265" s="15">
        <f t="shared" si="141"/>
        <v>1655.6303899999998</v>
      </c>
      <c r="AA265" s="23">
        <v>85.412999999999997</v>
      </c>
      <c r="AB265" s="15">
        <f t="shared" si="142"/>
        <v>22116.415154999999</v>
      </c>
      <c r="AC265" s="23">
        <v>98.376999999999995</v>
      </c>
      <c r="AD265" s="15">
        <f t="shared" si="143"/>
        <v>25473.248495</v>
      </c>
      <c r="AE265" s="20">
        <v>90.28</v>
      </c>
      <c r="AF265" s="15">
        <f t="shared" si="144"/>
        <v>23376.6518</v>
      </c>
      <c r="AG265" s="21">
        <v>96.67</v>
      </c>
      <c r="AH265" s="15">
        <f t="shared" si="145"/>
        <v>16938.034049999998</v>
      </c>
      <c r="AI265" s="21">
        <v>115.02</v>
      </c>
      <c r="AJ265" s="15">
        <f t="shared" si="146"/>
        <v>20153.229299999999</v>
      </c>
      <c r="AK265" s="20">
        <v>156.9</v>
      </c>
      <c r="AL265" s="15">
        <f t="shared" si="147"/>
        <v>27491.233499999998</v>
      </c>
      <c r="AM265" s="29">
        <v>904.6</v>
      </c>
      <c r="AN265" s="15">
        <f t="shared" si="148"/>
        <v>15849.948899999999</v>
      </c>
      <c r="AO265" s="22">
        <v>232.2</v>
      </c>
      <c r="AP265" s="15">
        <f t="shared" si="149"/>
        <v>6012.4706999999999</v>
      </c>
      <c r="AQ265" s="24">
        <f t="shared" si="150"/>
        <v>1.8828999999999994</v>
      </c>
      <c r="AR265" s="24">
        <f t="shared" si="151"/>
        <v>1.8960000000000008</v>
      </c>
      <c r="AS265" s="24">
        <f t="shared" si="152"/>
        <v>1.0335999999999999</v>
      </c>
      <c r="AT265" s="24">
        <f t="shared" si="153"/>
        <v>1.9446000000000012</v>
      </c>
      <c r="AU265" s="24">
        <f t="shared" si="154"/>
        <v>2.0169999999999995</v>
      </c>
      <c r="AV265" s="24">
        <f t="shared" si="155"/>
        <v>1.1676000000000002</v>
      </c>
      <c r="AW265" s="24">
        <f t="shared" si="156"/>
        <v>2.1597000000000008</v>
      </c>
      <c r="AX265" s="24">
        <f t="shared" si="157"/>
        <v>1.3250999999999991</v>
      </c>
      <c r="AY265" s="24"/>
      <c r="AZ265" s="24"/>
      <c r="BA265" s="24"/>
      <c r="BB265" s="24"/>
      <c r="BC265" s="17">
        <v>17.5215</v>
      </c>
      <c r="BD265" s="12">
        <v>25.8935</v>
      </c>
    </row>
    <row r="266" spans="1:56">
      <c r="A266" s="2">
        <v>262</v>
      </c>
      <c r="B266" s="5">
        <v>39461</v>
      </c>
      <c r="C266" s="14">
        <v>33.520000000000003</v>
      </c>
      <c r="D266" s="4">
        <f t="shared" si="130"/>
        <v>582.59435999999994</v>
      </c>
      <c r="E266" s="14">
        <v>64.3</v>
      </c>
      <c r="F266" s="15">
        <f t="shared" si="131"/>
        <v>1117.5661499999999</v>
      </c>
      <c r="G266" s="14">
        <v>81.67</v>
      </c>
      <c r="H266" s="15">
        <f t="shared" si="132"/>
        <v>1419.4654349999998</v>
      </c>
      <c r="I266" s="14">
        <v>52.75</v>
      </c>
      <c r="J266" s="15">
        <f t="shared" si="133"/>
        <v>916.82137499999988</v>
      </c>
      <c r="K266" s="14">
        <v>30.364999999999998</v>
      </c>
      <c r="L266" s="15">
        <f t="shared" si="134"/>
        <v>527.75888249999991</v>
      </c>
      <c r="M266" s="14">
        <v>35.46</v>
      </c>
      <c r="N266" s="15">
        <f t="shared" si="135"/>
        <v>616.31252999999992</v>
      </c>
      <c r="O266" s="16">
        <v>41.5</v>
      </c>
      <c r="P266" s="15">
        <f t="shared" si="136"/>
        <v>1072.75425</v>
      </c>
      <c r="Q266" s="11">
        <v>84.8</v>
      </c>
      <c r="R266" s="15">
        <f t="shared" si="137"/>
        <v>2192.0375999999997</v>
      </c>
      <c r="S266" s="11">
        <v>98.25</v>
      </c>
      <c r="T266" s="15">
        <f t="shared" si="138"/>
        <v>2539.7133749999998</v>
      </c>
      <c r="U266" s="11">
        <v>76.400000000000006</v>
      </c>
      <c r="V266" s="15">
        <f t="shared" si="139"/>
        <v>1974.9018000000001</v>
      </c>
      <c r="W266" s="11">
        <v>94.55</v>
      </c>
      <c r="X266" s="15">
        <f t="shared" si="140"/>
        <v>2444.0702249999999</v>
      </c>
      <c r="Y266" s="11">
        <v>63.57</v>
      </c>
      <c r="Z266" s="15">
        <f t="shared" si="141"/>
        <v>1643.2527149999999</v>
      </c>
      <c r="AA266" s="23">
        <v>85.561000000000007</v>
      </c>
      <c r="AB266" s="15">
        <f t="shared" si="142"/>
        <v>22117.090695000003</v>
      </c>
      <c r="AC266" s="23">
        <v>98.698999999999998</v>
      </c>
      <c r="AD266" s="15">
        <f t="shared" si="143"/>
        <v>25513.198004999998</v>
      </c>
      <c r="AE266" s="20">
        <v>91.18</v>
      </c>
      <c r="AF266" s="15">
        <f t="shared" si="144"/>
        <v>23569.574099999998</v>
      </c>
      <c r="AG266" s="21">
        <v>96.56</v>
      </c>
      <c r="AH266" s="15">
        <f t="shared" si="145"/>
        <v>16782.610799999999</v>
      </c>
      <c r="AI266" s="21">
        <v>114.27</v>
      </c>
      <c r="AJ266" s="15">
        <f t="shared" si="146"/>
        <v>19860.697349999995</v>
      </c>
      <c r="AK266" s="20">
        <v>157.05000000000001</v>
      </c>
      <c r="AL266" s="15">
        <f t="shared" si="147"/>
        <v>27296.075249999998</v>
      </c>
      <c r="AM266" s="29">
        <v>895.6</v>
      </c>
      <c r="AN266" s="15">
        <f t="shared" si="148"/>
        <v>15565.975799999998</v>
      </c>
      <c r="AO266" s="22">
        <v>235.69</v>
      </c>
      <c r="AP266" s="15">
        <f t="shared" si="149"/>
        <v>6092.4686549999997</v>
      </c>
      <c r="AQ266" s="24">
        <f t="shared" si="150"/>
        <v>2.0239000000000011</v>
      </c>
      <c r="AR266" s="24">
        <f t="shared" si="151"/>
        <v>2.0370000000000026</v>
      </c>
      <c r="AS266" s="24">
        <f t="shared" si="152"/>
        <v>1.0776000000000003</v>
      </c>
      <c r="AT266" s="24">
        <f t="shared" si="153"/>
        <v>2.085600000000003</v>
      </c>
      <c r="AU266" s="24">
        <f t="shared" si="154"/>
        <v>2.1580000000000013</v>
      </c>
      <c r="AV266" s="24">
        <f t="shared" si="155"/>
        <v>1.2116000000000007</v>
      </c>
      <c r="AW266" s="24">
        <f t="shared" si="156"/>
        <v>2.3007000000000026</v>
      </c>
      <c r="AX266" s="24">
        <f t="shared" si="157"/>
        <v>1.3690999999999995</v>
      </c>
      <c r="AY266" s="24"/>
      <c r="AZ266" s="24"/>
      <c r="BA266" s="24"/>
      <c r="BB266" s="24"/>
      <c r="BC266" s="17">
        <v>17.380499999999998</v>
      </c>
      <c r="BD266" s="12">
        <v>25.849499999999999</v>
      </c>
    </row>
    <row r="267" spans="1:56">
      <c r="A267" s="2">
        <v>263</v>
      </c>
      <c r="B267" s="5">
        <v>39462</v>
      </c>
      <c r="C267" s="14">
        <v>33.5</v>
      </c>
      <c r="D267" s="4">
        <f t="shared" ref="D267:D330" si="158">C267*BC267</f>
        <v>586.48449999999991</v>
      </c>
      <c r="E267" s="14">
        <v>63.61</v>
      </c>
      <c r="F267" s="15">
        <f t="shared" ref="F267:F330" si="159">E267*BC267</f>
        <v>1113.6202699999999</v>
      </c>
      <c r="G267" s="14">
        <v>77.86</v>
      </c>
      <c r="H267" s="15">
        <f t="shared" ref="H267:H330" si="160">G267*BC267</f>
        <v>1363.0950199999997</v>
      </c>
      <c r="I267" s="14">
        <v>52.27</v>
      </c>
      <c r="J267" s="15">
        <f t="shared" ref="J267:J330" si="161">I267*BC267</f>
        <v>915.09088999999994</v>
      </c>
      <c r="K267" s="14">
        <v>28.53</v>
      </c>
      <c r="L267" s="15">
        <f t="shared" ref="L267:L330" si="162">K267*BC267</f>
        <v>499.47470999999996</v>
      </c>
      <c r="M267" s="14">
        <v>34.53</v>
      </c>
      <c r="N267" s="15">
        <f t="shared" ref="N267:N330" si="163">M267*BC267</f>
        <v>604.51670999999999</v>
      </c>
      <c r="O267" s="16">
        <v>39.9</v>
      </c>
      <c r="P267" s="15">
        <f t="shared" si="136"/>
        <v>1034.2080000000001</v>
      </c>
      <c r="Q267" s="11">
        <v>82.65</v>
      </c>
      <c r="R267" s="15">
        <f t="shared" si="137"/>
        <v>2142.2880000000005</v>
      </c>
      <c r="S267" s="11">
        <v>96.55</v>
      </c>
      <c r="T267" s="15">
        <f t="shared" si="138"/>
        <v>2502.576</v>
      </c>
      <c r="U267" s="11">
        <v>71.7</v>
      </c>
      <c r="V267" s="15">
        <f t="shared" si="139"/>
        <v>1858.4640000000002</v>
      </c>
      <c r="W267" s="11">
        <v>91.82</v>
      </c>
      <c r="X267" s="15">
        <f t="shared" si="140"/>
        <v>2379.9744000000001</v>
      </c>
      <c r="Y267" s="11">
        <v>62.59</v>
      </c>
      <c r="Z267" s="15">
        <f t="shared" si="141"/>
        <v>1622.3328000000001</v>
      </c>
      <c r="AA267" s="23">
        <v>85.712999999999994</v>
      </c>
      <c r="AB267" s="15">
        <f t="shared" si="142"/>
        <v>22216.809600000001</v>
      </c>
      <c r="AC267" s="23">
        <v>98.876000000000005</v>
      </c>
      <c r="AD267" s="15">
        <f t="shared" si="143"/>
        <v>25628.659200000002</v>
      </c>
      <c r="AE267" s="20">
        <v>91.29</v>
      </c>
      <c r="AF267" s="15">
        <f t="shared" si="144"/>
        <v>23662.368000000002</v>
      </c>
      <c r="AG267" s="21">
        <v>96.8</v>
      </c>
      <c r="AH267" s="15">
        <f t="shared" si="145"/>
        <v>16946.775999999998</v>
      </c>
      <c r="AI267" s="21">
        <v>114.27</v>
      </c>
      <c r="AJ267" s="15">
        <f t="shared" si="146"/>
        <v>20005.248899999999</v>
      </c>
      <c r="AK267" s="20">
        <v>156.6</v>
      </c>
      <c r="AL267" s="15">
        <f t="shared" si="147"/>
        <v>27415.961999999996</v>
      </c>
      <c r="AM267" s="29">
        <v>879.9</v>
      </c>
      <c r="AN267" s="15">
        <f t="shared" si="148"/>
        <v>15404.409299999998</v>
      </c>
      <c r="AO267" s="22">
        <v>231.3</v>
      </c>
      <c r="AP267" s="15">
        <f t="shared" si="149"/>
        <v>5995.2960000000003</v>
      </c>
      <c r="AQ267" s="24">
        <f t="shared" si="150"/>
        <v>1.8974000000000011</v>
      </c>
      <c r="AR267" s="24">
        <f t="shared" si="151"/>
        <v>1.9105000000000025</v>
      </c>
      <c r="AS267" s="24">
        <f t="shared" si="152"/>
        <v>1.0070999999999977</v>
      </c>
      <c r="AT267" s="24">
        <f t="shared" si="153"/>
        <v>1.959100000000003</v>
      </c>
      <c r="AU267" s="24">
        <f t="shared" si="154"/>
        <v>2.0315000000000012</v>
      </c>
      <c r="AV267" s="24">
        <f t="shared" si="155"/>
        <v>1.141099999999998</v>
      </c>
      <c r="AW267" s="24">
        <f t="shared" si="156"/>
        <v>2.1742000000000026</v>
      </c>
      <c r="AX267" s="24">
        <f t="shared" si="157"/>
        <v>1.2985999999999969</v>
      </c>
      <c r="AY267" s="24"/>
      <c r="AZ267" s="24"/>
      <c r="BA267" s="24"/>
      <c r="BB267" s="24"/>
      <c r="BC267" s="17">
        <v>17.506999999999998</v>
      </c>
      <c r="BD267" s="12">
        <v>25.92</v>
      </c>
    </row>
    <row r="268" spans="1:56">
      <c r="A268" s="2">
        <v>264</v>
      </c>
      <c r="B268" s="5">
        <v>39463</v>
      </c>
      <c r="C268" s="14">
        <v>34.04</v>
      </c>
      <c r="D268" s="4">
        <f t="shared" si="158"/>
        <v>608.94155999999998</v>
      </c>
      <c r="E268" s="14">
        <v>62.65</v>
      </c>
      <c r="F268" s="15">
        <f t="shared" si="159"/>
        <v>1120.74585</v>
      </c>
      <c r="G268" s="14">
        <v>79.87</v>
      </c>
      <c r="H268" s="15">
        <f t="shared" si="160"/>
        <v>1428.7944299999999</v>
      </c>
      <c r="I268" s="14">
        <v>51.61</v>
      </c>
      <c r="J268" s="15">
        <f t="shared" si="161"/>
        <v>923.25128999999993</v>
      </c>
      <c r="K268" s="14">
        <v>28.835000000000001</v>
      </c>
      <c r="L268" s="15">
        <f t="shared" si="162"/>
        <v>515.82931499999995</v>
      </c>
      <c r="M268" s="14">
        <v>34.56</v>
      </c>
      <c r="N268" s="15">
        <f t="shared" si="163"/>
        <v>618.24383999999998</v>
      </c>
      <c r="O268" s="16">
        <v>40.01</v>
      </c>
      <c r="P268" s="15">
        <f t="shared" si="136"/>
        <v>1049.0221899999999</v>
      </c>
      <c r="Q268" s="11">
        <v>81.599999999999994</v>
      </c>
      <c r="R268" s="15">
        <f t="shared" si="137"/>
        <v>2139.4704000000002</v>
      </c>
      <c r="S268" s="11">
        <v>94.9</v>
      </c>
      <c r="T268" s="15">
        <f t="shared" si="138"/>
        <v>2488.1831000000002</v>
      </c>
      <c r="U268" s="11">
        <v>70.39</v>
      </c>
      <c r="V268" s="15">
        <f t="shared" si="139"/>
        <v>1845.5554100000002</v>
      </c>
      <c r="W268" s="11">
        <v>94.31</v>
      </c>
      <c r="X268" s="15">
        <f t="shared" si="140"/>
        <v>2472.71389</v>
      </c>
      <c r="Y268" s="11">
        <v>60.71</v>
      </c>
      <c r="Z268" s="15">
        <f t="shared" si="141"/>
        <v>1591.75549</v>
      </c>
      <c r="AA268" s="23">
        <v>85.242999999999995</v>
      </c>
      <c r="AB268" s="15">
        <f t="shared" si="142"/>
        <v>22349.86217</v>
      </c>
      <c r="AC268" s="23">
        <v>99.048000000000002</v>
      </c>
      <c r="AD268" s="15">
        <f t="shared" si="143"/>
        <v>25969.395120000005</v>
      </c>
      <c r="AE268" s="20">
        <v>91.13</v>
      </c>
      <c r="AF268" s="15">
        <f t="shared" si="144"/>
        <v>23893.3747</v>
      </c>
      <c r="AG268" s="21">
        <v>97.42</v>
      </c>
      <c r="AH268" s="15">
        <f t="shared" si="145"/>
        <v>17427.463800000001</v>
      </c>
      <c r="AI268" s="21">
        <v>114.79</v>
      </c>
      <c r="AJ268" s="15">
        <f t="shared" si="146"/>
        <v>20534.783100000001</v>
      </c>
      <c r="AK268" s="20">
        <v>156.19999999999999</v>
      </c>
      <c r="AL268" s="15">
        <f t="shared" si="147"/>
        <v>27942.617999999999</v>
      </c>
      <c r="AM268" s="29">
        <v>876.6</v>
      </c>
      <c r="AN268" s="15">
        <f t="shared" si="148"/>
        <v>15681.4974</v>
      </c>
      <c r="AO268" s="22">
        <v>231.7</v>
      </c>
      <c r="AP268" s="15">
        <f t="shared" si="149"/>
        <v>6074.9422999999997</v>
      </c>
      <c r="AQ268" s="24">
        <f t="shared" si="150"/>
        <v>1.5153999999999996</v>
      </c>
      <c r="AR268" s="24">
        <f t="shared" si="151"/>
        <v>1.5285000000000011</v>
      </c>
      <c r="AS268" s="24">
        <f t="shared" si="152"/>
        <v>0.70809999999999818</v>
      </c>
      <c r="AT268" s="24">
        <f t="shared" si="153"/>
        <v>1.5771000000000015</v>
      </c>
      <c r="AU268" s="24">
        <f t="shared" si="154"/>
        <v>1.6494999999999997</v>
      </c>
      <c r="AV268" s="24">
        <f t="shared" si="155"/>
        <v>0.84209999999999852</v>
      </c>
      <c r="AW268" s="24">
        <f t="shared" si="156"/>
        <v>1.7922000000000011</v>
      </c>
      <c r="AX268" s="24">
        <f t="shared" si="157"/>
        <v>0.99959999999999738</v>
      </c>
      <c r="AY268" s="24"/>
      <c r="AZ268" s="24"/>
      <c r="BA268" s="24"/>
      <c r="BB268" s="24"/>
      <c r="BC268" s="17">
        <v>17.888999999999999</v>
      </c>
      <c r="BD268" s="12">
        <v>26.219000000000001</v>
      </c>
    </row>
    <row r="269" spans="1:56">
      <c r="A269" s="2">
        <v>265</v>
      </c>
      <c r="B269" s="5">
        <v>39464</v>
      </c>
      <c r="C269" s="14">
        <v>33.409999999999997</v>
      </c>
      <c r="D269" s="4">
        <f t="shared" si="158"/>
        <v>597.25386499999991</v>
      </c>
      <c r="E269" s="14">
        <v>62.04</v>
      </c>
      <c r="F269" s="15">
        <f t="shared" si="159"/>
        <v>1109.0580600000001</v>
      </c>
      <c r="G269" s="14">
        <v>79.52</v>
      </c>
      <c r="H269" s="15">
        <f t="shared" si="160"/>
        <v>1421.53928</v>
      </c>
      <c r="I269" s="14">
        <v>50.7</v>
      </c>
      <c r="J269" s="15">
        <f t="shared" si="161"/>
        <v>906.33855000000005</v>
      </c>
      <c r="K269" s="14">
        <v>27.99</v>
      </c>
      <c r="L269" s="15">
        <f t="shared" si="162"/>
        <v>500.36323499999997</v>
      </c>
      <c r="M269" s="14">
        <v>33.21</v>
      </c>
      <c r="N269" s="15">
        <f t="shared" si="163"/>
        <v>593.67856500000005</v>
      </c>
      <c r="O269" s="16">
        <v>38.700000000000003</v>
      </c>
      <c r="P269" s="15">
        <f t="shared" si="136"/>
        <v>1012.3920000000001</v>
      </c>
      <c r="Q269" s="11">
        <v>80.819999999999993</v>
      </c>
      <c r="R269" s="15">
        <f t="shared" si="137"/>
        <v>2114.2511999999997</v>
      </c>
      <c r="S269" s="11">
        <v>91.95</v>
      </c>
      <c r="T269" s="15">
        <f t="shared" si="138"/>
        <v>2405.4120000000003</v>
      </c>
      <c r="U269" s="11">
        <v>67.58</v>
      </c>
      <c r="V269" s="15">
        <f t="shared" si="139"/>
        <v>1767.8927999999999</v>
      </c>
      <c r="W269" s="11">
        <v>91.29</v>
      </c>
      <c r="X269" s="15">
        <f t="shared" si="140"/>
        <v>2388.1464000000001</v>
      </c>
      <c r="Y269" s="11">
        <v>59.77</v>
      </c>
      <c r="Z269" s="15">
        <f t="shared" si="141"/>
        <v>1563.5832</v>
      </c>
      <c r="AA269" s="23">
        <v>84.938000000000002</v>
      </c>
      <c r="AB269" s="15">
        <f t="shared" si="142"/>
        <v>22219.7808</v>
      </c>
      <c r="AC269" s="23">
        <v>99.070999999999998</v>
      </c>
      <c r="AD269" s="15">
        <f t="shared" si="143"/>
        <v>25916.973600000001</v>
      </c>
      <c r="AE269" s="20">
        <v>90.73</v>
      </c>
      <c r="AF269" s="15">
        <f t="shared" si="144"/>
        <v>23734.968000000001</v>
      </c>
      <c r="AG269" s="21">
        <v>96.64</v>
      </c>
      <c r="AH269" s="15">
        <f t="shared" si="145"/>
        <v>17275.849599999998</v>
      </c>
      <c r="AI269" s="21">
        <v>114.39</v>
      </c>
      <c r="AJ269" s="15">
        <f t="shared" si="146"/>
        <v>20448.928350000002</v>
      </c>
      <c r="AK269" s="20">
        <v>156</v>
      </c>
      <c r="AL269" s="15">
        <f t="shared" si="147"/>
        <v>27887.34</v>
      </c>
      <c r="AM269" s="29">
        <v>879.5</v>
      </c>
      <c r="AN269" s="15">
        <f t="shared" si="148"/>
        <v>15722.38175</v>
      </c>
      <c r="AO269" s="22">
        <v>230.63</v>
      </c>
      <c r="AP269" s="15">
        <f t="shared" si="149"/>
        <v>6033.2807999999995</v>
      </c>
      <c r="AQ269" s="24">
        <f t="shared" si="150"/>
        <v>1.5278999999999989</v>
      </c>
      <c r="AR269" s="24">
        <f t="shared" si="151"/>
        <v>1.5410000000000004</v>
      </c>
      <c r="AS269" s="24">
        <f t="shared" si="152"/>
        <v>0.76709999999999923</v>
      </c>
      <c r="AT269" s="24">
        <f t="shared" si="153"/>
        <v>1.5896000000000008</v>
      </c>
      <c r="AU269" s="24">
        <f t="shared" si="154"/>
        <v>1.661999999999999</v>
      </c>
      <c r="AV269" s="24">
        <f t="shared" si="155"/>
        <v>0.90109999999999957</v>
      </c>
      <c r="AW269" s="24">
        <f t="shared" si="156"/>
        <v>1.8047000000000004</v>
      </c>
      <c r="AX269" s="24">
        <f t="shared" si="157"/>
        <v>1.0585999999999984</v>
      </c>
      <c r="AY269" s="24"/>
      <c r="AZ269" s="24"/>
      <c r="BA269" s="24"/>
      <c r="BB269" s="24"/>
      <c r="BC269" s="17">
        <v>17.8765</v>
      </c>
      <c r="BD269" s="12">
        <v>26.16</v>
      </c>
    </row>
    <row r="270" spans="1:56">
      <c r="A270" s="2">
        <v>266</v>
      </c>
      <c r="B270" s="5">
        <v>39465</v>
      </c>
      <c r="C270" s="14">
        <v>33.770000000000003</v>
      </c>
      <c r="D270" s="4">
        <f t="shared" si="158"/>
        <v>605.98576500000013</v>
      </c>
      <c r="E270" s="14">
        <v>60.74</v>
      </c>
      <c r="F270" s="15">
        <f t="shared" si="159"/>
        <v>1089.94893</v>
      </c>
      <c r="G270" s="14">
        <v>78.400000000000006</v>
      </c>
      <c r="H270" s="15">
        <f t="shared" si="160"/>
        <v>1406.8488000000002</v>
      </c>
      <c r="I270" s="14">
        <v>50.43</v>
      </c>
      <c r="J270" s="15">
        <f t="shared" si="161"/>
        <v>904.94113500000003</v>
      </c>
      <c r="K270" s="14">
        <v>28.25</v>
      </c>
      <c r="L270" s="15">
        <f t="shared" si="162"/>
        <v>506.93212500000004</v>
      </c>
      <c r="M270" s="14">
        <v>34.31</v>
      </c>
      <c r="N270" s="15">
        <f t="shared" si="163"/>
        <v>615.67579500000011</v>
      </c>
      <c r="O270" s="16">
        <v>37.68</v>
      </c>
      <c r="P270" s="15">
        <f t="shared" si="136"/>
        <v>987.9695999999999</v>
      </c>
      <c r="Q270" s="11">
        <v>78.42</v>
      </c>
      <c r="R270" s="15">
        <f t="shared" si="137"/>
        <v>2056.1723999999999</v>
      </c>
      <c r="S270" s="11">
        <v>91.8</v>
      </c>
      <c r="T270" s="15">
        <f t="shared" si="138"/>
        <v>2406.9959999999996</v>
      </c>
      <c r="U270" s="11">
        <v>67.05</v>
      </c>
      <c r="V270" s="15">
        <f t="shared" si="139"/>
        <v>1758.0509999999999</v>
      </c>
      <c r="W270" s="11">
        <v>91</v>
      </c>
      <c r="X270" s="15">
        <f t="shared" si="140"/>
        <v>2386.02</v>
      </c>
      <c r="Y270" s="11">
        <v>60.18</v>
      </c>
      <c r="Z270" s="15">
        <f t="shared" si="141"/>
        <v>1577.9195999999999</v>
      </c>
      <c r="AA270" s="23">
        <v>84.45</v>
      </c>
      <c r="AB270" s="15">
        <f t="shared" si="142"/>
        <v>22142.79</v>
      </c>
      <c r="AC270" s="23">
        <v>99.090999999999994</v>
      </c>
      <c r="AD270" s="15">
        <f t="shared" si="143"/>
        <v>25981.660199999998</v>
      </c>
      <c r="AE270" s="20">
        <v>90.95</v>
      </c>
      <c r="AF270" s="15">
        <f t="shared" si="144"/>
        <v>23847.089999999997</v>
      </c>
      <c r="AG270" s="21">
        <v>97.08</v>
      </c>
      <c r="AH270" s="15">
        <f t="shared" si="145"/>
        <v>17420.520600000003</v>
      </c>
      <c r="AI270" s="21">
        <v>114.32</v>
      </c>
      <c r="AJ270" s="15">
        <f t="shared" si="146"/>
        <v>20514.152400000003</v>
      </c>
      <c r="AK270" s="20">
        <v>154.75</v>
      </c>
      <c r="AL270" s="15">
        <f t="shared" si="147"/>
        <v>27769.11375</v>
      </c>
      <c r="AM270" s="29">
        <v>863.8</v>
      </c>
      <c r="AN270" s="15">
        <f t="shared" si="148"/>
        <v>15500.4591</v>
      </c>
      <c r="AO270" s="22">
        <v>233.41</v>
      </c>
      <c r="AP270" s="15">
        <f t="shared" si="149"/>
        <v>6120.0101999999997</v>
      </c>
      <c r="AQ270" s="24">
        <f t="shared" si="150"/>
        <v>1.4598999999999975</v>
      </c>
      <c r="AR270" s="24">
        <f t="shared" si="151"/>
        <v>1.472999999999999</v>
      </c>
      <c r="AS270" s="24">
        <f t="shared" si="152"/>
        <v>0.70710000000000051</v>
      </c>
      <c r="AT270" s="24">
        <f t="shared" si="153"/>
        <v>1.5215999999999994</v>
      </c>
      <c r="AU270" s="24">
        <f t="shared" si="154"/>
        <v>1.5939999999999976</v>
      </c>
      <c r="AV270" s="24">
        <f t="shared" si="155"/>
        <v>0.84110000000000085</v>
      </c>
      <c r="AW270" s="24">
        <f t="shared" si="156"/>
        <v>1.736699999999999</v>
      </c>
      <c r="AX270" s="24">
        <f t="shared" si="157"/>
        <v>0.99859999999999971</v>
      </c>
      <c r="AY270" s="24"/>
      <c r="AZ270" s="24"/>
      <c r="BA270" s="24"/>
      <c r="BB270" s="24"/>
      <c r="BC270" s="17">
        <v>17.944500000000001</v>
      </c>
      <c r="BD270" s="12">
        <v>26.22</v>
      </c>
    </row>
    <row r="271" spans="1:56">
      <c r="A271" s="2">
        <v>267</v>
      </c>
      <c r="B271" s="5">
        <v>39469</v>
      </c>
      <c r="C271" s="14">
        <v>33.299999999999997</v>
      </c>
      <c r="D271" s="4">
        <f t="shared" si="158"/>
        <v>595.93679999999995</v>
      </c>
      <c r="E271" s="14">
        <v>58.79</v>
      </c>
      <c r="F271" s="15">
        <f t="shared" si="159"/>
        <v>1052.1058399999999</v>
      </c>
      <c r="G271" s="14">
        <v>77.599999999999994</v>
      </c>
      <c r="H271" s="15">
        <f t="shared" si="160"/>
        <v>1388.7295999999999</v>
      </c>
      <c r="I271" s="14">
        <v>48.84</v>
      </c>
      <c r="J271" s="15">
        <f t="shared" si="161"/>
        <v>874.04064000000005</v>
      </c>
      <c r="K271" s="14">
        <v>28.645</v>
      </c>
      <c r="L271" s="15">
        <f t="shared" si="162"/>
        <v>512.63092000000006</v>
      </c>
      <c r="M271" s="14">
        <v>34.049999999999997</v>
      </c>
      <c r="N271" s="15">
        <f t="shared" si="163"/>
        <v>609.35879999999997</v>
      </c>
      <c r="O271" s="16">
        <v>35.979999999999997</v>
      </c>
      <c r="P271" s="15">
        <f t="shared" si="136"/>
        <v>942.13630000000001</v>
      </c>
      <c r="Q271" s="11">
        <v>75.59</v>
      </c>
      <c r="R271" s="15">
        <f t="shared" si="137"/>
        <v>1979.3241500000004</v>
      </c>
      <c r="S271" s="11">
        <v>85.8</v>
      </c>
      <c r="T271" s="15">
        <f t="shared" si="138"/>
        <v>2246.6730000000002</v>
      </c>
      <c r="U271" s="11">
        <v>62.5</v>
      </c>
      <c r="V271" s="15">
        <f t="shared" si="139"/>
        <v>1636.5625000000002</v>
      </c>
      <c r="W271" s="11">
        <v>84.01</v>
      </c>
      <c r="X271" s="15">
        <f t="shared" si="140"/>
        <v>2199.8018500000003</v>
      </c>
      <c r="Y271" s="11">
        <v>55.29</v>
      </c>
      <c r="Z271" s="15">
        <f t="shared" si="141"/>
        <v>1447.7686500000002</v>
      </c>
      <c r="AA271" s="23">
        <v>84.414000000000001</v>
      </c>
      <c r="AB271" s="15">
        <f t="shared" si="142"/>
        <v>22103.805900000003</v>
      </c>
      <c r="AC271" s="23">
        <v>99.090999999999994</v>
      </c>
      <c r="AD271" s="15">
        <f t="shared" si="143"/>
        <v>25946.978349999998</v>
      </c>
      <c r="AE271" s="20">
        <v>89.72</v>
      </c>
      <c r="AF271" s="15">
        <f t="shared" si="144"/>
        <v>23493.182000000001</v>
      </c>
      <c r="AG271" s="21">
        <v>98.12</v>
      </c>
      <c r="AH271" s="15">
        <f t="shared" si="145"/>
        <v>17559.555200000003</v>
      </c>
      <c r="AI271" s="21">
        <v>114.19</v>
      </c>
      <c r="AJ271" s="15">
        <f t="shared" si="146"/>
        <v>20435.4424</v>
      </c>
      <c r="AK271" s="20">
        <v>155.05000000000001</v>
      </c>
      <c r="AL271" s="15">
        <f t="shared" si="147"/>
        <v>27747.748</v>
      </c>
      <c r="AM271" s="29">
        <v>892.1</v>
      </c>
      <c r="AN271" s="15">
        <f t="shared" si="148"/>
        <v>15965.021600000002</v>
      </c>
      <c r="AO271" s="22">
        <v>231.11</v>
      </c>
      <c r="AP271" s="15">
        <f t="shared" si="149"/>
        <v>6051.6153500000009</v>
      </c>
      <c r="AQ271" s="24">
        <f t="shared" si="150"/>
        <v>1.5083999999999982</v>
      </c>
      <c r="AR271" s="24">
        <f t="shared" si="151"/>
        <v>1.5214999999999996</v>
      </c>
      <c r="AS271" s="24">
        <f t="shared" si="152"/>
        <v>0.7420999999999971</v>
      </c>
      <c r="AT271" s="24">
        <f t="shared" si="153"/>
        <v>1.5701000000000001</v>
      </c>
      <c r="AU271" s="24">
        <f t="shared" si="154"/>
        <v>1.6424999999999983</v>
      </c>
      <c r="AV271" s="24">
        <f t="shared" si="155"/>
        <v>0.87609999999999744</v>
      </c>
      <c r="AW271" s="24">
        <f t="shared" si="156"/>
        <v>1.7851999999999997</v>
      </c>
      <c r="AX271" s="24">
        <f t="shared" si="157"/>
        <v>1.0335999999999963</v>
      </c>
      <c r="AY271" s="24"/>
      <c r="AZ271" s="24"/>
      <c r="BA271" s="24"/>
      <c r="BB271" s="24"/>
      <c r="BC271" s="17">
        <v>17.896000000000001</v>
      </c>
      <c r="BD271" s="12">
        <v>26.185000000000002</v>
      </c>
    </row>
    <row r="272" spans="1:56">
      <c r="A272" s="2">
        <v>268</v>
      </c>
      <c r="B272" s="5">
        <v>39470</v>
      </c>
      <c r="C272" s="14">
        <v>33.07</v>
      </c>
      <c r="D272" s="4">
        <f t="shared" si="158"/>
        <v>588.34837000000005</v>
      </c>
      <c r="E272" s="14">
        <v>58.87</v>
      </c>
      <c r="F272" s="15">
        <f t="shared" si="159"/>
        <v>1047.35617</v>
      </c>
      <c r="G272" s="14">
        <v>76.569999999999993</v>
      </c>
      <c r="H272" s="15">
        <f t="shared" si="160"/>
        <v>1362.2568699999999</v>
      </c>
      <c r="I272" s="14">
        <v>48.35</v>
      </c>
      <c r="J272" s="15">
        <f t="shared" si="161"/>
        <v>860.19485000000009</v>
      </c>
      <c r="K272" s="14">
        <v>28.76</v>
      </c>
      <c r="L272" s="15">
        <f t="shared" si="162"/>
        <v>511.66916000000003</v>
      </c>
      <c r="M272" s="14">
        <v>34.590000000000003</v>
      </c>
      <c r="N272" s="15">
        <f t="shared" si="163"/>
        <v>615.39069000000006</v>
      </c>
      <c r="O272" s="16">
        <v>34.71</v>
      </c>
      <c r="P272" s="15">
        <f t="shared" si="136"/>
        <v>903.84839999999997</v>
      </c>
      <c r="Q272" s="11">
        <v>72.930000000000007</v>
      </c>
      <c r="R272" s="15">
        <f t="shared" si="137"/>
        <v>1899.0972000000002</v>
      </c>
      <c r="S272" s="11">
        <v>82.61</v>
      </c>
      <c r="T272" s="15">
        <f t="shared" si="138"/>
        <v>2151.1644000000001</v>
      </c>
      <c r="U272" s="11">
        <v>59.1</v>
      </c>
      <c r="V272" s="15">
        <f t="shared" si="139"/>
        <v>1538.9639999999999</v>
      </c>
      <c r="W272" s="11">
        <v>80.89</v>
      </c>
      <c r="X272" s="15">
        <f t="shared" si="140"/>
        <v>2106.3755999999998</v>
      </c>
      <c r="Y272" s="11">
        <v>51.69</v>
      </c>
      <c r="Z272" s="15">
        <f t="shared" si="141"/>
        <v>1346.0075999999999</v>
      </c>
      <c r="AA272" s="23">
        <v>84.632000000000005</v>
      </c>
      <c r="AB272" s="15">
        <f t="shared" si="142"/>
        <v>22038.1728</v>
      </c>
      <c r="AC272" s="23">
        <v>99.54</v>
      </c>
      <c r="AD272" s="15">
        <f t="shared" si="143"/>
        <v>25920.216</v>
      </c>
      <c r="AE272" s="20">
        <v>89.49</v>
      </c>
      <c r="AF272" s="15">
        <f t="shared" si="144"/>
        <v>23303.195999999996</v>
      </c>
      <c r="AG272" s="21">
        <v>98.21</v>
      </c>
      <c r="AH272" s="15">
        <f t="shared" si="145"/>
        <v>17472.541099999999</v>
      </c>
      <c r="AI272" s="21">
        <v>113.3</v>
      </c>
      <c r="AJ272" s="15">
        <f t="shared" si="146"/>
        <v>20157.203000000001</v>
      </c>
      <c r="AK272" s="20">
        <v>155.5</v>
      </c>
      <c r="AL272" s="15">
        <f t="shared" si="147"/>
        <v>27665.005000000001</v>
      </c>
      <c r="AM272" s="29">
        <v>891.8</v>
      </c>
      <c r="AN272" s="15">
        <f t="shared" si="148"/>
        <v>15866.013799999999</v>
      </c>
      <c r="AO272" s="22">
        <v>229.6</v>
      </c>
      <c r="AP272" s="15">
        <f t="shared" si="149"/>
        <v>5978.7839999999997</v>
      </c>
      <c r="AQ272" s="24">
        <f t="shared" si="150"/>
        <v>1.6133999999999986</v>
      </c>
      <c r="AR272" s="24">
        <f t="shared" si="151"/>
        <v>1.6265000000000001</v>
      </c>
      <c r="AS272" s="24">
        <f t="shared" si="152"/>
        <v>0.88710000000000022</v>
      </c>
      <c r="AT272" s="24">
        <f t="shared" si="153"/>
        <v>1.6751000000000005</v>
      </c>
      <c r="AU272" s="24">
        <f t="shared" si="154"/>
        <v>1.7474999999999987</v>
      </c>
      <c r="AV272" s="24">
        <f t="shared" si="155"/>
        <v>1.0211000000000006</v>
      </c>
      <c r="AW272" s="24">
        <f t="shared" si="156"/>
        <v>1.8902000000000001</v>
      </c>
      <c r="AX272" s="24">
        <f t="shared" si="157"/>
        <v>1.1785999999999994</v>
      </c>
      <c r="AY272" s="24"/>
      <c r="AZ272" s="24"/>
      <c r="BA272" s="24"/>
      <c r="BB272" s="24"/>
      <c r="BC272" s="17">
        <v>17.791</v>
      </c>
      <c r="BD272" s="12">
        <v>26.04</v>
      </c>
    </row>
    <row r="273" spans="1:56">
      <c r="A273" s="2">
        <v>269</v>
      </c>
      <c r="B273" s="5">
        <v>39471</v>
      </c>
      <c r="C273" s="14">
        <v>33.880000000000003</v>
      </c>
      <c r="D273" s="4">
        <f t="shared" si="158"/>
        <v>593.89945999999998</v>
      </c>
      <c r="E273" s="14">
        <v>59.88</v>
      </c>
      <c r="F273" s="15">
        <f t="shared" si="159"/>
        <v>1049.6664599999999</v>
      </c>
      <c r="G273" s="14">
        <v>77.62</v>
      </c>
      <c r="H273" s="15">
        <f t="shared" si="160"/>
        <v>1360.6397899999999</v>
      </c>
      <c r="I273" s="14">
        <v>47.95</v>
      </c>
      <c r="J273" s="15">
        <f t="shared" si="161"/>
        <v>840.53952500000003</v>
      </c>
      <c r="K273" s="14">
        <v>28.704999999999998</v>
      </c>
      <c r="L273" s="15">
        <f t="shared" si="162"/>
        <v>503.18429749999996</v>
      </c>
      <c r="M273" s="14">
        <v>34.65</v>
      </c>
      <c r="N273" s="15">
        <f t="shared" si="163"/>
        <v>607.39717499999995</v>
      </c>
      <c r="O273" s="16">
        <v>36.450000000000003</v>
      </c>
      <c r="P273" s="15">
        <f t="shared" si="136"/>
        <v>943.19842500000004</v>
      </c>
      <c r="Q273" s="11">
        <v>78.48</v>
      </c>
      <c r="R273" s="15">
        <f t="shared" si="137"/>
        <v>2030.78772</v>
      </c>
      <c r="S273" s="11">
        <v>84.65</v>
      </c>
      <c r="T273" s="15">
        <f t="shared" si="138"/>
        <v>2190.445725</v>
      </c>
      <c r="U273" s="11">
        <v>67.11</v>
      </c>
      <c r="V273" s="15">
        <f t="shared" si="139"/>
        <v>1736.571915</v>
      </c>
      <c r="W273" s="11">
        <v>85.02</v>
      </c>
      <c r="X273" s="15">
        <f t="shared" si="140"/>
        <v>2200.0200299999997</v>
      </c>
      <c r="Y273" s="11">
        <v>55.12</v>
      </c>
      <c r="Z273" s="15">
        <f t="shared" si="141"/>
        <v>1426.31268</v>
      </c>
      <c r="AA273" s="23">
        <v>84.128</v>
      </c>
      <c r="AB273" s="15">
        <f t="shared" si="142"/>
        <v>21769.38192</v>
      </c>
      <c r="AC273" s="23">
        <v>98.793000000000006</v>
      </c>
      <c r="AD273" s="15">
        <f t="shared" si="143"/>
        <v>25564.170645000006</v>
      </c>
      <c r="AE273" s="20">
        <v>89.74</v>
      </c>
      <c r="AF273" s="15">
        <f t="shared" si="144"/>
        <v>23221.571099999997</v>
      </c>
      <c r="AG273" s="21">
        <v>98.02</v>
      </c>
      <c r="AH273" s="15">
        <f t="shared" si="145"/>
        <v>17182.4159</v>
      </c>
      <c r="AI273" s="21">
        <v>113.74</v>
      </c>
      <c r="AJ273" s="15">
        <f t="shared" si="146"/>
        <v>19938.053299999996</v>
      </c>
      <c r="AK273" s="20">
        <v>156.1</v>
      </c>
      <c r="AL273" s="15">
        <f t="shared" si="147"/>
        <v>27363.549500000001</v>
      </c>
      <c r="AM273" s="29">
        <v>913.1</v>
      </c>
      <c r="AN273" s="15">
        <f t="shared" si="148"/>
        <v>16006.186449999999</v>
      </c>
      <c r="AO273" s="22">
        <v>231.85</v>
      </c>
      <c r="AP273" s="15">
        <f t="shared" si="149"/>
        <v>5999.4665249999998</v>
      </c>
      <c r="AQ273" s="24">
        <f t="shared" si="150"/>
        <v>1.8749000000000002</v>
      </c>
      <c r="AR273" s="24">
        <f t="shared" si="151"/>
        <v>1.8880000000000017</v>
      </c>
      <c r="AS273" s="24">
        <f t="shared" si="152"/>
        <v>1.0505999999999993</v>
      </c>
      <c r="AT273" s="24">
        <f t="shared" si="153"/>
        <v>1.9366000000000021</v>
      </c>
      <c r="AU273" s="24">
        <f t="shared" si="154"/>
        <v>2.0090000000000003</v>
      </c>
      <c r="AV273" s="24">
        <f t="shared" si="155"/>
        <v>1.1845999999999997</v>
      </c>
      <c r="AW273" s="24">
        <f t="shared" si="156"/>
        <v>2.1517000000000017</v>
      </c>
      <c r="AX273" s="24">
        <f t="shared" si="157"/>
        <v>1.3420999999999985</v>
      </c>
      <c r="AY273" s="24"/>
      <c r="AZ273" s="24"/>
      <c r="BA273" s="24"/>
      <c r="BB273" s="24"/>
      <c r="BC273" s="17">
        <v>17.529499999999999</v>
      </c>
      <c r="BD273" s="12">
        <v>25.8765</v>
      </c>
    </row>
    <row r="274" spans="1:56">
      <c r="A274" s="2">
        <v>270</v>
      </c>
      <c r="B274" s="5">
        <v>39472</v>
      </c>
      <c r="C274" s="14">
        <v>33.86</v>
      </c>
      <c r="D274" s="4">
        <f t="shared" si="158"/>
        <v>597.22267999999997</v>
      </c>
      <c r="E274" s="14">
        <v>58.41</v>
      </c>
      <c r="F274" s="15">
        <f t="shared" si="159"/>
        <v>1030.2355799999998</v>
      </c>
      <c r="G274" s="14">
        <v>77.03</v>
      </c>
      <c r="H274" s="15">
        <f t="shared" si="160"/>
        <v>1358.6551399999998</v>
      </c>
      <c r="I274" s="14">
        <v>46.92</v>
      </c>
      <c r="J274" s="15">
        <f t="shared" si="161"/>
        <v>827.57495999999992</v>
      </c>
      <c r="K274" s="14">
        <v>28</v>
      </c>
      <c r="L274" s="15">
        <f t="shared" si="162"/>
        <v>493.86399999999992</v>
      </c>
      <c r="M274" s="14">
        <v>34</v>
      </c>
      <c r="N274" s="15">
        <f t="shared" si="163"/>
        <v>599.69199999999989</v>
      </c>
      <c r="O274" s="16">
        <v>37.200000000000003</v>
      </c>
      <c r="P274" s="15">
        <f t="shared" si="136"/>
        <v>962.64300000000003</v>
      </c>
      <c r="Q274" s="11">
        <v>76.900000000000006</v>
      </c>
      <c r="R274" s="15">
        <f t="shared" si="137"/>
        <v>1989.97975</v>
      </c>
      <c r="S274" s="11">
        <v>83.03</v>
      </c>
      <c r="T274" s="15">
        <f t="shared" si="138"/>
        <v>2148.6088249999998</v>
      </c>
      <c r="U274" s="11">
        <v>66.67</v>
      </c>
      <c r="V274" s="15">
        <f t="shared" si="139"/>
        <v>1725.252925</v>
      </c>
      <c r="W274" s="11">
        <v>83.51</v>
      </c>
      <c r="X274" s="15">
        <f t="shared" si="140"/>
        <v>2161.030025</v>
      </c>
      <c r="Y274" s="11">
        <v>53.17</v>
      </c>
      <c r="Z274" s="15">
        <f t="shared" si="141"/>
        <v>1375.906675</v>
      </c>
      <c r="AA274" s="23">
        <v>84.424999999999997</v>
      </c>
      <c r="AB274" s="15">
        <f t="shared" si="142"/>
        <v>21847.079374999998</v>
      </c>
      <c r="AC274" s="23">
        <v>98.751999999999995</v>
      </c>
      <c r="AD274" s="15">
        <f t="shared" si="143"/>
        <v>25554.548799999997</v>
      </c>
      <c r="AE274" s="20">
        <v>89.49</v>
      </c>
      <c r="AF274" s="15">
        <f t="shared" si="144"/>
        <v>23157.774749999997</v>
      </c>
      <c r="AG274" s="21">
        <v>96.87</v>
      </c>
      <c r="AH274" s="15">
        <f t="shared" si="145"/>
        <v>17085.9306</v>
      </c>
      <c r="AI274" s="21">
        <v>114.09</v>
      </c>
      <c r="AJ274" s="15">
        <f t="shared" si="146"/>
        <v>20123.194199999998</v>
      </c>
      <c r="AK274" s="20">
        <v>155.94999999999999</v>
      </c>
      <c r="AL274" s="15">
        <f t="shared" si="147"/>
        <v>27506.460999999996</v>
      </c>
      <c r="AM274" s="29">
        <v>913.2</v>
      </c>
      <c r="AN274" s="15">
        <f t="shared" si="148"/>
        <v>16107.021599999998</v>
      </c>
      <c r="AO274" s="22">
        <v>235.33</v>
      </c>
      <c r="AP274" s="15">
        <f t="shared" si="149"/>
        <v>6089.7520749999994</v>
      </c>
      <c r="AQ274" s="24">
        <f t="shared" si="150"/>
        <v>1.7664000000000009</v>
      </c>
      <c r="AR274" s="24">
        <f t="shared" si="151"/>
        <v>1.7795000000000023</v>
      </c>
      <c r="AS274" s="24">
        <f t="shared" si="152"/>
        <v>1.0496000000000016</v>
      </c>
      <c r="AT274" s="24">
        <f t="shared" si="153"/>
        <v>1.8281000000000027</v>
      </c>
      <c r="AU274" s="24">
        <f t="shared" si="154"/>
        <v>1.900500000000001</v>
      </c>
      <c r="AV274" s="24">
        <f t="shared" si="155"/>
        <v>1.183600000000002</v>
      </c>
      <c r="AW274" s="24">
        <f t="shared" si="156"/>
        <v>2.0432000000000023</v>
      </c>
      <c r="AX274" s="24">
        <f t="shared" si="157"/>
        <v>1.3411000000000008</v>
      </c>
      <c r="AY274" s="24"/>
      <c r="AZ274" s="24"/>
      <c r="BA274" s="24"/>
      <c r="BB274" s="24"/>
      <c r="BC274" s="17">
        <v>17.637999999999998</v>
      </c>
      <c r="BD274" s="12">
        <v>25.877499999999998</v>
      </c>
    </row>
    <row r="275" spans="1:56">
      <c r="A275" s="2">
        <v>271</v>
      </c>
      <c r="B275" s="5">
        <v>39475</v>
      </c>
      <c r="C275" s="14">
        <v>33.93</v>
      </c>
      <c r="D275" s="4">
        <f t="shared" si="158"/>
        <v>595.13220000000001</v>
      </c>
      <c r="E275" s="14">
        <v>59.41</v>
      </c>
      <c r="F275" s="15">
        <f t="shared" si="159"/>
        <v>1042.0513999999998</v>
      </c>
      <c r="G275" s="14">
        <v>77.599999999999994</v>
      </c>
      <c r="H275" s="15">
        <f t="shared" si="160"/>
        <v>1361.1039999999998</v>
      </c>
      <c r="I275" s="14">
        <v>47.63</v>
      </c>
      <c r="J275" s="15">
        <f t="shared" si="161"/>
        <v>835.43020000000001</v>
      </c>
      <c r="K275" s="14">
        <v>28.645</v>
      </c>
      <c r="L275" s="15">
        <f t="shared" si="162"/>
        <v>502.43329999999997</v>
      </c>
      <c r="M275" s="14">
        <v>34.72</v>
      </c>
      <c r="N275" s="15">
        <f t="shared" si="163"/>
        <v>608.98879999999997</v>
      </c>
      <c r="O275" s="16">
        <v>37.33</v>
      </c>
      <c r="P275" s="15">
        <f t="shared" si="136"/>
        <v>966.69767999999999</v>
      </c>
      <c r="Q275" s="11">
        <v>76.67</v>
      </c>
      <c r="R275" s="15">
        <f t="shared" si="137"/>
        <v>1985.44632</v>
      </c>
      <c r="S275" s="11">
        <v>82.75</v>
      </c>
      <c r="T275" s="15">
        <f t="shared" si="138"/>
        <v>2142.8940000000002</v>
      </c>
      <c r="U275" s="11">
        <v>66.34</v>
      </c>
      <c r="V275" s="15">
        <f t="shared" si="139"/>
        <v>1717.94064</v>
      </c>
      <c r="W275" s="11">
        <v>84.57</v>
      </c>
      <c r="X275" s="15">
        <f t="shared" si="140"/>
        <v>2190.0247199999999</v>
      </c>
      <c r="Y275" s="11">
        <v>53.83</v>
      </c>
      <c r="Z275" s="15">
        <f t="shared" si="141"/>
        <v>1393.9816800000001</v>
      </c>
      <c r="AA275" s="23">
        <v>84.04</v>
      </c>
      <c r="AB275" s="15">
        <f t="shared" si="142"/>
        <v>21762.9984</v>
      </c>
      <c r="AC275" s="23">
        <v>98.835999999999999</v>
      </c>
      <c r="AD275" s="15">
        <f t="shared" si="143"/>
        <v>25594.57056</v>
      </c>
      <c r="AE275" s="20">
        <v>89.31</v>
      </c>
      <c r="AF275" s="15">
        <f t="shared" si="144"/>
        <v>23127.7176</v>
      </c>
      <c r="AG275" s="21">
        <v>98.56</v>
      </c>
      <c r="AH275" s="15">
        <f t="shared" si="145"/>
        <v>17287.423999999999</v>
      </c>
      <c r="AI275" s="21">
        <v>114.1</v>
      </c>
      <c r="AJ275" s="15">
        <f t="shared" si="146"/>
        <v>20013.14</v>
      </c>
      <c r="AK275" s="20">
        <v>156.55000000000001</v>
      </c>
      <c r="AL275" s="15">
        <f t="shared" si="147"/>
        <v>27458.870000000003</v>
      </c>
      <c r="AM275" s="29">
        <v>928.8</v>
      </c>
      <c r="AN275" s="15">
        <f t="shared" si="148"/>
        <v>16291.151999999998</v>
      </c>
      <c r="AO275" s="22">
        <v>236.3</v>
      </c>
      <c r="AP275" s="15">
        <f t="shared" si="149"/>
        <v>6119.2248000000009</v>
      </c>
      <c r="AQ275" s="24">
        <f t="shared" si="150"/>
        <v>1.8643999999999998</v>
      </c>
      <c r="AR275" s="24">
        <f t="shared" si="151"/>
        <v>1.8775000000000013</v>
      </c>
      <c r="AS275" s="24">
        <f t="shared" si="152"/>
        <v>1.0310999999999986</v>
      </c>
      <c r="AT275" s="24">
        <f t="shared" si="153"/>
        <v>1.9261000000000017</v>
      </c>
      <c r="AU275" s="24">
        <f t="shared" si="154"/>
        <v>1.9984999999999999</v>
      </c>
      <c r="AV275" s="24">
        <f t="shared" si="155"/>
        <v>1.1650999999999989</v>
      </c>
      <c r="AW275" s="24">
        <f t="shared" si="156"/>
        <v>2.1412000000000013</v>
      </c>
      <c r="AX275" s="24">
        <f t="shared" si="157"/>
        <v>1.3225999999999978</v>
      </c>
      <c r="AY275" s="24"/>
      <c r="AZ275" s="24"/>
      <c r="BA275" s="24"/>
      <c r="BB275" s="24"/>
      <c r="BC275" s="17">
        <v>17.54</v>
      </c>
      <c r="BD275" s="12">
        <v>25.896000000000001</v>
      </c>
    </row>
    <row r="276" spans="1:56">
      <c r="A276" s="2">
        <v>272</v>
      </c>
      <c r="B276" s="5">
        <v>39476</v>
      </c>
      <c r="C276" s="14">
        <v>34.54</v>
      </c>
      <c r="D276" s="4">
        <f t="shared" si="158"/>
        <v>607.59314000000006</v>
      </c>
      <c r="E276" s="14">
        <v>58.55</v>
      </c>
      <c r="F276" s="15">
        <f t="shared" si="159"/>
        <v>1029.9530500000001</v>
      </c>
      <c r="G276" s="14">
        <v>80.959999999999994</v>
      </c>
      <c r="H276" s="15">
        <f t="shared" si="160"/>
        <v>1424.1673599999999</v>
      </c>
      <c r="I276" s="14">
        <v>47.54</v>
      </c>
      <c r="J276" s="15">
        <f t="shared" si="161"/>
        <v>836.27614000000005</v>
      </c>
      <c r="K276" s="14">
        <v>28.675000000000001</v>
      </c>
      <c r="L276" s="15">
        <f t="shared" si="162"/>
        <v>504.42192500000004</v>
      </c>
      <c r="M276" s="14">
        <v>34.76</v>
      </c>
      <c r="N276" s="15">
        <f t="shared" si="163"/>
        <v>611.46316000000002</v>
      </c>
      <c r="O276" s="16">
        <v>37.44</v>
      </c>
      <c r="P276" s="15">
        <f t="shared" si="136"/>
        <v>973.02815999999984</v>
      </c>
      <c r="Q276" s="11">
        <v>77.48</v>
      </c>
      <c r="R276" s="15">
        <f t="shared" si="137"/>
        <v>2013.62772</v>
      </c>
      <c r="S276" s="11">
        <v>86.4</v>
      </c>
      <c r="T276" s="15">
        <f t="shared" si="138"/>
        <v>2245.4495999999999</v>
      </c>
      <c r="U276" s="11">
        <v>69.349999999999994</v>
      </c>
      <c r="V276" s="15">
        <f t="shared" si="139"/>
        <v>1802.3371499999996</v>
      </c>
      <c r="W276" s="11">
        <v>85.29</v>
      </c>
      <c r="X276" s="15">
        <f t="shared" si="140"/>
        <v>2216.6018100000001</v>
      </c>
      <c r="Y276" s="11">
        <v>53.44</v>
      </c>
      <c r="Z276" s="15">
        <f t="shared" si="141"/>
        <v>1388.8521599999997</v>
      </c>
      <c r="AA276" s="23">
        <v>84.5</v>
      </c>
      <c r="AB276" s="15">
        <f t="shared" si="142"/>
        <v>21960.704999999998</v>
      </c>
      <c r="AC276" s="23">
        <v>98.712999999999994</v>
      </c>
      <c r="AD276" s="15">
        <f t="shared" si="143"/>
        <v>25654.521569999997</v>
      </c>
      <c r="AE276" s="20">
        <v>89.67</v>
      </c>
      <c r="AF276" s="15">
        <f t="shared" si="144"/>
        <v>23304.336299999999</v>
      </c>
      <c r="AG276" s="21">
        <v>98.28</v>
      </c>
      <c r="AH276" s="15">
        <f t="shared" si="145"/>
        <v>17288.434800000003</v>
      </c>
      <c r="AI276" s="21">
        <v>114.01</v>
      </c>
      <c r="AJ276" s="15">
        <f t="shared" si="146"/>
        <v>20055.499100000001</v>
      </c>
      <c r="AK276" s="20">
        <v>156.85</v>
      </c>
      <c r="AL276" s="15">
        <f t="shared" si="147"/>
        <v>27591.483499999998</v>
      </c>
      <c r="AM276" s="29">
        <v>923</v>
      </c>
      <c r="AN276" s="15">
        <f t="shared" si="148"/>
        <v>16236.493</v>
      </c>
      <c r="AO276" s="22">
        <v>237.45</v>
      </c>
      <c r="AP276" s="15">
        <f t="shared" si="149"/>
        <v>6171.0880499999994</v>
      </c>
      <c r="AQ276" s="24">
        <f t="shared" si="150"/>
        <v>1.8133999999999979</v>
      </c>
      <c r="AR276" s="24">
        <f t="shared" si="151"/>
        <v>1.8264999999999993</v>
      </c>
      <c r="AS276" s="24">
        <f t="shared" si="152"/>
        <v>0.93810000000000215</v>
      </c>
      <c r="AT276" s="24">
        <f t="shared" si="153"/>
        <v>1.8750999999999998</v>
      </c>
      <c r="AU276" s="24">
        <f t="shared" si="154"/>
        <v>1.947499999999998</v>
      </c>
      <c r="AV276" s="24">
        <f t="shared" si="155"/>
        <v>1.0721000000000025</v>
      </c>
      <c r="AW276" s="24">
        <f t="shared" si="156"/>
        <v>2.0901999999999994</v>
      </c>
      <c r="AX276" s="24">
        <f t="shared" si="157"/>
        <v>1.2296000000000014</v>
      </c>
      <c r="AY276" s="24"/>
      <c r="AZ276" s="24"/>
      <c r="BA276" s="24"/>
      <c r="BB276" s="24"/>
      <c r="BC276" s="17">
        <v>17.591000000000001</v>
      </c>
      <c r="BD276" s="12">
        <v>25.988999999999997</v>
      </c>
    </row>
    <row r="277" spans="1:56">
      <c r="A277" s="2">
        <v>273</v>
      </c>
      <c r="B277" s="5">
        <v>39477</v>
      </c>
      <c r="C277" s="14">
        <v>34.020000000000003</v>
      </c>
      <c r="D277" s="4">
        <f t="shared" si="158"/>
        <v>594.65259000000015</v>
      </c>
      <c r="E277" s="14">
        <v>57.77</v>
      </c>
      <c r="F277" s="15">
        <f t="shared" si="159"/>
        <v>1009.7907150000001</v>
      </c>
      <c r="G277" s="14">
        <v>82.869900000000001</v>
      </c>
      <c r="H277" s="15">
        <f t="shared" si="160"/>
        <v>1448.5244170500002</v>
      </c>
      <c r="I277" s="14">
        <v>46.77</v>
      </c>
      <c r="J277" s="15">
        <f t="shared" si="161"/>
        <v>817.5162150000001</v>
      </c>
      <c r="K277" s="14">
        <v>29.7</v>
      </c>
      <c r="L277" s="15">
        <f t="shared" si="162"/>
        <v>519.14115000000004</v>
      </c>
      <c r="M277" s="14">
        <v>34.9358</v>
      </c>
      <c r="N277" s="15">
        <f t="shared" si="163"/>
        <v>610.66031610000005</v>
      </c>
      <c r="O277" s="16">
        <v>37.65</v>
      </c>
      <c r="P277" s="15">
        <f t="shared" si="136"/>
        <v>978.9</v>
      </c>
      <c r="Q277" s="11">
        <v>76.73</v>
      </c>
      <c r="R277" s="15">
        <f t="shared" si="137"/>
        <v>1994.98</v>
      </c>
      <c r="S277" s="11">
        <v>86.3</v>
      </c>
      <c r="T277" s="15">
        <f t="shared" si="138"/>
        <v>2243.7999999999997</v>
      </c>
      <c r="U277" s="11">
        <v>67.8</v>
      </c>
      <c r="V277" s="15">
        <f t="shared" si="139"/>
        <v>1762.8</v>
      </c>
      <c r="W277" s="11">
        <v>85.39</v>
      </c>
      <c r="X277" s="15">
        <f t="shared" si="140"/>
        <v>2220.14</v>
      </c>
      <c r="Y277" s="11">
        <v>52.87</v>
      </c>
      <c r="Z277" s="15">
        <f t="shared" si="141"/>
        <v>1374.62</v>
      </c>
      <c r="AA277" s="23">
        <v>84.197999999999993</v>
      </c>
      <c r="AB277" s="15">
        <f t="shared" si="142"/>
        <v>21891.479999999996</v>
      </c>
      <c r="AC277" s="23">
        <v>98.584999999999994</v>
      </c>
      <c r="AD277" s="15">
        <f t="shared" si="143"/>
        <v>25632.1</v>
      </c>
      <c r="AE277" s="20">
        <v>89.77</v>
      </c>
      <c r="AF277" s="15">
        <f t="shared" si="144"/>
        <v>23340.2</v>
      </c>
      <c r="AG277" s="21">
        <v>98.12</v>
      </c>
      <c r="AH277" s="15">
        <f t="shared" si="145"/>
        <v>17150.885400000003</v>
      </c>
      <c r="AI277" s="21">
        <v>113.76</v>
      </c>
      <c r="AJ277" s="15">
        <f t="shared" si="146"/>
        <v>19884.679200000002</v>
      </c>
      <c r="AK277" s="20">
        <v>156.55000000000001</v>
      </c>
      <c r="AL277" s="15">
        <f t="shared" si="147"/>
        <v>27364.157250000004</v>
      </c>
      <c r="AM277" s="29">
        <v>929.4</v>
      </c>
      <c r="AN277" s="15">
        <f t="shared" si="148"/>
        <v>16245.447300000002</v>
      </c>
      <c r="AO277" s="22">
        <v>237.02</v>
      </c>
      <c r="AP277" s="15">
        <f t="shared" si="149"/>
        <v>6162.52</v>
      </c>
      <c r="AQ277" s="24">
        <f t="shared" si="150"/>
        <v>1.9248999999999974</v>
      </c>
      <c r="AR277" s="24">
        <f t="shared" si="151"/>
        <v>1.9379999999999988</v>
      </c>
      <c r="AS277" s="24">
        <f t="shared" si="152"/>
        <v>0.92709999999999937</v>
      </c>
      <c r="AT277" s="24">
        <f t="shared" si="153"/>
        <v>1.9865999999999993</v>
      </c>
      <c r="AU277" s="24">
        <f t="shared" si="154"/>
        <v>2.0589999999999975</v>
      </c>
      <c r="AV277" s="24">
        <f t="shared" si="155"/>
        <v>1.0610999999999997</v>
      </c>
      <c r="AW277" s="24">
        <f t="shared" si="156"/>
        <v>2.2016999999999989</v>
      </c>
      <c r="AX277" s="24">
        <f t="shared" si="157"/>
        <v>1.2185999999999986</v>
      </c>
      <c r="AY277" s="24"/>
      <c r="AZ277" s="24"/>
      <c r="BA277" s="24"/>
      <c r="BB277" s="24"/>
      <c r="BC277" s="17">
        <v>17.479500000000002</v>
      </c>
      <c r="BD277" s="12">
        <v>26</v>
      </c>
    </row>
    <row r="278" spans="1:56">
      <c r="A278" s="2">
        <v>274</v>
      </c>
      <c r="B278" s="5">
        <v>39478</v>
      </c>
      <c r="C278" s="14">
        <v>34.619999999999997</v>
      </c>
      <c r="D278" s="4">
        <f t="shared" si="158"/>
        <v>606.05772000000002</v>
      </c>
      <c r="E278" s="14">
        <v>59</v>
      </c>
      <c r="F278" s="15">
        <f t="shared" si="159"/>
        <v>1032.854</v>
      </c>
      <c r="G278" s="14">
        <v>83.18</v>
      </c>
      <c r="H278" s="15">
        <f t="shared" si="160"/>
        <v>1456.1490800000001</v>
      </c>
      <c r="I278" s="14">
        <v>47.38</v>
      </c>
      <c r="J278" s="15">
        <f t="shared" si="161"/>
        <v>829.43428000000006</v>
      </c>
      <c r="K278" s="14">
        <v>30.664999999999999</v>
      </c>
      <c r="L278" s="15">
        <f t="shared" si="162"/>
        <v>536.82149000000004</v>
      </c>
      <c r="M278" s="14">
        <v>35.36</v>
      </c>
      <c r="N278" s="15">
        <f t="shared" si="163"/>
        <v>619.01215999999999</v>
      </c>
      <c r="O278" s="16">
        <v>36.799999999999997</v>
      </c>
      <c r="P278" s="15">
        <f t="shared" si="136"/>
        <v>957.55439999999987</v>
      </c>
      <c r="Q278" s="11">
        <v>75.16</v>
      </c>
      <c r="R278" s="15">
        <f t="shared" si="137"/>
        <v>1955.7007799999999</v>
      </c>
      <c r="S278" s="11">
        <v>86.55</v>
      </c>
      <c r="T278" s="15">
        <f t="shared" si="138"/>
        <v>2252.0742749999999</v>
      </c>
      <c r="U278" s="11">
        <v>67.17</v>
      </c>
      <c r="V278" s="15">
        <f t="shared" si="139"/>
        <v>1747.7969849999999</v>
      </c>
      <c r="W278" s="11">
        <v>87.71</v>
      </c>
      <c r="X278" s="15">
        <f t="shared" si="140"/>
        <v>2282.2580549999998</v>
      </c>
      <c r="Y278" s="11">
        <v>55.15</v>
      </c>
      <c r="Z278" s="15">
        <f t="shared" si="141"/>
        <v>1435.0305749999998</v>
      </c>
      <c r="AA278" s="23">
        <v>84.471000000000004</v>
      </c>
      <c r="AB278" s="15">
        <f t="shared" si="142"/>
        <v>21979.776554999997</v>
      </c>
      <c r="AC278" s="23">
        <v>98.968999999999994</v>
      </c>
      <c r="AD278" s="15">
        <f t="shared" si="143"/>
        <v>25752.228644999996</v>
      </c>
      <c r="AE278" s="20">
        <v>89.9</v>
      </c>
      <c r="AF278" s="15">
        <f t="shared" si="144"/>
        <v>23392.429499999998</v>
      </c>
      <c r="AG278" s="21">
        <v>97.88</v>
      </c>
      <c r="AH278" s="15">
        <f t="shared" si="145"/>
        <v>17134.872800000001</v>
      </c>
      <c r="AI278" s="21">
        <v>113.6</v>
      </c>
      <c r="AJ278" s="15">
        <f t="shared" si="146"/>
        <v>19886.815999999999</v>
      </c>
      <c r="AK278" s="20">
        <v>156.80000000000001</v>
      </c>
      <c r="AL278" s="15">
        <f t="shared" si="147"/>
        <v>27449.408000000003</v>
      </c>
      <c r="AM278" s="29">
        <v>925.5</v>
      </c>
      <c r="AN278" s="15">
        <f t="shared" si="148"/>
        <v>16201.803</v>
      </c>
      <c r="AO278" s="22">
        <v>235.55</v>
      </c>
      <c r="AP278" s="15">
        <f t="shared" si="149"/>
        <v>6129.1287750000001</v>
      </c>
      <c r="AQ278" s="24">
        <f t="shared" si="150"/>
        <v>1.8983999999999988</v>
      </c>
      <c r="AR278" s="24">
        <f t="shared" si="151"/>
        <v>1.9115000000000002</v>
      </c>
      <c r="AS278" s="24">
        <f t="shared" si="152"/>
        <v>0.90660000000000096</v>
      </c>
      <c r="AT278" s="24">
        <f t="shared" si="153"/>
        <v>1.9601000000000006</v>
      </c>
      <c r="AU278" s="24">
        <f t="shared" si="154"/>
        <v>2.0324999999999989</v>
      </c>
      <c r="AV278" s="24">
        <f t="shared" si="155"/>
        <v>1.0406000000000013</v>
      </c>
      <c r="AW278" s="24">
        <f t="shared" si="156"/>
        <v>2.1752000000000002</v>
      </c>
      <c r="AX278" s="24">
        <f t="shared" si="157"/>
        <v>1.1981000000000002</v>
      </c>
      <c r="AY278" s="24"/>
      <c r="AZ278" s="24"/>
      <c r="BA278" s="24"/>
      <c r="BB278" s="24"/>
      <c r="BC278" s="17">
        <v>17.506</v>
      </c>
      <c r="BD278" s="12">
        <v>26.020499999999998</v>
      </c>
    </row>
    <row r="279" spans="1:56">
      <c r="A279" s="2">
        <v>275</v>
      </c>
      <c r="B279" s="5">
        <v>39479</v>
      </c>
      <c r="C279" s="14">
        <v>35.04</v>
      </c>
      <c r="D279" s="4">
        <f t="shared" si="158"/>
        <v>611.92104000000006</v>
      </c>
      <c r="E279" s="14">
        <v>59.26</v>
      </c>
      <c r="F279" s="15">
        <f t="shared" si="159"/>
        <v>1034.8870100000001</v>
      </c>
      <c r="G279" s="14">
        <v>82.76</v>
      </c>
      <c r="H279" s="15">
        <f t="shared" si="160"/>
        <v>1445.2792600000005</v>
      </c>
      <c r="I279" s="14">
        <v>47.01</v>
      </c>
      <c r="J279" s="15">
        <f t="shared" si="161"/>
        <v>820.95913500000017</v>
      </c>
      <c r="K279" s="14">
        <v>31.254999999999999</v>
      </c>
      <c r="L279" s="15">
        <f t="shared" si="162"/>
        <v>545.82169250000004</v>
      </c>
      <c r="M279" s="14">
        <v>36.159999999999997</v>
      </c>
      <c r="N279" s="15">
        <f t="shared" si="163"/>
        <v>631.48016000000007</v>
      </c>
      <c r="O279" s="16">
        <v>37.450000000000003</v>
      </c>
      <c r="P279" s="15">
        <f t="shared" si="136"/>
        <v>967.89525000000003</v>
      </c>
      <c r="Q279" s="11">
        <v>77.39</v>
      </c>
      <c r="R279" s="15">
        <f t="shared" si="137"/>
        <v>2000.14455</v>
      </c>
      <c r="S279" s="11">
        <v>90.15</v>
      </c>
      <c r="T279" s="15">
        <f t="shared" si="138"/>
        <v>2329.9267500000001</v>
      </c>
      <c r="U279" s="11">
        <v>69.5</v>
      </c>
      <c r="V279" s="15">
        <f t="shared" si="139"/>
        <v>1796.2275</v>
      </c>
      <c r="W279" s="11">
        <v>87.91</v>
      </c>
      <c r="X279" s="15">
        <f t="shared" si="140"/>
        <v>2272.03395</v>
      </c>
      <c r="Y279" s="11">
        <v>54.82</v>
      </c>
      <c r="Z279" s="15">
        <f t="shared" si="141"/>
        <v>1416.8228999999999</v>
      </c>
      <c r="AA279" s="23">
        <v>84.361999999999995</v>
      </c>
      <c r="AB279" s="15">
        <f t="shared" si="142"/>
        <v>21803.358899999999</v>
      </c>
      <c r="AC279" s="23">
        <v>99.001000000000005</v>
      </c>
      <c r="AD279" s="15">
        <f t="shared" si="143"/>
        <v>25586.808449999997</v>
      </c>
      <c r="AE279" s="20">
        <v>89.99</v>
      </c>
      <c r="AF279" s="15">
        <f t="shared" si="144"/>
        <v>23257.915499999999</v>
      </c>
      <c r="AG279" s="21">
        <v>98.14</v>
      </c>
      <c r="AH279" s="15">
        <f t="shared" si="145"/>
        <v>17138.678900000006</v>
      </c>
      <c r="AI279" s="21">
        <v>113.69</v>
      </c>
      <c r="AJ279" s="15">
        <f t="shared" si="146"/>
        <v>19854.253150000004</v>
      </c>
      <c r="AK279" s="20">
        <v>156.69999999999999</v>
      </c>
      <c r="AL279" s="15">
        <f t="shared" si="147"/>
        <v>27365.304500000002</v>
      </c>
      <c r="AM279" s="29">
        <v>905.1</v>
      </c>
      <c r="AN279" s="15">
        <f t="shared" si="148"/>
        <v>15806.213850000004</v>
      </c>
      <c r="AO279" s="22">
        <v>228.45</v>
      </c>
      <c r="AP279" s="15">
        <f t="shared" si="149"/>
        <v>5904.2902499999991</v>
      </c>
      <c r="AQ279" s="24">
        <f t="shared" si="150"/>
        <v>1.9408999999999956</v>
      </c>
      <c r="AR279" s="24">
        <f t="shared" si="151"/>
        <v>1.9539999999999971</v>
      </c>
      <c r="AS279" s="24">
        <f t="shared" si="152"/>
        <v>1.0821000000000005</v>
      </c>
      <c r="AT279" s="24">
        <f t="shared" si="153"/>
        <v>2.0025999999999975</v>
      </c>
      <c r="AU279" s="24">
        <f t="shared" si="154"/>
        <v>2.0749999999999957</v>
      </c>
      <c r="AV279" s="24">
        <f t="shared" si="155"/>
        <v>1.2161000000000008</v>
      </c>
      <c r="AW279" s="24">
        <f t="shared" si="156"/>
        <v>2.2176999999999971</v>
      </c>
      <c r="AX279" s="24">
        <f t="shared" si="157"/>
        <v>1.3735999999999997</v>
      </c>
      <c r="AY279" s="24"/>
      <c r="AZ279" s="24"/>
      <c r="BA279" s="24"/>
      <c r="BB279" s="24"/>
      <c r="BC279" s="17">
        <v>17.463500000000003</v>
      </c>
      <c r="BD279" s="12">
        <v>25.844999999999999</v>
      </c>
    </row>
    <row r="280" spans="1:56">
      <c r="A280" s="2">
        <v>276</v>
      </c>
      <c r="B280" s="5">
        <v>39482</v>
      </c>
      <c r="C280" s="14">
        <v>34.159999999999997</v>
      </c>
      <c r="D280" s="4">
        <f t="shared" si="158"/>
        <v>591.10464000000002</v>
      </c>
      <c r="E280" s="14">
        <v>58.63</v>
      </c>
      <c r="F280" s="15">
        <f t="shared" si="159"/>
        <v>1014.5335200000002</v>
      </c>
      <c r="G280" s="14">
        <v>82.9</v>
      </c>
      <c r="H280" s="15">
        <f t="shared" si="160"/>
        <v>1434.5016000000003</v>
      </c>
      <c r="I280" s="14">
        <v>46.87</v>
      </c>
      <c r="J280" s="15">
        <f t="shared" si="161"/>
        <v>811.03848000000005</v>
      </c>
      <c r="K280" s="14">
        <v>30.37</v>
      </c>
      <c r="L280" s="15">
        <f t="shared" si="162"/>
        <v>525.52248000000009</v>
      </c>
      <c r="M280" s="14">
        <v>35.369999999999997</v>
      </c>
      <c r="N280" s="15">
        <f t="shared" si="163"/>
        <v>612.04248000000007</v>
      </c>
      <c r="O280" s="16">
        <v>38.42</v>
      </c>
      <c r="P280" s="15">
        <f t="shared" si="136"/>
        <v>984.32040000000006</v>
      </c>
      <c r="Q280" s="11">
        <v>77.33</v>
      </c>
      <c r="R280" s="15">
        <f t="shared" si="137"/>
        <v>1981.1946</v>
      </c>
      <c r="S280" s="11">
        <v>90.5</v>
      </c>
      <c r="T280" s="15">
        <f t="shared" si="138"/>
        <v>2318.61</v>
      </c>
      <c r="U280" s="11">
        <v>74.5</v>
      </c>
      <c r="V280" s="15">
        <f t="shared" si="139"/>
        <v>1908.69</v>
      </c>
      <c r="W280" s="11">
        <v>87.74</v>
      </c>
      <c r="X280" s="15">
        <f t="shared" si="140"/>
        <v>2247.8987999999999</v>
      </c>
      <c r="Y280" s="11">
        <v>55.9</v>
      </c>
      <c r="Z280" s="15">
        <f t="shared" si="141"/>
        <v>1432.1580000000001</v>
      </c>
      <c r="AA280" s="23">
        <v>84.343999999999994</v>
      </c>
      <c r="AB280" s="15">
        <f t="shared" si="142"/>
        <v>21608.932799999999</v>
      </c>
      <c r="AC280" s="23">
        <v>98.840999999999994</v>
      </c>
      <c r="AD280" s="15">
        <f t="shared" si="143"/>
        <v>25323.064200000001</v>
      </c>
      <c r="AE280" s="20">
        <v>90.42</v>
      </c>
      <c r="AF280" s="15">
        <f t="shared" si="144"/>
        <v>23165.604000000003</v>
      </c>
      <c r="AG280" s="21">
        <v>98.43</v>
      </c>
      <c r="AH280" s="15">
        <f t="shared" si="145"/>
        <v>17032.327200000003</v>
      </c>
      <c r="AI280" s="21">
        <v>113.53</v>
      </c>
      <c r="AJ280" s="15">
        <f t="shared" si="146"/>
        <v>19645.231200000002</v>
      </c>
      <c r="AK280" s="20">
        <v>155.94999999999999</v>
      </c>
      <c r="AL280" s="15">
        <f t="shared" si="147"/>
        <v>26985.588000000003</v>
      </c>
      <c r="AM280" s="29">
        <v>903.6</v>
      </c>
      <c r="AN280" s="15">
        <f t="shared" si="148"/>
        <v>15635.894400000003</v>
      </c>
      <c r="AO280" s="22">
        <v>231.1</v>
      </c>
      <c r="AP280" s="15">
        <f t="shared" si="149"/>
        <v>5920.7820000000002</v>
      </c>
      <c r="AQ280" s="24">
        <f t="shared" si="150"/>
        <v>2.1003999999999969</v>
      </c>
      <c r="AR280" s="24">
        <f t="shared" si="151"/>
        <v>2.1134999999999984</v>
      </c>
      <c r="AS280" s="24">
        <f t="shared" si="152"/>
        <v>1.3070999999999984</v>
      </c>
      <c r="AT280" s="24">
        <f t="shared" si="153"/>
        <v>2.1620999999999988</v>
      </c>
      <c r="AU280" s="24">
        <f t="shared" si="154"/>
        <v>2.234499999999997</v>
      </c>
      <c r="AV280" s="24">
        <f t="shared" si="155"/>
        <v>1.4410999999999987</v>
      </c>
      <c r="AW280" s="24">
        <f t="shared" si="156"/>
        <v>2.3771999999999984</v>
      </c>
      <c r="AX280" s="24">
        <f t="shared" si="157"/>
        <v>1.5985999999999976</v>
      </c>
      <c r="AY280" s="24"/>
      <c r="AZ280" s="24"/>
      <c r="BA280" s="24"/>
      <c r="BB280" s="24"/>
      <c r="BC280" s="17">
        <v>17.304000000000002</v>
      </c>
      <c r="BD280" s="12">
        <v>25.62</v>
      </c>
    </row>
    <row r="281" spans="1:56">
      <c r="A281" s="2">
        <v>277</v>
      </c>
      <c r="B281" s="5">
        <v>39483</v>
      </c>
      <c r="C281" s="14">
        <v>33.520000000000003</v>
      </c>
      <c r="D281" s="4">
        <f t="shared" si="158"/>
        <v>589.34864000000005</v>
      </c>
      <c r="E281" s="14">
        <v>57.4</v>
      </c>
      <c r="F281" s="15">
        <f t="shared" si="159"/>
        <v>1009.2068</v>
      </c>
      <c r="G281" s="14">
        <v>81.69</v>
      </c>
      <c r="H281" s="15">
        <f t="shared" si="160"/>
        <v>1436.27358</v>
      </c>
      <c r="I281" s="14">
        <v>45.61</v>
      </c>
      <c r="J281" s="15">
        <f t="shared" si="161"/>
        <v>801.91502000000003</v>
      </c>
      <c r="K281" s="14">
        <v>29.9</v>
      </c>
      <c r="L281" s="15">
        <f t="shared" si="162"/>
        <v>525.70180000000005</v>
      </c>
      <c r="M281" s="14">
        <v>34.21</v>
      </c>
      <c r="N281" s="15">
        <f t="shared" si="163"/>
        <v>601.48022000000003</v>
      </c>
      <c r="O281" s="16">
        <v>36.119999999999997</v>
      </c>
      <c r="P281" s="15">
        <f t="shared" si="136"/>
        <v>928.93415999999991</v>
      </c>
      <c r="Q281" s="11">
        <v>74.2</v>
      </c>
      <c r="R281" s="15">
        <f t="shared" si="137"/>
        <v>1908.2756000000002</v>
      </c>
      <c r="S281" s="11">
        <v>85.23</v>
      </c>
      <c r="T281" s="15">
        <f t="shared" si="138"/>
        <v>2191.9451400000003</v>
      </c>
      <c r="U281" s="11">
        <v>69.81</v>
      </c>
      <c r="V281" s="15">
        <f t="shared" si="139"/>
        <v>1795.3735799999999</v>
      </c>
      <c r="W281" s="11">
        <v>83.77</v>
      </c>
      <c r="X281" s="15">
        <f t="shared" si="140"/>
        <v>2154.3968599999998</v>
      </c>
      <c r="Y281" s="11">
        <v>53.27</v>
      </c>
      <c r="Z281" s="15">
        <f t="shared" si="141"/>
        <v>1369.9978600000002</v>
      </c>
      <c r="AA281" s="23">
        <v>84.864000000000004</v>
      </c>
      <c r="AB281" s="15">
        <f t="shared" si="142"/>
        <v>21825.323520000002</v>
      </c>
      <c r="AC281" s="23">
        <v>99.334000000000003</v>
      </c>
      <c r="AD281" s="15">
        <f t="shared" si="143"/>
        <v>25546.718120000001</v>
      </c>
      <c r="AE281" s="20">
        <v>89.81</v>
      </c>
      <c r="AF281" s="15">
        <f t="shared" si="144"/>
        <v>23097.335800000001</v>
      </c>
      <c r="AG281" s="21">
        <v>98.3</v>
      </c>
      <c r="AH281" s="15">
        <f t="shared" si="145"/>
        <v>17283.106</v>
      </c>
      <c r="AI281" s="21">
        <v>113.47</v>
      </c>
      <c r="AJ281" s="15">
        <f t="shared" si="146"/>
        <v>19950.295399999999</v>
      </c>
      <c r="AK281" s="20">
        <v>155.69999999999999</v>
      </c>
      <c r="AL281" s="15">
        <f t="shared" si="147"/>
        <v>27375.173999999999</v>
      </c>
      <c r="AM281" s="29">
        <v>887.8</v>
      </c>
      <c r="AN281" s="15">
        <f t="shared" si="148"/>
        <v>15609.2996</v>
      </c>
      <c r="AO281" s="22">
        <v>225.79</v>
      </c>
      <c r="AP281" s="15">
        <f t="shared" si="149"/>
        <v>5806.8672200000001</v>
      </c>
      <c r="AQ281" s="24">
        <f t="shared" si="150"/>
        <v>1.8223999999999982</v>
      </c>
      <c r="AR281" s="24">
        <f t="shared" si="151"/>
        <v>1.8354999999999997</v>
      </c>
      <c r="AS281" s="24">
        <f t="shared" si="152"/>
        <v>1.2090999999999994</v>
      </c>
      <c r="AT281" s="24">
        <f t="shared" si="153"/>
        <v>1.8841000000000001</v>
      </c>
      <c r="AU281" s="24">
        <f t="shared" si="154"/>
        <v>1.9564999999999984</v>
      </c>
      <c r="AV281" s="24">
        <f t="shared" si="155"/>
        <v>1.3430999999999997</v>
      </c>
      <c r="AW281" s="24">
        <f t="shared" si="156"/>
        <v>2.0991999999999997</v>
      </c>
      <c r="AX281" s="24">
        <f t="shared" si="157"/>
        <v>1.5005999999999986</v>
      </c>
      <c r="AY281" s="24"/>
      <c r="AZ281" s="24"/>
      <c r="BA281" s="24"/>
      <c r="BB281" s="24"/>
      <c r="BC281" s="17">
        <v>17.582000000000001</v>
      </c>
      <c r="BD281" s="12">
        <v>25.718</v>
      </c>
    </row>
    <row r="282" spans="1:56">
      <c r="A282" s="2">
        <v>278</v>
      </c>
      <c r="B282" s="5">
        <v>39484</v>
      </c>
      <c r="C282" s="14">
        <v>33.81</v>
      </c>
      <c r="D282" s="4">
        <f t="shared" si="158"/>
        <v>591.89476500000012</v>
      </c>
      <c r="E282" s="14">
        <v>57.71</v>
      </c>
      <c r="F282" s="15">
        <f t="shared" si="159"/>
        <v>1010.3001150000001</v>
      </c>
      <c r="G282" s="14">
        <v>79.91</v>
      </c>
      <c r="H282" s="15">
        <f t="shared" si="160"/>
        <v>1398.9444150000002</v>
      </c>
      <c r="I282" s="14">
        <v>45.88</v>
      </c>
      <c r="J282" s="15">
        <f t="shared" si="161"/>
        <v>803.19822000000022</v>
      </c>
      <c r="K282" s="14">
        <v>30.015000000000001</v>
      </c>
      <c r="L282" s="15">
        <f t="shared" si="162"/>
        <v>525.45759750000013</v>
      </c>
      <c r="M282" s="14">
        <v>34.200000000000003</v>
      </c>
      <c r="N282" s="15">
        <f t="shared" si="163"/>
        <v>598.72230000000013</v>
      </c>
      <c r="O282" s="16">
        <v>35.11</v>
      </c>
      <c r="P282" s="15">
        <f t="shared" si="136"/>
        <v>898.14891</v>
      </c>
      <c r="Q282" s="11">
        <v>75</v>
      </c>
      <c r="R282" s="15">
        <f t="shared" si="137"/>
        <v>1918.575</v>
      </c>
      <c r="S282" s="11">
        <v>86.2</v>
      </c>
      <c r="T282" s="15">
        <f t="shared" si="138"/>
        <v>2205.0821999999998</v>
      </c>
      <c r="U282" s="11">
        <v>69.84</v>
      </c>
      <c r="V282" s="15">
        <f t="shared" si="139"/>
        <v>1786.5770400000001</v>
      </c>
      <c r="W282" s="11">
        <v>84.69</v>
      </c>
      <c r="X282" s="15">
        <f t="shared" si="140"/>
        <v>2166.45489</v>
      </c>
      <c r="Y282" s="11">
        <v>54.9</v>
      </c>
      <c r="Z282" s="15">
        <f t="shared" si="141"/>
        <v>1404.3969</v>
      </c>
      <c r="AA282" s="23">
        <v>84.635000000000005</v>
      </c>
      <c r="AB282" s="15">
        <f t="shared" si="142"/>
        <v>21650.479350000001</v>
      </c>
      <c r="AC282" s="23">
        <v>99.162999999999997</v>
      </c>
      <c r="AD282" s="15">
        <f t="shared" si="143"/>
        <v>25366.887029999998</v>
      </c>
      <c r="AE282" s="20">
        <v>89.92</v>
      </c>
      <c r="AF282" s="15">
        <f t="shared" si="144"/>
        <v>23002.4352</v>
      </c>
      <c r="AG282" s="21">
        <v>98.77</v>
      </c>
      <c r="AH282" s="15">
        <f t="shared" si="145"/>
        <v>17291.170050000004</v>
      </c>
      <c r="AI282" s="21">
        <v>113.23</v>
      </c>
      <c r="AJ282" s="15">
        <f t="shared" si="146"/>
        <v>19822.609950000002</v>
      </c>
      <c r="AK282" s="20">
        <v>155.65</v>
      </c>
      <c r="AL282" s="15">
        <f t="shared" si="147"/>
        <v>27248.867250000003</v>
      </c>
      <c r="AM282" s="29">
        <v>901</v>
      </c>
      <c r="AN282" s="15">
        <f t="shared" si="148"/>
        <v>15773.356500000002</v>
      </c>
      <c r="AO282" s="22">
        <v>223.83</v>
      </c>
      <c r="AP282" s="15">
        <f t="shared" si="149"/>
        <v>5725.7952300000006</v>
      </c>
      <c r="AQ282" s="24">
        <f t="shared" si="150"/>
        <v>1.8978999999999964</v>
      </c>
      <c r="AR282" s="24">
        <f t="shared" si="151"/>
        <v>1.9109999999999978</v>
      </c>
      <c r="AS282" s="24">
        <f t="shared" si="152"/>
        <v>1.3460999999999999</v>
      </c>
      <c r="AT282" s="24">
        <f t="shared" si="153"/>
        <v>1.9595999999999982</v>
      </c>
      <c r="AU282" s="24">
        <f t="shared" si="154"/>
        <v>2.0319999999999965</v>
      </c>
      <c r="AV282" s="24">
        <f t="shared" si="155"/>
        <v>1.4801000000000002</v>
      </c>
      <c r="AW282" s="24">
        <f t="shared" si="156"/>
        <v>2.1746999999999979</v>
      </c>
      <c r="AX282" s="24">
        <f t="shared" si="157"/>
        <v>1.6375999999999991</v>
      </c>
      <c r="AY282" s="24"/>
      <c r="AZ282" s="24"/>
      <c r="BA282" s="24"/>
      <c r="BB282" s="24"/>
      <c r="BC282" s="17">
        <v>17.506500000000003</v>
      </c>
      <c r="BD282" s="12">
        <v>25.581</v>
      </c>
    </row>
    <row r="283" spans="1:56">
      <c r="A283" s="2">
        <v>279</v>
      </c>
      <c r="B283" s="5">
        <v>39485</v>
      </c>
      <c r="C283" s="14">
        <v>33.19</v>
      </c>
      <c r="D283" s="4">
        <f t="shared" si="158"/>
        <v>590.36712499999999</v>
      </c>
      <c r="E283" s="14">
        <v>58.45</v>
      </c>
      <c r="F283" s="15">
        <f t="shared" si="159"/>
        <v>1039.6793750000002</v>
      </c>
      <c r="G283" s="14">
        <v>79.75</v>
      </c>
      <c r="H283" s="15">
        <f t="shared" si="160"/>
        <v>1418.5531250000001</v>
      </c>
      <c r="I283" s="14">
        <v>42.39</v>
      </c>
      <c r="J283" s="15">
        <f t="shared" si="161"/>
        <v>754.01212500000008</v>
      </c>
      <c r="K283" s="14">
        <v>30.38</v>
      </c>
      <c r="L283" s="15">
        <f t="shared" si="162"/>
        <v>540.38425000000007</v>
      </c>
      <c r="M283" s="14">
        <v>34.229999999999997</v>
      </c>
      <c r="N283" s="15">
        <f t="shared" si="163"/>
        <v>608.86612500000001</v>
      </c>
      <c r="O283" s="16">
        <v>34.33</v>
      </c>
      <c r="P283" s="15">
        <f t="shared" si="136"/>
        <v>884.27213999999992</v>
      </c>
      <c r="Q283" s="11">
        <v>75.27</v>
      </c>
      <c r="R283" s="15">
        <f t="shared" si="137"/>
        <v>1938.8046599999998</v>
      </c>
      <c r="S283" s="11">
        <v>85.8</v>
      </c>
      <c r="T283" s="15">
        <f t="shared" si="138"/>
        <v>2210.0364</v>
      </c>
      <c r="U283" s="11">
        <v>69.69</v>
      </c>
      <c r="V283" s="15">
        <f t="shared" si="139"/>
        <v>1795.0750199999998</v>
      </c>
      <c r="W283" s="11">
        <v>83.79</v>
      </c>
      <c r="X283" s="15">
        <f t="shared" si="140"/>
        <v>2158.2628199999999</v>
      </c>
      <c r="Y283" s="11">
        <v>54.67</v>
      </c>
      <c r="Z283" s="15">
        <f t="shared" si="141"/>
        <v>1408.18986</v>
      </c>
      <c r="AA283" s="23">
        <v>84.539000000000001</v>
      </c>
      <c r="AB283" s="15">
        <f t="shared" si="142"/>
        <v>21775.555619999999</v>
      </c>
      <c r="AC283" s="23">
        <v>99.507000000000005</v>
      </c>
      <c r="AD283" s="15">
        <f t="shared" si="143"/>
        <v>25631.013060000001</v>
      </c>
      <c r="AE283" s="20">
        <v>88.89</v>
      </c>
      <c r="AF283" s="15">
        <f t="shared" si="144"/>
        <v>22896.286199999999</v>
      </c>
      <c r="AG283" s="21">
        <v>98.53</v>
      </c>
      <c r="AH283" s="15">
        <f t="shared" si="145"/>
        <v>17526.02375</v>
      </c>
      <c r="AI283" s="21">
        <v>113.12</v>
      </c>
      <c r="AJ283" s="15">
        <f t="shared" si="146"/>
        <v>20121.22</v>
      </c>
      <c r="AK283" s="20">
        <v>154.6</v>
      </c>
      <c r="AL283" s="15">
        <f t="shared" si="147"/>
        <v>27499.475000000002</v>
      </c>
      <c r="AM283" s="29">
        <v>909.2</v>
      </c>
      <c r="AN283" s="15">
        <f t="shared" si="148"/>
        <v>16172.395000000002</v>
      </c>
      <c r="AO283" s="22">
        <v>242.1</v>
      </c>
      <c r="AP283" s="15">
        <f t="shared" si="149"/>
        <v>6236.0117999999993</v>
      </c>
      <c r="AQ283" s="24">
        <f t="shared" si="150"/>
        <v>1.6168999999999976</v>
      </c>
      <c r="AR283" s="24">
        <f t="shared" si="151"/>
        <v>1.629999999999999</v>
      </c>
      <c r="AS283" s="24">
        <f t="shared" si="152"/>
        <v>1.1691000000000003</v>
      </c>
      <c r="AT283" s="24">
        <f t="shared" si="153"/>
        <v>1.6785999999999994</v>
      </c>
      <c r="AU283" s="24">
        <f t="shared" si="154"/>
        <v>1.7509999999999977</v>
      </c>
      <c r="AV283" s="24">
        <f t="shared" si="155"/>
        <v>1.3031000000000006</v>
      </c>
      <c r="AW283" s="24">
        <f t="shared" si="156"/>
        <v>1.8936999999999991</v>
      </c>
      <c r="AX283" s="24">
        <f t="shared" si="157"/>
        <v>1.4605999999999995</v>
      </c>
      <c r="AY283" s="24"/>
      <c r="AZ283" s="24"/>
      <c r="BA283" s="24"/>
      <c r="BB283" s="24"/>
      <c r="BC283" s="17">
        <v>17.787500000000001</v>
      </c>
      <c r="BD283" s="12">
        <v>25.757999999999999</v>
      </c>
    </row>
    <row r="284" spans="1:56">
      <c r="A284" s="2">
        <v>280</v>
      </c>
      <c r="B284" s="5">
        <v>39486</v>
      </c>
      <c r="C284" s="14">
        <v>33.950000000000003</v>
      </c>
      <c r="D284" s="4">
        <f t="shared" si="158"/>
        <v>602.51065000000006</v>
      </c>
      <c r="E284" s="14">
        <v>59.25</v>
      </c>
      <c r="F284" s="15">
        <f t="shared" si="159"/>
        <v>1051.5097499999999</v>
      </c>
      <c r="G284" s="14">
        <v>79.33</v>
      </c>
      <c r="H284" s="15">
        <f t="shared" si="160"/>
        <v>1407.86951</v>
      </c>
      <c r="I284" s="14">
        <v>42.16</v>
      </c>
      <c r="J284" s="15">
        <f t="shared" si="161"/>
        <v>748.2135199999999</v>
      </c>
      <c r="K284" s="14">
        <v>30.32</v>
      </c>
      <c r="L284" s="15">
        <f t="shared" si="162"/>
        <v>538.08903999999995</v>
      </c>
      <c r="M284" s="14">
        <v>33.840000000000003</v>
      </c>
      <c r="N284" s="15">
        <f t="shared" si="163"/>
        <v>600.55848000000003</v>
      </c>
      <c r="O284" s="16">
        <v>34.42</v>
      </c>
      <c r="P284" s="15">
        <f t="shared" si="136"/>
        <v>886.31500000000005</v>
      </c>
      <c r="Q284" s="11">
        <v>75.87</v>
      </c>
      <c r="R284" s="15">
        <f t="shared" si="137"/>
        <v>1953.6525000000001</v>
      </c>
      <c r="S284" s="11">
        <v>84.7</v>
      </c>
      <c r="T284" s="15">
        <f t="shared" si="138"/>
        <v>2181.0250000000001</v>
      </c>
      <c r="U284" s="11">
        <v>70.099999999999994</v>
      </c>
      <c r="V284" s="15">
        <f t="shared" si="139"/>
        <v>1805.0749999999998</v>
      </c>
      <c r="W284" s="11">
        <v>83.55</v>
      </c>
      <c r="X284" s="15">
        <f t="shared" si="140"/>
        <v>2151.4124999999999</v>
      </c>
      <c r="Y284" s="11">
        <v>54.48</v>
      </c>
      <c r="Z284" s="15">
        <f t="shared" si="141"/>
        <v>1402.86</v>
      </c>
      <c r="AA284" s="23">
        <v>84.974999999999994</v>
      </c>
      <c r="AB284" s="15">
        <f t="shared" si="142"/>
        <v>21881.0625</v>
      </c>
      <c r="AC284" s="23">
        <v>99.602999999999994</v>
      </c>
      <c r="AD284" s="15">
        <f t="shared" si="143"/>
        <v>25647.772499999995</v>
      </c>
      <c r="AE284" s="20">
        <v>89.01</v>
      </c>
      <c r="AF284" s="15">
        <f t="shared" si="144"/>
        <v>22920.075000000001</v>
      </c>
      <c r="AG284" s="21">
        <v>97.84</v>
      </c>
      <c r="AH284" s="15">
        <f t="shared" si="145"/>
        <v>17363.664800000002</v>
      </c>
      <c r="AI284" s="21">
        <v>112.63</v>
      </c>
      <c r="AJ284" s="15">
        <f t="shared" si="146"/>
        <v>19988.446099999997</v>
      </c>
      <c r="AK284" s="20">
        <v>153.75</v>
      </c>
      <c r="AL284" s="15">
        <f t="shared" si="147"/>
        <v>27286.012500000001</v>
      </c>
      <c r="AM284" s="29">
        <v>922</v>
      </c>
      <c r="AN284" s="15">
        <f t="shared" si="148"/>
        <v>16362.734</v>
      </c>
      <c r="AO284" s="22">
        <v>251.2</v>
      </c>
      <c r="AP284" s="15">
        <f t="shared" si="149"/>
        <v>6468.4</v>
      </c>
      <c r="AQ284" s="24">
        <f t="shared" si="150"/>
        <v>1.6573999999999991</v>
      </c>
      <c r="AR284" s="24">
        <f t="shared" si="151"/>
        <v>1.6705000000000005</v>
      </c>
      <c r="AS284" s="24">
        <f t="shared" si="152"/>
        <v>1.1770999999999994</v>
      </c>
      <c r="AT284" s="24">
        <f t="shared" si="153"/>
        <v>1.719100000000001</v>
      </c>
      <c r="AU284" s="24">
        <f t="shared" si="154"/>
        <v>1.7914999999999992</v>
      </c>
      <c r="AV284" s="24">
        <f t="shared" si="155"/>
        <v>1.3110999999999997</v>
      </c>
      <c r="AW284" s="24">
        <f t="shared" si="156"/>
        <v>1.9342000000000006</v>
      </c>
      <c r="AX284" s="24">
        <f t="shared" si="157"/>
        <v>1.4685999999999986</v>
      </c>
      <c r="AY284" s="24"/>
      <c r="AZ284" s="24"/>
      <c r="BA284" s="24"/>
      <c r="BB284" s="24"/>
      <c r="BC284" s="17">
        <v>17.747</v>
      </c>
      <c r="BD284" s="12">
        <v>25.75</v>
      </c>
    </row>
    <row r="285" spans="1:56">
      <c r="A285" s="2">
        <v>281</v>
      </c>
      <c r="B285" s="5">
        <v>39489</v>
      </c>
      <c r="C285" s="14">
        <v>34.159999999999997</v>
      </c>
      <c r="D285" s="4">
        <f t="shared" si="158"/>
        <v>604.22207999999989</v>
      </c>
      <c r="E285" s="14">
        <v>59.5</v>
      </c>
      <c r="F285" s="15">
        <f t="shared" si="159"/>
        <v>1052.4359999999999</v>
      </c>
      <c r="G285" s="14">
        <v>81.13</v>
      </c>
      <c r="H285" s="15">
        <f t="shared" si="160"/>
        <v>1435.0274399999998</v>
      </c>
      <c r="I285" s="14">
        <v>42.9</v>
      </c>
      <c r="J285" s="15">
        <f t="shared" si="161"/>
        <v>758.81519999999989</v>
      </c>
      <c r="K285" s="14">
        <v>30.33</v>
      </c>
      <c r="L285" s="15">
        <f t="shared" si="162"/>
        <v>536.47703999999999</v>
      </c>
      <c r="M285" s="14">
        <v>34.01</v>
      </c>
      <c r="N285" s="15">
        <f t="shared" si="163"/>
        <v>601.56887999999992</v>
      </c>
      <c r="O285" s="16">
        <v>34.200000000000003</v>
      </c>
      <c r="P285" s="15">
        <f t="shared" si="136"/>
        <v>878.49540000000002</v>
      </c>
      <c r="Q285" s="11">
        <v>75.2</v>
      </c>
      <c r="R285" s="15">
        <f t="shared" si="137"/>
        <v>1931.6623999999999</v>
      </c>
      <c r="S285" s="11">
        <v>86.07</v>
      </c>
      <c r="T285" s="15">
        <f t="shared" si="138"/>
        <v>2210.8800899999997</v>
      </c>
      <c r="U285" s="11">
        <v>70.540000000000006</v>
      </c>
      <c r="V285" s="15">
        <f t="shared" si="139"/>
        <v>1811.9609800000001</v>
      </c>
      <c r="W285" s="11">
        <v>84.05</v>
      </c>
      <c r="X285" s="15">
        <f t="shared" si="140"/>
        <v>2158.9923499999995</v>
      </c>
      <c r="Y285" s="11">
        <v>55.19</v>
      </c>
      <c r="Z285" s="15">
        <f t="shared" si="141"/>
        <v>1417.6655299999998</v>
      </c>
      <c r="AA285" s="23">
        <v>84.575000000000003</v>
      </c>
      <c r="AB285" s="15">
        <f t="shared" si="142"/>
        <v>21724.78025</v>
      </c>
      <c r="AC285" s="23">
        <v>99.47</v>
      </c>
      <c r="AD285" s="15">
        <f t="shared" si="143"/>
        <v>25550.858899999999</v>
      </c>
      <c r="AE285" s="20">
        <v>88.64</v>
      </c>
      <c r="AF285" s="15">
        <f t="shared" si="144"/>
        <v>22768.956799999996</v>
      </c>
      <c r="AG285" s="21">
        <v>98.34</v>
      </c>
      <c r="AH285" s="15">
        <f t="shared" si="145"/>
        <v>17394.379199999999</v>
      </c>
      <c r="AI285" s="21">
        <v>111.58</v>
      </c>
      <c r="AJ285" s="15">
        <f t="shared" si="146"/>
        <v>19736.270399999998</v>
      </c>
      <c r="AK285" s="20">
        <v>154</v>
      </c>
      <c r="AL285" s="15">
        <f t="shared" si="147"/>
        <v>27239.519999999997</v>
      </c>
      <c r="AM285" s="29">
        <v>924.8</v>
      </c>
      <c r="AN285" s="15">
        <f t="shared" si="148"/>
        <v>16357.862399999998</v>
      </c>
      <c r="AO285" s="22">
        <v>254.88</v>
      </c>
      <c r="AP285" s="15">
        <f t="shared" si="149"/>
        <v>6547.1025599999994</v>
      </c>
      <c r="AQ285" s="24">
        <f t="shared" si="150"/>
        <v>1.7164000000000001</v>
      </c>
      <c r="AR285" s="24">
        <f t="shared" si="151"/>
        <v>1.7295000000000016</v>
      </c>
      <c r="AS285" s="24">
        <f t="shared" si="152"/>
        <v>1.2401000000000018</v>
      </c>
      <c r="AT285" s="24">
        <f t="shared" si="153"/>
        <v>1.778100000000002</v>
      </c>
      <c r="AU285" s="24">
        <f t="shared" si="154"/>
        <v>1.8505000000000003</v>
      </c>
      <c r="AV285" s="24">
        <f t="shared" si="155"/>
        <v>1.3741000000000021</v>
      </c>
      <c r="AW285" s="24">
        <f t="shared" si="156"/>
        <v>1.9932000000000016</v>
      </c>
      <c r="AX285" s="24">
        <f t="shared" si="157"/>
        <v>1.531600000000001</v>
      </c>
      <c r="AY285" s="24"/>
      <c r="AZ285" s="24"/>
      <c r="BA285" s="24"/>
      <c r="BB285" s="24"/>
      <c r="BC285" s="17">
        <v>17.687999999999999</v>
      </c>
      <c r="BD285" s="12">
        <v>25.686999999999998</v>
      </c>
    </row>
    <row r="286" spans="1:56">
      <c r="A286" s="2">
        <v>282</v>
      </c>
      <c r="B286" s="5">
        <v>39490</v>
      </c>
      <c r="C286" s="14">
        <v>35.159999999999997</v>
      </c>
      <c r="D286" s="4">
        <f t="shared" si="158"/>
        <v>614.64954</v>
      </c>
      <c r="E286" s="14">
        <v>59.92</v>
      </c>
      <c r="F286" s="15">
        <f t="shared" si="159"/>
        <v>1047.4914800000001</v>
      </c>
      <c r="G286" s="14">
        <v>83.56</v>
      </c>
      <c r="H286" s="15">
        <f t="shared" si="160"/>
        <v>1460.75414</v>
      </c>
      <c r="I286" s="14">
        <v>44.08</v>
      </c>
      <c r="J286" s="15">
        <f t="shared" si="161"/>
        <v>770.58452</v>
      </c>
      <c r="K286" s="14">
        <v>30.684999999999999</v>
      </c>
      <c r="L286" s="15">
        <f t="shared" si="162"/>
        <v>536.4198275</v>
      </c>
      <c r="M286" s="14">
        <v>34.369999999999997</v>
      </c>
      <c r="N286" s="15">
        <f t="shared" si="163"/>
        <v>600.83915500000001</v>
      </c>
      <c r="O286" s="16">
        <v>35.81</v>
      </c>
      <c r="P286" s="15">
        <f t="shared" si="136"/>
        <v>913.06547499999999</v>
      </c>
      <c r="Q286" s="11">
        <v>76.81</v>
      </c>
      <c r="R286" s="15">
        <f t="shared" si="137"/>
        <v>1958.4629749999999</v>
      </c>
      <c r="S286" s="11">
        <v>88.55</v>
      </c>
      <c r="T286" s="15">
        <f t="shared" si="138"/>
        <v>2257.803625</v>
      </c>
      <c r="U286" s="11">
        <v>74.23</v>
      </c>
      <c r="V286" s="15">
        <f t="shared" si="139"/>
        <v>1892.679425</v>
      </c>
      <c r="W286" s="11">
        <v>84.5</v>
      </c>
      <c r="X286" s="15">
        <f t="shared" si="140"/>
        <v>2154.5387499999997</v>
      </c>
      <c r="Y286" s="11">
        <v>57.13</v>
      </c>
      <c r="Z286" s="15">
        <f t="shared" si="141"/>
        <v>1456.6721749999999</v>
      </c>
      <c r="AA286" s="23">
        <v>83.453000000000003</v>
      </c>
      <c r="AB286" s="15">
        <f t="shared" si="142"/>
        <v>21278.428674999999</v>
      </c>
      <c r="AC286" s="23">
        <v>99.162999999999997</v>
      </c>
      <c r="AD286" s="15">
        <f t="shared" si="143"/>
        <v>25284.085924999999</v>
      </c>
      <c r="AE286" s="20">
        <v>88.36</v>
      </c>
      <c r="AF286" s="15">
        <f t="shared" si="144"/>
        <v>22529.591</v>
      </c>
      <c r="AG286" s="21">
        <v>98.39</v>
      </c>
      <c r="AH286" s="15">
        <f t="shared" si="145"/>
        <v>17200.047850000003</v>
      </c>
      <c r="AI286" s="21">
        <v>111.45</v>
      </c>
      <c r="AJ286" s="15">
        <f t="shared" si="146"/>
        <v>19483.13175</v>
      </c>
      <c r="AK286" s="20">
        <v>154.25</v>
      </c>
      <c r="AL286" s="15">
        <f t="shared" si="147"/>
        <v>26965.213750000003</v>
      </c>
      <c r="AM286" s="29">
        <v>905.4</v>
      </c>
      <c r="AN286" s="15">
        <f t="shared" si="148"/>
        <v>15827.750099999999</v>
      </c>
      <c r="AO286" s="22">
        <v>251.65</v>
      </c>
      <c r="AP286" s="15">
        <f t="shared" si="149"/>
        <v>6416.4458749999994</v>
      </c>
      <c r="AQ286" s="24">
        <f t="shared" si="150"/>
        <v>1.9228999999999985</v>
      </c>
      <c r="AR286" s="24">
        <f t="shared" si="151"/>
        <v>1.9359999999999999</v>
      </c>
      <c r="AS286" s="24">
        <f t="shared" si="152"/>
        <v>1.4296000000000006</v>
      </c>
      <c r="AT286" s="24">
        <f t="shared" si="153"/>
        <v>1.9846000000000004</v>
      </c>
      <c r="AU286" s="24">
        <f t="shared" si="154"/>
        <v>2.0569999999999986</v>
      </c>
      <c r="AV286" s="24">
        <f t="shared" si="155"/>
        <v>1.563600000000001</v>
      </c>
      <c r="AW286" s="24">
        <f t="shared" si="156"/>
        <v>2.1997</v>
      </c>
      <c r="AX286" s="24">
        <f t="shared" si="157"/>
        <v>1.7210999999999999</v>
      </c>
      <c r="AY286" s="24"/>
      <c r="AZ286" s="24"/>
      <c r="BA286" s="24"/>
      <c r="BB286" s="24"/>
      <c r="BC286" s="17">
        <v>17.4815</v>
      </c>
      <c r="BD286" s="12">
        <v>25.497499999999999</v>
      </c>
    </row>
    <row r="287" spans="1:56">
      <c r="A287" s="2">
        <v>283</v>
      </c>
      <c r="B287" s="5">
        <v>39491</v>
      </c>
      <c r="C287" s="14">
        <v>35.840000000000003</v>
      </c>
      <c r="D287" s="4">
        <f t="shared" si="158"/>
        <v>628.29312000000004</v>
      </c>
      <c r="E287" s="14">
        <v>59.39</v>
      </c>
      <c r="F287" s="15">
        <f t="shared" si="159"/>
        <v>1041.136395</v>
      </c>
      <c r="G287" s="14">
        <v>85.48</v>
      </c>
      <c r="H287" s="15">
        <f t="shared" si="160"/>
        <v>1498.5071400000002</v>
      </c>
      <c r="I287" s="14">
        <v>43.66</v>
      </c>
      <c r="J287" s="15">
        <f t="shared" si="161"/>
        <v>765.38162999999997</v>
      </c>
      <c r="K287" s="14">
        <v>31.274999999999999</v>
      </c>
      <c r="L287" s="15">
        <f t="shared" si="162"/>
        <v>548.26638749999995</v>
      </c>
      <c r="M287" s="14">
        <v>34.979999999999997</v>
      </c>
      <c r="N287" s="15">
        <f t="shared" si="163"/>
        <v>613.21688999999992</v>
      </c>
      <c r="O287" s="16">
        <v>35.83</v>
      </c>
      <c r="P287" s="15">
        <f t="shared" si="136"/>
        <v>915.16985999999997</v>
      </c>
      <c r="Q287" s="11">
        <v>77.05</v>
      </c>
      <c r="R287" s="15">
        <f t="shared" si="137"/>
        <v>1968.0110999999999</v>
      </c>
      <c r="S287" s="11">
        <v>89.4</v>
      </c>
      <c r="T287" s="15">
        <f t="shared" si="138"/>
        <v>2283.4548000000004</v>
      </c>
      <c r="U287" s="11">
        <v>77.86</v>
      </c>
      <c r="V287" s="15">
        <f t="shared" si="139"/>
        <v>1988.7001200000002</v>
      </c>
      <c r="W287" s="11">
        <v>84.7</v>
      </c>
      <c r="X287" s="15">
        <f t="shared" si="140"/>
        <v>2163.4074000000001</v>
      </c>
      <c r="Y287" s="11">
        <v>57.8</v>
      </c>
      <c r="Z287" s="15">
        <f t="shared" si="141"/>
        <v>1476.3276000000001</v>
      </c>
      <c r="AA287" s="23">
        <v>83.143000000000001</v>
      </c>
      <c r="AB287" s="15">
        <f t="shared" si="142"/>
        <v>21236.385060000001</v>
      </c>
      <c r="AC287" s="23">
        <v>98.995999999999995</v>
      </c>
      <c r="AD287" s="15">
        <f t="shared" si="143"/>
        <v>25285.55832</v>
      </c>
      <c r="AE287" s="20">
        <v>87.82</v>
      </c>
      <c r="AF287" s="15">
        <f t="shared" si="144"/>
        <v>22430.984399999998</v>
      </c>
      <c r="AG287" s="21">
        <v>98.26</v>
      </c>
      <c r="AH287" s="15">
        <f t="shared" si="145"/>
        <v>17225.469300000001</v>
      </c>
      <c r="AI287" s="21">
        <v>111.41</v>
      </c>
      <c r="AJ287" s="15">
        <f t="shared" si="146"/>
        <v>19530.730049999998</v>
      </c>
      <c r="AK287" s="20">
        <v>154.25</v>
      </c>
      <c r="AL287" s="15">
        <f t="shared" si="147"/>
        <v>27040.796249999999</v>
      </c>
      <c r="AM287" s="29">
        <v>905</v>
      </c>
      <c r="AN287" s="15">
        <f t="shared" si="148"/>
        <v>15865.102500000001</v>
      </c>
      <c r="AO287" s="22">
        <v>255</v>
      </c>
      <c r="AP287" s="15">
        <f t="shared" si="149"/>
        <v>6513.21</v>
      </c>
      <c r="AQ287" s="24">
        <f t="shared" si="150"/>
        <v>1.873899999999999</v>
      </c>
      <c r="AR287" s="24">
        <f t="shared" si="151"/>
        <v>1.8870000000000005</v>
      </c>
      <c r="AS287" s="24">
        <f t="shared" si="152"/>
        <v>1.3850999999999978</v>
      </c>
      <c r="AT287" s="24">
        <f t="shared" si="153"/>
        <v>1.9356000000000009</v>
      </c>
      <c r="AU287" s="24">
        <f t="shared" si="154"/>
        <v>2.0079999999999991</v>
      </c>
      <c r="AV287" s="24">
        <f t="shared" si="155"/>
        <v>1.5190999999999981</v>
      </c>
      <c r="AW287" s="24">
        <f t="shared" si="156"/>
        <v>2.1507000000000005</v>
      </c>
      <c r="AX287" s="24">
        <f t="shared" si="157"/>
        <v>1.676599999999997</v>
      </c>
      <c r="AY287" s="24"/>
      <c r="AZ287" s="24"/>
      <c r="BA287" s="24"/>
      <c r="BB287" s="24"/>
      <c r="BC287" s="17">
        <v>17.5305</v>
      </c>
      <c r="BD287" s="12">
        <v>25.542000000000002</v>
      </c>
    </row>
    <row r="288" spans="1:56">
      <c r="A288" s="2">
        <v>284</v>
      </c>
      <c r="B288" s="5">
        <v>39492</v>
      </c>
      <c r="C288" s="14">
        <v>35.61</v>
      </c>
      <c r="D288" s="4">
        <f t="shared" si="158"/>
        <v>614.39713499999993</v>
      </c>
      <c r="E288" s="14">
        <v>58.55</v>
      </c>
      <c r="F288" s="15">
        <f t="shared" si="159"/>
        <v>1010.1924249999998</v>
      </c>
      <c r="G288" s="14">
        <v>85.22</v>
      </c>
      <c r="H288" s="15">
        <f t="shared" si="160"/>
        <v>1470.3432699999998</v>
      </c>
      <c r="I288" s="14">
        <v>43.32</v>
      </c>
      <c r="J288" s="15">
        <f t="shared" si="161"/>
        <v>747.42161999999996</v>
      </c>
      <c r="K288" s="14">
        <v>31.15</v>
      </c>
      <c r="L288" s="15">
        <f t="shared" si="162"/>
        <v>537.44652499999995</v>
      </c>
      <c r="M288" s="14">
        <v>34.39</v>
      </c>
      <c r="N288" s="15">
        <f t="shared" si="163"/>
        <v>593.34786499999996</v>
      </c>
      <c r="O288" s="16">
        <v>35.409999999999997</v>
      </c>
      <c r="P288" s="15">
        <f t="shared" si="136"/>
        <v>894.27954999999997</v>
      </c>
      <c r="Q288" s="11">
        <v>76.040000000000006</v>
      </c>
      <c r="R288" s="15">
        <f t="shared" si="137"/>
        <v>1920.3902000000003</v>
      </c>
      <c r="S288" s="11">
        <v>89.45</v>
      </c>
      <c r="T288" s="15">
        <f t="shared" si="138"/>
        <v>2259.0597500000003</v>
      </c>
      <c r="U288" s="11">
        <v>74.61</v>
      </c>
      <c r="V288" s="15">
        <f t="shared" si="139"/>
        <v>1884.2755500000001</v>
      </c>
      <c r="W288" s="11">
        <v>84.4</v>
      </c>
      <c r="X288" s="15">
        <f t="shared" si="140"/>
        <v>2131.5220000000004</v>
      </c>
      <c r="Y288" s="11">
        <v>57.52</v>
      </c>
      <c r="Z288" s="15">
        <f t="shared" si="141"/>
        <v>1452.6676000000002</v>
      </c>
      <c r="AA288" s="23">
        <v>83.031000000000006</v>
      </c>
      <c r="AB288" s="15">
        <f t="shared" si="142"/>
        <v>20969.479050000005</v>
      </c>
      <c r="AC288" s="23">
        <v>98.692999999999998</v>
      </c>
      <c r="AD288" s="15">
        <f t="shared" si="143"/>
        <v>24924.917150000001</v>
      </c>
      <c r="AE288" s="20">
        <v>87.27</v>
      </c>
      <c r="AF288" s="15">
        <f t="shared" si="144"/>
        <v>22040.038500000002</v>
      </c>
      <c r="AG288" s="21">
        <v>97.83</v>
      </c>
      <c r="AH288" s="15">
        <f t="shared" si="145"/>
        <v>16879.099050000001</v>
      </c>
      <c r="AI288" s="21">
        <v>111.41</v>
      </c>
      <c r="AJ288" s="15">
        <f t="shared" si="146"/>
        <v>19222.124349999998</v>
      </c>
      <c r="AK288" s="20">
        <v>153.80000000000001</v>
      </c>
      <c r="AL288" s="15">
        <f t="shared" si="147"/>
        <v>26535.882999999998</v>
      </c>
      <c r="AM288" s="29">
        <v>908.7</v>
      </c>
      <c r="AN288" s="15">
        <f t="shared" si="148"/>
        <v>15678.255450000001</v>
      </c>
      <c r="AO288" s="22">
        <v>262</v>
      </c>
      <c r="AP288" s="15">
        <f t="shared" si="149"/>
        <v>6616.81</v>
      </c>
      <c r="AQ288" s="24">
        <f t="shared" si="150"/>
        <v>2.1509</v>
      </c>
      <c r="AR288" s="24">
        <f t="shared" si="151"/>
        <v>2.1640000000000015</v>
      </c>
      <c r="AS288" s="24">
        <f t="shared" si="152"/>
        <v>1.6720999999999968</v>
      </c>
      <c r="AT288" s="24">
        <f t="shared" si="153"/>
        <v>2.2126000000000019</v>
      </c>
      <c r="AU288" s="24">
        <f t="shared" si="154"/>
        <v>2.2850000000000001</v>
      </c>
      <c r="AV288" s="24">
        <f t="shared" si="155"/>
        <v>1.8060999999999972</v>
      </c>
      <c r="AW288" s="24">
        <f t="shared" si="156"/>
        <v>2.4277000000000015</v>
      </c>
      <c r="AX288" s="24">
        <f t="shared" si="157"/>
        <v>1.963599999999996</v>
      </c>
      <c r="AY288" s="24"/>
      <c r="AZ288" s="24"/>
      <c r="BA288" s="24"/>
      <c r="BB288" s="24"/>
      <c r="BC288" s="17">
        <v>17.253499999999999</v>
      </c>
      <c r="BD288" s="12">
        <v>25.255000000000003</v>
      </c>
    </row>
    <row r="289" spans="1:56">
      <c r="A289" s="2">
        <v>285</v>
      </c>
      <c r="B289" s="5">
        <v>39493</v>
      </c>
      <c r="C289" s="14">
        <v>34.56</v>
      </c>
      <c r="D289" s="4">
        <f t="shared" si="158"/>
        <v>593.41248000000007</v>
      </c>
      <c r="E289" s="14">
        <v>58.76</v>
      </c>
      <c r="F289" s="15">
        <f t="shared" si="159"/>
        <v>1008.93858</v>
      </c>
      <c r="G289" s="14">
        <v>85.18</v>
      </c>
      <c r="H289" s="15">
        <f t="shared" si="160"/>
        <v>1462.5831900000001</v>
      </c>
      <c r="I289" s="14">
        <v>44.19</v>
      </c>
      <c r="J289" s="15">
        <f t="shared" si="161"/>
        <v>758.76439500000004</v>
      </c>
      <c r="K289" s="14">
        <v>31.145</v>
      </c>
      <c r="L289" s="15">
        <f t="shared" si="162"/>
        <v>534.77522250000004</v>
      </c>
      <c r="M289" s="14">
        <v>34.369999999999997</v>
      </c>
      <c r="N289" s="15">
        <f t="shared" si="163"/>
        <v>590.15008499999999</v>
      </c>
      <c r="O289" s="16">
        <v>35.22</v>
      </c>
      <c r="P289" s="15">
        <f t="shared" si="136"/>
        <v>887.68488000000002</v>
      </c>
      <c r="Q289" s="11">
        <v>74.319999999999993</v>
      </c>
      <c r="R289" s="15">
        <f t="shared" si="137"/>
        <v>1873.1612799999998</v>
      </c>
      <c r="S289" s="11">
        <v>87.95</v>
      </c>
      <c r="T289" s="15">
        <f t="shared" si="138"/>
        <v>2216.6918000000001</v>
      </c>
      <c r="U289" s="11">
        <v>72.959999999999994</v>
      </c>
      <c r="V289" s="15">
        <f t="shared" si="139"/>
        <v>1838.88384</v>
      </c>
      <c r="W289" s="11">
        <v>83.67</v>
      </c>
      <c r="X289" s="15">
        <f t="shared" si="140"/>
        <v>2108.8186800000003</v>
      </c>
      <c r="Y289" s="11">
        <v>55.68</v>
      </c>
      <c r="Z289" s="15">
        <f t="shared" si="141"/>
        <v>1403.3587199999999</v>
      </c>
      <c r="AA289" s="23">
        <v>83.216999999999999</v>
      </c>
      <c r="AB289" s="15">
        <f t="shared" si="142"/>
        <v>20974.01268</v>
      </c>
      <c r="AC289" s="23">
        <v>98.992000000000004</v>
      </c>
      <c r="AD289" s="15">
        <f t="shared" si="143"/>
        <v>24949.94368</v>
      </c>
      <c r="AE289" s="20">
        <v>87.43</v>
      </c>
      <c r="AF289" s="15">
        <f t="shared" si="144"/>
        <v>22035.857199999999</v>
      </c>
      <c r="AG289" s="21">
        <v>97.34</v>
      </c>
      <c r="AH289" s="15">
        <f t="shared" si="145"/>
        <v>16713.7647</v>
      </c>
      <c r="AI289" s="21">
        <v>111.41</v>
      </c>
      <c r="AJ289" s="15">
        <f t="shared" si="146"/>
        <v>19129.654049999997</v>
      </c>
      <c r="AK289" s="20">
        <v>153.80000000000001</v>
      </c>
      <c r="AL289" s="15">
        <f t="shared" si="147"/>
        <v>26408.228999999999</v>
      </c>
      <c r="AM289" s="29">
        <v>902.5</v>
      </c>
      <c r="AN289" s="15">
        <f t="shared" si="148"/>
        <v>15496.376250000001</v>
      </c>
      <c r="AO289" s="22">
        <v>262.93</v>
      </c>
      <c r="AP289" s="15">
        <f t="shared" si="149"/>
        <v>6626.8877200000006</v>
      </c>
      <c r="AQ289" s="24">
        <f t="shared" si="150"/>
        <v>2.2338999999999984</v>
      </c>
      <c r="AR289" s="24">
        <f t="shared" si="151"/>
        <v>2.2469999999999999</v>
      </c>
      <c r="AS289" s="24">
        <f t="shared" si="152"/>
        <v>1.7230999999999987</v>
      </c>
      <c r="AT289" s="24">
        <f t="shared" si="153"/>
        <v>2.2956000000000003</v>
      </c>
      <c r="AU289" s="24">
        <f t="shared" si="154"/>
        <v>2.3679999999999986</v>
      </c>
      <c r="AV289" s="24">
        <f t="shared" si="155"/>
        <v>1.8570999999999991</v>
      </c>
      <c r="AW289" s="24">
        <f t="shared" si="156"/>
        <v>2.5106999999999999</v>
      </c>
      <c r="AX289" s="24">
        <f t="shared" si="157"/>
        <v>2.0145999999999979</v>
      </c>
      <c r="AY289" s="24"/>
      <c r="AZ289" s="24"/>
      <c r="BA289" s="24"/>
      <c r="BB289" s="24"/>
      <c r="BC289" s="17">
        <v>17.170500000000001</v>
      </c>
      <c r="BD289" s="12">
        <v>25.204000000000001</v>
      </c>
    </row>
    <row r="290" spans="1:56">
      <c r="A290" s="2">
        <v>286</v>
      </c>
      <c r="B290" s="5">
        <v>39497</v>
      </c>
      <c r="C290" s="14">
        <v>34.78</v>
      </c>
      <c r="D290" s="4">
        <f t="shared" si="158"/>
        <v>598.38990000000001</v>
      </c>
      <c r="E290" s="14">
        <v>58.1</v>
      </c>
      <c r="F290" s="15">
        <f t="shared" si="159"/>
        <v>999.61049999999989</v>
      </c>
      <c r="G290" s="14">
        <v>85.37</v>
      </c>
      <c r="H290" s="15">
        <f t="shared" si="160"/>
        <v>1468.7908499999999</v>
      </c>
      <c r="I290" s="14">
        <v>44.75</v>
      </c>
      <c r="J290" s="15">
        <f t="shared" si="161"/>
        <v>769.92374999999993</v>
      </c>
      <c r="K290" s="14">
        <v>30.56</v>
      </c>
      <c r="L290" s="15">
        <f t="shared" si="162"/>
        <v>525.7847999999999</v>
      </c>
      <c r="M290" s="14">
        <v>34.28</v>
      </c>
      <c r="N290" s="15">
        <f t="shared" si="163"/>
        <v>589.78739999999993</v>
      </c>
      <c r="O290" s="16">
        <v>36.36</v>
      </c>
      <c r="P290" s="15">
        <f t="shared" si="136"/>
        <v>921.18060000000003</v>
      </c>
      <c r="Q290" s="11">
        <v>75.97</v>
      </c>
      <c r="R290" s="15">
        <f t="shared" si="137"/>
        <v>1924.6999499999999</v>
      </c>
      <c r="S290" s="11">
        <v>90.3</v>
      </c>
      <c r="T290" s="15">
        <f t="shared" si="138"/>
        <v>2287.7505000000001</v>
      </c>
      <c r="U290" s="11">
        <v>75.75</v>
      </c>
      <c r="V290" s="15">
        <f t="shared" si="139"/>
        <v>1919.12625</v>
      </c>
      <c r="W290" s="11">
        <v>84.56</v>
      </c>
      <c r="X290" s="15">
        <f t="shared" si="140"/>
        <v>2142.3276000000001</v>
      </c>
      <c r="Y290" s="11">
        <v>55.09</v>
      </c>
      <c r="Z290" s="15">
        <f t="shared" si="141"/>
        <v>1395.7051500000002</v>
      </c>
      <c r="AA290" s="23">
        <v>82.522999999999996</v>
      </c>
      <c r="AB290" s="15">
        <f t="shared" si="142"/>
        <v>20907.20205</v>
      </c>
      <c r="AC290" s="23">
        <v>98.706000000000003</v>
      </c>
      <c r="AD290" s="15">
        <f t="shared" si="143"/>
        <v>25007.165100000002</v>
      </c>
      <c r="AE290" s="20">
        <v>85.87</v>
      </c>
      <c r="AF290" s="15">
        <f t="shared" si="144"/>
        <v>21755.164499999999</v>
      </c>
      <c r="AG290" s="21">
        <v>97.23</v>
      </c>
      <c r="AH290" s="15">
        <f t="shared" si="145"/>
        <v>16728.4215</v>
      </c>
      <c r="AI290" s="21">
        <v>111</v>
      </c>
      <c r="AJ290" s="15">
        <f t="shared" si="146"/>
        <v>19097.55</v>
      </c>
      <c r="AK290" s="20">
        <v>152.85</v>
      </c>
      <c r="AL290" s="15">
        <f t="shared" si="147"/>
        <v>26297.842499999999</v>
      </c>
      <c r="AM290" s="29">
        <v>927.8</v>
      </c>
      <c r="AN290" s="15">
        <f t="shared" si="148"/>
        <v>15962.798999999997</v>
      </c>
      <c r="AO290" s="22">
        <v>271.94</v>
      </c>
      <c r="AP290" s="15">
        <f t="shared" si="149"/>
        <v>6889.5999000000002</v>
      </c>
      <c r="AQ290" s="24">
        <f t="shared" si="150"/>
        <v>2.1994000000000007</v>
      </c>
      <c r="AR290" s="24">
        <f t="shared" si="151"/>
        <v>2.2125000000000021</v>
      </c>
      <c r="AS290" s="24">
        <f t="shared" si="152"/>
        <v>1.5920999999999985</v>
      </c>
      <c r="AT290" s="24">
        <f t="shared" si="153"/>
        <v>2.2611000000000026</v>
      </c>
      <c r="AU290" s="24">
        <f t="shared" si="154"/>
        <v>2.3335000000000008</v>
      </c>
      <c r="AV290" s="24">
        <f t="shared" si="155"/>
        <v>1.7260999999999989</v>
      </c>
      <c r="AW290" s="24">
        <f t="shared" si="156"/>
        <v>2.4762000000000022</v>
      </c>
      <c r="AX290" s="24">
        <f t="shared" si="157"/>
        <v>1.8835999999999977</v>
      </c>
      <c r="AY290" s="24"/>
      <c r="AZ290" s="24"/>
      <c r="BA290" s="24"/>
      <c r="BB290" s="24"/>
      <c r="BC290" s="17">
        <v>17.204999999999998</v>
      </c>
      <c r="BD290" s="12">
        <v>25.335000000000001</v>
      </c>
    </row>
    <row r="291" spans="1:56">
      <c r="A291" s="2">
        <v>287</v>
      </c>
      <c r="B291" s="5">
        <v>39498</v>
      </c>
      <c r="C291" s="14">
        <v>34.1</v>
      </c>
      <c r="D291" s="4">
        <f t="shared" si="158"/>
        <v>583.96249999999998</v>
      </c>
      <c r="E291" s="14">
        <v>58.23</v>
      </c>
      <c r="F291" s="15">
        <f t="shared" si="159"/>
        <v>997.18874999999991</v>
      </c>
      <c r="G291" s="14">
        <v>84</v>
      </c>
      <c r="H291" s="15">
        <f t="shared" si="160"/>
        <v>1438.5</v>
      </c>
      <c r="I291" s="14">
        <v>44.31</v>
      </c>
      <c r="J291" s="15">
        <f t="shared" si="161"/>
        <v>758.80875000000003</v>
      </c>
      <c r="K291" s="14">
        <v>30.6</v>
      </c>
      <c r="L291" s="15">
        <f t="shared" si="162"/>
        <v>524.02499999999998</v>
      </c>
      <c r="M291" s="14">
        <v>34.36</v>
      </c>
      <c r="N291" s="15">
        <f t="shared" si="163"/>
        <v>588.41499999999996</v>
      </c>
      <c r="O291" s="16">
        <v>36.31</v>
      </c>
      <c r="P291" s="15">
        <f t="shared" si="136"/>
        <v>914.6852100000001</v>
      </c>
      <c r="Q291" s="11">
        <v>74.73</v>
      </c>
      <c r="R291" s="15">
        <f t="shared" si="137"/>
        <v>1882.5234300000002</v>
      </c>
      <c r="S291" s="11">
        <v>89.1</v>
      </c>
      <c r="T291" s="15">
        <f t="shared" si="138"/>
        <v>2244.5181000000002</v>
      </c>
      <c r="U291" s="11">
        <v>73.05</v>
      </c>
      <c r="V291" s="15">
        <f t="shared" si="139"/>
        <v>1840.2025500000002</v>
      </c>
      <c r="W291" s="11">
        <v>86.9</v>
      </c>
      <c r="X291" s="15">
        <f t="shared" si="140"/>
        <v>2189.0979000000002</v>
      </c>
      <c r="Y291" s="11">
        <v>53.86</v>
      </c>
      <c r="Z291" s="15">
        <f t="shared" si="141"/>
        <v>1356.7872600000001</v>
      </c>
      <c r="AA291" s="23">
        <v>82.754000000000005</v>
      </c>
      <c r="AB291" s="15">
        <f t="shared" si="142"/>
        <v>20846.560140000001</v>
      </c>
      <c r="AC291" s="23">
        <v>98.537999999999997</v>
      </c>
      <c r="AD291" s="15">
        <f t="shared" si="143"/>
        <v>24822.707580000002</v>
      </c>
      <c r="AE291" s="20">
        <v>86.09</v>
      </c>
      <c r="AF291" s="15">
        <f t="shared" si="144"/>
        <v>21686.931900000003</v>
      </c>
      <c r="AG291" s="21">
        <v>97.14</v>
      </c>
      <c r="AH291" s="15">
        <f t="shared" si="145"/>
        <v>16635.224999999999</v>
      </c>
      <c r="AI291" s="21">
        <v>110.74</v>
      </c>
      <c r="AJ291" s="15">
        <f t="shared" si="146"/>
        <v>18964.224999999999</v>
      </c>
      <c r="AK291" s="20">
        <v>152.69999999999999</v>
      </c>
      <c r="AL291" s="15">
        <f t="shared" si="147"/>
        <v>26149.874999999996</v>
      </c>
      <c r="AM291" s="29">
        <v>944.2</v>
      </c>
      <c r="AN291" s="15">
        <f t="shared" si="148"/>
        <v>16169.425000000001</v>
      </c>
      <c r="AO291" s="22">
        <v>272.89999999999998</v>
      </c>
      <c r="AP291" s="15">
        <f t="shared" si="149"/>
        <v>6874.6239000000005</v>
      </c>
      <c r="AQ291" s="24">
        <f t="shared" si="150"/>
        <v>2.279399999999999</v>
      </c>
      <c r="AR291" s="24">
        <f t="shared" si="151"/>
        <v>2.2925000000000004</v>
      </c>
      <c r="AS291" s="24">
        <f t="shared" si="152"/>
        <v>1.7360999999999969</v>
      </c>
      <c r="AT291" s="24">
        <f t="shared" si="153"/>
        <v>2.3411000000000008</v>
      </c>
      <c r="AU291" s="24">
        <f t="shared" si="154"/>
        <v>2.4134999999999991</v>
      </c>
      <c r="AV291" s="24">
        <f t="shared" si="155"/>
        <v>1.8700999999999972</v>
      </c>
      <c r="AW291" s="24">
        <f t="shared" si="156"/>
        <v>2.5562000000000005</v>
      </c>
      <c r="AX291" s="24">
        <f t="shared" si="157"/>
        <v>2.0275999999999961</v>
      </c>
      <c r="AY291" s="24"/>
      <c r="AZ291" s="24"/>
      <c r="BA291" s="24"/>
      <c r="BB291" s="24"/>
      <c r="BC291" s="17">
        <v>17.125</v>
      </c>
      <c r="BD291" s="12">
        <v>25.191000000000003</v>
      </c>
    </row>
    <row r="292" spans="1:56">
      <c r="A292" s="2">
        <v>288</v>
      </c>
      <c r="B292" s="5">
        <v>39499</v>
      </c>
      <c r="C292" s="14">
        <v>33.83</v>
      </c>
      <c r="D292" s="4">
        <f t="shared" si="158"/>
        <v>573.89211999999998</v>
      </c>
      <c r="E292" s="14">
        <v>57.99</v>
      </c>
      <c r="F292" s="15">
        <f t="shared" si="159"/>
        <v>983.74235999999996</v>
      </c>
      <c r="G292" s="14">
        <v>82.01</v>
      </c>
      <c r="H292" s="15">
        <f t="shared" si="160"/>
        <v>1391.2176400000001</v>
      </c>
      <c r="I292" s="14">
        <v>44.5</v>
      </c>
      <c r="J292" s="15">
        <f t="shared" si="161"/>
        <v>754.89799999999991</v>
      </c>
      <c r="K292" s="14">
        <v>30.16</v>
      </c>
      <c r="L292" s="15">
        <f t="shared" si="162"/>
        <v>511.63423999999998</v>
      </c>
      <c r="M292" s="14">
        <v>33.69</v>
      </c>
      <c r="N292" s="15">
        <f t="shared" si="163"/>
        <v>571.51715999999988</v>
      </c>
      <c r="O292" s="16">
        <v>36.43</v>
      </c>
      <c r="P292" s="15">
        <f t="shared" si="136"/>
        <v>915.04874000000007</v>
      </c>
      <c r="Q292" s="11">
        <v>75.260000000000005</v>
      </c>
      <c r="R292" s="15">
        <f t="shared" si="137"/>
        <v>1890.3806800000002</v>
      </c>
      <c r="S292" s="11">
        <v>87.25</v>
      </c>
      <c r="T292" s="15">
        <f t="shared" si="138"/>
        <v>2191.5455000000002</v>
      </c>
      <c r="U292" s="11">
        <v>73.540000000000006</v>
      </c>
      <c r="V292" s="15">
        <f t="shared" si="139"/>
        <v>1847.1777200000004</v>
      </c>
      <c r="W292" s="11">
        <v>85.26</v>
      </c>
      <c r="X292" s="15">
        <f t="shared" si="140"/>
        <v>2141.5606800000005</v>
      </c>
      <c r="Y292" s="11">
        <v>53.67</v>
      </c>
      <c r="Z292" s="15">
        <f t="shared" si="141"/>
        <v>1348.0830600000002</v>
      </c>
      <c r="AA292" s="23">
        <v>82.72</v>
      </c>
      <c r="AB292" s="15">
        <f t="shared" si="142"/>
        <v>20777.6096</v>
      </c>
      <c r="AC292" s="23">
        <v>98.578999999999994</v>
      </c>
      <c r="AD292" s="15">
        <f t="shared" si="143"/>
        <v>24761.073219999998</v>
      </c>
      <c r="AE292" s="20">
        <v>85.83</v>
      </c>
      <c r="AF292" s="15">
        <f t="shared" si="144"/>
        <v>21558.779400000003</v>
      </c>
      <c r="AG292" s="21">
        <v>96.71</v>
      </c>
      <c r="AH292" s="15">
        <f t="shared" si="145"/>
        <v>16405.884399999999</v>
      </c>
      <c r="AI292" s="21">
        <v>110.27</v>
      </c>
      <c r="AJ292" s="15">
        <f t="shared" si="146"/>
        <v>18706.202799999999</v>
      </c>
      <c r="AK292" s="20">
        <v>152.25</v>
      </c>
      <c r="AL292" s="15">
        <f t="shared" si="147"/>
        <v>25827.69</v>
      </c>
      <c r="AM292" s="29">
        <v>944.6</v>
      </c>
      <c r="AN292" s="15">
        <f t="shared" si="148"/>
        <v>16024.194399999998</v>
      </c>
      <c r="AO292" s="22">
        <v>266.57</v>
      </c>
      <c r="AP292" s="15">
        <f t="shared" si="149"/>
        <v>6695.7052600000006</v>
      </c>
      <c r="AQ292" s="24">
        <f t="shared" si="150"/>
        <v>2.4404000000000003</v>
      </c>
      <c r="AR292" s="24">
        <f t="shared" si="151"/>
        <v>2.4535000000000018</v>
      </c>
      <c r="AS292" s="24">
        <f t="shared" si="152"/>
        <v>1.8090999999999973</v>
      </c>
      <c r="AT292" s="24">
        <f t="shared" si="153"/>
        <v>2.5021000000000022</v>
      </c>
      <c r="AU292" s="24">
        <f t="shared" si="154"/>
        <v>2.5745000000000005</v>
      </c>
      <c r="AV292" s="24">
        <f t="shared" si="155"/>
        <v>1.9430999999999976</v>
      </c>
      <c r="AW292" s="24">
        <f t="shared" si="156"/>
        <v>2.7172000000000018</v>
      </c>
      <c r="AX292" s="24">
        <f t="shared" si="157"/>
        <v>2.1005999999999965</v>
      </c>
      <c r="AY292" s="24"/>
      <c r="AZ292" s="24"/>
      <c r="BA292" s="24"/>
      <c r="BB292" s="24"/>
      <c r="BC292" s="17">
        <v>16.963999999999999</v>
      </c>
      <c r="BD292" s="12">
        <v>25.118000000000002</v>
      </c>
    </row>
    <row r="293" spans="1:56">
      <c r="A293" s="2">
        <v>289</v>
      </c>
      <c r="B293" s="5">
        <v>39500</v>
      </c>
      <c r="C293" s="14">
        <v>34.03</v>
      </c>
      <c r="D293" s="4">
        <f t="shared" si="158"/>
        <v>574.98789499999998</v>
      </c>
      <c r="E293" s="14">
        <v>58.26</v>
      </c>
      <c r="F293" s="15">
        <f t="shared" si="159"/>
        <v>984.39008999999999</v>
      </c>
      <c r="G293" s="14">
        <v>83.04</v>
      </c>
      <c r="H293" s="15">
        <f t="shared" si="160"/>
        <v>1403.08536</v>
      </c>
      <c r="I293" s="14">
        <v>44.08</v>
      </c>
      <c r="J293" s="15">
        <f t="shared" si="161"/>
        <v>744.79771999999991</v>
      </c>
      <c r="K293" s="14">
        <v>30.295000000000002</v>
      </c>
      <c r="L293" s="15">
        <f t="shared" si="162"/>
        <v>511.87946750000003</v>
      </c>
      <c r="M293" s="14">
        <v>33.549999999999997</v>
      </c>
      <c r="N293" s="15">
        <f t="shared" si="163"/>
        <v>566.87757499999998</v>
      </c>
      <c r="O293" s="16">
        <v>35.6</v>
      </c>
      <c r="P293" s="15">
        <f t="shared" si="136"/>
        <v>892.13600000000008</v>
      </c>
      <c r="Q293" s="11">
        <v>74.37</v>
      </c>
      <c r="R293" s="15">
        <f t="shared" si="137"/>
        <v>1863.7122000000004</v>
      </c>
      <c r="S293" s="11">
        <v>86.95</v>
      </c>
      <c r="T293" s="15">
        <f t="shared" si="138"/>
        <v>2178.9670000000001</v>
      </c>
      <c r="U293" s="11">
        <v>73.23</v>
      </c>
      <c r="V293" s="15">
        <f t="shared" si="139"/>
        <v>1835.1438000000003</v>
      </c>
      <c r="W293" s="11">
        <v>85.3</v>
      </c>
      <c r="X293" s="15">
        <f t="shared" si="140"/>
        <v>2137.6179999999999</v>
      </c>
      <c r="Y293" s="11">
        <v>52.19</v>
      </c>
      <c r="Z293" s="15">
        <f t="shared" si="141"/>
        <v>1307.8814</v>
      </c>
      <c r="AA293" s="23">
        <v>82.873999999999995</v>
      </c>
      <c r="AB293" s="15">
        <f t="shared" si="142"/>
        <v>20768.224399999999</v>
      </c>
      <c r="AC293" s="23">
        <v>98.664000000000001</v>
      </c>
      <c r="AD293" s="15">
        <f t="shared" si="143"/>
        <v>24725.198400000005</v>
      </c>
      <c r="AE293" s="20">
        <v>85.91</v>
      </c>
      <c r="AF293" s="15">
        <f t="shared" si="144"/>
        <v>21529.046000000002</v>
      </c>
      <c r="AG293" s="21">
        <v>97.43</v>
      </c>
      <c r="AH293" s="15">
        <f t="shared" si="145"/>
        <v>16462.25995</v>
      </c>
      <c r="AI293" s="21">
        <v>110.25</v>
      </c>
      <c r="AJ293" s="15">
        <f t="shared" si="146"/>
        <v>18628.391250000001</v>
      </c>
      <c r="AK293" s="20">
        <v>152.6</v>
      </c>
      <c r="AL293" s="15">
        <f t="shared" si="147"/>
        <v>25784.058999999997</v>
      </c>
      <c r="AM293" s="29">
        <v>945.4</v>
      </c>
      <c r="AN293" s="15">
        <f t="shared" si="148"/>
        <v>15973.951099999998</v>
      </c>
      <c r="AO293" s="22">
        <v>268.45</v>
      </c>
      <c r="AP293" s="15">
        <f t="shared" si="149"/>
        <v>6727.357</v>
      </c>
      <c r="AQ293" s="24">
        <f t="shared" si="150"/>
        <v>2.5078999999999994</v>
      </c>
      <c r="AR293" s="24">
        <f t="shared" si="151"/>
        <v>2.5210000000000008</v>
      </c>
      <c r="AS293" s="24">
        <f t="shared" si="152"/>
        <v>1.8670999999999971</v>
      </c>
      <c r="AT293" s="24">
        <f t="shared" si="153"/>
        <v>2.5696000000000012</v>
      </c>
      <c r="AU293" s="24">
        <f t="shared" si="154"/>
        <v>2.6419999999999995</v>
      </c>
      <c r="AV293" s="24">
        <f t="shared" si="155"/>
        <v>2.0010999999999974</v>
      </c>
      <c r="AW293" s="24">
        <f t="shared" si="156"/>
        <v>2.7847000000000008</v>
      </c>
      <c r="AX293" s="24">
        <f t="shared" si="157"/>
        <v>2.1585999999999963</v>
      </c>
      <c r="AY293" s="24"/>
      <c r="AZ293" s="24"/>
      <c r="BA293" s="24"/>
      <c r="BB293" s="24"/>
      <c r="BC293" s="17">
        <v>16.8965</v>
      </c>
      <c r="BD293" s="12">
        <v>25.060000000000002</v>
      </c>
    </row>
    <row r="294" spans="1:56">
      <c r="A294" s="2">
        <v>290</v>
      </c>
      <c r="B294" s="5">
        <v>39503</v>
      </c>
      <c r="C294" s="14">
        <v>34.770000000000003</v>
      </c>
      <c r="D294" s="4">
        <f t="shared" si="158"/>
        <v>586.03096500000015</v>
      </c>
      <c r="E294" s="14">
        <v>58.77</v>
      </c>
      <c r="F294" s="15">
        <f t="shared" si="159"/>
        <v>990.53896500000019</v>
      </c>
      <c r="G294" s="14">
        <v>84.66</v>
      </c>
      <c r="H294" s="15">
        <f t="shared" si="160"/>
        <v>1426.9019700000001</v>
      </c>
      <c r="I294" s="14">
        <v>44.95</v>
      </c>
      <c r="J294" s="15">
        <f t="shared" si="161"/>
        <v>757.60977500000013</v>
      </c>
      <c r="K294" s="14">
        <v>30.795000000000002</v>
      </c>
      <c r="L294" s="15">
        <f t="shared" si="162"/>
        <v>519.03432750000013</v>
      </c>
      <c r="M294" s="14">
        <v>34.21</v>
      </c>
      <c r="N294" s="15">
        <f t="shared" si="163"/>
        <v>576.59244500000011</v>
      </c>
      <c r="O294" s="16">
        <v>36.36</v>
      </c>
      <c r="P294" s="15">
        <f t="shared" si="136"/>
        <v>908.38188000000002</v>
      </c>
      <c r="Q294" s="11">
        <v>75.290000000000006</v>
      </c>
      <c r="R294" s="15">
        <f t="shared" si="137"/>
        <v>1880.9700700000003</v>
      </c>
      <c r="S294" s="11">
        <v>88.35</v>
      </c>
      <c r="T294" s="15">
        <f t="shared" si="138"/>
        <v>2207.2480499999997</v>
      </c>
      <c r="U294" s="11">
        <v>76.290000000000006</v>
      </c>
      <c r="V294" s="15">
        <f t="shared" si="139"/>
        <v>1905.9530700000003</v>
      </c>
      <c r="W294" s="11">
        <v>87.5</v>
      </c>
      <c r="X294" s="15">
        <f t="shared" si="140"/>
        <v>2186.0125000000003</v>
      </c>
      <c r="Y294" s="11">
        <v>53.22</v>
      </c>
      <c r="Z294" s="15">
        <f t="shared" si="141"/>
        <v>1329.5952600000001</v>
      </c>
      <c r="AA294" s="23">
        <v>82.843000000000004</v>
      </c>
      <c r="AB294" s="15">
        <f t="shared" si="142"/>
        <v>20696.666690000002</v>
      </c>
      <c r="AC294" s="23">
        <v>98.608999999999995</v>
      </c>
      <c r="AD294" s="15">
        <f t="shared" si="143"/>
        <v>24635.48647</v>
      </c>
      <c r="AE294" s="20">
        <v>87</v>
      </c>
      <c r="AF294" s="15">
        <f t="shared" si="144"/>
        <v>21735.210000000003</v>
      </c>
      <c r="AG294" s="21">
        <v>97.11</v>
      </c>
      <c r="AH294" s="15">
        <f t="shared" si="145"/>
        <v>16367.404950000002</v>
      </c>
      <c r="AI294" s="21">
        <v>110.44</v>
      </c>
      <c r="AJ294" s="15">
        <f t="shared" si="146"/>
        <v>18614.109800000002</v>
      </c>
      <c r="AK294" s="20">
        <v>153.15</v>
      </c>
      <c r="AL294" s="15">
        <f t="shared" si="147"/>
        <v>25812.666750000004</v>
      </c>
      <c r="AM294" s="29">
        <v>939.4</v>
      </c>
      <c r="AN294" s="15">
        <f t="shared" si="148"/>
        <v>15833.117300000002</v>
      </c>
      <c r="AO294" s="22">
        <v>268.74</v>
      </c>
      <c r="AP294" s="15">
        <f t="shared" si="149"/>
        <v>6713.9314200000008</v>
      </c>
      <c r="AQ294" s="24">
        <f t="shared" si="150"/>
        <v>2.5498999999999974</v>
      </c>
      <c r="AR294" s="24">
        <f t="shared" si="151"/>
        <v>2.5629999999999988</v>
      </c>
      <c r="AS294" s="24">
        <f t="shared" si="152"/>
        <v>1.9440999999999988</v>
      </c>
      <c r="AT294" s="24">
        <f t="shared" si="153"/>
        <v>2.6115999999999993</v>
      </c>
      <c r="AU294" s="24">
        <f t="shared" si="154"/>
        <v>2.6839999999999975</v>
      </c>
      <c r="AV294" s="24">
        <f t="shared" si="155"/>
        <v>2.0780999999999992</v>
      </c>
      <c r="AW294" s="24">
        <f t="shared" si="156"/>
        <v>2.8266999999999989</v>
      </c>
      <c r="AX294" s="24">
        <f t="shared" si="157"/>
        <v>2.235599999999998</v>
      </c>
      <c r="AY294" s="24"/>
      <c r="AZ294" s="24"/>
      <c r="BA294" s="24"/>
      <c r="BB294" s="24"/>
      <c r="BC294" s="17">
        <v>16.854500000000002</v>
      </c>
      <c r="BD294" s="12">
        <v>24.983000000000001</v>
      </c>
    </row>
    <row r="295" spans="1:56">
      <c r="A295" s="2">
        <v>291</v>
      </c>
      <c r="B295" s="5">
        <v>39504</v>
      </c>
      <c r="C295" s="14">
        <v>36.36</v>
      </c>
      <c r="D295" s="4">
        <f t="shared" si="158"/>
        <v>609.17543999999987</v>
      </c>
      <c r="E295" s="14">
        <v>59.52</v>
      </c>
      <c r="F295" s="15">
        <f t="shared" si="159"/>
        <v>997.19807999999989</v>
      </c>
      <c r="G295" s="14">
        <v>84.57</v>
      </c>
      <c r="H295" s="15">
        <f t="shared" si="160"/>
        <v>1416.8857799999996</v>
      </c>
      <c r="I295" s="14">
        <v>45.85</v>
      </c>
      <c r="J295" s="15">
        <f t="shared" si="161"/>
        <v>768.17089999999996</v>
      </c>
      <c r="K295" s="14">
        <v>31.305</v>
      </c>
      <c r="L295" s="15">
        <f t="shared" si="162"/>
        <v>524.48396999999989</v>
      </c>
      <c r="M295" s="14">
        <v>33.94</v>
      </c>
      <c r="N295" s="15">
        <f t="shared" si="163"/>
        <v>568.6307599999999</v>
      </c>
      <c r="O295" s="16">
        <v>37.409999999999997</v>
      </c>
      <c r="P295" s="15">
        <f t="shared" si="136"/>
        <v>938.16797999999994</v>
      </c>
      <c r="Q295" s="11">
        <v>77.45</v>
      </c>
      <c r="R295" s="15">
        <f t="shared" si="137"/>
        <v>1942.2910999999999</v>
      </c>
      <c r="S295" s="11">
        <v>91.2</v>
      </c>
      <c r="T295" s="15">
        <f t="shared" si="138"/>
        <v>2287.1136000000001</v>
      </c>
      <c r="U295" s="11">
        <v>77.53</v>
      </c>
      <c r="V295" s="15">
        <f t="shared" si="139"/>
        <v>1944.2973400000001</v>
      </c>
      <c r="W295" s="11">
        <v>89.4</v>
      </c>
      <c r="X295" s="15">
        <f t="shared" si="140"/>
        <v>2241.9731999999999</v>
      </c>
      <c r="Y295" s="11">
        <v>54.27</v>
      </c>
      <c r="Z295" s="15">
        <f t="shared" si="141"/>
        <v>1360.98306</v>
      </c>
      <c r="AA295" s="23">
        <v>83.057000000000002</v>
      </c>
      <c r="AB295" s="15">
        <f t="shared" si="142"/>
        <v>20829.034459999999</v>
      </c>
      <c r="AC295" s="23">
        <v>98.435000000000002</v>
      </c>
      <c r="AD295" s="15">
        <f t="shared" si="143"/>
        <v>24685.529299999998</v>
      </c>
      <c r="AE295" s="20">
        <v>86.36</v>
      </c>
      <c r="AF295" s="15">
        <f t="shared" si="144"/>
        <v>21657.360800000002</v>
      </c>
      <c r="AG295" s="21">
        <v>96.68</v>
      </c>
      <c r="AH295" s="15">
        <f t="shared" si="145"/>
        <v>16197.767199999998</v>
      </c>
      <c r="AI295" s="21">
        <v>110.77</v>
      </c>
      <c r="AJ295" s="15">
        <f t="shared" si="146"/>
        <v>18558.405799999997</v>
      </c>
      <c r="AK295" s="20">
        <v>152.44999999999999</v>
      </c>
      <c r="AL295" s="15">
        <f t="shared" si="147"/>
        <v>25541.472999999998</v>
      </c>
      <c r="AM295" s="29">
        <v>932</v>
      </c>
      <c r="AN295" s="15">
        <f t="shared" si="148"/>
        <v>15614.727999999997</v>
      </c>
      <c r="AO295" s="22">
        <v>266.39999999999998</v>
      </c>
      <c r="AP295" s="15">
        <f t="shared" si="149"/>
        <v>6680.779199999999</v>
      </c>
      <c r="AQ295" s="24">
        <f t="shared" si="150"/>
        <v>2.6504000000000012</v>
      </c>
      <c r="AR295" s="24">
        <f t="shared" si="151"/>
        <v>2.6635000000000026</v>
      </c>
      <c r="AS295" s="24">
        <f t="shared" si="152"/>
        <v>1.8491</v>
      </c>
      <c r="AT295" s="24">
        <f t="shared" si="153"/>
        <v>2.7121000000000031</v>
      </c>
      <c r="AU295" s="24">
        <f t="shared" si="154"/>
        <v>2.7845000000000013</v>
      </c>
      <c r="AV295" s="24">
        <f t="shared" si="155"/>
        <v>1.9831000000000003</v>
      </c>
      <c r="AW295" s="24">
        <f t="shared" si="156"/>
        <v>2.9272000000000027</v>
      </c>
      <c r="AX295" s="24">
        <f t="shared" si="157"/>
        <v>2.1405999999999992</v>
      </c>
      <c r="AY295" s="24"/>
      <c r="AZ295" s="24"/>
      <c r="BA295" s="24"/>
      <c r="BB295" s="24"/>
      <c r="BC295" s="17">
        <v>16.753999999999998</v>
      </c>
      <c r="BD295" s="12">
        <v>25.077999999999999</v>
      </c>
    </row>
    <row r="296" spans="1:56">
      <c r="A296" s="2">
        <v>292</v>
      </c>
      <c r="B296" s="5">
        <v>39505</v>
      </c>
      <c r="C296" s="14">
        <v>37.049999999999997</v>
      </c>
      <c r="D296" s="4">
        <f t="shared" si="158"/>
        <v>613.23307499999999</v>
      </c>
      <c r="E296" s="14">
        <v>60.05</v>
      </c>
      <c r="F296" s="15">
        <f t="shared" si="159"/>
        <v>993.91757499999994</v>
      </c>
      <c r="G296" s="14">
        <v>83.95</v>
      </c>
      <c r="H296" s="15">
        <f t="shared" si="160"/>
        <v>1389.4984250000002</v>
      </c>
      <c r="I296" s="14">
        <v>45.47</v>
      </c>
      <c r="J296" s="15">
        <f t="shared" si="161"/>
        <v>752.59670500000004</v>
      </c>
      <c r="K296" s="14">
        <v>31.19</v>
      </c>
      <c r="L296" s="15">
        <f t="shared" si="162"/>
        <v>516.24128500000006</v>
      </c>
      <c r="M296" s="14">
        <v>34.020000000000003</v>
      </c>
      <c r="N296" s="15">
        <f t="shared" si="163"/>
        <v>563.08203000000003</v>
      </c>
      <c r="O296" s="16">
        <v>37.08</v>
      </c>
      <c r="P296" s="15">
        <f t="shared" si="136"/>
        <v>927.83429999999998</v>
      </c>
      <c r="Q296" s="11">
        <v>77.099999999999994</v>
      </c>
      <c r="R296" s="15">
        <f t="shared" si="137"/>
        <v>1929.2347499999998</v>
      </c>
      <c r="S296" s="11">
        <v>91.45</v>
      </c>
      <c r="T296" s="15">
        <f t="shared" si="138"/>
        <v>2288.3076250000004</v>
      </c>
      <c r="U296" s="11">
        <v>76.41</v>
      </c>
      <c r="V296" s="15">
        <f t="shared" si="139"/>
        <v>1911.9692250000001</v>
      </c>
      <c r="W296" s="11">
        <v>89.1</v>
      </c>
      <c r="X296" s="15">
        <f t="shared" si="140"/>
        <v>2229.5047500000001</v>
      </c>
      <c r="Y296" s="11">
        <v>54.07</v>
      </c>
      <c r="Z296" s="15">
        <f t="shared" si="141"/>
        <v>1352.9665750000001</v>
      </c>
      <c r="AA296" s="23">
        <v>83.09</v>
      </c>
      <c r="AB296" s="15">
        <f t="shared" si="142"/>
        <v>20791.195250000001</v>
      </c>
      <c r="AC296" s="23">
        <v>98.432000000000002</v>
      </c>
      <c r="AD296" s="15">
        <f t="shared" si="143"/>
        <v>24630.147199999999</v>
      </c>
      <c r="AE296" s="20">
        <v>87.12</v>
      </c>
      <c r="AF296" s="15">
        <f t="shared" si="144"/>
        <v>21799.601999999999</v>
      </c>
      <c r="AG296" s="21">
        <v>96.9</v>
      </c>
      <c r="AH296" s="15">
        <f t="shared" si="145"/>
        <v>16038.403500000002</v>
      </c>
      <c r="AI296" s="21">
        <v>111.09</v>
      </c>
      <c r="AJ296" s="15">
        <f t="shared" si="146"/>
        <v>18387.06135</v>
      </c>
      <c r="AK296" s="20">
        <v>151.9</v>
      </c>
      <c r="AL296" s="15">
        <f t="shared" si="147"/>
        <v>25141.728500000005</v>
      </c>
      <c r="AM296" s="29">
        <v>958.2</v>
      </c>
      <c r="AN296" s="15">
        <f t="shared" si="148"/>
        <v>15859.647300000002</v>
      </c>
      <c r="AO296" s="22">
        <v>264.45</v>
      </c>
      <c r="AP296" s="15">
        <f t="shared" si="149"/>
        <v>6617.2001250000003</v>
      </c>
      <c r="AQ296" s="24">
        <f t="shared" si="150"/>
        <v>2.8528999999999982</v>
      </c>
      <c r="AR296" s="24">
        <f t="shared" si="151"/>
        <v>2.8659999999999997</v>
      </c>
      <c r="AS296" s="24">
        <f t="shared" si="152"/>
        <v>1.9045999999999985</v>
      </c>
      <c r="AT296" s="24">
        <f t="shared" si="153"/>
        <v>2.9146000000000001</v>
      </c>
      <c r="AU296" s="24">
        <f t="shared" si="154"/>
        <v>2.9869999999999983</v>
      </c>
      <c r="AV296" s="24">
        <f t="shared" si="155"/>
        <v>2.0385999999999989</v>
      </c>
      <c r="AW296" s="24">
        <f t="shared" si="156"/>
        <v>3.1296999999999997</v>
      </c>
      <c r="AX296" s="24">
        <f t="shared" si="157"/>
        <v>2.1960999999999977</v>
      </c>
      <c r="AY296" s="24"/>
      <c r="AZ296" s="24"/>
      <c r="BA296" s="24"/>
      <c r="BB296" s="24"/>
      <c r="BC296" s="17">
        <v>16.551500000000001</v>
      </c>
      <c r="BD296" s="12">
        <v>25.022500000000001</v>
      </c>
    </row>
    <row r="297" spans="1:56">
      <c r="A297" s="2">
        <v>293</v>
      </c>
      <c r="B297" s="5">
        <v>39506</v>
      </c>
      <c r="C297" s="14">
        <v>36.799999999999997</v>
      </c>
      <c r="D297" s="4">
        <f t="shared" si="158"/>
        <v>607.3288</v>
      </c>
      <c r="E297" s="14">
        <v>59.46</v>
      </c>
      <c r="F297" s="15">
        <f t="shared" si="159"/>
        <v>981.29811000000018</v>
      </c>
      <c r="G297" s="14">
        <v>84.8</v>
      </c>
      <c r="H297" s="15">
        <f t="shared" si="160"/>
        <v>1399.4968000000001</v>
      </c>
      <c r="I297" s="14">
        <v>45.05</v>
      </c>
      <c r="J297" s="15">
        <f t="shared" si="161"/>
        <v>743.48267500000009</v>
      </c>
      <c r="K297" s="14">
        <v>31.02</v>
      </c>
      <c r="L297" s="15">
        <f t="shared" si="162"/>
        <v>511.93857000000008</v>
      </c>
      <c r="M297" s="14">
        <v>33.85</v>
      </c>
      <c r="N297" s="15">
        <f t="shared" si="163"/>
        <v>558.64347500000008</v>
      </c>
      <c r="O297" s="16">
        <v>36.93</v>
      </c>
      <c r="P297" s="15">
        <f t="shared" si="136"/>
        <v>927.42309</v>
      </c>
      <c r="Q297" s="11">
        <v>75.819999999999993</v>
      </c>
      <c r="R297" s="15">
        <f t="shared" si="137"/>
        <v>1904.0676599999997</v>
      </c>
      <c r="S297" s="11">
        <v>88.4</v>
      </c>
      <c r="T297" s="15">
        <f t="shared" si="138"/>
        <v>2219.9892</v>
      </c>
      <c r="U297" s="11">
        <v>72.62</v>
      </c>
      <c r="V297" s="15">
        <f t="shared" si="139"/>
        <v>1823.70606</v>
      </c>
      <c r="W297" s="11">
        <v>89.39</v>
      </c>
      <c r="X297" s="15">
        <f t="shared" si="140"/>
        <v>2244.8510700000002</v>
      </c>
      <c r="Y297" s="11">
        <v>51.92</v>
      </c>
      <c r="Z297" s="15">
        <f t="shared" si="141"/>
        <v>1303.8669600000001</v>
      </c>
      <c r="AA297" s="23">
        <v>83.534999999999997</v>
      </c>
      <c r="AB297" s="15">
        <f t="shared" si="142"/>
        <v>20978.144549999997</v>
      </c>
      <c r="AC297" s="23">
        <v>98.338999999999999</v>
      </c>
      <c r="AD297" s="15">
        <f t="shared" si="143"/>
        <v>24695.873069999998</v>
      </c>
      <c r="AE297" s="20">
        <v>87.14</v>
      </c>
      <c r="AF297" s="15">
        <f t="shared" si="144"/>
        <v>21883.468199999996</v>
      </c>
      <c r="AG297" s="21">
        <v>96.99</v>
      </c>
      <c r="AH297" s="15">
        <f t="shared" si="145"/>
        <v>16006.744650000001</v>
      </c>
      <c r="AI297" s="21">
        <v>111.33</v>
      </c>
      <c r="AJ297" s="15">
        <f t="shared" si="146"/>
        <v>18373.346550000002</v>
      </c>
      <c r="AK297" s="20">
        <v>151.15</v>
      </c>
      <c r="AL297" s="15">
        <f t="shared" si="147"/>
        <v>24945.040250000005</v>
      </c>
      <c r="AM297" s="29">
        <v>971.6</v>
      </c>
      <c r="AN297" s="15">
        <f t="shared" si="148"/>
        <v>16034.800600000002</v>
      </c>
      <c r="AO297" s="22">
        <v>267.24</v>
      </c>
      <c r="AP297" s="15">
        <f t="shared" si="149"/>
        <v>6711.19812</v>
      </c>
      <c r="AQ297" s="24">
        <f t="shared" si="150"/>
        <v>2.9008999999999965</v>
      </c>
      <c r="AR297" s="24">
        <f t="shared" si="151"/>
        <v>2.9139999999999979</v>
      </c>
      <c r="AS297" s="24">
        <f t="shared" si="152"/>
        <v>1.8140999999999998</v>
      </c>
      <c r="AT297" s="24">
        <f t="shared" si="153"/>
        <v>2.9625999999999983</v>
      </c>
      <c r="AU297" s="24">
        <f t="shared" si="154"/>
        <v>3.0349999999999966</v>
      </c>
      <c r="AV297" s="24">
        <f t="shared" si="155"/>
        <v>1.9481000000000002</v>
      </c>
      <c r="AW297" s="24">
        <f t="shared" si="156"/>
        <v>3.177699999999998</v>
      </c>
      <c r="AX297" s="24">
        <f t="shared" si="157"/>
        <v>2.105599999999999</v>
      </c>
      <c r="AY297" s="24"/>
      <c r="AZ297" s="24"/>
      <c r="BA297" s="24"/>
      <c r="BB297" s="24"/>
      <c r="BC297" s="17">
        <v>16.503500000000003</v>
      </c>
      <c r="BD297" s="12">
        <v>25.113</v>
      </c>
    </row>
    <row r="298" spans="1:56">
      <c r="A298" s="2">
        <v>294</v>
      </c>
      <c r="B298" s="5">
        <v>39507</v>
      </c>
      <c r="C298" s="14">
        <v>35.25</v>
      </c>
      <c r="D298" s="4">
        <f t="shared" si="158"/>
        <v>582.94687500000009</v>
      </c>
      <c r="E298" s="14">
        <v>58.46</v>
      </c>
      <c r="F298" s="15">
        <f t="shared" si="159"/>
        <v>966.78225000000009</v>
      </c>
      <c r="G298" s="14">
        <v>82.79</v>
      </c>
      <c r="H298" s="15">
        <f t="shared" si="160"/>
        <v>1369.1396250000003</v>
      </c>
      <c r="I298" s="14">
        <v>43.91</v>
      </c>
      <c r="J298" s="15">
        <f t="shared" si="161"/>
        <v>726.16162499999996</v>
      </c>
      <c r="K298" s="14">
        <v>30.1</v>
      </c>
      <c r="L298" s="15">
        <f t="shared" si="162"/>
        <v>497.77875000000006</v>
      </c>
      <c r="M298" s="14">
        <v>33.14</v>
      </c>
      <c r="N298" s="15">
        <f t="shared" si="163"/>
        <v>548.05275000000006</v>
      </c>
      <c r="O298" s="16">
        <v>36.18</v>
      </c>
      <c r="P298" s="15">
        <f t="shared" si="136"/>
        <v>908.38935000000004</v>
      </c>
      <c r="Q298" s="11">
        <v>74.260000000000005</v>
      </c>
      <c r="R298" s="15">
        <f t="shared" si="137"/>
        <v>1864.4829500000003</v>
      </c>
      <c r="S298" s="11">
        <v>84.6</v>
      </c>
      <c r="T298" s="15">
        <f t="shared" si="138"/>
        <v>2124.0945000000002</v>
      </c>
      <c r="U298" s="11">
        <v>71.760000000000005</v>
      </c>
      <c r="V298" s="15">
        <f t="shared" si="139"/>
        <v>1801.7142000000003</v>
      </c>
      <c r="W298" s="11">
        <v>87.74</v>
      </c>
      <c r="X298" s="15">
        <f t="shared" si="140"/>
        <v>2202.9320499999999</v>
      </c>
      <c r="Y298" s="11">
        <v>50.82</v>
      </c>
      <c r="Z298" s="15">
        <f t="shared" si="141"/>
        <v>1275.96315</v>
      </c>
      <c r="AA298" s="23">
        <v>83.724999999999994</v>
      </c>
      <c r="AB298" s="15">
        <f t="shared" si="142"/>
        <v>21021.254374999997</v>
      </c>
      <c r="AC298" s="23">
        <v>98.867999999999995</v>
      </c>
      <c r="AD298" s="15">
        <f t="shared" si="143"/>
        <v>24823.283100000001</v>
      </c>
      <c r="AE298" s="20">
        <v>86.97</v>
      </c>
      <c r="AF298" s="15">
        <f t="shared" si="144"/>
        <v>21835.992750000001</v>
      </c>
      <c r="AG298" s="21">
        <v>98.05</v>
      </c>
      <c r="AH298" s="15">
        <f t="shared" si="145"/>
        <v>16215.018750000001</v>
      </c>
      <c r="AI298" s="21">
        <v>112.02</v>
      </c>
      <c r="AJ298" s="15">
        <f t="shared" si="146"/>
        <v>18525.307500000003</v>
      </c>
      <c r="AK298" s="20">
        <v>151.19999999999999</v>
      </c>
      <c r="AL298" s="15">
        <f t="shared" si="147"/>
        <v>25004.699999999997</v>
      </c>
      <c r="AM298" s="29">
        <v>972.7</v>
      </c>
      <c r="AN298" s="15">
        <f t="shared" si="148"/>
        <v>16086.026250000003</v>
      </c>
      <c r="AO298" s="22">
        <v>266.16000000000003</v>
      </c>
      <c r="AP298" s="15">
        <f t="shared" si="149"/>
        <v>6682.6122000000014</v>
      </c>
      <c r="AQ298" s="24">
        <f t="shared" si="150"/>
        <v>2.8668999999999976</v>
      </c>
      <c r="AR298" s="24">
        <f t="shared" si="151"/>
        <v>2.879999999999999</v>
      </c>
      <c r="AS298" s="24">
        <f t="shared" si="152"/>
        <v>1.8195999999999977</v>
      </c>
      <c r="AT298" s="24">
        <f t="shared" si="153"/>
        <v>2.9285999999999994</v>
      </c>
      <c r="AU298" s="24">
        <f t="shared" si="154"/>
        <v>3.0009999999999977</v>
      </c>
      <c r="AV298" s="24">
        <f t="shared" si="155"/>
        <v>1.953599999999998</v>
      </c>
      <c r="AW298" s="24">
        <f t="shared" si="156"/>
        <v>3.1436999999999991</v>
      </c>
      <c r="AX298" s="24">
        <f t="shared" si="157"/>
        <v>2.1110999999999969</v>
      </c>
      <c r="AY298" s="24"/>
      <c r="AZ298" s="24"/>
      <c r="BA298" s="24"/>
      <c r="BB298" s="24"/>
      <c r="BC298" s="17">
        <v>16.537500000000001</v>
      </c>
      <c r="BD298" s="12">
        <v>25.107500000000002</v>
      </c>
    </row>
    <row r="299" spans="1:56">
      <c r="A299" s="2">
        <v>295</v>
      </c>
      <c r="B299" s="5">
        <v>39510</v>
      </c>
      <c r="C299" s="14">
        <v>34.880000000000003</v>
      </c>
      <c r="D299" s="4">
        <f t="shared" si="158"/>
        <v>571.64832000000013</v>
      </c>
      <c r="E299" s="14">
        <v>59.02</v>
      </c>
      <c r="F299" s="15">
        <f t="shared" si="159"/>
        <v>967.27878000000021</v>
      </c>
      <c r="G299" s="14">
        <v>80.67</v>
      </c>
      <c r="H299" s="15">
        <f t="shared" si="160"/>
        <v>1322.1006300000004</v>
      </c>
      <c r="I299" s="14">
        <v>44.5</v>
      </c>
      <c r="J299" s="15">
        <f t="shared" si="161"/>
        <v>729.31050000000016</v>
      </c>
      <c r="K299" s="14">
        <v>30.045000000000002</v>
      </c>
      <c r="L299" s="15">
        <f t="shared" si="162"/>
        <v>492.40750500000013</v>
      </c>
      <c r="M299" s="14">
        <v>33.4</v>
      </c>
      <c r="N299" s="15">
        <f t="shared" si="163"/>
        <v>547.39260000000013</v>
      </c>
      <c r="O299" s="16">
        <v>36.49</v>
      </c>
      <c r="P299" s="15">
        <f t="shared" si="136"/>
        <v>909.51324999999997</v>
      </c>
      <c r="Q299" s="11">
        <v>72.94</v>
      </c>
      <c r="R299" s="15">
        <f t="shared" si="137"/>
        <v>1818.0294999999996</v>
      </c>
      <c r="S299" s="11">
        <v>84.7</v>
      </c>
      <c r="T299" s="15">
        <f t="shared" si="138"/>
        <v>2111.1475</v>
      </c>
      <c r="U299" s="11">
        <v>70.81</v>
      </c>
      <c r="V299" s="15">
        <f t="shared" si="139"/>
        <v>1764.9392499999999</v>
      </c>
      <c r="W299" s="11">
        <v>87.45</v>
      </c>
      <c r="X299" s="15">
        <f t="shared" si="140"/>
        <v>2179.6912499999999</v>
      </c>
      <c r="Y299" s="11">
        <v>50.29</v>
      </c>
      <c r="Z299" s="15">
        <f t="shared" si="141"/>
        <v>1253.4782499999999</v>
      </c>
      <c r="AA299" s="23">
        <v>84.113</v>
      </c>
      <c r="AB299" s="15">
        <f t="shared" si="142"/>
        <v>20965.165249999995</v>
      </c>
      <c r="AC299" s="23">
        <v>97.897999999999996</v>
      </c>
      <c r="AD299" s="15">
        <f t="shared" si="143"/>
        <v>24401.076499999996</v>
      </c>
      <c r="AE299" s="20">
        <v>87.3</v>
      </c>
      <c r="AF299" s="15">
        <f t="shared" si="144"/>
        <v>21759.524999999998</v>
      </c>
      <c r="AG299" s="21">
        <v>98.12</v>
      </c>
      <c r="AH299" s="15">
        <f t="shared" si="145"/>
        <v>16080.886800000004</v>
      </c>
      <c r="AI299" s="21">
        <v>112.21</v>
      </c>
      <c r="AJ299" s="15">
        <f t="shared" si="146"/>
        <v>18390.096900000004</v>
      </c>
      <c r="AK299" s="20">
        <v>151.30000000000001</v>
      </c>
      <c r="AL299" s="15">
        <f t="shared" si="147"/>
        <v>24796.557000000008</v>
      </c>
      <c r="AM299" s="29">
        <v>982.3</v>
      </c>
      <c r="AN299" s="15">
        <f t="shared" si="148"/>
        <v>16098.914700000003</v>
      </c>
      <c r="AO299" s="22">
        <v>271.39999999999998</v>
      </c>
      <c r="AP299" s="15">
        <f t="shared" si="149"/>
        <v>6764.6449999999986</v>
      </c>
      <c r="AQ299" s="24">
        <f t="shared" si="150"/>
        <v>3.0153999999999961</v>
      </c>
      <c r="AR299" s="24">
        <f t="shared" si="151"/>
        <v>3.0284999999999975</v>
      </c>
      <c r="AS299" s="24">
        <f t="shared" si="152"/>
        <v>2.0021000000000022</v>
      </c>
      <c r="AT299" s="24">
        <f t="shared" si="153"/>
        <v>3.0770999999999979</v>
      </c>
      <c r="AU299" s="24">
        <f t="shared" si="154"/>
        <v>3.1494999999999962</v>
      </c>
      <c r="AV299" s="24">
        <f t="shared" si="155"/>
        <v>2.1361000000000026</v>
      </c>
      <c r="AW299" s="24">
        <f t="shared" si="156"/>
        <v>3.2921999999999976</v>
      </c>
      <c r="AX299" s="24">
        <f t="shared" si="157"/>
        <v>2.2936000000000014</v>
      </c>
      <c r="AY299" s="24"/>
      <c r="AZ299" s="24"/>
      <c r="BA299" s="24"/>
      <c r="BB299" s="24"/>
      <c r="BC299" s="17">
        <v>16.389000000000003</v>
      </c>
      <c r="BD299" s="12">
        <v>24.924999999999997</v>
      </c>
    </row>
    <row r="300" spans="1:56">
      <c r="A300" s="2">
        <v>296</v>
      </c>
      <c r="B300" s="5">
        <v>39511</v>
      </c>
      <c r="C300" s="14">
        <v>34.68</v>
      </c>
      <c r="D300" s="4">
        <f t="shared" si="158"/>
        <v>567.53820000000007</v>
      </c>
      <c r="E300" s="14">
        <v>59.37</v>
      </c>
      <c r="F300" s="15">
        <f t="shared" si="159"/>
        <v>971.59005000000013</v>
      </c>
      <c r="G300" s="14">
        <v>79.62</v>
      </c>
      <c r="H300" s="15">
        <f t="shared" si="160"/>
        <v>1302.9813000000001</v>
      </c>
      <c r="I300" s="14">
        <v>43.66</v>
      </c>
      <c r="J300" s="15">
        <f t="shared" si="161"/>
        <v>714.49590000000001</v>
      </c>
      <c r="K300" s="14">
        <v>30.215</v>
      </c>
      <c r="L300" s="15">
        <f t="shared" si="162"/>
        <v>494.46847500000007</v>
      </c>
      <c r="M300" s="14">
        <v>33.520000000000003</v>
      </c>
      <c r="N300" s="15">
        <f t="shared" si="163"/>
        <v>548.55480000000011</v>
      </c>
      <c r="O300" s="16">
        <v>35.28</v>
      </c>
      <c r="P300" s="15">
        <f t="shared" si="136"/>
        <v>878.70132000000012</v>
      </c>
      <c r="Q300" s="11">
        <v>71.349999999999994</v>
      </c>
      <c r="R300" s="15">
        <f t="shared" si="137"/>
        <v>1777.078775</v>
      </c>
      <c r="S300" s="11">
        <v>82.7</v>
      </c>
      <c r="T300" s="15">
        <f t="shared" si="138"/>
        <v>2059.76755</v>
      </c>
      <c r="U300" s="11">
        <v>71.62</v>
      </c>
      <c r="V300" s="15">
        <f t="shared" si="139"/>
        <v>1783.8035300000001</v>
      </c>
      <c r="W300" s="11">
        <v>85.1</v>
      </c>
      <c r="X300" s="15">
        <f t="shared" si="140"/>
        <v>2119.54315</v>
      </c>
      <c r="Y300" s="11">
        <v>47.34</v>
      </c>
      <c r="Z300" s="15">
        <f t="shared" si="141"/>
        <v>1179.0737100000001</v>
      </c>
      <c r="AA300" s="23">
        <v>84.284999999999997</v>
      </c>
      <c r="AB300" s="15">
        <f t="shared" si="142"/>
        <v>20992.443524999999</v>
      </c>
      <c r="AC300" s="23">
        <v>97.935000000000002</v>
      </c>
      <c r="AD300" s="15">
        <f t="shared" si="143"/>
        <v>24392.180775000001</v>
      </c>
      <c r="AE300" s="20">
        <v>87.43</v>
      </c>
      <c r="AF300" s="15">
        <f t="shared" si="144"/>
        <v>21775.752950000002</v>
      </c>
      <c r="AG300" s="21">
        <v>97.86</v>
      </c>
      <c r="AH300" s="15">
        <f t="shared" si="145"/>
        <v>16014.789000000002</v>
      </c>
      <c r="AI300" s="21">
        <v>112.21</v>
      </c>
      <c r="AJ300" s="15">
        <f t="shared" si="146"/>
        <v>18363.166500000003</v>
      </c>
      <c r="AK300" s="20">
        <v>152.1</v>
      </c>
      <c r="AL300" s="15">
        <f t="shared" si="147"/>
        <v>24891.165000000001</v>
      </c>
      <c r="AM300" s="29">
        <v>963.5</v>
      </c>
      <c r="AN300" s="15">
        <f t="shared" si="148"/>
        <v>15767.677500000002</v>
      </c>
      <c r="AO300" s="22">
        <v>254.6</v>
      </c>
      <c r="AP300" s="15">
        <f t="shared" si="149"/>
        <v>6341.1949000000004</v>
      </c>
      <c r="AQ300" s="24">
        <f t="shared" si="150"/>
        <v>3.039399999999997</v>
      </c>
      <c r="AR300" s="24">
        <f t="shared" si="151"/>
        <v>3.0524999999999984</v>
      </c>
      <c r="AS300" s="24">
        <f t="shared" si="152"/>
        <v>2.0205999999999982</v>
      </c>
      <c r="AT300" s="24">
        <f t="shared" si="153"/>
        <v>3.1010999999999989</v>
      </c>
      <c r="AU300" s="24">
        <f t="shared" si="154"/>
        <v>3.1734999999999971</v>
      </c>
      <c r="AV300" s="24">
        <f t="shared" si="155"/>
        <v>2.1545999999999985</v>
      </c>
      <c r="AW300" s="24">
        <f t="shared" si="156"/>
        <v>3.3161999999999985</v>
      </c>
      <c r="AX300" s="24">
        <f t="shared" si="157"/>
        <v>2.3120999999999974</v>
      </c>
      <c r="AY300" s="24"/>
      <c r="AZ300" s="24"/>
      <c r="BA300" s="24"/>
      <c r="BB300" s="24"/>
      <c r="BC300" s="17">
        <v>16.365000000000002</v>
      </c>
      <c r="BD300" s="12">
        <v>24.906500000000001</v>
      </c>
    </row>
    <row r="301" spans="1:56">
      <c r="A301" s="2">
        <v>297</v>
      </c>
      <c r="B301" s="5">
        <v>39512</v>
      </c>
      <c r="C301" s="14">
        <v>35.11</v>
      </c>
      <c r="D301" s="4">
        <f t="shared" si="158"/>
        <v>573.73251000000005</v>
      </c>
      <c r="E301" s="14">
        <v>59.68</v>
      </c>
      <c r="F301" s="15">
        <f t="shared" si="159"/>
        <v>975.23088000000007</v>
      </c>
      <c r="G301" s="14">
        <v>80.712400000000002</v>
      </c>
      <c r="H301" s="15">
        <f t="shared" si="160"/>
        <v>1318.9213284000002</v>
      </c>
      <c r="I301" s="14">
        <v>42.4</v>
      </c>
      <c r="J301" s="15">
        <f t="shared" si="161"/>
        <v>692.85840000000007</v>
      </c>
      <c r="K301" s="14">
        <v>30.405000000000001</v>
      </c>
      <c r="L301" s="15">
        <f t="shared" si="162"/>
        <v>496.84810500000003</v>
      </c>
      <c r="M301" s="14">
        <v>33.67</v>
      </c>
      <c r="N301" s="15">
        <f t="shared" si="163"/>
        <v>550.20147000000009</v>
      </c>
      <c r="O301" s="16">
        <v>35.35</v>
      </c>
      <c r="P301" s="15">
        <f t="shared" si="136"/>
        <v>881.91180000000008</v>
      </c>
      <c r="Q301" s="11">
        <v>72.989999999999995</v>
      </c>
      <c r="R301" s="15">
        <f t="shared" si="137"/>
        <v>1820.95452</v>
      </c>
      <c r="S301" s="11">
        <v>84.3</v>
      </c>
      <c r="T301" s="15">
        <f t="shared" si="138"/>
        <v>2103.1163999999999</v>
      </c>
      <c r="U301" s="11">
        <v>71.98</v>
      </c>
      <c r="V301" s="15">
        <f t="shared" si="139"/>
        <v>1795.7570400000002</v>
      </c>
      <c r="W301" s="11">
        <v>87.96</v>
      </c>
      <c r="X301" s="15">
        <f t="shared" si="140"/>
        <v>2194.4260799999997</v>
      </c>
      <c r="Y301" s="11">
        <v>48.17</v>
      </c>
      <c r="Z301" s="15">
        <f t="shared" si="141"/>
        <v>1201.7451600000002</v>
      </c>
      <c r="AA301" s="23">
        <v>82.01</v>
      </c>
      <c r="AB301" s="15">
        <f t="shared" si="142"/>
        <v>20459.854800000001</v>
      </c>
      <c r="AC301" s="23">
        <v>97.590999999999994</v>
      </c>
      <c r="AD301" s="15">
        <f t="shared" si="143"/>
        <v>24347.002680000001</v>
      </c>
      <c r="AE301" s="20">
        <v>87.88</v>
      </c>
      <c r="AF301" s="15">
        <f t="shared" si="144"/>
        <v>21924.3024</v>
      </c>
      <c r="AG301" s="21">
        <v>97.51</v>
      </c>
      <c r="AH301" s="15">
        <f t="shared" si="145"/>
        <v>15934.109100000003</v>
      </c>
      <c r="AI301" s="21">
        <v>112.41</v>
      </c>
      <c r="AJ301" s="15">
        <f t="shared" si="146"/>
        <v>18368.918100000003</v>
      </c>
      <c r="AK301" s="20">
        <v>150.55000000000001</v>
      </c>
      <c r="AL301" s="15">
        <f t="shared" si="147"/>
        <v>24601.375500000002</v>
      </c>
      <c r="AM301" s="29">
        <v>988.6</v>
      </c>
      <c r="AN301" s="15">
        <f t="shared" si="148"/>
        <v>16154.712600000001</v>
      </c>
      <c r="AO301" s="22">
        <v>259.14</v>
      </c>
      <c r="AP301" s="15">
        <f t="shared" si="149"/>
        <v>6465.0247199999994</v>
      </c>
      <c r="AQ301" s="24">
        <f t="shared" si="150"/>
        <v>3.0633999999999979</v>
      </c>
      <c r="AR301" s="24">
        <f t="shared" si="151"/>
        <v>3.0764999999999993</v>
      </c>
      <c r="AS301" s="24">
        <f t="shared" si="152"/>
        <v>1.979099999999999</v>
      </c>
      <c r="AT301" s="24">
        <f t="shared" si="153"/>
        <v>3.1250999999999998</v>
      </c>
      <c r="AU301" s="24">
        <f t="shared" si="154"/>
        <v>3.197499999999998</v>
      </c>
      <c r="AV301" s="24">
        <f t="shared" si="155"/>
        <v>2.1130999999999993</v>
      </c>
      <c r="AW301" s="24">
        <f t="shared" si="156"/>
        <v>3.3401999999999994</v>
      </c>
      <c r="AX301" s="24">
        <f t="shared" si="157"/>
        <v>2.2705999999999982</v>
      </c>
      <c r="AY301" s="24"/>
      <c r="AZ301" s="24"/>
      <c r="BA301" s="24"/>
      <c r="BB301" s="24"/>
      <c r="BC301" s="17">
        <v>16.341000000000001</v>
      </c>
      <c r="BD301" s="12">
        <v>24.948</v>
      </c>
    </row>
    <row r="302" spans="1:56">
      <c r="A302" s="2">
        <v>298</v>
      </c>
      <c r="B302" s="5">
        <v>39513</v>
      </c>
      <c r="C302" s="14">
        <v>34.770000000000003</v>
      </c>
      <c r="D302" s="4">
        <f t="shared" si="158"/>
        <v>567.5680950000002</v>
      </c>
      <c r="E302" s="14">
        <v>59.1</v>
      </c>
      <c r="F302" s="15">
        <f t="shared" si="159"/>
        <v>964.7188500000002</v>
      </c>
      <c r="G302" s="14">
        <v>79.510000000000005</v>
      </c>
      <c r="H302" s="15">
        <f t="shared" si="160"/>
        <v>1297.8814850000003</v>
      </c>
      <c r="I302" s="14">
        <v>42.11</v>
      </c>
      <c r="J302" s="15">
        <f t="shared" si="161"/>
        <v>687.38258500000006</v>
      </c>
      <c r="K302" s="14">
        <v>29.79</v>
      </c>
      <c r="L302" s="15">
        <f t="shared" si="162"/>
        <v>486.27706500000005</v>
      </c>
      <c r="M302" s="14">
        <v>32.86</v>
      </c>
      <c r="N302" s="15">
        <f t="shared" si="163"/>
        <v>536.39021000000014</v>
      </c>
      <c r="O302" s="16">
        <v>34.96</v>
      </c>
      <c r="P302" s="15">
        <f t="shared" si="136"/>
        <v>878.19519999999989</v>
      </c>
      <c r="Q302" s="11">
        <v>71.52</v>
      </c>
      <c r="R302" s="15">
        <f t="shared" si="137"/>
        <v>1796.5823999999998</v>
      </c>
      <c r="S302" s="11">
        <v>82.33</v>
      </c>
      <c r="T302" s="15">
        <f t="shared" si="138"/>
        <v>2068.1295999999998</v>
      </c>
      <c r="U302" s="11">
        <v>71.06</v>
      </c>
      <c r="V302" s="15">
        <f t="shared" si="139"/>
        <v>1785.0271999999998</v>
      </c>
      <c r="W302" s="11">
        <v>87.24</v>
      </c>
      <c r="X302" s="15">
        <f t="shared" si="140"/>
        <v>2191.4687999999996</v>
      </c>
      <c r="Y302" s="11">
        <v>47.64</v>
      </c>
      <c r="Z302" s="15">
        <f t="shared" si="141"/>
        <v>1196.7167999999999</v>
      </c>
      <c r="AA302" s="23">
        <v>81.778000000000006</v>
      </c>
      <c r="AB302" s="15">
        <f t="shared" si="142"/>
        <v>20542.633600000001</v>
      </c>
      <c r="AC302" s="23">
        <v>97.620999999999995</v>
      </c>
      <c r="AD302" s="15">
        <f t="shared" si="143"/>
        <v>24522.395199999995</v>
      </c>
      <c r="AE302" s="20">
        <v>87.8</v>
      </c>
      <c r="AF302" s="15">
        <f t="shared" si="144"/>
        <v>22055.359999999997</v>
      </c>
      <c r="AG302" s="21">
        <v>96.75</v>
      </c>
      <c r="AH302" s="15">
        <f t="shared" si="145"/>
        <v>15792.986250000004</v>
      </c>
      <c r="AI302" s="21">
        <v>112.41</v>
      </c>
      <c r="AJ302" s="15">
        <f t="shared" si="146"/>
        <v>18349.246350000001</v>
      </c>
      <c r="AK302" s="20">
        <v>149.65</v>
      </c>
      <c r="AL302" s="15">
        <f t="shared" si="147"/>
        <v>24428.117750000005</v>
      </c>
      <c r="AM302" s="29">
        <v>977.6</v>
      </c>
      <c r="AN302" s="15">
        <f t="shared" si="148"/>
        <v>15957.853600000002</v>
      </c>
      <c r="AO302" s="22">
        <v>262.11</v>
      </c>
      <c r="AP302" s="15">
        <f t="shared" si="149"/>
        <v>6584.2031999999999</v>
      </c>
      <c r="AQ302" s="24">
        <f t="shared" si="150"/>
        <v>3.0808999999999962</v>
      </c>
      <c r="AR302" s="24">
        <f t="shared" si="151"/>
        <v>3.0939999999999976</v>
      </c>
      <c r="AS302" s="24">
        <f t="shared" si="152"/>
        <v>1.8071000000000019</v>
      </c>
      <c r="AT302" s="24">
        <f t="shared" si="153"/>
        <v>3.1425999999999981</v>
      </c>
      <c r="AU302" s="24">
        <f t="shared" si="154"/>
        <v>3.2149999999999963</v>
      </c>
      <c r="AV302" s="24">
        <f t="shared" si="155"/>
        <v>1.9411000000000023</v>
      </c>
      <c r="AW302" s="24">
        <f t="shared" si="156"/>
        <v>3.3576999999999977</v>
      </c>
      <c r="AX302" s="24">
        <f t="shared" si="157"/>
        <v>2.0986000000000011</v>
      </c>
      <c r="AY302" s="24"/>
      <c r="AZ302" s="24"/>
      <c r="BA302" s="24"/>
      <c r="BB302" s="24"/>
      <c r="BC302" s="17">
        <v>16.323500000000003</v>
      </c>
      <c r="BD302" s="12">
        <v>25.119999999999997</v>
      </c>
    </row>
    <row r="303" spans="1:56">
      <c r="A303" s="2">
        <v>299</v>
      </c>
      <c r="B303" s="5">
        <v>39514</v>
      </c>
      <c r="C303" s="14">
        <v>33.75</v>
      </c>
      <c r="D303" s="4">
        <f t="shared" si="158"/>
        <v>549.99</v>
      </c>
      <c r="E303" s="14">
        <v>58.85</v>
      </c>
      <c r="F303" s="15">
        <f t="shared" si="159"/>
        <v>959.01959999999997</v>
      </c>
      <c r="G303" s="14">
        <v>76.599999999999994</v>
      </c>
      <c r="H303" s="15">
        <f t="shared" si="160"/>
        <v>1248.2735999999998</v>
      </c>
      <c r="I303" s="14">
        <v>42.41</v>
      </c>
      <c r="J303" s="15">
        <f t="shared" si="161"/>
        <v>691.11335999999994</v>
      </c>
      <c r="K303" s="14">
        <v>29.12</v>
      </c>
      <c r="L303" s="15">
        <f t="shared" si="162"/>
        <v>474.53951999999998</v>
      </c>
      <c r="M303" s="14">
        <v>32.229999999999997</v>
      </c>
      <c r="N303" s="15">
        <f t="shared" si="163"/>
        <v>525.22007999999994</v>
      </c>
      <c r="O303" s="16">
        <v>34.76</v>
      </c>
      <c r="P303" s="15">
        <f t="shared" si="136"/>
        <v>869.52139999999997</v>
      </c>
      <c r="Q303" s="11">
        <v>70.959999999999994</v>
      </c>
      <c r="R303" s="15">
        <f t="shared" si="137"/>
        <v>1775.0644</v>
      </c>
      <c r="S303" s="11">
        <v>80.2</v>
      </c>
      <c r="T303" s="15">
        <f t="shared" si="138"/>
        <v>2006.2030000000002</v>
      </c>
      <c r="U303" s="11">
        <v>70.41</v>
      </c>
      <c r="V303" s="15">
        <f t="shared" si="139"/>
        <v>1761.3061499999999</v>
      </c>
      <c r="W303" s="11">
        <v>85.5</v>
      </c>
      <c r="X303" s="15">
        <f t="shared" si="140"/>
        <v>2138.7825000000003</v>
      </c>
      <c r="Y303" s="11">
        <v>46.66</v>
      </c>
      <c r="Z303" s="15">
        <f t="shared" si="141"/>
        <v>1167.1998999999998</v>
      </c>
      <c r="AA303" s="23">
        <v>81.325000000000003</v>
      </c>
      <c r="AB303" s="15">
        <f t="shared" si="142"/>
        <v>20343.448750000003</v>
      </c>
      <c r="AC303" s="23">
        <v>97.603999999999999</v>
      </c>
      <c r="AD303" s="15">
        <f t="shared" si="143"/>
        <v>24415.640600000002</v>
      </c>
      <c r="AE303" s="20">
        <v>86.94</v>
      </c>
      <c r="AF303" s="15">
        <f t="shared" si="144"/>
        <v>21748.040999999997</v>
      </c>
      <c r="AG303" s="21">
        <v>97.25</v>
      </c>
      <c r="AH303" s="15">
        <f t="shared" si="145"/>
        <v>15847.859999999999</v>
      </c>
      <c r="AI303" s="21">
        <v>112.46</v>
      </c>
      <c r="AJ303" s="15">
        <f t="shared" si="146"/>
        <v>18326.481599999999</v>
      </c>
      <c r="AK303" s="20">
        <v>149.15</v>
      </c>
      <c r="AL303" s="15">
        <f t="shared" si="147"/>
        <v>24305.484</v>
      </c>
      <c r="AM303" s="29">
        <v>973.6</v>
      </c>
      <c r="AN303" s="15">
        <f t="shared" si="148"/>
        <v>15865.785599999999</v>
      </c>
      <c r="AO303" s="22">
        <v>269.74</v>
      </c>
      <c r="AP303" s="15">
        <f t="shared" si="149"/>
        <v>6747.5461000000005</v>
      </c>
      <c r="AQ303" s="24">
        <f t="shared" si="150"/>
        <v>3.1083999999999996</v>
      </c>
      <c r="AR303" s="24">
        <f t="shared" si="151"/>
        <v>3.1215000000000011</v>
      </c>
      <c r="AS303" s="24">
        <f t="shared" si="152"/>
        <v>1.9120999999999988</v>
      </c>
      <c r="AT303" s="24">
        <f t="shared" si="153"/>
        <v>3.1701000000000015</v>
      </c>
      <c r="AU303" s="24">
        <f t="shared" si="154"/>
        <v>3.2424999999999997</v>
      </c>
      <c r="AV303" s="24">
        <f t="shared" si="155"/>
        <v>2.0460999999999991</v>
      </c>
      <c r="AW303" s="24">
        <f t="shared" si="156"/>
        <v>3.3852000000000011</v>
      </c>
      <c r="AX303" s="24">
        <f t="shared" si="157"/>
        <v>2.203599999999998</v>
      </c>
      <c r="AY303" s="24"/>
      <c r="AZ303" s="24"/>
      <c r="BA303" s="24"/>
      <c r="BB303" s="24"/>
      <c r="BC303" s="17">
        <v>16.295999999999999</v>
      </c>
      <c r="BD303" s="12">
        <v>25.015000000000001</v>
      </c>
    </row>
    <row r="304" spans="1:56">
      <c r="A304" s="2">
        <v>300</v>
      </c>
      <c r="B304" s="5">
        <v>39517</v>
      </c>
      <c r="C304" s="14">
        <v>33</v>
      </c>
      <c r="D304" s="4">
        <f t="shared" si="158"/>
        <v>539.63249999999994</v>
      </c>
      <c r="E304" s="14">
        <v>58.66</v>
      </c>
      <c r="F304" s="15">
        <f t="shared" si="159"/>
        <v>959.23764999999992</v>
      </c>
      <c r="G304" s="14">
        <v>74.38</v>
      </c>
      <c r="H304" s="15">
        <f t="shared" si="160"/>
        <v>1216.2989499999999</v>
      </c>
      <c r="I304" s="14">
        <v>41.36</v>
      </c>
      <c r="J304" s="15">
        <f t="shared" si="161"/>
        <v>676.33939999999996</v>
      </c>
      <c r="K304" s="14">
        <v>28.484999999999999</v>
      </c>
      <c r="L304" s="15">
        <f t="shared" si="162"/>
        <v>465.80096249999997</v>
      </c>
      <c r="M304" s="14">
        <v>31.7</v>
      </c>
      <c r="N304" s="15">
        <f t="shared" si="163"/>
        <v>518.37424999999996</v>
      </c>
      <c r="O304" s="16">
        <v>34.33</v>
      </c>
      <c r="P304" s="15">
        <f t="shared" si="136"/>
        <v>861.16804999999999</v>
      </c>
      <c r="Q304" s="11">
        <v>69.31</v>
      </c>
      <c r="R304" s="15">
        <f t="shared" si="137"/>
        <v>1738.6413500000001</v>
      </c>
      <c r="S304" s="11">
        <v>79.7</v>
      </c>
      <c r="T304" s="15">
        <f t="shared" si="138"/>
        <v>1999.2745000000002</v>
      </c>
      <c r="U304" s="11">
        <v>64.83</v>
      </c>
      <c r="V304" s="15">
        <f t="shared" si="139"/>
        <v>1626.26055</v>
      </c>
      <c r="W304" s="11">
        <v>84.01</v>
      </c>
      <c r="X304" s="15">
        <f t="shared" si="140"/>
        <v>2107.3908500000002</v>
      </c>
      <c r="Y304" s="11">
        <v>45.6</v>
      </c>
      <c r="Z304" s="15">
        <f t="shared" si="141"/>
        <v>1143.876</v>
      </c>
      <c r="AA304" s="23">
        <v>83.036000000000001</v>
      </c>
      <c r="AB304" s="15">
        <f t="shared" si="142"/>
        <v>20829.580600000001</v>
      </c>
      <c r="AC304" s="23">
        <v>97.894000000000005</v>
      </c>
      <c r="AD304" s="15">
        <f t="shared" si="143"/>
        <v>24556.709900000002</v>
      </c>
      <c r="AE304" s="20">
        <v>85.98</v>
      </c>
      <c r="AF304" s="15">
        <f t="shared" si="144"/>
        <v>21568.083000000002</v>
      </c>
      <c r="AG304" s="21">
        <v>96.82</v>
      </c>
      <c r="AH304" s="15">
        <f t="shared" si="145"/>
        <v>15832.4905</v>
      </c>
      <c r="AI304" s="21">
        <v>112.29</v>
      </c>
      <c r="AJ304" s="15">
        <f t="shared" si="146"/>
        <v>18362.222249999999</v>
      </c>
      <c r="AK304" s="20">
        <v>149.75</v>
      </c>
      <c r="AL304" s="15">
        <f t="shared" si="147"/>
        <v>24487.868749999998</v>
      </c>
      <c r="AM304" s="29">
        <v>973.1</v>
      </c>
      <c r="AN304" s="15">
        <f t="shared" si="148"/>
        <v>15912.617749999999</v>
      </c>
      <c r="AO304" s="22">
        <v>271.48</v>
      </c>
      <c r="AP304" s="15">
        <f t="shared" si="149"/>
        <v>6810.0758000000005</v>
      </c>
      <c r="AQ304" s="24">
        <f t="shared" si="150"/>
        <v>3.0518999999999998</v>
      </c>
      <c r="AR304" s="24">
        <f t="shared" si="151"/>
        <v>3.0650000000000013</v>
      </c>
      <c r="AS304" s="24">
        <f t="shared" si="152"/>
        <v>1.8420999999999985</v>
      </c>
      <c r="AT304" s="24">
        <f t="shared" si="153"/>
        <v>3.1136000000000017</v>
      </c>
      <c r="AU304" s="24">
        <f t="shared" si="154"/>
        <v>3.1859999999999999</v>
      </c>
      <c r="AV304" s="24">
        <f t="shared" si="155"/>
        <v>1.9760999999999989</v>
      </c>
      <c r="AW304" s="24">
        <f t="shared" si="156"/>
        <v>3.3287000000000013</v>
      </c>
      <c r="AX304" s="24">
        <f t="shared" si="157"/>
        <v>2.1335999999999977</v>
      </c>
      <c r="AY304" s="24"/>
      <c r="AZ304" s="24"/>
      <c r="BA304" s="24"/>
      <c r="BB304" s="24"/>
      <c r="BC304" s="17">
        <v>16.352499999999999</v>
      </c>
      <c r="BD304" s="12">
        <v>25.085000000000001</v>
      </c>
    </row>
    <row r="305" spans="1:56">
      <c r="A305" s="2">
        <v>301</v>
      </c>
      <c r="B305" s="5">
        <v>39518</v>
      </c>
      <c r="C305" s="14">
        <v>34.07</v>
      </c>
      <c r="D305" s="4">
        <f t="shared" si="158"/>
        <v>557.58961999999997</v>
      </c>
      <c r="E305" s="14">
        <v>59.47</v>
      </c>
      <c r="F305" s="15">
        <f t="shared" si="159"/>
        <v>973.28602000000001</v>
      </c>
      <c r="G305" s="14">
        <v>73.400000000000006</v>
      </c>
      <c r="H305" s="15">
        <f t="shared" si="160"/>
        <v>1201.2644</v>
      </c>
      <c r="I305" s="14">
        <v>41.86</v>
      </c>
      <c r="J305" s="15">
        <f t="shared" si="161"/>
        <v>685.08075999999994</v>
      </c>
      <c r="K305" s="14">
        <v>28.96</v>
      </c>
      <c r="L305" s="15">
        <f t="shared" si="162"/>
        <v>473.95936</v>
      </c>
      <c r="M305" s="14">
        <v>33.4</v>
      </c>
      <c r="N305" s="15">
        <f t="shared" si="163"/>
        <v>546.62439999999992</v>
      </c>
      <c r="O305" s="16">
        <v>33.72</v>
      </c>
      <c r="P305" s="15">
        <f t="shared" si="136"/>
        <v>845.78189999999995</v>
      </c>
      <c r="Q305" s="11">
        <v>71.06</v>
      </c>
      <c r="R305" s="15">
        <f t="shared" si="137"/>
        <v>1782.3624500000001</v>
      </c>
      <c r="S305" s="11">
        <v>82.7</v>
      </c>
      <c r="T305" s="15">
        <f t="shared" si="138"/>
        <v>2074.3227499999998</v>
      </c>
      <c r="U305" s="11">
        <v>66.150000000000006</v>
      </c>
      <c r="V305" s="15">
        <f t="shared" si="139"/>
        <v>1659.2073750000002</v>
      </c>
      <c r="W305" s="11">
        <v>85.21</v>
      </c>
      <c r="X305" s="15">
        <f t="shared" si="140"/>
        <v>2137.2798249999996</v>
      </c>
      <c r="Y305" s="11">
        <v>47</v>
      </c>
      <c r="Z305" s="15">
        <f t="shared" si="141"/>
        <v>1178.8775000000001</v>
      </c>
      <c r="AA305" s="23">
        <v>81.301000000000002</v>
      </c>
      <c r="AB305" s="15">
        <f t="shared" si="142"/>
        <v>20392.323325000001</v>
      </c>
      <c r="AC305" s="23">
        <v>97.477000000000004</v>
      </c>
      <c r="AD305" s="15">
        <f t="shared" si="143"/>
        <v>24449.668525000001</v>
      </c>
      <c r="AE305" s="20">
        <v>86.53</v>
      </c>
      <c r="AF305" s="15">
        <f t="shared" si="144"/>
        <v>21703.88725</v>
      </c>
      <c r="AG305" s="18">
        <v>96.57</v>
      </c>
      <c r="AH305" s="15">
        <f t="shared" si="145"/>
        <v>15804.646199999999</v>
      </c>
      <c r="AI305" s="21">
        <v>112.29</v>
      </c>
      <c r="AJ305" s="15">
        <f t="shared" si="146"/>
        <v>18377.381400000002</v>
      </c>
      <c r="AK305" s="20">
        <v>150.85</v>
      </c>
      <c r="AL305" s="15">
        <f t="shared" si="147"/>
        <v>24688.110999999997</v>
      </c>
      <c r="AM305" s="29">
        <v>973.2</v>
      </c>
      <c r="AN305" s="15">
        <f t="shared" si="148"/>
        <v>15927.3912</v>
      </c>
      <c r="AO305" s="22">
        <v>272</v>
      </c>
      <c r="AP305" s="15">
        <f t="shared" si="149"/>
        <v>6822.44</v>
      </c>
      <c r="AQ305" s="24">
        <f t="shared" si="150"/>
        <v>3.0383999999999993</v>
      </c>
      <c r="AR305" s="24">
        <f t="shared" si="151"/>
        <v>3.0515000000000008</v>
      </c>
      <c r="AS305" s="24">
        <f t="shared" si="152"/>
        <v>1.8445999999999998</v>
      </c>
      <c r="AT305" s="24">
        <f t="shared" si="153"/>
        <v>3.1001000000000012</v>
      </c>
      <c r="AU305" s="24">
        <f t="shared" si="154"/>
        <v>3.1724999999999994</v>
      </c>
      <c r="AV305" s="24">
        <f t="shared" si="155"/>
        <v>1.9786000000000001</v>
      </c>
      <c r="AW305" s="24">
        <f t="shared" si="156"/>
        <v>3.3152000000000008</v>
      </c>
      <c r="AX305" s="24">
        <f t="shared" si="157"/>
        <v>2.136099999999999</v>
      </c>
      <c r="AY305" s="24"/>
      <c r="AZ305" s="24"/>
      <c r="BA305" s="24"/>
      <c r="BB305" s="24"/>
      <c r="BC305" s="17">
        <v>16.366</v>
      </c>
      <c r="BD305" s="12">
        <v>25.0825</v>
      </c>
    </row>
    <row r="306" spans="1:56">
      <c r="A306" s="2">
        <v>302</v>
      </c>
      <c r="B306" s="5">
        <v>39519</v>
      </c>
      <c r="C306" s="14">
        <v>33.83</v>
      </c>
      <c r="D306" s="4">
        <f t="shared" si="158"/>
        <v>545.47492</v>
      </c>
      <c r="E306" s="14">
        <v>59.19</v>
      </c>
      <c r="F306" s="15">
        <f t="shared" si="159"/>
        <v>954.37956000000008</v>
      </c>
      <c r="G306" s="14">
        <v>72.45</v>
      </c>
      <c r="H306" s="15">
        <f t="shared" si="160"/>
        <v>1168.1838000000002</v>
      </c>
      <c r="I306" s="14">
        <v>42.12</v>
      </c>
      <c r="J306" s="15">
        <f t="shared" si="161"/>
        <v>679.1428800000001</v>
      </c>
      <c r="K306" s="14">
        <v>29.88</v>
      </c>
      <c r="L306" s="15">
        <f t="shared" si="162"/>
        <v>481.78512000000006</v>
      </c>
      <c r="M306" s="14">
        <v>33.96</v>
      </c>
      <c r="N306" s="15">
        <f t="shared" si="163"/>
        <v>547.57104000000004</v>
      </c>
      <c r="O306" s="16">
        <v>33.799999999999997</v>
      </c>
      <c r="P306" s="15">
        <f t="shared" si="136"/>
        <v>846.85899999999992</v>
      </c>
      <c r="Q306" s="11">
        <v>73.349999999999994</v>
      </c>
      <c r="R306" s="15">
        <f t="shared" si="137"/>
        <v>1837.7842499999999</v>
      </c>
      <c r="S306" s="11">
        <v>82.6</v>
      </c>
      <c r="T306" s="15">
        <f t="shared" si="138"/>
        <v>2069.5429999999997</v>
      </c>
      <c r="U306" s="11">
        <v>67.5</v>
      </c>
      <c r="V306" s="15">
        <f t="shared" si="139"/>
        <v>1691.2125000000001</v>
      </c>
      <c r="W306" s="11">
        <v>87.16</v>
      </c>
      <c r="X306" s="15">
        <f t="shared" si="140"/>
        <v>2183.7937999999999</v>
      </c>
      <c r="Y306" s="11">
        <v>48.19</v>
      </c>
      <c r="Z306" s="15">
        <f t="shared" si="141"/>
        <v>1207.4004499999999</v>
      </c>
      <c r="AA306" s="23">
        <v>81.272999999999996</v>
      </c>
      <c r="AB306" s="15">
        <f t="shared" si="142"/>
        <v>20362.950150000001</v>
      </c>
      <c r="AC306" s="23">
        <v>97.387</v>
      </c>
      <c r="AD306" s="15">
        <f t="shared" si="143"/>
        <v>24400.312850000002</v>
      </c>
      <c r="AE306" s="20">
        <v>84.64</v>
      </c>
      <c r="AF306" s="15">
        <f t="shared" si="144"/>
        <v>21206.552000000003</v>
      </c>
      <c r="AG306" s="21">
        <v>96.41</v>
      </c>
      <c r="AH306" s="15">
        <f t="shared" si="145"/>
        <v>15545.148400000002</v>
      </c>
      <c r="AI306" s="21">
        <v>112.29</v>
      </c>
      <c r="AJ306" s="15">
        <f t="shared" si="146"/>
        <v>18105.639600000002</v>
      </c>
      <c r="AK306" s="20">
        <v>149.19999999999999</v>
      </c>
      <c r="AL306" s="15">
        <f t="shared" si="147"/>
        <v>24057.008000000002</v>
      </c>
      <c r="AM306" s="29">
        <v>983.5</v>
      </c>
      <c r="AN306" s="15">
        <f t="shared" si="148"/>
        <v>15857.954000000002</v>
      </c>
      <c r="AO306" s="22">
        <v>272.94</v>
      </c>
      <c r="AP306" s="15">
        <f t="shared" si="149"/>
        <v>6838.5117</v>
      </c>
      <c r="AQ306" s="24">
        <f t="shared" si="150"/>
        <v>3.2803999999999967</v>
      </c>
      <c r="AR306" s="24">
        <f t="shared" si="151"/>
        <v>3.2934999999999981</v>
      </c>
      <c r="AS306" s="24">
        <f t="shared" si="152"/>
        <v>1.8720999999999997</v>
      </c>
      <c r="AT306" s="24">
        <f t="shared" si="153"/>
        <v>3.3420999999999985</v>
      </c>
      <c r="AU306" s="24">
        <f t="shared" si="154"/>
        <v>3.4144999999999968</v>
      </c>
      <c r="AV306" s="24">
        <f t="shared" si="155"/>
        <v>2.0061</v>
      </c>
      <c r="AW306" s="24">
        <f t="shared" si="156"/>
        <v>3.5571999999999981</v>
      </c>
      <c r="AX306" s="24">
        <f t="shared" si="157"/>
        <v>2.1635999999999989</v>
      </c>
      <c r="AY306" s="24"/>
      <c r="AZ306" s="24"/>
      <c r="BA306" s="24"/>
      <c r="BB306" s="24"/>
      <c r="BC306" s="17">
        <v>16.124000000000002</v>
      </c>
      <c r="BD306" s="12">
        <v>25.055</v>
      </c>
    </row>
    <row r="307" spans="1:56">
      <c r="A307" s="2">
        <v>303</v>
      </c>
      <c r="B307" s="5">
        <v>39520</v>
      </c>
      <c r="C307" s="14">
        <v>34.049999999999997</v>
      </c>
      <c r="D307" s="4">
        <f t="shared" si="158"/>
        <v>545.10645</v>
      </c>
      <c r="E307" s="14">
        <v>58.93</v>
      </c>
      <c r="F307" s="15">
        <f t="shared" si="159"/>
        <v>943.41037000000006</v>
      </c>
      <c r="G307" s="14">
        <v>74.180000000000007</v>
      </c>
      <c r="H307" s="15">
        <f t="shared" si="160"/>
        <v>1187.5476200000001</v>
      </c>
      <c r="I307" s="14">
        <v>41.44</v>
      </c>
      <c r="J307" s="15">
        <f t="shared" si="161"/>
        <v>663.41296</v>
      </c>
      <c r="K307" s="14">
        <v>30.515000000000001</v>
      </c>
      <c r="L307" s="15">
        <f t="shared" si="162"/>
        <v>488.514635</v>
      </c>
      <c r="M307" s="14">
        <v>34.25</v>
      </c>
      <c r="N307" s="15">
        <f t="shared" si="163"/>
        <v>548.30825000000004</v>
      </c>
      <c r="O307" s="16">
        <v>32.6</v>
      </c>
      <c r="P307" s="15">
        <f t="shared" si="136"/>
        <v>815.97800000000007</v>
      </c>
      <c r="Q307" s="11">
        <v>71.25</v>
      </c>
      <c r="R307" s="15">
        <f t="shared" si="137"/>
        <v>1783.3875</v>
      </c>
      <c r="S307" s="11">
        <v>81.400000000000006</v>
      </c>
      <c r="T307" s="15">
        <f t="shared" si="138"/>
        <v>2037.4420000000002</v>
      </c>
      <c r="U307" s="11">
        <v>64.599999999999994</v>
      </c>
      <c r="V307" s="15">
        <f t="shared" si="139"/>
        <v>1616.9379999999999</v>
      </c>
      <c r="W307" s="11">
        <v>87</v>
      </c>
      <c r="X307" s="15">
        <f t="shared" si="140"/>
        <v>2177.61</v>
      </c>
      <c r="Y307" s="11">
        <v>48.63</v>
      </c>
      <c r="Z307" s="15">
        <f t="shared" si="141"/>
        <v>1217.2089000000001</v>
      </c>
      <c r="AA307" s="23">
        <v>81.302999999999997</v>
      </c>
      <c r="AB307" s="15">
        <f t="shared" si="142"/>
        <v>20350.140900000002</v>
      </c>
      <c r="AC307" s="23">
        <v>97.385000000000005</v>
      </c>
      <c r="AD307" s="15">
        <f t="shared" si="143"/>
        <v>24375.465499999998</v>
      </c>
      <c r="AE307" s="20">
        <v>85.37</v>
      </c>
      <c r="AF307" s="15">
        <f t="shared" si="144"/>
        <v>21368.111000000004</v>
      </c>
      <c r="AG307" s="21">
        <v>97.29</v>
      </c>
      <c r="AH307" s="15">
        <f t="shared" si="145"/>
        <v>15575.156100000002</v>
      </c>
      <c r="AI307" s="21">
        <v>112.38</v>
      </c>
      <c r="AJ307" s="15">
        <f t="shared" si="146"/>
        <v>17990.914199999999</v>
      </c>
      <c r="AK307" s="20">
        <v>149.1</v>
      </c>
      <c r="AL307" s="15">
        <f t="shared" si="147"/>
        <v>23869.418999999998</v>
      </c>
      <c r="AM307" s="29">
        <v>994.6</v>
      </c>
      <c r="AN307" s="15">
        <f t="shared" si="148"/>
        <v>15922.5514</v>
      </c>
      <c r="AO307" s="22">
        <v>267.8</v>
      </c>
      <c r="AP307" s="15">
        <f t="shared" si="149"/>
        <v>6703.0340000000006</v>
      </c>
      <c r="AQ307" s="24">
        <f t="shared" si="150"/>
        <v>3.3953999999999986</v>
      </c>
      <c r="AR307" s="24">
        <f t="shared" si="151"/>
        <v>3.4085000000000001</v>
      </c>
      <c r="AS307" s="24">
        <f t="shared" si="152"/>
        <v>1.8970999999999982</v>
      </c>
      <c r="AT307" s="24">
        <f t="shared" si="153"/>
        <v>3.4571000000000005</v>
      </c>
      <c r="AU307" s="24">
        <f t="shared" si="154"/>
        <v>3.5294999999999987</v>
      </c>
      <c r="AV307" s="24">
        <f t="shared" si="155"/>
        <v>2.0310999999999986</v>
      </c>
      <c r="AW307" s="24">
        <f t="shared" si="156"/>
        <v>3.6722000000000001</v>
      </c>
      <c r="AX307" s="24">
        <f t="shared" si="157"/>
        <v>2.1885999999999974</v>
      </c>
      <c r="AY307" s="24"/>
      <c r="AZ307" s="24"/>
      <c r="BA307" s="24"/>
      <c r="BB307" s="24"/>
      <c r="BC307" s="17">
        <v>16.009</v>
      </c>
      <c r="BD307" s="12">
        <v>25.03</v>
      </c>
    </row>
    <row r="308" spans="1:56">
      <c r="A308" s="2">
        <v>304</v>
      </c>
      <c r="B308" s="5">
        <v>39521</v>
      </c>
      <c r="C308" s="14">
        <v>33.35</v>
      </c>
      <c r="D308" s="4">
        <f t="shared" si="158"/>
        <v>533.96685000000014</v>
      </c>
      <c r="E308" s="14">
        <v>57.53</v>
      </c>
      <c r="F308" s="15">
        <f t="shared" si="159"/>
        <v>921.11283000000014</v>
      </c>
      <c r="G308" s="14">
        <v>76.23</v>
      </c>
      <c r="H308" s="15">
        <f t="shared" si="160"/>
        <v>1220.5185300000003</v>
      </c>
      <c r="I308" s="14">
        <v>40.849899999999998</v>
      </c>
      <c r="J308" s="15">
        <f t="shared" si="161"/>
        <v>654.0477489000001</v>
      </c>
      <c r="K308" s="14">
        <v>29.98</v>
      </c>
      <c r="L308" s="15">
        <f t="shared" si="162"/>
        <v>480.00978000000009</v>
      </c>
      <c r="M308" s="14">
        <v>33.82</v>
      </c>
      <c r="N308" s="15">
        <f t="shared" si="163"/>
        <v>541.49202000000014</v>
      </c>
      <c r="O308" s="16">
        <v>32.200000000000003</v>
      </c>
      <c r="P308" s="15">
        <f t="shared" si="136"/>
        <v>808.05900000000008</v>
      </c>
      <c r="Q308" s="11">
        <v>69.989999999999995</v>
      </c>
      <c r="R308" s="15">
        <f t="shared" si="137"/>
        <v>1756.3990499999998</v>
      </c>
      <c r="S308" s="11">
        <v>78.900000000000006</v>
      </c>
      <c r="T308" s="15">
        <f t="shared" si="138"/>
        <v>1979.9955</v>
      </c>
      <c r="U308" s="11">
        <v>61.62</v>
      </c>
      <c r="V308" s="15">
        <f t="shared" si="139"/>
        <v>1546.3538999999998</v>
      </c>
      <c r="W308" s="11">
        <v>86.45</v>
      </c>
      <c r="X308" s="15">
        <f t="shared" si="140"/>
        <v>2169.4627500000001</v>
      </c>
      <c r="Y308" s="11">
        <v>47.69</v>
      </c>
      <c r="Z308" s="15">
        <f t="shared" si="141"/>
        <v>1196.7805499999999</v>
      </c>
      <c r="AA308" s="23">
        <v>81.043999999999997</v>
      </c>
      <c r="AB308" s="15">
        <f t="shared" si="142"/>
        <v>20337.991799999996</v>
      </c>
      <c r="AC308" s="23">
        <v>97.326999999999998</v>
      </c>
      <c r="AD308" s="15">
        <f t="shared" si="143"/>
        <v>24424.210650000001</v>
      </c>
      <c r="AE308" s="20">
        <v>83.1</v>
      </c>
      <c r="AF308" s="15">
        <f t="shared" si="144"/>
        <v>20853.945</v>
      </c>
      <c r="AG308" s="21">
        <v>96.86</v>
      </c>
      <c r="AH308" s="15">
        <f t="shared" si="145"/>
        <v>15508.254600000002</v>
      </c>
      <c r="AI308" s="21">
        <v>111.98</v>
      </c>
      <c r="AJ308" s="15">
        <f t="shared" si="146"/>
        <v>17929.117800000004</v>
      </c>
      <c r="AK308" s="20">
        <v>148.25</v>
      </c>
      <c r="AL308" s="15">
        <f t="shared" si="147"/>
        <v>23736.307500000003</v>
      </c>
      <c r="AM308" s="29">
        <v>1002.4</v>
      </c>
      <c r="AN308" s="15">
        <f t="shared" si="148"/>
        <v>16049.426400000002</v>
      </c>
      <c r="AO308" s="22">
        <v>270.60000000000002</v>
      </c>
      <c r="AP308" s="15">
        <f t="shared" si="149"/>
        <v>6790.7070000000003</v>
      </c>
      <c r="AQ308" s="24">
        <f t="shared" si="150"/>
        <v>3.3933999999999962</v>
      </c>
      <c r="AR308" s="24">
        <f t="shared" si="151"/>
        <v>3.4064999999999976</v>
      </c>
      <c r="AS308" s="24">
        <f t="shared" si="152"/>
        <v>1.8321000000000005</v>
      </c>
      <c r="AT308" s="24">
        <f t="shared" si="153"/>
        <v>3.4550999999999981</v>
      </c>
      <c r="AU308" s="24">
        <f t="shared" si="154"/>
        <v>3.5274999999999963</v>
      </c>
      <c r="AV308" s="24">
        <f t="shared" si="155"/>
        <v>1.9661000000000008</v>
      </c>
      <c r="AW308" s="24">
        <f t="shared" si="156"/>
        <v>3.6701999999999977</v>
      </c>
      <c r="AX308" s="24">
        <f t="shared" si="157"/>
        <v>2.1235999999999997</v>
      </c>
      <c r="AY308" s="24"/>
      <c r="AZ308" s="24"/>
      <c r="BA308" s="24"/>
      <c r="BB308" s="24"/>
      <c r="BC308" s="17">
        <v>16.011000000000003</v>
      </c>
      <c r="BD308" s="12">
        <v>25.094999999999999</v>
      </c>
    </row>
    <row r="309" spans="1:56">
      <c r="A309" s="2">
        <v>305</v>
      </c>
      <c r="B309" s="5">
        <v>39524</v>
      </c>
      <c r="C309" s="14">
        <v>33.06</v>
      </c>
      <c r="D309" s="4">
        <f t="shared" si="158"/>
        <v>526.89375000000007</v>
      </c>
      <c r="E309" s="14">
        <v>57.69</v>
      </c>
      <c r="F309" s="15">
        <f t="shared" si="159"/>
        <v>919.43437499999993</v>
      </c>
      <c r="G309" s="14">
        <v>75.489999999999995</v>
      </c>
      <c r="H309" s="15">
        <f t="shared" si="160"/>
        <v>1203.1218749999998</v>
      </c>
      <c r="I309" s="14">
        <v>41.03</v>
      </c>
      <c r="J309" s="15">
        <f t="shared" si="161"/>
        <v>653.91562499999998</v>
      </c>
      <c r="K309" s="14">
        <v>29.63</v>
      </c>
      <c r="L309" s="15">
        <f t="shared" si="162"/>
        <v>472.22812499999998</v>
      </c>
      <c r="M309" s="14">
        <v>34.33</v>
      </c>
      <c r="N309" s="15">
        <f t="shared" si="163"/>
        <v>547.13437499999998</v>
      </c>
      <c r="O309" s="16">
        <v>31.11</v>
      </c>
      <c r="P309" s="15">
        <f t="shared" si="136"/>
        <v>781.32764999999995</v>
      </c>
      <c r="Q309" s="11">
        <v>65.77</v>
      </c>
      <c r="R309" s="15">
        <f t="shared" si="137"/>
        <v>1651.8135499999999</v>
      </c>
      <c r="S309" s="11">
        <v>66.989999999999995</v>
      </c>
      <c r="T309" s="15">
        <f t="shared" si="138"/>
        <v>1682.4538499999999</v>
      </c>
      <c r="U309" s="11">
        <v>59.95</v>
      </c>
      <c r="V309" s="15">
        <f t="shared" si="139"/>
        <v>1505.6442500000001</v>
      </c>
      <c r="W309" s="11">
        <v>86.77</v>
      </c>
      <c r="X309" s="15">
        <f t="shared" si="140"/>
        <v>2179.2285499999998</v>
      </c>
      <c r="Y309" s="11">
        <v>48.15</v>
      </c>
      <c r="Z309" s="15">
        <f t="shared" si="141"/>
        <v>1209.2872499999999</v>
      </c>
      <c r="AA309" s="23">
        <v>81.143000000000001</v>
      </c>
      <c r="AB309" s="15">
        <f t="shared" si="142"/>
        <v>20379.064449999998</v>
      </c>
      <c r="AC309" s="23">
        <v>97.447000000000003</v>
      </c>
      <c r="AD309" s="15">
        <f t="shared" si="143"/>
        <v>24473.814050000001</v>
      </c>
      <c r="AE309" s="20">
        <v>82.89</v>
      </c>
      <c r="AF309" s="15">
        <f t="shared" si="144"/>
        <v>20817.823499999999</v>
      </c>
      <c r="AG309" s="21">
        <v>96.6</v>
      </c>
      <c r="AH309" s="15">
        <f t="shared" si="145"/>
        <v>15395.625</v>
      </c>
      <c r="AI309" s="21">
        <v>112.12</v>
      </c>
      <c r="AJ309" s="15">
        <f t="shared" si="146"/>
        <v>17869.125</v>
      </c>
      <c r="AK309" s="20">
        <v>150.19999999999999</v>
      </c>
      <c r="AL309" s="15">
        <f t="shared" si="147"/>
        <v>23938.125</v>
      </c>
      <c r="AM309" s="29">
        <v>1003.1</v>
      </c>
      <c r="AN309" s="15">
        <f t="shared" si="148"/>
        <v>15986.90625</v>
      </c>
      <c r="AO309" s="22">
        <v>254.02</v>
      </c>
      <c r="AP309" s="15">
        <f t="shared" si="149"/>
        <v>6379.7123000000001</v>
      </c>
      <c r="AQ309" s="24">
        <f t="shared" si="150"/>
        <v>3.466899999999999</v>
      </c>
      <c r="AR309" s="24">
        <f t="shared" si="151"/>
        <v>3.4800000000000004</v>
      </c>
      <c r="AS309" s="24">
        <f t="shared" si="152"/>
        <v>1.8121000000000009</v>
      </c>
      <c r="AT309" s="24">
        <f t="shared" si="153"/>
        <v>3.5286000000000008</v>
      </c>
      <c r="AU309" s="24">
        <f t="shared" si="154"/>
        <v>3.6009999999999991</v>
      </c>
      <c r="AV309" s="24">
        <f t="shared" si="155"/>
        <v>1.9461000000000013</v>
      </c>
      <c r="AW309" s="24">
        <f t="shared" si="156"/>
        <v>3.7437000000000005</v>
      </c>
      <c r="AX309" s="24">
        <f t="shared" si="157"/>
        <v>2.1036000000000001</v>
      </c>
      <c r="AY309" s="24"/>
      <c r="AZ309" s="24"/>
      <c r="BA309" s="24"/>
      <c r="BB309" s="24"/>
      <c r="BC309" s="17">
        <v>15.9375</v>
      </c>
      <c r="BD309" s="12">
        <v>25.114999999999998</v>
      </c>
    </row>
    <row r="310" spans="1:56">
      <c r="A310" s="2">
        <v>306</v>
      </c>
      <c r="B310" s="5">
        <v>39525</v>
      </c>
      <c r="C310" s="14">
        <v>34.5</v>
      </c>
      <c r="D310" s="4">
        <f t="shared" si="158"/>
        <v>561.798</v>
      </c>
      <c r="E310" s="14">
        <v>59.41</v>
      </c>
      <c r="F310" s="15">
        <f t="shared" si="159"/>
        <v>967.43243999999993</v>
      </c>
      <c r="G310" s="14">
        <v>76.53</v>
      </c>
      <c r="H310" s="15">
        <f t="shared" si="160"/>
        <v>1246.21452</v>
      </c>
      <c r="I310" s="14">
        <v>42.32</v>
      </c>
      <c r="J310" s="15">
        <f t="shared" si="161"/>
        <v>689.13887999999997</v>
      </c>
      <c r="K310" s="14">
        <v>30.835000000000001</v>
      </c>
      <c r="L310" s="15">
        <f t="shared" si="162"/>
        <v>502.11714000000001</v>
      </c>
      <c r="M310" s="14">
        <v>36.14</v>
      </c>
      <c r="N310" s="15">
        <f t="shared" si="163"/>
        <v>588.50375999999994</v>
      </c>
      <c r="O310" s="16">
        <v>32.630000000000003</v>
      </c>
      <c r="P310" s="15">
        <f t="shared" si="136"/>
        <v>829.94405000000017</v>
      </c>
      <c r="Q310" s="11">
        <v>69.91</v>
      </c>
      <c r="R310" s="15">
        <f t="shared" si="137"/>
        <v>1778.16085</v>
      </c>
      <c r="S310" s="11">
        <v>71.28</v>
      </c>
      <c r="T310" s="15">
        <f t="shared" si="138"/>
        <v>1813.0068000000001</v>
      </c>
      <c r="U310" s="11">
        <v>63.24</v>
      </c>
      <c r="V310" s="15">
        <f t="shared" si="139"/>
        <v>1608.5094000000001</v>
      </c>
      <c r="W310" s="11">
        <v>90.31</v>
      </c>
      <c r="X310" s="15">
        <f t="shared" si="140"/>
        <v>2297.0348500000005</v>
      </c>
      <c r="Y310" s="11">
        <v>49.38</v>
      </c>
      <c r="Z310" s="15">
        <f t="shared" si="141"/>
        <v>1255.9803000000002</v>
      </c>
      <c r="AA310" s="23">
        <v>80.766000000000005</v>
      </c>
      <c r="AB310" s="15">
        <f t="shared" si="142"/>
        <v>20542.832100000007</v>
      </c>
      <c r="AC310" s="23">
        <v>97.147999999999996</v>
      </c>
      <c r="AD310" s="15">
        <f t="shared" si="143"/>
        <v>24709.593800000002</v>
      </c>
      <c r="AE310" s="20">
        <v>82.62</v>
      </c>
      <c r="AF310" s="15">
        <f t="shared" si="144"/>
        <v>21014.397000000004</v>
      </c>
      <c r="AG310" s="21">
        <v>94.78</v>
      </c>
      <c r="AH310" s="15">
        <f t="shared" si="145"/>
        <v>15433.975200000001</v>
      </c>
      <c r="AI310" s="21">
        <v>111.59</v>
      </c>
      <c r="AJ310" s="15">
        <f t="shared" si="146"/>
        <v>18171.315600000002</v>
      </c>
      <c r="AK310" s="20">
        <v>150.44999999999999</v>
      </c>
      <c r="AL310" s="15">
        <f t="shared" si="147"/>
        <v>24499.277999999995</v>
      </c>
      <c r="AM310" s="29">
        <v>981.2</v>
      </c>
      <c r="AN310" s="15">
        <f t="shared" si="148"/>
        <v>15977.8608</v>
      </c>
      <c r="AO310" s="22">
        <v>265</v>
      </c>
      <c r="AP310" s="15">
        <f t="shared" si="149"/>
        <v>6740.2750000000005</v>
      </c>
      <c r="AQ310" s="24">
        <f t="shared" si="150"/>
        <v>3.1204000000000001</v>
      </c>
      <c r="AR310" s="24">
        <f t="shared" si="151"/>
        <v>3.1335000000000015</v>
      </c>
      <c r="AS310" s="24">
        <f t="shared" si="152"/>
        <v>1.4920999999999971</v>
      </c>
      <c r="AT310" s="24">
        <f t="shared" si="153"/>
        <v>3.1821000000000019</v>
      </c>
      <c r="AU310" s="24">
        <f t="shared" si="154"/>
        <v>3.2545000000000002</v>
      </c>
      <c r="AV310" s="24">
        <f t="shared" si="155"/>
        <v>1.6260999999999974</v>
      </c>
      <c r="AW310" s="24">
        <f t="shared" si="156"/>
        <v>3.3972000000000016</v>
      </c>
      <c r="AX310" s="24">
        <f t="shared" si="157"/>
        <v>1.7835999999999963</v>
      </c>
      <c r="AY310" s="24"/>
      <c r="AZ310" s="24"/>
      <c r="BA310" s="24"/>
      <c r="BB310" s="24"/>
      <c r="BC310" s="17">
        <v>16.283999999999999</v>
      </c>
      <c r="BD310" s="12">
        <v>25.435000000000002</v>
      </c>
    </row>
    <row r="311" spans="1:56">
      <c r="A311" s="2">
        <v>307</v>
      </c>
      <c r="B311" s="5">
        <v>39526</v>
      </c>
      <c r="C311" s="14">
        <v>34.380000000000003</v>
      </c>
      <c r="D311" s="4">
        <f t="shared" si="158"/>
        <v>559.65483000000006</v>
      </c>
      <c r="E311" s="14">
        <v>59.96</v>
      </c>
      <c r="F311" s="15">
        <f t="shared" si="159"/>
        <v>976.0588600000001</v>
      </c>
      <c r="G311" s="14">
        <v>73.45</v>
      </c>
      <c r="H311" s="15">
        <f t="shared" si="160"/>
        <v>1195.655825</v>
      </c>
      <c r="I311" s="14">
        <v>41.54</v>
      </c>
      <c r="J311" s="15">
        <f t="shared" si="161"/>
        <v>676.20889</v>
      </c>
      <c r="K311" s="14">
        <v>30.914999999999999</v>
      </c>
      <c r="L311" s="15">
        <f t="shared" si="162"/>
        <v>503.24982750000004</v>
      </c>
      <c r="M311" s="14">
        <v>35.590000000000003</v>
      </c>
      <c r="N311" s="15">
        <f t="shared" si="163"/>
        <v>579.3518150000001</v>
      </c>
      <c r="O311" s="16">
        <v>33.75</v>
      </c>
      <c r="P311" s="15">
        <f t="shared" si="136"/>
        <v>858.39749999999992</v>
      </c>
      <c r="Q311" s="11">
        <v>71.09</v>
      </c>
      <c r="R311" s="15">
        <f t="shared" si="137"/>
        <v>1808.1030599999999</v>
      </c>
      <c r="S311" s="11">
        <v>68.44</v>
      </c>
      <c r="T311" s="15">
        <f t="shared" si="138"/>
        <v>1740.7029599999998</v>
      </c>
      <c r="U311" s="11">
        <v>58.57</v>
      </c>
      <c r="V311" s="15">
        <f t="shared" si="139"/>
        <v>1489.6693799999998</v>
      </c>
      <c r="W311" s="11">
        <v>90.5</v>
      </c>
      <c r="X311" s="15">
        <f t="shared" si="140"/>
        <v>2301.7769999999996</v>
      </c>
      <c r="Y311" s="11">
        <v>49.5</v>
      </c>
      <c r="Z311" s="15">
        <f t="shared" si="141"/>
        <v>1258.9829999999999</v>
      </c>
      <c r="AA311" s="23">
        <v>78.930000000000007</v>
      </c>
      <c r="AB311" s="15">
        <f t="shared" si="142"/>
        <v>20075.056199999999</v>
      </c>
      <c r="AC311" s="23">
        <v>97.164000000000001</v>
      </c>
      <c r="AD311" s="15">
        <f t="shared" si="143"/>
        <v>24712.691759999998</v>
      </c>
      <c r="AE311" s="20">
        <v>81.66</v>
      </c>
      <c r="AF311" s="15">
        <f t="shared" si="144"/>
        <v>20769.404399999999</v>
      </c>
      <c r="AG311" s="21">
        <v>94.95</v>
      </c>
      <c r="AH311" s="15">
        <f t="shared" si="145"/>
        <v>15456.435750000001</v>
      </c>
      <c r="AI311" s="21">
        <v>111.59</v>
      </c>
      <c r="AJ311" s="15">
        <f t="shared" si="146"/>
        <v>18165.17815</v>
      </c>
      <c r="AK311" s="20">
        <v>149.85</v>
      </c>
      <c r="AL311" s="15">
        <f t="shared" si="147"/>
        <v>24393.332249999999</v>
      </c>
      <c r="AM311" s="29">
        <v>943.5</v>
      </c>
      <c r="AN311" s="15">
        <f t="shared" si="148"/>
        <v>15358.76475</v>
      </c>
      <c r="AO311" s="22">
        <v>256.5</v>
      </c>
      <c r="AP311" s="15">
        <f t="shared" si="149"/>
        <v>6523.820999999999</v>
      </c>
      <c r="AQ311" s="24">
        <f t="shared" si="150"/>
        <v>3.1258999999999979</v>
      </c>
      <c r="AR311" s="24">
        <f t="shared" si="151"/>
        <v>3.1389999999999993</v>
      </c>
      <c r="AS311" s="24">
        <f t="shared" si="152"/>
        <v>1.4931000000000019</v>
      </c>
      <c r="AT311" s="24">
        <f t="shared" si="153"/>
        <v>3.1875999999999998</v>
      </c>
      <c r="AU311" s="24">
        <f t="shared" si="154"/>
        <v>3.259999999999998</v>
      </c>
      <c r="AV311" s="24">
        <f t="shared" si="155"/>
        <v>1.6271000000000022</v>
      </c>
      <c r="AW311" s="24">
        <f t="shared" si="156"/>
        <v>3.4026999999999994</v>
      </c>
      <c r="AX311" s="24">
        <f t="shared" si="157"/>
        <v>1.7846000000000011</v>
      </c>
      <c r="AY311" s="24"/>
      <c r="AZ311" s="24"/>
      <c r="BA311" s="24"/>
      <c r="BB311" s="24"/>
      <c r="BC311" s="17">
        <v>16.278500000000001</v>
      </c>
      <c r="BD311" s="12">
        <v>25.433999999999997</v>
      </c>
    </row>
    <row r="312" spans="1:56">
      <c r="A312" s="2">
        <v>308</v>
      </c>
      <c r="B312" s="5">
        <v>39527</v>
      </c>
      <c r="C312" s="14">
        <v>34.61</v>
      </c>
      <c r="D312" s="4">
        <f t="shared" si="158"/>
        <v>572.70897500000001</v>
      </c>
      <c r="E312" s="14">
        <v>61.04</v>
      </c>
      <c r="F312" s="15">
        <f t="shared" si="159"/>
        <v>1010.0594</v>
      </c>
      <c r="G312" s="14">
        <v>74.8</v>
      </c>
      <c r="H312" s="15">
        <f t="shared" si="160"/>
        <v>1237.7529999999999</v>
      </c>
      <c r="I312" s="14">
        <v>41.99</v>
      </c>
      <c r="J312" s="15">
        <f t="shared" si="161"/>
        <v>694.82952499999999</v>
      </c>
      <c r="K312" s="14">
        <v>33.634999999999998</v>
      </c>
      <c r="L312" s="15">
        <f t="shared" si="162"/>
        <v>556.57516249999992</v>
      </c>
      <c r="M312" s="14">
        <v>37.49</v>
      </c>
      <c r="N312" s="15">
        <f t="shared" si="163"/>
        <v>620.36577499999999</v>
      </c>
      <c r="O312" s="16">
        <v>34.229999999999997</v>
      </c>
      <c r="P312" s="15">
        <f t="shared" si="136"/>
        <v>873.97747499999991</v>
      </c>
      <c r="Q312" s="11">
        <v>70.27</v>
      </c>
      <c r="R312" s="15">
        <f t="shared" si="137"/>
        <v>1794.1687749999999</v>
      </c>
      <c r="S312" s="11">
        <v>67.53</v>
      </c>
      <c r="T312" s="15">
        <f t="shared" si="138"/>
        <v>1724.2097249999999</v>
      </c>
      <c r="U312" s="11">
        <v>57.94</v>
      </c>
      <c r="V312" s="15">
        <f t="shared" si="139"/>
        <v>1479.3530499999999</v>
      </c>
      <c r="W312" s="11">
        <v>89.2</v>
      </c>
      <c r="X312" s="15">
        <f t="shared" si="140"/>
        <v>2277.4989999999998</v>
      </c>
      <c r="Y312" s="11">
        <v>48.21</v>
      </c>
      <c r="Z312" s="15">
        <f t="shared" si="141"/>
        <v>1230.9218249999999</v>
      </c>
      <c r="AA312" s="23">
        <v>78.777000000000001</v>
      </c>
      <c r="AB312" s="15">
        <f t="shared" si="142"/>
        <v>20113.737525</v>
      </c>
      <c r="AC312" s="23">
        <v>94.326999999999998</v>
      </c>
      <c r="AD312" s="15">
        <f t="shared" si="143"/>
        <v>24084.041275</v>
      </c>
      <c r="AE312" s="20">
        <v>81.58</v>
      </c>
      <c r="AF312" s="15">
        <f t="shared" si="144"/>
        <v>20829.413500000002</v>
      </c>
      <c r="AG312" s="21">
        <v>95.36</v>
      </c>
      <c r="AH312" s="15">
        <f t="shared" si="145"/>
        <v>15779.696</v>
      </c>
      <c r="AI312" s="21">
        <v>111.98</v>
      </c>
      <c r="AJ312" s="15">
        <f t="shared" si="146"/>
        <v>18529.890499999998</v>
      </c>
      <c r="AK312" s="20">
        <v>150.69999999999999</v>
      </c>
      <c r="AL312" s="15">
        <f t="shared" si="147"/>
        <v>24937.082499999997</v>
      </c>
      <c r="AM312" s="29">
        <v>910.1</v>
      </c>
      <c r="AN312" s="15">
        <f t="shared" si="148"/>
        <v>15059.87975</v>
      </c>
      <c r="AO312" s="22">
        <v>260.75</v>
      </c>
      <c r="AP312" s="15">
        <f t="shared" si="149"/>
        <v>6657.5993749999998</v>
      </c>
      <c r="AQ312" s="24">
        <f t="shared" si="150"/>
        <v>2.8568999999999996</v>
      </c>
      <c r="AR312" s="24">
        <f t="shared" si="151"/>
        <v>2.870000000000001</v>
      </c>
      <c r="AS312" s="24">
        <f t="shared" si="152"/>
        <v>1.3946000000000005</v>
      </c>
      <c r="AT312" s="24">
        <f t="shared" si="153"/>
        <v>2.9186000000000014</v>
      </c>
      <c r="AU312" s="24">
        <f t="shared" si="154"/>
        <v>2.9909999999999997</v>
      </c>
      <c r="AV312" s="24">
        <f t="shared" si="155"/>
        <v>1.5286000000000008</v>
      </c>
      <c r="AW312" s="24">
        <f t="shared" si="156"/>
        <v>3.133700000000001</v>
      </c>
      <c r="AX312" s="24">
        <f t="shared" si="157"/>
        <v>1.6860999999999997</v>
      </c>
      <c r="AY312" s="24"/>
      <c r="AZ312" s="24"/>
      <c r="BA312" s="24"/>
      <c r="BB312" s="24"/>
      <c r="BC312" s="17">
        <v>16.547499999999999</v>
      </c>
      <c r="BD312" s="12">
        <v>25.532499999999999</v>
      </c>
    </row>
    <row r="313" spans="1:56">
      <c r="A313" s="2">
        <v>309</v>
      </c>
      <c r="B313" s="5">
        <v>39531</v>
      </c>
      <c r="C313" s="14">
        <v>36.31</v>
      </c>
      <c r="D313" s="4">
        <f t="shared" si="158"/>
        <v>600.34954000000005</v>
      </c>
      <c r="E313" s="14">
        <v>61.18</v>
      </c>
      <c r="F313" s="15">
        <f t="shared" si="159"/>
        <v>1011.5501199999999</v>
      </c>
      <c r="G313" s="14">
        <v>76.290000000000006</v>
      </c>
      <c r="H313" s="15">
        <f t="shared" si="160"/>
        <v>1261.37886</v>
      </c>
      <c r="I313" s="14">
        <v>42.14</v>
      </c>
      <c r="J313" s="15">
        <f t="shared" si="161"/>
        <v>696.74275999999998</v>
      </c>
      <c r="K313" s="14">
        <v>34.54</v>
      </c>
      <c r="L313" s="15">
        <f t="shared" si="162"/>
        <v>571.08435999999995</v>
      </c>
      <c r="M313" s="14">
        <v>37.4</v>
      </c>
      <c r="N313" s="15">
        <f t="shared" si="163"/>
        <v>618.37159999999994</v>
      </c>
      <c r="O313" s="18">
        <v>34.86</v>
      </c>
      <c r="P313" s="15">
        <f t="shared" si="136"/>
        <v>889.27859999999987</v>
      </c>
      <c r="Q313" s="18">
        <v>71.98</v>
      </c>
      <c r="R313" s="15">
        <f t="shared" si="137"/>
        <v>1836.2097999999999</v>
      </c>
      <c r="S313" s="18">
        <v>67.599999999999994</v>
      </c>
      <c r="T313" s="15">
        <f t="shared" si="138"/>
        <v>1724.4759999999997</v>
      </c>
      <c r="U313" s="18">
        <v>59.11</v>
      </c>
      <c r="V313" s="15">
        <f t="shared" si="139"/>
        <v>1507.8960999999999</v>
      </c>
      <c r="W313" s="18">
        <v>89.76</v>
      </c>
      <c r="X313" s="15">
        <f t="shared" si="140"/>
        <v>2289.7775999999999</v>
      </c>
      <c r="Y313" s="18">
        <v>49.66</v>
      </c>
      <c r="Z313" s="15">
        <f t="shared" si="141"/>
        <v>1266.8265999999999</v>
      </c>
      <c r="AA313" s="23">
        <v>78.757999999999996</v>
      </c>
      <c r="AB313" s="15">
        <f t="shared" si="142"/>
        <v>20091.165799999995</v>
      </c>
      <c r="AC313" s="18">
        <v>95.117999999999995</v>
      </c>
      <c r="AD313" s="15">
        <f t="shared" si="143"/>
        <v>24264.601799999997</v>
      </c>
      <c r="AE313" s="20">
        <v>81.58</v>
      </c>
      <c r="AF313" s="15">
        <f t="shared" si="144"/>
        <v>20811.057999999997</v>
      </c>
      <c r="AG313" s="21">
        <v>94.76</v>
      </c>
      <c r="AH313" s="15">
        <f t="shared" si="145"/>
        <v>15667.618399999999</v>
      </c>
      <c r="AI313" s="21">
        <v>111.21</v>
      </c>
      <c r="AJ313" s="15">
        <f t="shared" si="146"/>
        <v>18387.461399999997</v>
      </c>
      <c r="AK313" s="20">
        <v>150.30000000000001</v>
      </c>
      <c r="AL313" s="15">
        <f t="shared" si="147"/>
        <v>24850.601999999999</v>
      </c>
      <c r="AM313" s="29">
        <v>910.1</v>
      </c>
      <c r="AN313" s="15">
        <f t="shared" si="148"/>
        <v>15047.5934</v>
      </c>
      <c r="AO313" s="22">
        <v>263.16000000000003</v>
      </c>
      <c r="AP313" s="15">
        <f t="shared" si="149"/>
        <v>6713.2116000000005</v>
      </c>
      <c r="AQ313" s="24">
        <f t="shared" si="150"/>
        <v>2.8704000000000001</v>
      </c>
      <c r="AR313" s="24">
        <f t="shared" si="151"/>
        <v>2.8835000000000015</v>
      </c>
      <c r="AS313" s="24">
        <f t="shared" si="152"/>
        <v>1.4171000000000014</v>
      </c>
      <c r="AT313" s="24">
        <f t="shared" si="153"/>
        <v>2.9321000000000019</v>
      </c>
      <c r="AU313" s="24">
        <f t="shared" si="154"/>
        <v>3.0045000000000002</v>
      </c>
      <c r="AV313" s="24">
        <f t="shared" si="155"/>
        <v>1.5511000000000017</v>
      </c>
      <c r="AW313" s="24">
        <f t="shared" si="156"/>
        <v>3.1472000000000016</v>
      </c>
      <c r="AX313" s="24">
        <f t="shared" si="157"/>
        <v>1.7086000000000006</v>
      </c>
      <c r="AY313" s="24"/>
      <c r="AZ313" s="24"/>
      <c r="BA313" s="24"/>
      <c r="BB313" s="24"/>
      <c r="BC313" s="17">
        <v>16.533999999999999</v>
      </c>
      <c r="BD313" s="12">
        <v>25.509999999999998</v>
      </c>
    </row>
    <row r="314" spans="1:56">
      <c r="A314" s="2">
        <v>310</v>
      </c>
      <c r="B314" s="5">
        <v>39532</v>
      </c>
      <c r="C314" s="14">
        <v>35.380000000000003</v>
      </c>
      <c r="D314" s="4">
        <f t="shared" si="158"/>
        <v>576.99473000000012</v>
      </c>
      <c r="E314" s="14">
        <v>61.41</v>
      </c>
      <c r="F314" s="15">
        <f t="shared" si="159"/>
        <v>1001.504985</v>
      </c>
      <c r="G314" s="14">
        <v>75.900000000000006</v>
      </c>
      <c r="H314" s="15">
        <f t="shared" si="160"/>
        <v>1237.8151500000004</v>
      </c>
      <c r="I314" s="14">
        <v>43.07</v>
      </c>
      <c r="J314" s="15">
        <f t="shared" si="161"/>
        <v>702.40709500000014</v>
      </c>
      <c r="K314" s="14">
        <v>34.185000000000002</v>
      </c>
      <c r="L314" s="15">
        <f t="shared" si="162"/>
        <v>557.50607250000007</v>
      </c>
      <c r="M314" s="14">
        <v>37.270000000000003</v>
      </c>
      <c r="N314" s="15">
        <f t="shared" si="163"/>
        <v>607.81779500000016</v>
      </c>
      <c r="O314" s="16">
        <v>35.44</v>
      </c>
      <c r="P314" s="15">
        <f t="shared" si="136"/>
        <v>902.72767999999996</v>
      </c>
      <c r="Q314" s="11">
        <v>73.5</v>
      </c>
      <c r="R314" s="15">
        <f t="shared" si="137"/>
        <v>1872.192</v>
      </c>
      <c r="S314" s="11">
        <v>67.790000000000006</v>
      </c>
      <c r="T314" s="15">
        <f t="shared" si="138"/>
        <v>1726.7468800000001</v>
      </c>
      <c r="U314" s="11">
        <v>61.91</v>
      </c>
      <c r="V314" s="15">
        <f t="shared" si="139"/>
        <v>1576.9715200000001</v>
      </c>
      <c r="W314" s="11">
        <v>90.91</v>
      </c>
      <c r="X314" s="15">
        <f t="shared" si="140"/>
        <v>2315.6595200000002</v>
      </c>
      <c r="Y314" s="11">
        <v>50.38</v>
      </c>
      <c r="Z314" s="15">
        <f t="shared" si="141"/>
        <v>1283.2793600000002</v>
      </c>
      <c r="AA314" s="23">
        <v>78.274000000000001</v>
      </c>
      <c r="AB314" s="15">
        <f t="shared" si="142"/>
        <v>19937.953280000002</v>
      </c>
      <c r="AC314" s="19">
        <v>95.442999999999998</v>
      </c>
      <c r="AD314" s="15">
        <f t="shared" si="143"/>
        <v>24311.240959999999</v>
      </c>
      <c r="AE314" s="20">
        <v>81.599999999999994</v>
      </c>
      <c r="AF314" s="15">
        <f t="shared" si="144"/>
        <v>20785.151999999998</v>
      </c>
      <c r="AG314" s="21">
        <v>94.26</v>
      </c>
      <c r="AH314" s="15">
        <f t="shared" si="145"/>
        <v>15372.392100000001</v>
      </c>
      <c r="AI314" s="21">
        <v>110.43</v>
      </c>
      <c r="AJ314" s="15">
        <f t="shared" si="146"/>
        <v>18009.476550000003</v>
      </c>
      <c r="AK314" s="20">
        <v>150.19999999999999</v>
      </c>
      <c r="AL314" s="15">
        <f t="shared" si="147"/>
        <v>24495.367000000002</v>
      </c>
      <c r="AM314" s="29">
        <v>938.6</v>
      </c>
      <c r="AN314" s="15">
        <f t="shared" si="148"/>
        <v>15307.158100000002</v>
      </c>
      <c r="AO314" s="22">
        <v>267.12</v>
      </c>
      <c r="AP314" s="15">
        <f t="shared" si="149"/>
        <v>6804.0806400000001</v>
      </c>
      <c r="AQ314" s="24">
        <f t="shared" si="150"/>
        <v>3.0958999999999968</v>
      </c>
      <c r="AR314" s="24">
        <f t="shared" si="151"/>
        <v>3.1089999999999982</v>
      </c>
      <c r="AS314" s="24">
        <f t="shared" si="152"/>
        <v>1.4550999999999981</v>
      </c>
      <c r="AT314" s="24">
        <f t="shared" si="153"/>
        <v>3.1575999999999986</v>
      </c>
      <c r="AU314" s="24">
        <f t="shared" si="154"/>
        <v>3.2299999999999969</v>
      </c>
      <c r="AV314" s="24">
        <f t="shared" si="155"/>
        <v>1.5890999999999984</v>
      </c>
      <c r="AW314" s="24">
        <f t="shared" si="156"/>
        <v>3.3726999999999983</v>
      </c>
      <c r="AX314" s="24">
        <f t="shared" si="157"/>
        <v>1.7465999999999973</v>
      </c>
      <c r="AY314" s="24"/>
      <c r="AZ314" s="24"/>
      <c r="BA314" s="24"/>
      <c r="BB314" s="24"/>
      <c r="BC314" s="17">
        <v>16.308500000000002</v>
      </c>
      <c r="BD314" s="12">
        <v>25.472000000000001</v>
      </c>
    </row>
    <row r="315" spans="1:56">
      <c r="A315" s="2">
        <v>311</v>
      </c>
      <c r="B315" s="5">
        <v>39533</v>
      </c>
      <c r="C315" s="14">
        <v>35.36</v>
      </c>
      <c r="D315" s="4">
        <f t="shared" si="158"/>
        <v>568.19984000000011</v>
      </c>
      <c r="E315" s="14">
        <v>61.15</v>
      </c>
      <c r="F315" s="15">
        <f t="shared" si="159"/>
        <v>982.61935000000017</v>
      </c>
      <c r="G315" s="14">
        <v>76.3</v>
      </c>
      <c r="H315" s="15">
        <f t="shared" si="160"/>
        <v>1226.0647000000001</v>
      </c>
      <c r="I315" s="14">
        <v>41.97</v>
      </c>
      <c r="J315" s="15">
        <f t="shared" si="161"/>
        <v>674.41593000000012</v>
      </c>
      <c r="K315" s="14">
        <v>33.134999999999998</v>
      </c>
      <c r="L315" s="15">
        <f t="shared" si="162"/>
        <v>532.44631500000003</v>
      </c>
      <c r="M315" s="14">
        <v>37.130000000000003</v>
      </c>
      <c r="N315" s="15">
        <f t="shared" si="163"/>
        <v>596.64197000000013</v>
      </c>
      <c r="O315" s="16">
        <v>34.880000000000003</v>
      </c>
      <c r="P315" s="15">
        <f t="shared" si="136"/>
        <v>887.69600000000014</v>
      </c>
      <c r="Q315" s="11">
        <v>72.05</v>
      </c>
      <c r="R315" s="15">
        <f t="shared" si="137"/>
        <v>1833.6725000000001</v>
      </c>
      <c r="S315" s="11">
        <v>68.36</v>
      </c>
      <c r="T315" s="15">
        <f t="shared" si="138"/>
        <v>1739.7620000000002</v>
      </c>
      <c r="U315" s="11">
        <v>59.71</v>
      </c>
      <c r="V315" s="15">
        <f t="shared" si="139"/>
        <v>1519.6195000000002</v>
      </c>
      <c r="W315" s="11">
        <v>89</v>
      </c>
      <c r="X315" s="15">
        <f t="shared" si="140"/>
        <v>2265.0500000000002</v>
      </c>
      <c r="Y315" s="11">
        <v>49.84</v>
      </c>
      <c r="Z315" s="15">
        <f t="shared" si="141"/>
        <v>1268.4280000000003</v>
      </c>
      <c r="AA315" s="23">
        <v>78.256</v>
      </c>
      <c r="AB315" s="15">
        <f t="shared" si="142"/>
        <v>19916.152000000002</v>
      </c>
      <c r="AC315" s="19">
        <v>95.343999999999994</v>
      </c>
      <c r="AD315" s="15">
        <f t="shared" si="143"/>
        <v>24265.048000000003</v>
      </c>
      <c r="AE315" s="20">
        <v>81.56</v>
      </c>
      <c r="AF315" s="15">
        <f t="shared" si="144"/>
        <v>20757.020000000004</v>
      </c>
      <c r="AG315" s="21">
        <v>94.54</v>
      </c>
      <c r="AH315" s="15">
        <f t="shared" si="145"/>
        <v>15191.632600000003</v>
      </c>
      <c r="AI315" s="21">
        <v>111.77</v>
      </c>
      <c r="AJ315" s="15">
        <f t="shared" si="146"/>
        <v>17960.321300000003</v>
      </c>
      <c r="AK315" s="20">
        <v>149.85</v>
      </c>
      <c r="AL315" s="15">
        <f t="shared" si="147"/>
        <v>24079.396500000003</v>
      </c>
      <c r="AM315" s="29">
        <v>954.5</v>
      </c>
      <c r="AN315" s="15">
        <f t="shared" si="148"/>
        <v>15337.860500000003</v>
      </c>
      <c r="AO315" s="22">
        <v>273</v>
      </c>
      <c r="AP315" s="15">
        <f t="shared" si="149"/>
        <v>6947.85</v>
      </c>
      <c r="AQ315" s="24">
        <f t="shared" si="150"/>
        <v>3.3353999999999964</v>
      </c>
      <c r="AR315" s="24">
        <f t="shared" si="151"/>
        <v>3.3484999999999978</v>
      </c>
      <c r="AS315" s="24">
        <f t="shared" si="152"/>
        <v>1.4770999999999965</v>
      </c>
      <c r="AT315" s="24">
        <f t="shared" si="153"/>
        <v>3.3970999999999982</v>
      </c>
      <c r="AU315" s="24">
        <f t="shared" si="154"/>
        <v>3.4694999999999965</v>
      </c>
      <c r="AV315" s="24">
        <f t="shared" si="155"/>
        <v>1.6110999999999969</v>
      </c>
      <c r="AW315" s="24">
        <f t="shared" si="156"/>
        <v>3.6121999999999979</v>
      </c>
      <c r="AX315" s="24">
        <f t="shared" si="157"/>
        <v>1.7685999999999957</v>
      </c>
      <c r="AY315" s="24"/>
      <c r="AZ315" s="24"/>
      <c r="BA315" s="24"/>
      <c r="BB315" s="24"/>
      <c r="BC315" s="17">
        <v>16.069000000000003</v>
      </c>
      <c r="BD315" s="12">
        <v>25.450000000000003</v>
      </c>
    </row>
    <row r="316" spans="1:56">
      <c r="A316" s="2">
        <v>312</v>
      </c>
      <c r="B316" s="5">
        <v>39534</v>
      </c>
      <c r="C316" s="14">
        <v>35.450000000000003</v>
      </c>
      <c r="D316" s="4">
        <f t="shared" si="158"/>
        <v>568.47620000000006</v>
      </c>
      <c r="E316" s="14">
        <v>61.31</v>
      </c>
      <c r="F316" s="15">
        <f t="shared" si="159"/>
        <v>983.16716000000008</v>
      </c>
      <c r="G316" s="14">
        <v>74.22</v>
      </c>
      <c r="H316" s="15">
        <f t="shared" si="160"/>
        <v>1190.19192</v>
      </c>
      <c r="I316" s="14">
        <v>42.58</v>
      </c>
      <c r="J316" s="15">
        <f t="shared" si="161"/>
        <v>682.81288000000006</v>
      </c>
      <c r="K316" s="14">
        <v>32.99</v>
      </c>
      <c r="L316" s="15">
        <f t="shared" si="162"/>
        <v>529.02764000000013</v>
      </c>
      <c r="M316" s="14">
        <v>36.83</v>
      </c>
      <c r="N316" s="15">
        <f t="shared" si="163"/>
        <v>590.60588000000007</v>
      </c>
      <c r="O316" s="16">
        <v>34.94</v>
      </c>
      <c r="P316" s="15">
        <f t="shared" si="136"/>
        <v>883.98199999999986</v>
      </c>
      <c r="Q316" s="11">
        <v>72.849999999999994</v>
      </c>
      <c r="R316" s="15">
        <f t="shared" si="137"/>
        <v>1843.1049999999996</v>
      </c>
      <c r="S316" s="11">
        <v>69.55</v>
      </c>
      <c r="T316" s="15">
        <f t="shared" si="138"/>
        <v>1759.6149999999998</v>
      </c>
      <c r="U316" s="11">
        <v>59.62</v>
      </c>
      <c r="V316" s="15">
        <f t="shared" si="139"/>
        <v>1508.3859999999997</v>
      </c>
      <c r="W316" s="11">
        <v>89.41</v>
      </c>
      <c r="X316" s="15">
        <f t="shared" si="140"/>
        <v>2262.0729999999999</v>
      </c>
      <c r="Y316" s="11">
        <v>50.6</v>
      </c>
      <c r="Z316" s="15">
        <f t="shared" si="141"/>
        <v>1280.1799999999998</v>
      </c>
      <c r="AA316" s="23">
        <v>78.156000000000006</v>
      </c>
      <c r="AB316" s="15">
        <f t="shared" si="142"/>
        <v>19773.468000000001</v>
      </c>
      <c r="AC316" s="19">
        <v>95.415999999999997</v>
      </c>
      <c r="AD316" s="15">
        <f t="shared" si="143"/>
        <v>24140.247999999996</v>
      </c>
      <c r="AE316" s="20">
        <v>81.680000000000007</v>
      </c>
      <c r="AF316" s="15">
        <f t="shared" si="144"/>
        <v>20665.04</v>
      </c>
      <c r="AG316" s="21">
        <v>94.3</v>
      </c>
      <c r="AH316" s="15">
        <f t="shared" si="145"/>
        <v>15121.948</v>
      </c>
      <c r="AI316" s="21">
        <v>112.23</v>
      </c>
      <c r="AJ316" s="15">
        <f t="shared" si="146"/>
        <v>17997.202800000003</v>
      </c>
      <c r="AK316" s="20">
        <v>148.35</v>
      </c>
      <c r="AL316" s="15">
        <f t="shared" si="147"/>
        <v>23789.405999999999</v>
      </c>
      <c r="AM316" s="29">
        <v>947.7</v>
      </c>
      <c r="AN316" s="15">
        <f t="shared" si="148"/>
        <v>15197.317200000001</v>
      </c>
      <c r="AO316" s="22">
        <v>271.8</v>
      </c>
      <c r="AP316" s="15">
        <f t="shared" si="149"/>
        <v>6876.54</v>
      </c>
      <c r="AQ316" s="24">
        <f t="shared" si="150"/>
        <v>3.3683999999999976</v>
      </c>
      <c r="AR316" s="24">
        <f t="shared" si="151"/>
        <v>3.3814999999999991</v>
      </c>
      <c r="AS316" s="24">
        <f t="shared" si="152"/>
        <v>1.6271000000000022</v>
      </c>
      <c r="AT316" s="24">
        <f t="shared" si="153"/>
        <v>3.4300999999999995</v>
      </c>
      <c r="AU316" s="24">
        <f t="shared" si="154"/>
        <v>3.5024999999999977</v>
      </c>
      <c r="AV316" s="24">
        <f t="shared" si="155"/>
        <v>1.7611000000000026</v>
      </c>
      <c r="AW316" s="24">
        <f t="shared" si="156"/>
        <v>3.6451999999999991</v>
      </c>
      <c r="AX316" s="24">
        <f t="shared" si="157"/>
        <v>1.9186000000000014</v>
      </c>
      <c r="AY316" s="24"/>
      <c r="AZ316" s="24"/>
      <c r="BA316" s="24"/>
      <c r="BB316" s="24"/>
      <c r="BC316" s="17">
        <v>16.036000000000001</v>
      </c>
      <c r="BD316" s="12">
        <v>25.299999999999997</v>
      </c>
    </row>
    <row r="317" spans="1:56">
      <c r="A317" s="2">
        <v>313</v>
      </c>
      <c r="B317" s="5">
        <v>39535</v>
      </c>
      <c r="C317" s="14">
        <v>35.32</v>
      </c>
      <c r="D317" s="4">
        <f t="shared" si="158"/>
        <v>566.33854000000008</v>
      </c>
      <c r="E317" s="14">
        <v>60.94</v>
      </c>
      <c r="F317" s="15">
        <f t="shared" si="159"/>
        <v>977.14242999999999</v>
      </c>
      <c r="G317" s="14">
        <v>73.47</v>
      </c>
      <c r="H317" s="15">
        <f t="shared" si="160"/>
        <v>1178.054715</v>
      </c>
      <c r="I317" s="14">
        <v>42.28</v>
      </c>
      <c r="J317" s="15">
        <f t="shared" si="161"/>
        <v>677.93866000000003</v>
      </c>
      <c r="K317" s="14">
        <v>32.93</v>
      </c>
      <c r="L317" s="15">
        <f t="shared" si="162"/>
        <v>528.01608500000009</v>
      </c>
      <c r="M317" s="14">
        <v>36.61</v>
      </c>
      <c r="N317" s="15">
        <f t="shared" si="163"/>
        <v>587.02304500000002</v>
      </c>
      <c r="O317" s="16">
        <v>34.549999999999997</v>
      </c>
      <c r="P317" s="15">
        <f t="shared" si="136"/>
        <v>875.15149999999983</v>
      </c>
      <c r="Q317" s="11">
        <v>72.38</v>
      </c>
      <c r="R317" s="15">
        <f t="shared" si="137"/>
        <v>1833.3853999999997</v>
      </c>
      <c r="S317" s="11">
        <v>68.400000000000006</v>
      </c>
      <c r="T317" s="15">
        <f t="shared" si="138"/>
        <v>1732.5720000000001</v>
      </c>
      <c r="U317" s="11">
        <v>58.5</v>
      </c>
      <c r="V317" s="15">
        <f t="shared" si="139"/>
        <v>1481.8049999999998</v>
      </c>
      <c r="W317" s="11">
        <v>88.1</v>
      </c>
      <c r="X317" s="15">
        <f t="shared" si="140"/>
        <v>2231.5729999999999</v>
      </c>
      <c r="Y317" s="11">
        <v>50.54</v>
      </c>
      <c r="Z317" s="15">
        <f t="shared" si="141"/>
        <v>1280.1781999999998</v>
      </c>
      <c r="AA317" s="23">
        <v>81.052999999999997</v>
      </c>
      <c r="AB317" s="15">
        <f t="shared" si="142"/>
        <v>20530.724900000001</v>
      </c>
      <c r="AC317" s="19">
        <v>95.632999999999996</v>
      </c>
      <c r="AD317" s="15">
        <f t="shared" si="143"/>
        <v>24223.838899999995</v>
      </c>
      <c r="AE317" s="20">
        <v>84.74</v>
      </c>
      <c r="AF317" s="15">
        <f t="shared" si="144"/>
        <v>21464.642</v>
      </c>
      <c r="AG317" s="21">
        <v>93.96</v>
      </c>
      <c r="AH317" s="15">
        <f t="shared" si="145"/>
        <v>15066.016199999998</v>
      </c>
      <c r="AI317" s="21">
        <v>112.34</v>
      </c>
      <c r="AJ317" s="15">
        <f t="shared" si="146"/>
        <v>18013.157300000003</v>
      </c>
      <c r="AK317" s="20">
        <v>147.6</v>
      </c>
      <c r="AL317" s="15">
        <f t="shared" si="147"/>
        <v>23666.921999999999</v>
      </c>
      <c r="AM317" s="29">
        <v>930.2</v>
      </c>
      <c r="AN317" s="15">
        <f t="shared" si="148"/>
        <v>14915.291900000002</v>
      </c>
      <c r="AO317" s="22">
        <v>270.06</v>
      </c>
      <c r="AP317" s="15">
        <f t="shared" si="149"/>
        <v>6840.6197999999995</v>
      </c>
      <c r="AQ317" s="24">
        <f t="shared" si="150"/>
        <v>3.3698999999999977</v>
      </c>
      <c r="AR317" s="24">
        <f t="shared" si="151"/>
        <v>3.3829999999999991</v>
      </c>
      <c r="AS317" s="24">
        <f t="shared" si="152"/>
        <v>1.5971000000000011</v>
      </c>
      <c r="AT317" s="24">
        <f t="shared" si="153"/>
        <v>3.4315999999999995</v>
      </c>
      <c r="AU317" s="24">
        <f t="shared" si="154"/>
        <v>3.5039999999999978</v>
      </c>
      <c r="AV317" s="24">
        <f t="shared" si="155"/>
        <v>1.7311000000000014</v>
      </c>
      <c r="AW317" s="24">
        <f t="shared" si="156"/>
        <v>3.6466999999999992</v>
      </c>
      <c r="AX317" s="24">
        <f t="shared" si="157"/>
        <v>1.8886000000000003</v>
      </c>
      <c r="AY317" s="24"/>
      <c r="AZ317" s="24"/>
      <c r="BA317" s="24"/>
      <c r="BB317" s="24"/>
      <c r="BC317" s="17">
        <v>16.034500000000001</v>
      </c>
      <c r="BD317" s="12">
        <v>25.33</v>
      </c>
    </row>
    <row r="318" spans="1:56">
      <c r="A318" s="2">
        <v>314</v>
      </c>
      <c r="B318" s="5">
        <v>39538</v>
      </c>
      <c r="C318" s="14">
        <v>35.17</v>
      </c>
      <c r="D318" s="4">
        <f t="shared" si="158"/>
        <v>562.72</v>
      </c>
      <c r="E318" s="14">
        <v>60.87</v>
      </c>
      <c r="F318" s="15">
        <f t="shared" si="159"/>
        <v>973.92</v>
      </c>
      <c r="G318" s="14">
        <v>74.37</v>
      </c>
      <c r="H318" s="15">
        <f t="shared" si="160"/>
        <v>1189.92</v>
      </c>
      <c r="I318" s="14">
        <v>42.43</v>
      </c>
      <c r="J318" s="15">
        <f t="shared" si="161"/>
        <v>678.88</v>
      </c>
      <c r="K318" s="14">
        <v>34</v>
      </c>
      <c r="L318" s="15">
        <f t="shared" si="162"/>
        <v>544</v>
      </c>
      <c r="M318" s="14">
        <v>37.01</v>
      </c>
      <c r="N318" s="15">
        <f t="shared" si="163"/>
        <v>592.16</v>
      </c>
      <c r="O318" s="16">
        <v>34.99</v>
      </c>
      <c r="P318" s="15">
        <f t="shared" si="136"/>
        <v>882.88517500000012</v>
      </c>
      <c r="Q318" s="11">
        <v>71.7</v>
      </c>
      <c r="R318" s="15">
        <f t="shared" si="137"/>
        <v>1809.1702500000001</v>
      </c>
      <c r="S318" s="11">
        <v>69.19</v>
      </c>
      <c r="T318" s="15">
        <f t="shared" si="138"/>
        <v>1745.836675</v>
      </c>
      <c r="U318" s="11">
        <v>58.01</v>
      </c>
      <c r="V318" s="15">
        <f t="shared" si="139"/>
        <v>1463.7373250000001</v>
      </c>
      <c r="W318" s="11">
        <v>89.49</v>
      </c>
      <c r="X318" s="15">
        <f t="shared" si="140"/>
        <v>2258.0564250000002</v>
      </c>
      <c r="Y318" s="11">
        <v>50.8</v>
      </c>
      <c r="Z318" s="15">
        <f t="shared" si="141"/>
        <v>1281.8109999999999</v>
      </c>
      <c r="AA318" s="23">
        <v>81.165000000000006</v>
      </c>
      <c r="AB318" s="15">
        <f t="shared" si="142"/>
        <v>20479.958625000003</v>
      </c>
      <c r="AC318" s="19">
        <v>95.686000000000007</v>
      </c>
      <c r="AD318" s="15">
        <f t="shared" si="143"/>
        <v>24143.969950000006</v>
      </c>
      <c r="AE318" s="20">
        <v>84.62</v>
      </c>
      <c r="AF318" s="15">
        <f t="shared" si="144"/>
        <v>21351.741500000004</v>
      </c>
      <c r="AG318" s="21">
        <v>94.51</v>
      </c>
      <c r="AH318" s="15">
        <f t="shared" si="145"/>
        <v>15121.6</v>
      </c>
      <c r="AI318" s="21">
        <v>112.4</v>
      </c>
      <c r="AJ318" s="15">
        <f t="shared" si="146"/>
        <v>17984</v>
      </c>
      <c r="AK318" s="20">
        <v>148.9</v>
      </c>
      <c r="AL318" s="15">
        <f t="shared" si="147"/>
        <v>23824</v>
      </c>
      <c r="AM318" s="29">
        <v>916.3</v>
      </c>
      <c r="AN318" s="15">
        <f t="shared" si="148"/>
        <v>14660.8</v>
      </c>
      <c r="AO318" s="22">
        <v>263.02999999999997</v>
      </c>
      <c r="AP318" s="15">
        <f t="shared" si="149"/>
        <v>6636.9044749999994</v>
      </c>
      <c r="AQ318" s="24">
        <f t="shared" si="150"/>
        <v>3.404399999999999</v>
      </c>
      <c r="AR318" s="24">
        <f t="shared" si="151"/>
        <v>3.4175000000000004</v>
      </c>
      <c r="AS318" s="24">
        <f t="shared" si="152"/>
        <v>1.6945999999999977</v>
      </c>
      <c r="AT318" s="24">
        <f t="shared" si="153"/>
        <v>3.4661000000000008</v>
      </c>
      <c r="AU318" s="24">
        <f t="shared" si="154"/>
        <v>3.5384999999999991</v>
      </c>
      <c r="AV318" s="24">
        <f t="shared" si="155"/>
        <v>1.828599999999998</v>
      </c>
      <c r="AW318" s="24">
        <f t="shared" si="156"/>
        <v>3.6812000000000005</v>
      </c>
      <c r="AX318" s="24">
        <f t="shared" si="157"/>
        <v>1.9860999999999969</v>
      </c>
      <c r="AY318" s="24"/>
      <c r="AZ318" s="24"/>
      <c r="BA318" s="24"/>
      <c r="BB318" s="24"/>
      <c r="BC318" s="17">
        <v>16</v>
      </c>
      <c r="BD318" s="12">
        <v>25.232500000000002</v>
      </c>
    </row>
    <row r="319" spans="1:56">
      <c r="A319" s="2">
        <v>315</v>
      </c>
      <c r="B319" s="5">
        <v>39539</v>
      </c>
      <c r="C319" s="14">
        <v>35.869999999999997</v>
      </c>
      <c r="D319" s="4">
        <f t="shared" si="158"/>
        <v>575.67762999999991</v>
      </c>
      <c r="E319" s="14">
        <v>61.44</v>
      </c>
      <c r="F319" s="15">
        <f t="shared" si="159"/>
        <v>986.0505599999999</v>
      </c>
      <c r="G319" s="14">
        <v>75.88</v>
      </c>
      <c r="H319" s="15">
        <f t="shared" si="160"/>
        <v>1217.7981199999999</v>
      </c>
      <c r="I319" s="14">
        <v>44.2</v>
      </c>
      <c r="J319" s="15">
        <f t="shared" si="161"/>
        <v>709.36580000000004</v>
      </c>
      <c r="K319" s="14">
        <v>34.784999999999997</v>
      </c>
      <c r="L319" s="15">
        <f t="shared" si="162"/>
        <v>558.26446499999997</v>
      </c>
      <c r="M319" s="14">
        <v>38.43</v>
      </c>
      <c r="N319" s="15">
        <f t="shared" si="163"/>
        <v>616.76306999999997</v>
      </c>
      <c r="O319" s="16">
        <v>36.049999999999997</v>
      </c>
      <c r="P319" s="15">
        <f t="shared" si="136"/>
        <v>904.4944999999999</v>
      </c>
      <c r="Q319" s="11">
        <v>74.48</v>
      </c>
      <c r="R319" s="15">
        <f t="shared" si="137"/>
        <v>1868.7032000000002</v>
      </c>
      <c r="S319" s="11">
        <v>72.02</v>
      </c>
      <c r="T319" s="15">
        <f t="shared" si="138"/>
        <v>1806.9817999999998</v>
      </c>
      <c r="U319" s="11">
        <v>57.97</v>
      </c>
      <c r="V319" s="15">
        <f t="shared" si="139"/>
        <v>1454.4673</v>
      </c>
      <c r="W319" s="11">
        <v>90.43</v>
      </c>
      <c r="X319" s="15">
        <f t="shared" si="140"/>
        <v>2268.8887</v>
      </c>
      <c r="Y319" s="11">
        <v>52.16</v>
      </c>
      <c r="Z319" s="15">
        <f t="shared" si="141"/>
        <v>1308.6943999999999</v>
      </c>
      <c r="AA319" s="23">
        <v>80.983000000000004</v>
      </c>
      <c r="AB319" s="15">
        <f t="shared" si="142"/>
        <v>20318.634699999999</v>
      </c>
      <c r="AC319" s="19">
        <v>95.418000000000006</v>
      </c>
      <c r="AD319" s="15">
        <f t="shared" si="143"/>
        <v>23940.376199999999</v>
      </c>
      <c r="AE319" s="20">
        <v>85.3</v>
      </c>
      <c r="AF319" s="15">
        <f t="shared" si="144"/>
        <v>21401.77</v>
      </c>
      <c r="AG319" s="21">
        <v>94.49</v>
      </c>
      <c r="AH319" s="15">
        <f t="shared" si="145"/>
        <v>15164.700099999998</v>
      </c>
      <c r="AI319" s="21">
        <v>112.48</v>
      </c>
      <c r="AJ319" s="15">
        <f t="shared" si="146"/>
        <v>18051.915199999999</v>
      </c>
      <c r="AK319" s="20">
        <v>149.69999999999999</v>
      </c>
      <c r="AL319" s="15">
        <f t="shared" si="147"/>
        <v>24025.352999999996</v>
      </c>
      <c r="AM319" s="29">
        <v>880.8</v>
      </c>
      <c r="AN319" s="15">
        <f t="shared" si="148"/>
        <v>14135.959199999999</v>
      </c>
      <c r="AO319" s="22">
        <v>264.81</v>
      </c>
      <c r="AP319" s="15">
        <f t="shared" si="149"/>
        <v>6644.0829000000003</v>
      </c>
      <c r="AQ319" s="24">
        <f t="shared" si="150"/>
        <v>3.3553999999999995</v>
      </c>
      <c r="AR319" s="24">
        <f t="shared" si="151"/>
        <v>3.3685000000000009</v>
      </c>
      <c r="AS319" s="24">
        <f t="shared" si="152"/>
        <v>1.8370999999999995</v>
      </c>
      <c r="AT319" s="24">
        <f t="shared" si="153"/>
        <v>3.4171000000000014</v>
      </c>
      <c r="AU319" s="24">
        <f t="shared" si="154"/>
        <v>3.4894999999999996</v>
      </c>
      <c r="AV319" s="24">
        <f t="shared" si="155"/>
        <v>1.9710999999999999</v>
      </c>
      <c r="AW319" s="24">
        <f t="shared" si="156"/>
        <v>3.632200000000001</v>
      </c>
      <c r="AX319" s="24">
        <f t="shared" si="157"/>
        <v>2.1285999999999987</v>
      </c>
      <c r="AY319" s="24"/>
      <c r="AZ319" s="24"/>
      <c r="BA319" s="24"/>
      <c r="BB319" s="24"/>
      <c r="BC319" s="17">
        <v>16.048999999999999</v>
      </c>
      <c r="BD319" s="12">
        <v>25.09</v>
      </c>
    </row>
    <row r="320" spans="1:56">
      <c r="A320" s="2">
        <v>316</v>
      </c>
      <c r="B320" s="5">
        <v>39540</v>
      </c>
      <c r="C320" s="14">
        <v>35.76</v>
      </c>
      <c r="D320" s="4">
        <f t="shared" si="158"/>
        <v>572.05271999999991</v>
      </c>
      <c r="E320" s="14">
        <v>60.46</v>
      </c>
      <c r="F320" s="15">
        <f t="shared" si="159"/>
        <v>967.17862000000002</v>
      </c>
      <c r="G320" s="14">
        <v>76.849999999999994</v>
      </c>
      <c r="H320" s="15">
        <f t="shared" si="160"/>
        <v>1229.3694499999999</v>
      </c>
      <c r="I320" s="14">
        <v>44.51</v>
      </c>
      <c r="J320" s="15">
        <f t="shared" si="161"/>
        <v>712.02647000000002</v>
      </c>
      <c r="K320" s="14">
        <v>33.984999999999999</v>
      </c>
      <c r="L320" s="15">
        <f t="shared" si="162"/>
        <v>543.65804500000002</v>
      </c>
      <c r="M320" s="14">
        <v>38.020000000000003</v>
      </c>
      <c r="N320" s="15">
        <f t="shared" si="163"/>
        <v>608.20594000000006</v>
      </c>
      <c r="O320" s="16">
        <v>36.549999999999997</v>
      </c>
      <c r="P320" s="15">
        <f t="shared" si="136"/>
        <v>917.14914999999996</v>
      </c>
      <c r="Q320" s="11">
        <v>76.319999999999993</v>
      </c>
      <c r="R320" s="15">
        <f t="shared" si="137"/>
        <v>1915.0977599999999</v>
      </c>
      <c r="S320" s="11">
        <v>71.900000000000006</v>
      </c>
      <c r="T320" s="15">
        <f t="shared" si="138"/>
        <v>1804.1867000000002</v>
      </c>
      <c r="U320" s="11">
        <v>59.49</v>
      </c>
      <c r="V320" s="15">
        <f t="shared" si="139"/>
        <v>1492.7825700000001</v>
      </c>
      <c r="W320" s="11">
        <v>91.1</v>
      </c>
      <c r="X320" s="15">
        <f t="shared" si="140"/>
        <v>2285.9722999999999</v>
      </c>
      <c r="Y320" s="11">
        <v>51.68</v>
      </c>
      <c r="Z320" s="15">
        <f t="shared" si="141"/>
        <v>1296.8062399999999</v>
      </c>
      <c r="AA320" s="23">
        <v>80.873000000000005</v>
      </c>
      <c r="AB320" s="15">
        <f t="shared" si="142"/>
        <v>20293.461890000002</v>
      </c>
      <c r="AC320" s="19">
        <v>95.207999999999998</v>
      </c>
      <c r="AD320" s="15">
        <f t="shared" si="143"/>
        <v>23890.543440000001</v>
      </c>
      <c r="AE320" s="20">
        <v>85.59</v>
      </c>
      <c r="AF320" s="15">
        <f t="shared" si="144"/>
        <v>21477.098700000002</v>
      </c>
      <c r="AG320" s="21">
        <v>93.89</v>
      </c>
      <c r="AH320" s="15">
        <f t="shared" si="145"/>
        <v>15019.583299999998</v>
      </c>
      <c r="AI320" s="21">
        <v>112.7</v>
      </c>
      <c r="AJ320" s="15">
        <f t="shared" si="146"/>
        <v>18028.619000000002</v>
      </c>
      <c r="AK320" s="20">
        <v>148.69999999999999</v>
      </c>
      <c r="AL320" s="15">
        <f t="shared" si="147"/>
        <v>23787.538999999997</v>
      </c>
      <c r="AM320" s="29">
        <v>904.7</v>
      </c>
      <c r="AN320" s="15">
        <f t="shared" si="148"/>
        <v>14472.485900000001</v>
      </c>
      <c r="AO320" s="22">
        <v>271.25</v>
      </c>
      <c r="AP320" s="15">
        <f t="shared" si="149"/>
        <v>6806.4762499999997</v>
      </c>
      <c r="AQ320" s="24">
        <f t="shared" si="150"/>
        <v>3.4073999999999991</v>
      </c>
      <c r="AR320" s="24">
        <f t="shared" si="151"/>
        <v>3.4205000000000005</v>
      </c>
      <c r="AS320" s="24">
        <f t="shared" si="152"/>
        <v>1.8340999999999994</v>
      </c>
      <c r="AT320" s="24">
        <f t="shared" si="153"/>
        <v>3.469100000000001</v>
      </c>
      <c r="AU320" s="24">
        <f t="shared" si="154"/>
        <v>3.5414999999999992</v>
      </c>
      <c r="AV320" s="24">
        <f t="shared" si="155"/>
        <v>1.9680999999999997</v>
      </c>
      <c r="AW320" s="24">
        <f t="shared" si="156"/>
        <v>3.6842000000000006</v>
      </c>
      <c r="AX320" s="24">
        <f t="shared" si="157"/>
        <v>2.1255999999999986</v>
      </c>
      <c r="AY320" s="24"/>
      <c r="AZ320" s="24"/>
      <c r="BA320" s="24"/>
      <c r="BB320" s="24"/>
      <c r="BC320" s="17">
        <v>15.997</v>
      </c>
      <c r="BD320" s="12">
        <v>25.093</v>
      </c>
    </row>
    <row r="321" spans="1:56">
      <c r="A321" s="2">
        <v>317</v>
      </c>
      <c r="B321" s="5">
        <v>39541</v>
      </c>
      <c r="C321" s="14">
        <v>36.24</v>
      </c>
      <c r="D321" s="4">
        <f t="shared" si="158"/>
        <v>575.41872000000001</v>
      </c>
      <c r="E321" s="14">
        <v>60.56</v>
      </c>
      <c r="F321" s="15">
        <f t="shared" si="159"/>
        <v>961.57168000000001</v>
      </c>
      <c r="G321" s="14">
        <v>76.14</v>
      </c>
      <c r="H321" s="15">
        <f t="shared" si="160"/>
        <v>1208.95092</v>
      </c>
      <c r="I321" s="14">
        <v>44.72</v>
      </c>
      <c r="J321" s="15">
        <f t="shared" si="161"/>
        <v>710.06416000000002</v>
      </c>
      <c r="K321" s="14">
        <v>34.450000000000003</v>
      </c>
      <c r="L321" s="15">
        <f t="shared" si="162"/>
        <v>546.99710000000005</v>
      </c>
      <c r="M321" s="14">
        <v>37.840000000000003</v>
      </c>
      <c r="N321" s="15">
        <f t="shared" si="163"/>
        <v>600.82352000000003</v>
      </c>
      <c r="O321" s="16">
        <v>35.94</v>
      </c>
      <c r="P321" s="15">
        <f t="shared" si="136"/>
        <v>894.54660000000001</v>
      </c>
      <c r="Q321" s="11">
        <v>75.150000000000006</v>
      </c>
      <c r="R321" s="15">
        <f t="shared" si="137"/>
        <v>1870.4835000000003</v>
      </c>
      <c r="S321" s="11">
        <v>70.89</v>
      </c>
      <c r="T321" s="15">
        <f t="shared" si="138"/>
        <v>1764.4521</v>
      </c>
      <c r="U321" s="11">
        <v>61.9</v>
      </c>
      <c r="V321" s="15">
        <f t="shared" si="139"/>
        <v>1540.691</v>
      </c>
      <c r="W321" s="11">
        <v>93.01</v>
      </c>
      <c r="X321" s="15">
        <f t="shared" si="140"/>
        <v>2315.0189</v>
      </c>
      <c r="Y321" s="11">
        <v>52.68</v>
      </c>
      <c r="Z321" s="15">
        <f t="shared" si="141"/>
        <v>1311.2052000000001</v>
      </c>
      <c r="AA321" s="23">
        <v>81.016999999999996</v>
      </c>
      <c r="AB321" s="15">
        <f t="shared" si="142"/>
        <v>20165.131300000001</v>
      </c>
      <c r="AC321" s="19">
        <v>95.266000000000005</v>
      </c>
      <c r="AD321" s="15">
        <f t="shared" si="143"/>
        <v>23711.707399999999</v>
      </c>
      <c r="AE321" s="20">
        <v>85.49</v>
      </c>
      <c r="AF321" s="15">
        <f t="shared" si="144"/>
        <v>21278.460999999996</v>
      </c>
      <c r="AG321" s="21">
        <v>94.75</v>
      </c>
      <c r="AH321" s="15">
        <f t="shared" si="145"/>
        <v>15044.404999999999</v>
      </c>
      <c r="AI321" s="21">
        <v>112.99</v>
      </c>
      <c r="AJ321" s="15">
        <f t="shared" si="146"/>
        <v>17940.552199999998</v>
      </c>
      <c r="AK321" s="20">
        <v>150.15</v>
      </c>
      <c r="AL321" s="15">
        <f t="shared" si="147"/>
        <v>23840.817000000003</v>
      </c>
      <c r="AM321" s="29">
        <v>903.7</v>
      </c>
      <c r="AN321" s="15">
        <f t="shared" si="148"/>
        <v>14348.948600000002</v>
      </c>
      <c r="AO321" s="22">
        <v>272.88</v>
      </c>
      <c r="AP321" s="15">
        <f t="shared" si="149"/>
        <v>6791.9831999999997</v>
      </c>
      <c r="AQ321" s="24">
        <f t="shared" si="150"/>
        <v>3.5263999999999989</v>
      </c>
      <c r="AR321" s="24">
        <f t="shared" si="151"/>
        <v>3.5395000000000003</v>
      </c>
      <c r="AS321" s="24">
        <f t="shared" si="152"/>
        <v>2.0370999999999988</v>
      </c>
      <c r="AT321" s="24">
        <f t="shared" si="153"/>
        <v>3.5881000000000007</v>
      </c>
      <c r="AU321" s="24">
        <f t="shared" si="154"/>
        <v>3.660499999999999</v>
      </c>
      <c r="AV321" s="24">
        <f t="shared" si="155"/>
        <v>2.1710999999999991</v>
      </c>
      <c r="AW321" s="24">
        <f t="shared" si="156"/>
        <v>3.8032000000000004</v>
      </c>
      <c r="AX321" s="24">
        <f t="shared" si="157"/>
        <v>2.328599999999998</v>
      </c>
      <c r="AY321" s="24"/>
      <c r="AZ321" s="24"/>
      <c r="BA321" s="24"/>
      <c r="BB321" s="24"/>
      <c r="BC321" s="17">
        <v>15.878</v>
      </c>
      <c r="BD321" s="12">
        <v>24.89</v>
      </c>
    </row>
    <row r="322" spans="1:56">
      <c r="A322" s="2">
        <v>318</v>
      </c>
      <c r="B322" s="5">
        <v>39542</v>
      </c>
      <c r="C322" s="14">
        <v>36.770000000000003</v>
      </c>
      <c r="D322" s="4">
        <f t="shared" si="158"/>
        <v>586.42634499999997</v>
      </c>
      <c r="E322" s="14">
        <v>60.25</v>
      </c>
      <c r="F322" s="15">
        <f t="shared" si="159"/>
        <v>960.89712499999996</v>
      </c>
      <c r="G322" s="14">
        <v>75.650000000000006</v>
      </c>
      <c r="H322" s="15">
        <f t="shared" si="160"/>
        <v>1206.504025</v>
      </c>
      <c r="I322" s="14">
        <v>45.33</v>
      </c>
      <c r="J322" s="15">
        <f t="shared" si="161"/>
        <v>722.94550499999991</v>
      </c>
      <c r="K322" s="14">
        <v>34.255000000000003</v>
      </c>
      <c r="L322" s="15">
        <f t="shared" si="162"/>
        <v>546.31586749999997</v>
      </c>
      <c r="M322" s="14">
        <v>37.56</v>
      </c>
      <c r="N322" s="15">
        <f t="shared" si="163"/>
        <v>599.02566000000002</v>
      </c>
      <c r="O322" s="16">
        <v>35.72</v>
      </c>
      <c r="P322" s="15">
        <f t="shared" si="136"/>
        <v>896.53628000000003</v>
      </c>
      <c r="Q322" s="11">
        <v>75.08</v>
      </c>
      <c r="R322" s="15">
        <f t="shared" si="137"/>
        <v>1884.43292</v>
      </c>
      <c r="S322" s="11">
        <v>71.5</v>
      </c>
      <c r="T322" s="15">
        <f t="shared" si="138"/>
        <v>1794.5785000000001</v>
      </c>
      <c r="U322" s="11">
        <v>62.42</v>
      </c>
      <c r="V322" s="15">
        <f t="shared" si="139"/>
        <v>1566.67958</v>
      </c>
      <c r="W322" s="11">
        <v>92.21</v>
      </c>
      <c r="X322" s="15">
        <f t="shared" si="140"/>
        <v>2314.3787899999998</v>
      </c>
      <c r="Y322" s="11">
        <v>52.18</v>
      </c>
      <c r="Z322" s="15">
        <f t="shared" si="141"/>
        <v>1309.6658199999999</v>
      </c>
      <c r="AA322" s="23">
        <v>81.117000000000004</v>
      </c>
      <c r="AB322" s="15">
        <f t="shared" si="142"/>
        <v>20359.555830000001</v>
      </c>
      <c r="AC322" s="19">
        <v>95.347999999999999</v>
      </c>
      <c r="AD322" s="15">
        <f t="shared" si="143"/>
        <v>23931.394519999998</v>
      </c>
      <c r="AE322" s="20">
        <v>85.55</v>
      </c>
      <c r="AF322" s="15">
        <f t="shared" si="144"/>
        <v>21472.194500000001</v>
      </c>
      <c r="AG322" s="21">
        <v>94.84</v>
      </c>
      <c r="AH322" s="15">
        <f t="shared" si="145"/>
        <v>15125.5574</v>
      </c>
      <c r="AI322" s="21">
        <v>113.56</v>
      </c>
      <c r="AJ322" s="15">
        <f t="shared" si="146"/>
        <v>18111.116600000001</v>
      </c>
      <c r="AK322" s="20">
        <v>150.80000000000001</v>
      </c>
      <c r="AL322" s="15">
        <f t="shared" si="147"/>
        <v>24050.338000000003</v>
      </c>
      <c r="AM322" s="29">
        <v>913.9</v>
      </c>
      <c r="AN322" s="15">
        <f t="shared" si="148"/>
        <v>14575.334149999999</v>
      </c>
      <c r="AO322" s="22">
        <v>275.5</v>
      </c>
      <c r="AP322" s="15">
        <f t="shared" si="149"/>
        <v>6914.7745000000004</v>
      </c>
      <c r="AQ322" s="24">
        <f t="shared" si="150"/>
        <v>3.4558999999999997</v>
      </c>
      <c r="AR322" s="24">
        <f t="shared" si="151"/>
        <v>3.4690000000000012</v>
      </c>
      <c r="AS322" s="24">
        <f t="shared" si="152"/>
        <v>1.8280999999999992</v>
      </c>
      <c r="AT322" s="24">
        <f t="shared" si="153"/>
        <v>3.5176000000000016</v>
      </c>
      <c r="AU322" s="24">
        <f t="shared" si="154"/>
        <v>3.59</v>
      </c>
      <c r="AV322" s="24">
        <f t="shared" si="155"/>
        <v>1.9620999999999995</v>
      </c>
      <c r="AW322" s="24">
        <f t="shared" si="156"/>
        <v>3.7327000000000012</v>
      </c>
      <c r="AX322" s="24">
        <f t="shared" si="157"/>
        <v>2.1195999999999984</v>
      </c>
      <c r="AY322" s="24"/>
      <c r="AZ322" s="24"/>
      <c r="BA322" s="24"/>
      <c r="BB322" s="24"/>
      <c r="BC322" s="17">
        <v>15.948499999999999</v>
      </c>
      <c r="BD322" s="12">
        <v>25.099</v>
      </c>
    </row>
    <row r="323" spans="1:56">
      <c r="A323" s="2">
        <v>319</v>
      </c>
      <c r="B323" s="5">
        <v>39545</v>
      </c>
      <c r="C323" s="14">
        <v>37.17</v>
      </c>
      <c r="D323" s="4">
        <f t="shared" si="158"/>
        <v>590.89149000000009</v>
      </c>
      <c r="E323" s="14">
        <v>60.37</v>
      </c>
      <c r="F323" s="15">
        <f t="shared" si="159"/>
        <v>959.70188999999993</v>
      </c>
      <c r="G323" s="14">
        <v>74.98</v>
      </c>
      <c r="H323" s="15">
        <f t="shared" si="160"/>
        <v>1191.9570600000002</v>
      </c>
      <c r="I323" s="14">
        <v>45.03</v>
      </c>
      <c r="J323" s="15">
        <f t="shared" si="161"/>
        <v>715.84190999999998</v>
      </c>
      <c r="K323" s="14">
        <v>33.414999999999999</v>
      </c>
      <c r="L323" s="15">
        <f t="shared" si="162"/>
        <v>531.19825500000002</v>
      </c>
      <c r="M323" s="14">
        <v>37.26</v>
      </c>
      <c r="N323" s="15">
        <f t="shared" si="163"/>
        <v>592.32222000000002</v>
      </c>
      <c r="O323" s="16">
        <v>36.1</v>
      </c>
      <c r="P323" s="15">
        <f t="shared" si="136"/>
        <v>901.29065000000003</v>
      </c>
      <c r="Q323" s="11">
        <v>76.239999999999995</v>
      </c>
      <c r="R323" s="15">
        <f t="shared" si="137"/>
        <v>1903.4459599999998</v>
      </c>
      <c r="S323" s="11">
        <v>72.27</v>
      </c>
      <c r="T323" s="15">
        <f t="shared" si="138"/>
        <v>1804.328955</v>
      </c>
      <c r="U323" s="11">
        <v>63.26</v>
      </c>
      <c r="V323" s="15">
        <f t="shared" si="139"/>
        <v>1579.3807899999999</v>
      </c>
      <c r="W323" s="11">
        <v>93.49</v>
      </c>
      <c r="X323" s="15">
        <f t="shared" si="140"/>
        <v>2334.1180850000001</v>
      </c>
      <c r="Y323" s="11">
        <v>52.05</v>
      </c>
      <c r="Z323" s="15">
        <f t="shared" si="141"/>
        <v>1299.5063249999998</v>
      </c>
      <c r="AA323" s="23">
        <v>81.176000000000002</v>
      </c>
      <c r="AB323" s="15">
        <f t="shared" si="142"/>
        <v>20266.806040000003</v>
      </c>
      <c r="AC323" s="19">
        <v>95.195999999999998</v>
      </c>
      <c r="AD323" s="15">
        <f t="shared" si="143"/>
        <v>23767.109339999995</v>
      </c>
      <c r="AE323" s="20">
        <v>85.53</v>
      </c>
      <c r="AF323" s="15">
        <f t="shared" si="144"/>
        <v>21353.847449999997</v>
      </c>
      <c r="AG323" s="21">
        <v>95.38</v>
      </c>
      <c r="AH323" s="15">
        <f t="shared" si="145"/>
        <v>15162.5586</v>
      </c>
      <c r="AI323" s="21">
        <v>114.29</v>
      </c>
      <c r="AJ323" s="15">
        <f t="shared" si="146"/>
        <v>18168.6813</v>
      </c>
      <c r="AK323" s="20">
        <v>151.1</v>
      </c>
      <c r="AL323" s="15">
        <f t="shared" si="147"/>
        <v>24020.367000000002</v>
      </c>
      <c r="AM323" s="29">
        <v>920.3</v>
      </c>
      <c r="AN323" s="15">
        <f t="shared" si="148"/>
        <v>14630.009099999999</v>
      </c>
      <c r="AO323" s="22">
        <v>278.31</v>
      </c>
      <c r="AP323" s="15">
        <f t="shared" si="149"/>
        <v>6948.4266150000003</v>
      </c>
      <c r="AQ323" s="24">
        <f t="shared" si="150"/>
        <v>3.5073999999999987</v>
      </c>
      <c r="AR323" s="24">
        <f t="shared" si="151"/>
        <v>3.5205000000000002</v>
      </c>
      <c r="AS323" s="24">
        <f t="shared" si="152"/>
        <v>1.9605999999999995</v>
      </c>
      <c r="AT323" s="24">
        <f t="shared" si="153"/>
        <v>3.5691000000000006</v>
      </c>
      <c r="AU323" s="24">
        <f t="shared" si="154"/>
        <v>3.6414999999999988</v>
      </c>
      <c r="AV323" s="24">
        <f t="shared" si="155"/>
        <v>2.0945999999999998</v>
      </c>
      <c r="AW323" s="24">
        <f t="shared" si="156"/>
        <v>3.7842000000000002</v>
      </c>
      <c r="AX323" s="24">
        <f t="shared" si="157"/>
        <v>2.2520999999999987</v>
      </c>
      <c r="AY323" s="24"/>
      <c r="AZ323" s="24"/>
      <c r="BA323" s="24"/>
      <c r="BB323" s="24"/>
      <c r="BC323" s="17">
        <v>15.897</v>
      </c>
      <c r="BD323" s="12">
        <v>24.9665</v>
      </c>
    </row>
    <row r="324" spans="1:56">
      <c r="A324" s="2">
        <v>320</v>
      </c>
      <c r="B324" s="5">
        <v>39546</v>
      </c>
      <c r="C324" s="14">
        <v>37.99</v>
      </c>
      <c r="D324" s="4">
        <f t="shared" si="158"/>
        <v>606.41537499999993</v>
      </c>
      <c r="E324" s="14">
        <v>60.51</v>
      </c>
      <c r="F324" s="15">
        <f t="shared" si="159"/>
        <v>965.89087499999994</v>
      </c>
      <c r="G324" s="14">
        <v>75.02</v>
      </c>
      <c r="H324" s="15">
        <f t="shared" si="160"/>
        <v>1197.5067499999998</v>
      </c>
      <c r="I324" s="14">
        <v>43.24</v>
      </c>
      <c r="J324" s="15">
        <f t="shared" si="161"/>
        <v>690.21849999999995</v>
      </c>
      <c r="K324" s="14">
        <v>33.265000000000001</v>
      </c>
      <c r="L324" s="15">
        <f t="shared" si="162"/>
        <v>530.99256249999996</v>
      </c>
      <c r="M324" s="14">
        <v>36.950000000000003</v>
      </c>
      <c r="N324" s="15">
        <f t="shared" si="163"/>
        <v>589.81437500000004</v>
      </c>
      <c r="O324" s="16">
        <v>35.78</v>
      </c>
      <c r="P324" s="15">
        <f t="shared" si="136"/>
        <v>896.68258000000003</v>
      </c>
      <c r="Q324" s="11">
        <v>76.09</v>
      </c>
      <c r="R324" s="15">
        <f t="shared" si="137"/>
        <v>1906.89149</v>
      </c>
      <c r="S324" s="11">
        <v>71.52</v>
      </c>
      <c r="T324" s="15">
        <f t="shared" si="138"/>
        <v>1792.3627199999999</v>
      </c>
      <c r="U324" s="11">
        <v>60.49</v>
      </c>
      <c r="V324" s="15">
        <f t="shared" si="139"/>
        <v>1515.9398900000001</v>
      </c>
      <c r="W324" s="11">
        <v>93.75</v>
      </c>
      <c r="X324" s="15">
        <f t="shared" si="140"/>
        <v>2349.46875</v>
      </c>
      <c r="Y324" s="11">
        <v>52.37</v>
      </c>
      <c r="Z324" s="15">
        <f t="shared" si="141"/>
        <v>1312.4445699999999</v>
      </c>
      <c r="AA324" s="23">
        <v>81.191000000000003</v>
      </c>
      <c r="AB324" s="15">
        <f t="shared" si="142"/>
        <v>20347.276510000003</v>
      </c>
      <c r="AC324" s="19">
        <v>95.281000000000006</v>
      </c>
      <c r="AD324" s="15">
        <f t="shared" si="143"/>
        <v>23878.37141</v>
      </c>
      <c r="AE324" s="20">
        <v>85.85</v>
      </c>
      <c r="AF324" s="15">
        <f t="shared" si="144"/>
        <v>21514.868499999997</v>
      </c>
      <c r="AG324" s="21">
        <v>95.43</v>
      </c>
      <c r="AH324" s="15">
        <f t="shared" si="145"/>
        <v>15233.01375</v>
      </c>
      <c r="AI324" s="21">
        <v>114.58</v>
      </c>
      <c r="AJ324" s="15">
        <f t="shared" si="146"/>
        <v>18289.832499999997</v>
      </c>
      <c r="AK324" s="20">
        <v>151.05000000000001</v>
      </c>
      <c r="AL324" s="15">
        <f t="shared" si="147"/>
        <v>24111.356249999997</v>
      </c>
      <c r="AM324" s="29">
        <v>915.3</v>
      </c>
      <c r="AN324" s="15">
        <f t="shared" si="148"/>
        <v>14610.476249999998</v>
      </c>
      <c r="AO324" s="22">
        <v>275.89</v>
      </c>
      <c r="AP324" s="15">
        <f t="shared" si="149"/>
        <v>6914.0792899999997</v>
      </c>
      <c r="AQ324" s="24">
        <f t="shared" si="150"/>
        <v>3.4419000000000004</v>
      </c>
      <c r="AR324" s="24">
        <f t="shared" si="151"/>
        <v>3.4550000000000018</v>
      </c>
      <c r="AS324" s="24">
        <f t="shared" si="152"/>
        <v>1.8660999999999994</v>
      </c>
      <c r="AT324" s="24">
        <f t="shared" si="153"/>
        <v>3.5036000000000023</v>
      </c>
      <c r="AU324" s="24">
        <f t="shared" si="154"/>
        <v>3.5760000000000005</v>
      </c>
      <c r="AV324" s="24">
        <f t="shared" si="155"/>
        <v>2.0000999999999998</v>
      </c>
      <c r="AW324" s="24">
        <f t="shared" si="156"/>
        <v>3.7187000000000019</v>
      </c>
      <c r="AX324" s="24">
        <f t="shared" si="157"/>
        <v>2.1575999999999986</v>
      </c>
      <c r="AY324" s="24"/>
      <c r="AZ324" s="24"/>
      <c r="BA324" s="24"/>
      <c r="BB324" s="24"/>
      <c r="BC324" s="17">
        <v>15.962499999999999</v>
      </c>
      <c r="BD324" s="12">
        <v>25.061</v>
      </c>
    </row>
    <row r="325" spans="1:56">
      <c r="A325" s="2">
        <v>321</v>
      </c>
      <c r="B325" s="5">
        <v>39547</v>
      </c>
      <c r="C325" s="14">
        <v>36.96</v>
      </c>
      <c r="D325" s="4">
        <f t="shared" si="158"/>
        <v>586.77696000000003</v>
      </c>
      <c r="E325" s="14">
        <v>60.78</v>
      </c>
      <c r="F325" s="15">
        <f t="shared" si="159"/>
        <v>964.94327999999996</v>
      </c>
      <c r="G325" s="14">
        <v>78.599999999999994</v>
      </c>
      <c r="H325" s="15">
        <f t="shared" si="160"/>
        <v>1247.8535999999999</v>
      </c>
      <c r="I325" s="14">
        <v>43.41</v>
      </c>
      <c r="J325" s="15">
        <f t="shared" si="161"/>
        <v>689.17715999999996</v>
      </c>
      <c r="K325" s="14">
        <v>33.22</v>
      </c>
      <c r="L325" s="15">
        <f t="shared" si="162"/>
        <v>527.40071999999998</v>
      </c>
      <c r="M325" s="14">
        <v>36.44</v>
      </c>
      <c r="N325" s="15">
        <f t="shared" si="163"/>
        <v>578.52143999999998</v>
      </c>
      <c r="O325" s="16">
        <v>35.869999999999997</v>
      </c>
      <c r="P325" s="15">
        <f t="shared" ref="P325:P388" si="164">O325*BD325</f>
        <v>901.23374999999999</v>
      </c>
      <c r="Q325" s="11">
        <v>75.260000000000005</v>
      </c>
      <c r="R325" s="15">
        <f t="shared" ref="R325:R388" si="165">Q325*BD325</f>
        <v>1890.9075</v>
      </c>
      <c r="S325" s="11">
        <v>70.83</v>
      </c>
      <c r="T325" s="15">
        <f t="shared" ref="T325:T388" si="166">S325*BD325</f>
        <v>1779.60375</v>
      </c>
      <c r="U325" s="11">
        <v>59.05</v>
      </c>
      <c r="V325" s="15">
        <f t="shared" ref="V325:V388" si="167">U325*BD325</f>
        <v>1483.6312499999999</v>
      </c>
      <c r="W325" s="11">
        <v>92.7</v>
      </c>
      <c r="X325" s="15">
        <f t="shared" ref="X325:X388" si="168">W325*BD325</f>
        <v>2329.0875000000001</v>
      </c>
      <c r="Y325" s="11">
        <v>52.86</v>
      </c>
      <c r="Z325" s="15">
        <f t="shared" ref="Z325:Z388" si="169">Y325*BD325</f>
        <v>1328.1075000000001</v>
      </c>
      <c r="AA325" s="23">
        <v>81.239999999999995</v>
      </c>
      <c r="AB325" s="15">
        <f t="shared" ref="AB325:AB388" si="170">AA325*BD325*10</f>
        <v>20411.55</v>
      </c>
      <c r="AC325" s="19">
        <v>95.421999999999997</v>
      </c>
      <c r="AD325" s="15">
        <f t="shared" ref="AD325:AD388" si="171">AC325*BD325*10</f>
        <v>23974.7775</v>
      </c>
      <c r="AE325" s="20">
        <v>85.61</v>
      </c>
      <c r="AF325" s="15">
        <f t="shared" ref="AF325:AF388" si="172">AE325*BD325*10</f>
        <v>21509.512500000001</v>
      </c>
      <c r="AG325" s="21">
        <v>95.38</v>
      </c>
      <c r="AH325" s="15">
        <f t="shared" ref="AH325:AH388" si="173">AG325*BC325*10</f>
        <v>15142.528799999998</v>
      </c>
      <c r="AI325" s="21">
        <v>114.79</v>
      </c>
      <c r="AJ325" s="15">
        <f t="shared" ref="AJ325:AJ388" si="174">AI325*BC325*10</f>
        <v>18224.060400000002</v>
      </c>
      <c r="AK325" s="20">
        <v>150.80000000000001</v>
      </c>
      <c r="AL325" s="15">
        <f t="shared" ref="AL325:AL388" si="175">AK325*BC325*10</f>
        <v>23941.008000000002</v>
      </c>
      <c r="AM325" s="29">
        <v>932.5</v>
      </c>
      <c r="AN325" s="15">
        <f t="shared" ref="AN325:AN388" si="176">AM325*BC325</f>
        <v>14804.369999999999</v>
      </c>
      <c r="AO325" s="22">
        <v>278.48</v>
      </c>
      <c r="AP325" s="15">
        <f t="shared" ref="AP325:AP388" si="177">AO325*BD325</f>
        <v>6996.81</v>
      </c>
      <c r="AQ325" s="24">
        <f t="shared" ref="AQ325:AQ388" si="178">-BC325+19.4044</f>
        <v>3.5283999999999995</v>
      </c>
      <c r="AR325" s="24">
        <f t="shared" ref="AR325:AR388" si="179">-BC325+19.4175</f>
        <v>3.541500000000001</v>
      </c>
      <c r="AS325" s="24">
        <f t="shared" ref="AS325:AS388" si="180">-BD325+26.9271</f>
        <v>1.8020999999999994</v>
      </c>
      <c r="AT325" s="24">
        <f t="shared" ref="AT325:AT388" si="181">-BC325+19.4661</f>
        <v>3.5901000000000014</v>
      </c>
      <c r="AU325" s="24">
        <f t="shared" ref="AU325:AU388" si="182">-BC325+19.5385</f>
        <v>3.6624999999999996</v>
      </c>
      <c r="AV325" s="24">
        <f t="shared" ref="AV325:AV388" si="183">-BD325+27.0611</f>
        <v>1.9360999999999997</v>
      </c>
      <c r="AW325" s="24">
        <f t="shared" ref="AW325:AW388" si="184">-BC325+19.6812</f>
        <v>3.805200000000001</v>
      </c>
      <c r="AX325" s="24">
        <f t="shared" ref="AX325:AX388" si="185">-BD325+27.2186</f>
        <v>2.0935999999999986</v>
      </c>
      <c r="AY325" s="24"/>
      <c r="AZ325" s="24"/>
      <c r="BA325" s="24"/>
      <c r="BB325" s="24"/>
      <c r="BC325" s="17">
        <v>15.875999999999999</v>
      </c>
      <c r="BD325" s="12">
        <v>25.125</v>
      </c>
    </row>
    <row r="326" spans="1:56">
      <c r="A326" s="2">
        <v>322</v>
      </c>
      <c r="B326" s="5">
        <v>39548</v>
      </c>
      <c r="C326" s="14">
        <v>38.07</v>
      </c>
      <c r="D326" s="4">
        <f t="shared" si="158"/>
        <v>605.25589500000001</v>
      </c>
      <c r="E326" s="14">
        <v>61.33</v>
      </c>
      <c r="F326" s="15">
        <f t="shared" si="159"/>
        <v>975.05500499999994</v>
      </c>
      <c r="G326" s="14">
        <v>78.430000000000007</v>
      </c>
      <c r="H326" s="15">
        <f t="shared" si="160"/>
        <v>1246.9193550000002</v>
      </c>
      <c r="I326" s="14">
        <v>43.84</v>
      </c>
      <c r="J326" s="15">
        <f t="shared" si="161"/>
        <v>696.99024000000009</v>
      </c>
      <c r="K326" s="14">
        <v>33.685000000000002</v>
      </c>
      <c r="L326" s="15">
        <f t="shared" si="162"/>
        <v>535.54097250000007</v>
      </c>
      <c r="M326" s="14">
        <v>36.75</v>
      </c>
      <c r="N326" s="15">
        <f t="shared" si="163"/>
        <v>584.26987499999996</v>
      </c>
      <c r="O326" s="16">
        <v>35.9</v>
      </c>
      <c r="P326" s="15">
        <f t="shared" si="164"/>
        <v>898.577</v>
      </c>
      <c r="Q326" s="11">
        <v>74.58</v>
      </c>
      <c r="R326" s="15">
        <f t="shared" si="165"/>
        <v>1866.7374</v>
      </c>
      <c r="S326" s="11">
        <v>71</v>
      </c>
      <c r="T326" s="15">
        <f t="shared" si="166"/>
        <v>1777.13</v>
      </c>
      <c r="U326" s="11">
        <v>58.99</v>
      </c>
      <c r="V326" s="15">
        <f t="shared" si="167"/>
        <v>1476.5197000000001</v>
      </c>
      <c r="W326" s="11">
        <v>91.9</v>
      </c>
      <c r="X326" s="15">
        <f t="shared" si="168"/>
        <v>2300.2570000000001</v>
      </c>
      <c r="Y326" s="11">
        <v>52.3</v>
      </c>
      <c r="Z326" s="15">
        <f t="shared" si="169"/>
        <v>1309.069</v>
      </c>
      <c r="AA326" s="23">
        <v>81.349999999999994</v>
      </c>
      <c r="AB326" s="15">
        <f t="shared" si="170"/>
        <v>20361.904999999999</v>
      </c>
      <c r="AC326" s="19">
        <v>95.275999999999996</v>
      </c>
      <c r="AD326" s="15">
        <f t="shared" si="171"/>
        <v>23847.5828</v>
      </c>
      <c r="AE326" s="20">
        <v>86.08</v>
      </c>
      <c r="AF326" s="15">
        <f t="shared" si="172"/>
        <v>21545.824000000001</v>
      </c>
      <c r="AG326" s="21">
        <v>95.68</v>
      </c>
      <c r="AH326" s="15">
        <f t="shared" si="173"/>
        <v>15211.684800000001</v>
      </c>
      <c r="AI326" s="21">
        <v>115.08</v>
      </c>
      <c r="AJ326" s="15">
        <f t="shared" si="174"/>
        <v>18295.9938</v>
      </c>
      <c r="AK326" s="20">
        <v>151.30000000000001</v>
      </c>
      <c r="AL326" s="15">
        <f t="shared" si="175"/>
        <v>24054.430500000002</v>
      </c>
      <c r="AM326" s="29">
        <v>929.4</v>
      </c>
      <c r="AN326" s="15">
        <f t="shared" si="176"/>
        <v>14776.0659</v>
      </c>
      <c r="AO326" s="22">
        <v>278.45</v>
      </c>
      <c r="AP326" s="15">
        <f t="shared" si="177"/>
        <v>6969.6035000000002</v>
      </c>
      <c r="AQ326" s="24">
        <f t="shared" si="178"/>
        <v>3.5058999999999987</v>
      </c>
      <c r="AR326" s="24">
        <f t="shared" si="179"/>
        <v>3.5190000000000001</v>
      </c>
      <c r="AS326" s="24">
        <f t="shared" si="180"/>
        <v>1.8970999999999982</v>
      </c>
      <c r="AT326" s="24">
        <f t="shared" si="181"/>
        <v>3.5676000000000005</v>
      </c>
      <c r="AU326" s="24">
        <f t="shared" si="182"/>
        <v>3.6399999999999988</v>
      </c>
      <c r="AV326" s="24">
        <f t="shared" si="183"/>
        <v>2.0310999999999986</v>
      </c>
      <c r="AW326" s="24">
        <f t="shared" si="184"/>
        <v>3.7827000000000002</v>
      </c>
      <c r="AX326" s="24">
        <f t="shared" si="185"/>
        <v>2.1885999999999974</v>
      </c>
      <c r="AY326" s="24"/>
      <c r="AZ326" s="24"/>
      <c r="BA326" s="24"/>
      <c r="BB326" s="24"/>
      <c r="BC326" s="17">
        <v>15.8985</v>
      </c>
      <c r="BD326" s="12">
        <v>25.03</v>
      </c>
    </row>
    <row r="327" spans="1:56">
      <c r="A327" s="2">
        <v>323</v>
      </c>
      <c r="B327" s="5">
        <v>39549</v>
      </c>
      <c r="C327" s="14">
        <v>36.51</v>
      </c>
      <c r="D327" s="4">
        <f t="shared" si="158"/>
        <v>576.67544999999996</v>
      </c>
      <c r="E327" s="14">
        <v>60.29</v>
      </c>
      <c r="F327" s="15">
        <f t="shared" si="159"/>
        <v>952.28054999999995</v>
      </c>
      <c r="G327" s="14">
        <v>76.86</v>
      </c>
      <c r="H327" s="15">
        <f t="shared" si="160"/>
        <v>1214.0037</v>
      </c>
      <c r="I327" s="14">
        <v>42.55</v>
      </c>
      <c r="J327" s="15">
        <f t="shared" si="161"/>
        <v>672.07724999999994</v>
      </c>
      <c r="K327" s="14">
        <v>33.344999999999999</v>
      </c>
      <c r="L327" s="15">
        <f t="shared" si="162"/>
        <v>526.68427499999996</v>
      </c>
      <c r="M327" s="14">
        <v>32.049999999999997</v>
      </c>
      <c r="N327" s="15">
        <f t="shared" si="163"/>
        <v>506.22974999999997</v>
      </c>
      <c r="O327" s="16">
        <v>34.94</v>
      </c>
      <c r="P327" s="15">
        <f t="shared" si="164"/>
        <v>872.34697999999992</v>
      </c>
      <c r="Q327" s="11">
        <v>73.52</v>
      </c>
      <c r="R327" s="15">
        <f t="shared" si="165"/>
        <v>1835.5738399999998</v>
      </c>
      <c r="S327" s="11">
        <v>67.930000000000007</v>
      </c>
      <c r="T327" s="15">
        <f t="shared" si="166"/>
        <v>1696.0083100000002</v>
      </c>
      <c r="U327" s="11">
        <v>58.86</v>
      </c>
      <c r="V327" s="15">
        <f t="shared" si="167"/>
        <v>1469.5576199999998</v>
      </c>
      <c r="W327" s="11">
        <v>91.4</v>
      </c>
      <c r="X327" s="15">
        <f t="shared" si="168"/>
        <v>2281.9838</v>
      </c>
      <c r="Y327" s="11">
        <v>51.12</v>
      </c>
      <c r="Z327" s="15">
        <f t="shared" si="169"/>
        <v>1276.3130399999998</v>
      </c>
      <c r="AA327" s="23">
        <v>81.816999999999993</v>
      </c>
      <c r="AB327" s="15">
        <f t="shared" si="170"/>
        <v>20427.250389999997</v>
      </c>
      <c r="AC327" s="19">
        <v>95.921000000000006</v>
      </c>
      <c r="AD327" s="15">
        <f t="shared" si="171"/>
        <v>23948.59607</v>
      </c>
      <c r="AE327" s="20">
        <v>86.1</v>
      </c>
      <c r="AF327" s="15">
        <f t="shared" si="172"/>
        <v>21496.587</v>
      </c>
      <c r="AG327" s="21">
        <v>95.4</v>
      </c>
      <c r="AH327" s="15">
        <f t="shared" si="173"/>
        <v>15068.43</v>
      </c>
      <c r="AI327" s="21">
        <v>115.23</v>
      </c>
      <c r="AJ327" s="15">
        <f t="shared" si="174"/>
        <v>18200.578500000003</v>
      </c>
      <c r="AK327" s="20">
        <v>151</v>
      </c>
      <c r="AL327" s="15">
        <f t="shared" si="175"/>
        <v>23850.45</v>
      </c>
      <c r="AM327" s="29">
        <v>925.4</v>
      </c>
      <c r="AN327" s="15">
        <f t="shared" si="176"/>
        <v>14616.692999999999</v>
      </c>
      <c r="AO327" s="22">
        <v>280.39999999999998</v>
      </c>
      <c r="AP327" s="15">
        <f t="shared" si="177"/>
        <v>7000.746799999999</v>
      </c>
      <c r="AQ327" s="24">
        <f t="shared" si="178"/>
        <v>3.6093999999999991</v>
      </c>
      <c r="AR327" s="24">
        <f t="shared" si="179"/>
        <v>3.6225000000000005</v>
      </c>
      <c r="AS327" s="24">
        <f t="shared" si="180"/>
        <v>1.9601000000000006</v>
      </c>
      <c r="AT327" s="24">
        <f t="shared" si="181"/>
        <v>3.6711000000000009</v>
      </c>
      <c r="AU327" s="24">
        <f t="shared" si="182"/>
        <v>3.7434999999999992</v>
      </c>
      <c r="AV327" s="24">
        <f t="shared" si="183"/>
        <v>2.094100000000001</v>
      </c>
      <c r="AW327" s="24">
        <f t="shared" si="184"/>
        <v>3.8862000000000005</v>
      </c>
      <c r="AX327" s="24">
        <f t="shared" si="185"/>
        <v>2.2515999999999998</v>
      </c>
      <c r="AY327" s="24"/>
      <c r="AZ327" s="24"/>
      <c r="BA327" s="24"/>
      <c r="BB327" s="24"/>
      <c r="BC327" s="17">
        <v>15.795</v>
      </c>
      <c r="BD327" s="12">
        <v>24.966999999999999</v>
      </c>
    </row>
    <row r="328" spans="1:56">
      <c r="A328" s="2">
        <v>324</v>
      </c>
      <c r="B328" s="5">
        <v>39552</v>
      </c>
      <c r="C328" s="14">
        <v>36.56</v>
      </c>
      <c r="D328" s="4">
        <f t="shared" si="158"/>
        <v>571.21344000000011</v>
      </c>
      <c r="E328" s="14">
        <v>61</v>
      </c>
      <c r="F328" s="15">
        <f t="shared" si="159"/>
        <v>953.06400000000008</v>
      </c>
      <c r="G328" s="14">
        <v>77.22</v>
      </c>
      <c r="H328" s="15">
        <f t="shared" si="160"/>
        <v>1206.4852800000001</v>
      </c>
      <c r="I328" s="14">
        <v>42.34</v>
      </c>
      <c r="J328" s="15">
        <f t="shared" si="161"/>
        <v>661.52016000000003</v>
      </c>
      <c r="K328" s="14">
        <v>33.03</v>
      </c>
      <c r="L328" s="15">
        <f t="shared" si="162"/>
        <v>516.06072000000006</v>
      </c>
      <c r="M328" s="14">
        <v>31.75</v>
      </c>
      <c r="N328" s="15">
        <f t="shared" si="163"/>
        <v>496.06200000000001</v>
      </c>
      <c r="O328" s="16">
        <v>33.79</v>
      </c>
      <c r="P328" s="15">
        <f t="shared" si="164"/>
        <v>834.71436999999992</v>
      </c>
      <c r="Q328" s="11">
        <v>72.64</v>
      </c>
      <c r="R328" s="15">
        <f t="shared" si="165"/>
        <v>1794.4259199999999</v>
      </c>
      <c r="S328" s="11">
        <v>68.31</v>
      </c>
      <c r="T328" s="15">
        <f t="shared" si="166"/>
        <v>1687.4619299999999</v>
      </c>
      <c r="U328" s="11">
        <v>58.95</v>
      </c>
      <c r="V328" s="15">
        <f t="shared" si="167"/>
        <v>1456.2418500000001</v>
      </c>
      <c r="W328" s="11">
        <v>90.8</v>
      </c>
      <c r="X328" s="15">
        <f t="shared" si="168"/>
        <v>2243.0324000000001</v>
      </c>
      <c r="Y328" s="11">
        <v>51.22</v>
      </c>
      <c r="Z328" s="15">
        <f t="shared" si="169"/>
        <v>1265.28766</v>
      </c>
      <c r="AA328" s="23">
        <v>81.86</v>
      </c>
      <c r="AB328" s="15">
        <f t="shared" si="170"/>
        <v>20221.875800000002</v>
      </c>
      <c r="AC328" s="19">
        <v>96.019000000000005</v>
      </c>
      <c r="AD328" s="15">
        <f t="shared" si="171"/>
        <v>23719.57357</v>
      </c>
      <c r="AE328" s="20">
        <v>85.86</v>
      </c>
      <c r="AF328" s="15">
        <f t="shared" si="172"/>
        <v>21209.995800000001</v>
      </c>
      <c r="AG328" s="21">
        <v>95.76</v>
      </c>
      <c r="AH328" s="15">
        <f t="shared" si="173"/>
        <v>14961.5424</v>
      </c>
      <c r="AI328" s="21">
        <v>115.3</v>
      </c>
      <c r="AJ328" s="15">
        <f t="shared" si="174"/>
        <v>18014.472000000002</v>
      </c>
      <c r="AK328" s="20">
        <v>151.44999999999999</v>
      </c>
      <c r="AL328" s="15">
        <f t="shared" si="175"/>
        <v>23662.547999999995</v>
      </c>
      <c r="AM328" s="29">
        <v>924.3</v>
      </c>
      <c r="AN328" s="15">
        <f t="shared" si="176"/>
        <v>14441.263199999999</v>
      </c>
      <c r="AO328" s="22">
        <v>282.14999999999998</v>
      </c>
      <c r="AP328" s="15">
        <f t="shared" si="177"/>
        <v>6969.9514499999996</v>
      </c>
      <c r="AQ328" s="24">
        <f t="shared" si="178"/>
        <v>3.7803999999999984</v>
      </c>
      <c r="AR328" s="24">
        <f t="shared" si="179"/>
        <v>3.7934999999999999</v>
      </c>
      <c r="AS328" s="24">
        <f t="shared" si="180"/>
        <v>2.2241</v>
      </c>
      <c r="AT328" s="24">
        <f t="shared" si="181"/>
        <v>3.8421000000000003</v>
      </c>
      <c r="AU328" s="24">
        <f t="shared" si="182"/>
        <v>3.9144999999999985</v>
      </c>
      <c r="AV328" s="24">
        <f t="shared" si="183"/>
        <v>2.3581000000000003</v>
      </c>
      <c r="AW328" s="24">
        <f t="shared" si="184"/>
        <v>4.0571999999999999</v>
      </c>
      <c r="AX328" s="24">
        <f t="shared" si="185"/>
        <v>2.5155999999999992</v>
      </c>
      <c r="AY328" s="24"/>
      <c r="AZ328" s="24"/>
      <c r="BA328" s="24"/>
      <c r="BB328" s="24"/>
      <c r="BC328" s="17">
        <v>15.624000000000001</v>
      </c>
      <c r="BD328" s="12">
        <v>24.702999999999999</v>
      </c>
    </row>
    <row r="329" spans="1:56">
      <c r="A329" s="2">
        <v>325</v>
      </c>
      <c r="B329" s="5">
        <v>39553</v>
      </c>
      <c r="C329" s="14">
        <v>36.549999999999997</v>
      </c>
      <c r="D329" s="4">
        <f t="shared" si="158"/>
        <v>573.79845</v>
      </c>
      <c r="E329" s="14">
        <v>60.94</v>
      </c>
      <c r="F329" s="15">
        <f t="shared" si="159"/>
        <v>956.69705999999996</v>
      </c>
      <c r="G329" s="14">
        <v>75.7</v>
      </c>
      <c r="H329" s="15">
        <f t="shared" si="160"/>
        <v>1188.4143000000001</v>
      </c>
      <c r="I329" s="14">
        <v>42.21</v>
      </c>
      <c r="J329" s="15">
        <f t="shared" si="161"/>
        <v>662.65479000000005</v>
      </c>
      <c r="K329" s="14">
        <v>32.909999999999997</v>
      </c>
      <c r="L329" s="15">
        <f t="shared" si="162"/>
        <v>516.65409</v>
      </c>
      <c r="M329" s="14">
        <v>31.98</v>
      </c>
      <c r="N329" s="15">
        <f t="shared" si="163"/>
        <v>502.05401999999998</v>
      </c>
      <c r="O329" s="16">
        <v>33.79</v>
      </c>
      <c r="P329" s="15">
        <f t="shared" si="164"/>
        <v>837.41757000000007</v>
      </c>
      <c r="Q329" s="11">
        <v>72.459999999999994</v>
      </c>
      <c r="R329" s="15">
        <f t="shared" si="165"/>
        <v>1795.7761799999998</v>
      </c>
      <c r="S329" s="11">
        <v>69.709999999999994</v>
      </c>
      <c r="T329" s="15">
        <f t="shared" si="166"/>
        <v>1727.62293</v>
      </c>
      <c r="U329" s="11">
        <v>58.9</v>
      </c>
      <c r="V329" s="15">
        <f t="shared" si="167"/>
        <v>1459.7187000000001</v>
      </c>
      <c r="W329" s="11">
        <v>91.4</v>
      </c>
      <c r="X329" s="15">
        <f t="shared" si="168"/>
        <v>2265.1662000000001</v>
      </c>
      <c r="Y329" s="11">
        <v>51.2</v>
      </c>
      <c r="Z329" s="15">
        <f t="shared" si="169"/>
        <v>1268.8896000000002</v>
      </c>
      <c r="AA329" s="23">
        <v>81.674999999999997</v>
      </c>
      <c r="AB329" s="15">
        <f t="shared" si="170"/>
        <v>20241.51525</v>
      </c>
      <c r="AC329" s="19">
        <v>95.686000000000007</v>
      </c>
      <c r="AD329" s="15">
        <f t="shared" si="171"/>
        <v>23713.861380000002</v>
      </c>
      <c r="AE329" s="20">
        <v>85.23</v>
      </c>
      <c r="AF329" s="15">
        <f t="shared" si="172"/>
        <v>21122.550900000002</v>
      </c>
      <c r="AG329" s="21">
        <v>95.52</v>
      </c>
      <c r="AH329" s="15">
        <f t="shared" si="173"/>
        <v>14995.684799999999</v>
      </c>
      <c r="AI329" s="21">
        <v>115.35</v>
      </c>
      <c r="AJ329" s="15">
        <f t="shared" si="174"/>
        <v>18108.796499999997</v>
      </c>
      <c r="AK329" s="20">
        <v>151.80000000000001</v>
      </c>
      <c r="AL329" s="15">
        <f t="shared" si="175"/>
        <v>23831.082000000002</v>
      </c>
      <c r="AM329" s="29">
        <v>928</v>
      </c>
      <c r="AN329" s="15">
        <f t="shared" si="176"/>
        <v>14568.672</v>
      </c>
      <c r="AO329" s="22">
        <v>287.87</v>
      </c>
      <c r="AP329" s="15">
        <f t="shared" si="177"/>
        <v>7134.2822100000003</v>
      </c>
      <c r="AQ329" s="24">
        <f t="shared" si="178"/>
        <v>3.7053999999999991</v>
      </c>
      <c r="AR329" s="24">
        <f t="shared" si="179"/>
        <v>3.7185000000000006</v>
      </c>
      <c r="AS329" s="24">
        <f t="shared" si="180"/>
        <v>2.1440999999999981</v>
      </c>
      <c r="AT329" s="24">
        <f t="shared" si="181"/>
        <v>3.767100000000001</v>
      </c>
      <c r="AU329" s="24">
        <f t="shared" si="182"/>
        <v>3.8394999999999992</v>
      </c>
      <c r="AV329" s="24">
        <f t="shared" si="183"/>
        <v>2.2780999999999985</v>
      </c>
      <c r="AW329" s="24">
        <f t="shared" si="184"/>
        <v>3.9822000000000006</v>
      </c>
      <c r="AX329" s="24">
        <f t="shared" si="185"/>
        <v>2.4355999999999973</v>
      </c>
      <c r="AY329" s="24"/>
      <c r="AZ329" s="24"/>
      <c r="BA329" s="24"/>
      <c r="BB329" s="24"/>
      <c r="BC329" s="17">
        <v>15.699</v>
      </c>
      <c r="BD329" s="12">
        <v>24.783000000000001</v>
      </c>
    </row>
    <row r="330" spans="1:56">
      <c r="A330" s="2">
        <v>326</v>
      </c>
      <c r="B330" s="5">
        <v>39554</v>
      </c>
      <c r="C330" s="14">
        <v>37.590000000000003</v>
      </c>
      <c r="D330" s="4">
        <f t="shared" si="158"/>
        <v>586.87387500000011</v>
      </c>
      <c r="E330" s="14">
        <v>61.15</v>
      </c>
      <c r="F330" s="15">
        <f t="shared" si="159"/>
        <v>954.70437500000003</v>
      </c>
      <c r="G330" s="14">
        <v>76.67</v>
      </c>
      <c r="H330" s="15">
        <f t="shared" si="160"/>
        <v>1197.0103750000001</v>
      </c>
      <c r="I330" s="14">
        <v>42.61</v>
      </c>
      <c r="J330" s="15">
        <f t="shared" si="161"/>
        <v>665.24862500000006</v>
      </c>
      <c r="K330" s="14">
        <v>33.034999999999997</v>
      </c>
      <c r="L330" s="15">
        <f t="shared" si="162"/>
        <v>515.7589375</v>
      </c>
      <c r="M330" s="14">
        <v>32.229999999999997</v>
      </c>
      <c r="N330" s="15">
        <f t="shared" si="163"/>
        <v>503.19087499999995</v>
      </c>
      <c r="O330" s="16">
        <v>33.31</v>
      </c>
      <c r="P330" s="15">
        <f t="shared" si="164"/>
        <v>829.18583000000012</v>
      </c>
      <c r="Q330" s="11">
        <v>74.650000000000006</v>
      </c>
      <c r="R330" s="15">
        <f t="shared" si="165"/>
        <v>1858.2624500000002</v>
      </c>
      <c r="S330" s="11">
        <v>71.02</v>
      </c>
      <c r="T330" s="15">
        <f t="shared" si="166"/>
        <v>1767.90086</v>
      </c>
      <c r="U330" s="11">
        <v>60.81</v>
      </c>
      <c r="V330" s="15">
        <f t="shared" si="167"/>
        <v>1513.74333</v>
      </c>
      <c r="W330" s="11">
        <v>92.61</v>
      </c>
      <c r="X330" s="15">
        <f t="shared" si="168"/>
        <v>2305.3407299999999</v>
      </c>
      <c r="Y330" s="11">
        <v>51.95</v>
      </c>
      <c r="Z330" s="15">
        <f t="shared" si="169"/>
        <v>1293.1913500000001</v>
      </c>
      <c r="AA330" s="23">
        <v>81.462000000000003</v>
      </c>
      <c r="AB330" s="15">
        <f t="shared" si="170"/>
        <v>20278.335660000004</v>
      </c>
      <c r="AC330" s="19">
        <v>95.317999999999998</v>
      </c>
      <c r="AD330" s="15">
        <f t="shared" si="171"/>
        <v>23727.509740000001</v>
      </c>
      <c r="AE330" s="20">
        <v>85.7</v>
      </c>
      <c r="AF330" s="15">
        <f t="shared" si="172"/>
        <v>21333.300999999999</v>
      </c>
      <c r="AG330" s="21">
        <v>95.11</v>
      </c>
      <c r="AH330" s="15">
        <f t="shared" si="173"/>
        <v>14849.04875</v>
      </c>
      <c r="AI330" s="21">
        <v>115.65</v>
      </c>
      <c r="AJ330" s="15">
        <f t="shared" si="174"/>
        <v>18055.856250000001</v>
      </c>
      <c r="AK330" s="20">
        <v>151.9</v>
      </c>
      <c r="AL330" s="15">
        <f t="shared" si="175"/>
        <v>23715.387500000001</v>
      </c>
      <c r="AM330" s="29">
        <v>945.2</v>
      </c>
      <c r="AN330" s="15">
        <f t="shared" si="176"/>
        <v>14756.935000000001</v>
      </c>
      <c r="AO330" s="22">
        <v>292.33999999999997</v>
      </c>
      <c r="AP330" s="15">
        <f t="shared" si="177"/>
        <v>7277.2196199999998</v>
      </c>
      <c r="AQ330" s="24">
        <f t="shared" si="178"/>
        <v>3.7918999999999983</v>
      </c>
      <c r="AR330" s="24">
        <f t="shared" si="179"/>
        <v>3.8049999999999997</v>
      </c>
      <c r="AS330" s="24">
        <f t="shared" si="180"/>
        <v>2.0340999999999987</v>
      </c>
      <c r="AT330" s="24">
        <f t="shared" si="181"/>
        <v>3.8536000000000001</v>
      </c>
      <c r="AU330" s="24">
        <f t="shared" si="182"/>
        <v>3.9259999999999984</v>
      </c>
      <c r="AV330" s="24">
        <f t="shared" si="183"/>
        <v>2.168099999999999</v>
      </c>
      <c r="AW330" s="24">
        <f t="shared" si="184"/>
        <v>4.0686999999999998</v>
      </c>
      <c r="AX330" s="24">
        <f t="shared" si="185"/>
        <v>2.3255999999999979</v>
      </c>
      <c r="AY330" s="24"/>
      <c r="AZ330" s="24"/>
      <c r="BA330" s="24"/>
      <c r="BB330" s="24"/>
      <c r="BC330" s="17">
        <v>15.612500000000001</v>
      </c>
      <c r="BD330" s="12">
        <v>24.893000000000001</v>
      </c>
    </row>
    <row r="331" spans="1:56">
      <c r="A331" s="2">
        <v>327</v>
      </c>
      <c r="B331" s="5">
        <v>39555</v>
      </c>
      <c r="C331" s="14">
        <v>38.17</v>
      </c>
      <c r="D331" s="4">
        <f t="shared" ref="D331:D362" si="186">C331*BC331</f>
        <v>600.96756500000004</v>
      </c>
      <c r="E331" s="14">
        <v>60.68</v>
      </c>
      <c r="F331" s="15">
        <f t="shared" ref="F331:F362" si="187">E331*BC331</f>
        <v>955.37626</v>
      </c>
      <c r="G331" s="14">
        <v>76.91</v>
      </c>
      <c r="H331" s="15">
        <f t="shared" ref="H331:H362" si="188">G331*BC331</f>
        <v>1210.9094949999999</v>
      </c>
      <c r="I331" s="14">
        <v>42.66</v>
      </c>
      <c r="J331" s="15">
        <f t="shared" ref="J331:J362" si="189">I331*BC331</f>
        <v>671.66036999999994</v>
      </c>
      <c r="K331" s="14">
        <v>33.774999999999999</v>
      </c>
      <c r="L331" s="15">
        <f t="shared" ref="L331:L362" si="190">K331*BC331</f>
        <v>531.77048749999994</v>
      </c>
      <c r="M331" s="14">
        <v>32.020000000000003</v>
      </c>
      <c r="N331" s="15">
        <f t="shared" ref="N331:N362" si="191">M331*BC331</f>
        <v>504.13889000000006</v>
      </c>
      <c r="O331" s="16">
        <v>33.93</v>
      </c>
      <c r="P331" s="15">
        <f t="shared" si="164"/>
        <v>848.84377499999994</v>
      </c>
      <c r="Q331" s="11">
        <v>74.7</v>
      </c>
      <c r="R331" s="15">
        <f t="shared" si="165"/>
        <v>1868.8072499999998</v>
      </c>
      <c r="S331" s="11">
        <v>70.72</v>
      </c>
      <c r="T331" s="15">
        <f t="shared" si="166"/>
        <v>1769.2375999999999</v>
      </c>
      <c r="U331" s="11">
        <v>60.77</v>
      </c>
      <c r="V331" s="15">
        <f t="shared" si="167"/>
        <v>1520.3134749999999</v>
      </c>
      <c r="W331" s="11">
        <v>92.6</v>
      </c>
      <c r="X331" s="15">
        <f t="shared" si="168"/>
        <v>2316.6204999999995</v>
      </c>
      <c r="Y331" s="11">
        <v>51.67</v>
      </c>
      <c r="Z331" s="15">
        <f t="shared" si="169"/>
        <v>1292.654225</v>
      </c>
      <c r="AA331" s="23">
        <v>81.224999999999994</v>
      </c>
      <c r="AB331" s="15">
        <f t="shared" si="170"/>
        <v>20320.464374999996</v>
      </c>
      <c r="AC331" s="19">
        <v>95.037000000000006</v>
      </c>
      <c r="AD331" s="15">
        <f t="shared" si="171"/>
        <v>23775.881475000002</v>
      </c>
      <c r="AE331" s="20">
        <v>85.45</v>
      </c>
      <c r="AF331" s="15">
        <f t="shared" si="172"/>
        <v>21377.453750000001</v>
      </c>
      <c r="AG331" s="21">
        <v>94.59</v>
      </c>
      <c r="AH331" s="15">
        <f t="shared" si="173"/>
        <v>14892.72255</v>
      </c>
      <c r="AI331" s="21">
        <v>116.23</v>
      </c>
      <c r="AJ331" s="15">
        <f t="shared" si="174"/>
        <v>18299.832350000001</v>
      </c>
      <c r="AK331" s="20">
        <v>152.69999999999999</v>
      </c>
      <c r="AL331" s="15">
        <f t="shared" si="175"/>
        <v>24041.851499999997</v>
      </c>
      <c r="AM331" s="29">
        <v>938.3</v>
      </c>
      <c r="AN331" s="15">
        <f t="shared" si="176"/>
        <v>14773.064349999999</v>
      </c>
      <c r="AO331" s="22">
        <v>293.75</v>
      </c>
      <c r="AP331" s="15">
        <f t="shared" si="177"/>
        <v>7348.8906249999991</v>
      </c>
      <c r="AQ331" s="24">
        <f t="shared" si="178"/>
        <v>3.6598999999999986</v>
      </c>
      <c r="AR331" s="24">
        <f t="shared" si="179"/>
        <v>3.673</v>
      </c>
      <c r="AS331" s="24">
        <f t="shared" si="180"/>
        <v>1.9096000000000011</v>
      </c>
      <c r="AT331" s="24">
        <f t="shared" si="181"/>
        <v>3.7216000000000005</v>
      </c>
      <c r="AU331" s="24">
        <f t="shared" si="182"/>
        <v>3.7939999999999987</v>
      </c>
      <c r="AV331" s="24">
        <f t="shared" si="183"/>
        <v>2.0436000000000014</v>
      </c>
      <c r="AW331" s="24">
        <f t="shared" si="184"/>
        <v>3.9367000000000001</v>
      </c>
      <c r="AX331" s="24">
        <f t="shared" si="185"/>
        <v>2.2011000000000003</v>
      </c>
      <c r="AY331" s="24"/>
      <c r="AZ331" s="24"/>
      <c r="BA331" s="24"/>
      <c r="BB331" s="24"/>
      <c r="BC331" s="17">
        <v>15.7445</v>
      </c>
      <c r="BD331" s="12">
        <v>25.017499999999998</v>
      </c>
    </row>
    <row r="332" spans="1:56">
      <c r="A332" s="2">
        <v>328</v>
      </c>
      <c r="B332" s="5">
        <v>39556</v>
      </c>
      <c r="C332" s="14">
        <v>39.299999999999997</v>
      </c>
      <c r="D332" s="4">
        <f t="shared" si="186"/>
        <v>623.71064999999999</v>
      </c>
      <c r="E332" s="14">
        <v>60.11</v>
      </c>
      <c r="F332" s="15">
        <f t="shared" si="187"/>
        <v>953.97575499999994</v>
      </c>
      <c r="G332" s="14">
        <v>78.66</v>
      </c>
      <c r="H332" s="15">
        <f t="shared" si="188"/>
        <v>1248.3735299999998</v>
      </c>
      <c r="I332" s="14">
        <v>43.32</v>
      </c>
      <c r="J332" s="15">
        <f t="shared" si="189"/>
        <v>687.51005999999995</v>
      </c>
      <c r="K332" s="14">
        <v>33.945</v>
      </c>
      <c r="L332" s="15">
        <f t="shared" si="190"/>
        <v>538.72412250000002</v>
      </c>
      <c r="M332" s="14">
        <v>32.69</v>
      </c>
      <c r="N332" s="15">
        <f t="shared" si="191"/>
        <v>518.806645</v>
      </c>
      <c r="O332" s="16">
        <v>34.83</v>
      </c>
      <c r="P332" s="15">
        <f t="shared" si="164"/>
        <v>874.32007499999997</v>
      </c>
      <c r="Q332" s="11">
        <v>77.39</v>
      </c>
      <c r="R332" s="15">
        <f t="shared" si="165"/>
        <v>1942.6824749999998</v>
      </c>
      <c r="S332" s="11">
        <v>72.150000000000006</v>
      </c>
      <c r="T332" s="15">
        <f t="shared" si="166"/>
        <v>1811.1453750000001</v>
      </c>
      <c r="U332" s="11">
        <v>61.01</v>
      </c>
      <c r="V332" s="15">
        <f t="shared" si="167"/>
        <v>1531.5035249999999</v>
      </c>
      <c r="W332" s="11">
        <v>93.95</v>
      </c>
      <c r="X332" s="15">
        <f t="shared" si="168"/>
        <v>2358.3798750000001</v>
      </c>
      <c r="Y332" s="11">
        <v>52.66</v>
      </c>
      <c r="Z332" s="15">
        <f t="shared" si="169"/>
        <v>1321.8976499999999</v>
      </c>
      <c r="AA332" s="23">
        <v>80.971000000000004</v>
      </c>
      <c r="AB332" s="15">
        <f t="shared" si="170"/>
        <v>20325.745275000001</v>
      </c>
      <c r="AC332" s="19">
        <v>94.543000000000006</v>
      </c>
      <c r="AD332" s="15">
        <f t="shared" si="171"/>
        <v>23732.656575000001</v>
      </c>
      <c r="AE332" s="20">
        <v>85.43</v>
      </c>
      <c r="AF332" s="15">
        <f t="shared" si="172"/>
        <v>21445.065749999998</v>
      </c>
      <c r="AG332" s="21">
        <v>94.32</v>
      </c>
      <c r="AH332" s="15">
        <f t="shared" si="173"/>
        <v>14969.0556</v>
      </c>
      <c r="AI332" s="21">
        <v>116.02</v>
      </c>
      <c r="AJ332" s="15">
        <f t="shared" si="174"/>
        <v>18412.954099999999</v>
      </c>
      <c r="AK332" s="20">
        <v>153.25</v>
      </c>
      <c r="AL332" s="15">
        <f t="shared" si="175"/>
        <v>24321.541250000002</v>
      </c>
      <c r="AM332" s="29">
        <v>917.6</v>
      </c>
      <c r="AN332" s="15">
        <f t="shared" si="176"/>
        <v>14562.7708</v>
      </c>
      <c r="AO332" s="22">
        <v>297.52</v>
      </c>
      <c r="AP332" s="15">
        <f t="shared" si="177"/>
        <v>7468.4957999999997</v>
      </c>
      <c r="AQ332" s="24">
        <f t="shared" si="178"/>
        <v>3.5338999999999992</v>
      </c>
      <c r="AR332" s="24">
        <f t="shared" si="179"/>
        <v>3.5470000000000006</v>
      </c>
      <c r="AS332" s="24">
        <f t="shared" si="180"/>
        <v>1.8246000000000002</v>
      </c>
      <c r="AT332" s="24">
        <f t="shared" si="181"/>
        <v>3.595600000000001</v>
      </c>
      <c r="AU332" s="24">
        <f t="shared" si="182"/>
        <v>3.6679999999999993</v>
      </c>
      <c r="AV332" s="24">
        <f t="shared" si="183"/>
        <v>1.9586000000000006</v>
      </c>
      <c r="AW332" s="24">
        <f t="shared" si="184"/>
        <v>3.8107000000000006</v>
      </c>
      <c r="AX332" s="24">
        <f t="shared" si="185"/>
        <v>2.1160999999999994</v>
      </c>
      <c r="AY332" s="24"/>
      <c r="AZ332" s="24"/>
      <c r="BA332" s="24"/>
      <c r="BB332" s="24"/>
      <c r="BC332" s="17">
        <v>15.8705</v>
      </c>
      <c r="BD332" s="12">
        <v>25.102499999999999</v>
      </c>
    </row>
    <row r="333" spans="1:56">
      <c r="A333" s="2">
        <v>329</v>
      </c>
      <c r="B333" s="5">
        <v>39559</v>
      </c>
      <c r="C333" s="14">
        <v>38.42</v>
      </c>
      <c r="D333" s="4">
        <f t="shared" si="186"/>
        <v>606.15233999999998</v>
      </c>
      <c r="E333" s="14">
        <v>60.35</v>
      </c>
      <c r="F333" s="15">
        <f t="shared" si="187"/>
        <v>952.14194999999995</v>
      </c>
      <c r="G333" s="14">
        <v>79.09</v>
      </c>
      <c r="H333" s="15">
        <f t="shared" si="188"/>
        <v>1247.8029300000001</v>
      </c>
      <c r="I333" s="14">
        <v>43.4</v>
      </c>
      <c r="J333" s="15">
        <f t="shared" si="189"/>
        <v>684.72179999999992</v>
      </c>
      <c r="K333" s="14">
        <v>34.31</v>
      </c>
      <c r="L333" s="15">
        <f t="shared" si="190"/>
        <v>541.30886999999996</v>
      </c>
      <c r="M333" s="14">
        <v>32.46</v>
      </c>
      <c r="N333" s="15">
        <f t="shared" si="191"/>
        <v>512.12141999999994</v>
      </c>
      <c r="O333" s="16">
        <v>34.26</v>
      </c>
      <c r="P333" s="15">
        <f t="shared" si="164"/>
        <v>859.41210000000001</v>
      </c>
      <c r="Q333" s="11">
        <v>76.5</v>
      </c>
      <c r="R333" s="15">
        <f t="shared" si="165"/>
        <v>1919.0025000000001</v>
      </c>
      <c r="S333" s="11">
        <v>71.83</v>
      </c>
      <c r="T333" s="15">
        <f t="shared" si="166"/>
        <v>1801.85555</v>
      </c>
      <c r="U333" s="11">
        <v>62.14</v>
      </c>
      <c r="V333" s="15">
        <f t="shared" si="167"/>
        <v>1558.7819000000002</v>
      </c>
      <c r="W333" s="11">
        <v>94.37</v>
      </c>
      <c r="X333" s="15">
        <f t="shared" si="168"/>
        <v>2367.2714500000002</v>
      </c>
      <c r="Y333" s="11">
        <v>53.14</v>
      </c>
      <c r="Z333" s="15">
        <f t="shared" si="169"/>
        <v>1333.0169000000001</v>
      </c>
      <c r="AA333" s="23">
        <v>80.998000000000005</v>
      </c>
      <c r="AB333" s="15">
        <f t="shared" si="170"/>
        <v>20318.348300000001</v>
      </c>
      <c r="AC333" s="19">
        <v>94.89</v>
      </c>
      <c r="AD333" s="15">
        <f t="shared" si="171"/>
        <v>23803.156500000001</v>
      </c>
      <c r="AE333" s="20">
        <v>85.58</v>
      </c>
      <c r="AF333" s="15">
        <f t="shared" si="172"/>
        <v>21467.743000000002</v>
      </c>
      <c r="AG333" s="21">
        <v>94.11</v>
      </c>
      <c r="AH333" s="15">
        <f t="shared" si="173"/>
        <v>14847.734699999999</v>
      </c>
      <c r="AI333" s="21">
        <v>116.08</v>
      </c>
      <c r="AJ333" s="15">
        <f t="shared" si="174"/>
        <v>18313.941599999998</v>
      </c>
      <c r="AK333" s="20">
        <v>153.19999999999999</v>
      </c>
      <c r="AL333" s="15">
        <f t="shared" si="175"/>
        <v>24170.363999999994</v>
      </c>
      <c r="AM333" s="29">
        <v>916.4</v>
      </c>
      <c r="AN333" s="15">
        <f t="shared" si="176"/>
        <v>14458.042799999999</v>
      </c>
      <c r="AO333" s="22">
        <v>297.45</v>
      </c>
      <c r="AP333" s="15">
        <f t="shared" si="177"/>
        <v>7461.5332500000004</v>
      </c>
      <c r="AQ333" s="24">
        <f t="shared" si="178"/>
        <v>3.6273999999999997</v>
      </c>
      <c r="AR333" s="24">
        <f t="shared" si="179"/>
        <v>3.6405000000000012</v>
      </c>
      <c r="AS333" s="24">
        <f t="shared" si="180"/>
        <v>1.8420999999999985</v>
      </c>
      <c r="AT333" s="24">
        <f t="shared" si="181"/>
        <v>3.6891000000000016</v>
      </c>
      <c r="AU333" s="24">
        <f t="shared" si="182"/>
        <v>3.7614999999999998</v>
      </c>
      <c r="AV333" s="24">
        <f t="shared" si="183"/>
        <v>1.9760999999999989</v>
      </c>
      <c r="AW333" s="24">
        <f t="shared" si="184"/>
        <v>3.9042000000000012</v>
      </c>
      <c r="AX333" s="24">
        <f t="shared" si="185"/>
        <v>2.1335999999999977</v>
      </c>
      <c r="AY333" s="24"/>
      <c r="AZ333" s="24"/>
      <c r="BA333" s="24"/>
      <c r="BB333" s="24"/>
      <c r="BC333" s="17">
        <v>15.776999999999999</v>
      </c>
      <c r="BD333" s="12">
        <v>25.085000000000001</v>
      </c>
    </row>
    <row r="334" spans="1:56">
      <c r="A334" s="2">
        <v>330</v>
      </c>
      <c r="B334" s="5">
        <v>39560</v>
      </c>
      <c r="C334" s="14">
        <v>37.83</v>
      </c>
      <c r="D334" s="4">
        <f t="shared" si="186"/>
        <v>592.20973500000002</v>
      </c>
      <c r="E334" s="14">
        <v>59.89</v>
      </c>
      <c r="F334" s="15">
        <f t="shared" si="187"/>
        <v>937.54800499999999</v>
      </c>
      <c r="G334" s="14">
        <v>78.56</v>
      </c>
      <c r="H334" s="15">
        <f t="shared" si="188"/>
        <v>1229.8175200000001</v>
      </c>
      <c r="I334" s="14">
        <v>43.73</v>
      </c>
      <c r="J334" s="15">
        <f t="shared" si="189"/>
        <v>684.57128499999999</v>
      </c>
      <c r="K334" s="14">
        <v>34.015000000000001</v>
      </c>
      <c r="L334" s="15">
        <f t="shared" si="190"/>
        <v>532.48781750000001</v>
      </c>
      <c r="M334" s="14">
        <v>32.33</v>
      </c>
      <c r="N334" s="15">
        <f t="shared" si="191"/>
        <v>506.10998499999999</v>
      </c>
      <c r="O334" s="16">
        <v>33.79</v>
      </c>
      <c r="P334" s="15">
        <f t="shared" si="164"/>
        <v>845.76369999999997</v>
      </c>
      <c r="Q334" s="11">
        <v>75.45</v>
      </c>
      <c r="R334" s="15">
        <f t="shared" si="165"/>
        <v>1888.5135000000002</v>
      </c>
      <c r="S334" s="11">
        <v>70.56</v>
      </c>
      <c r="T334" s="15">
        <f t="shared" si="166"/>
        <v>1766.1168000000002</v>
      </c>
      <c r="U334" s="11">
        <v>63.03</v>
      </c>
      <c r="V334" s="15">
        <f t="shared" si="167"/>
        <v>1577.6409000000001</v>
      </c>
      <c r="W334" s="11">
        <v>93.4</v>
      </c>
      <c r="X334" s="15">
        <f t="shared" si="168"/>
        <v>2337.8020000000001</v>
      </c>
      <c r="Y334" s="11">
        <v>51.48</v>
      </c>
      <c r="Z334" s="15">
        <f t="shared" si="169"/>
        <v>1288.5444</v>
      </c>
      <c r="AA334" s="23">
        <v>80.805000000000007</v>
      </c>
      <c r="AB334" s="15">
        <f t="shared" si="170"/>
        <v>20225.491500000004</v>
      </c>
      <c r="AC334" s="19">
        <v>94.753</v>
      </c>
      <c r="AD334" s="15">
        <f t="shared" si="171"/>
        <v>23716.675900000002</v>
      </c>
      <c r="AE334" s="20">
        <v>85.86</v>
      </c>
      <c r="AF334" s="15">
        <f t="shared" si="172"/>
        <v>21490.758000000002</v>
      </c>
      <c r="AG334" s="21">
        <v>94.3</v>
      </c>
      <c r="AH334" s="15">
        <f t="shared" si="173"/>
        <v>14762.193500000001</v>
      </c>
      <c r="AI334" s="21">
        <v>115.98</v>
      </c>
      <c r="AJ334" s="15">
        <f t="shared" si="174"/>
        <v>18156.089100000001</v>
      </c>
      <c r="AK334" s="20">
        <v>153.5</v>
      </c>
      <c r="AL334" s="15">
        <f t="shared" si="175"/>
        <v>24029.657500000001</v>
      </c>
      <c r="AM334" s="29">
        <v>917</v>
      </c>
      <c r="AN334" s="15">
        <f t="shared" si="176"/>
        <v>14355.1765</v>
      </c>
      <c r="AO334" s="22">
        <v>300.42</v>
      </c>
      <c r="AP334" s="15">
        <f t="shared" si="177"/>
        <v>7519.5126000000009</v>
      </c>
      <c r="AQ334" s="24">
        <f t="shared" si="178"/>
        <v>3.7498999999999985</v>
      </c>
      <c r="AR334" s="24">
        <f t="shared" si="179"/>
        <v>3.7629999999999999</v>
      </c>
      <c r="AS334" s="24">
        <f t="shared" si="180"/>
        <v>1.8970999999999982</v>
      </c>
      <c r="AT334" s="24">
        <f t="shared" si="181"/>
        <v>3.8116000000000003</v>
      </c>
      <c r="AU334" s="24">
        <f t="shared" si="182"/>
        <v>3.8839999999999986</v>
      </c>
      <c r="AV334" s="24">
        <f t="shared" si="183"/>
        <v>2.0310999999999986</v>
      </c>
      <c r="AW334" s="24">
        <f t="shared" si="184"/>
        <v>4.0266999999999999</v>
      </c>
      <c r="AX334" s="24">
        <f t="shared" si="185"/>
        <v>2.1885999999999974</v>
      </c>
      <c r="AY334" s="24"/>
      <c r="AZ334" s="24"/>
      <c r="BA334" s="24"/>
      <c r="BB334" s="24"/>
      <c r="BC334" s="17">
        <v>15.654500000000001</v>
      </c>
      <c r="BD334" s="12">
        <v>25.03</v>
      </c>
    </row>
    <row r="335" spans="1:56">
      <c r="A335" s="2">
        <v>331</v>
      </c>
      <c r="B335" s="5">
        <v>39561</v>
      </c>
      <c r="C335" s="14">
        <v>38.340000000000003</v>
      </c>
      <c r="D335" s="4">
        <f t="shared" si="186"/>
        <v>605.06271000000004</v>
      </c>
      <c r="E335" s="14">
        <v>60.32</v>
      </c>
      <c r="F335" s="15">
        <f t="shared" si="187"/>
        <v>951.94007999999997</v>
      </c>
      <c r="G335" s="14">
        <v>82.09</v>
      </c>
      <c r="H335" s="15">
        <f t="shared" si="188"/>
        <v>1295.5033350000001</v>
      </c>
      <c r="I335" s="14">
        <v>44.61</v>
      </c>
      <c r="J335" s="15">
        <f t="shared" si="189"/>
        <v>704.01271499999996</v>
      </c>
      <c r="K335" s="14">
        <v>33.79</v>
      </c>
      <c r="L335" s="15">
        <f t="shared" si="190"/>
        <v>533.25688500000001</v>
      </c>
      <c r="M335" s="14">
        <v>32.36</v>
      </c>
      <c r="N335" s="15">
        <f t="shared" si="191"/>
        <v>510.68933999999996</v>
      </c>
      <c r="O335" s="16">
        <v>33.9</v>
      </c>
      <c r="P335" s="15">
        <f t="shared" si="164"/>
        <v>849.92385000000002</v>
      </c>
      <c r="Q335" s="11">
        <v>74.78</v>
      </c>
      <c r="R335" s="15">
        <f t="shared" si="165"/>
        <v>1874.8467700000001</v>
      </c>
      <c r="S335" s="11">
        <v>73.25</v>
      </c>
      <c r="T335" s="15">
        <f t="shared" si="166"/>
        <v>1836.4873749999999</v>
      </c>
      <c r="U335" s="11">
        <v>63.3</v>
      </c>
      <c r="V335" s="15">
        <f t="shared" si="167"/>
        <v>1587.02595</v>
      </c>
      <c r="W335" s="11">
        <v>96.41</v>
      </c>
      <c r="X335" s="15">
        <f t="shared" si="168"/>
        <v>2417.1433149999998</v>
      </c>
      <c r="Y335" s="11">
        <v>52.13</v>
      </c>
      <c r="Z335" s="15">
        <f t="shared" si="169"/>
        <v>1306.9772950000001</v>
      </c>
      <c r="AA335" s="23">
        <v>80.923000000000002</v>
      </c>
      <c r="AB335" s="15">
        <f t="shared" si="170"/>
        <v>20288.609945</v>
      </c>
      <c r="AC335" s="19">
        <v>94.74</v>
      </c>
      <c r="AD335" s="15">
        <f t="shared" si="171"/>
        <v>23752.739099999999</v>
      </c>
      <c r="AE335" s="20">
        <v>85.56</v>
      </c>
      <c r="AF335" s="15">
        <f t="shared" si="172"/>
        <v>21451.1754</v>
      </c>
      <c r="AG335" s="21">
        <v>95.01</v>
      </c>
      <c r="AH335" s="15">
        <f t="shared" si="173"/>
        <v>14994.00315</v>
      </c>
      <c r="AI335" s="21">
        <v>116.13</v>
      </c>
      <c r="AJ335" s="15">
        <f t="shared" si="174"/>
        <v>18327.055949999998</v>
      </c>
      <c r="AK335" s="20">
        <v>153.9</v>
      </c>
      <c r="AL335" s="15">
        <f t="shared" si="175"/>
        <v>24287.728499999997</v>
      </c>
      <c r="AM335" s="29">
        <v>904.9</v>
      </c>
      <c r="AN335" s="15">
        <f t="shared" si="176"/>
        <v>14280.679349999999</v>
      </c>
      <c r="AO335" s="22">
        <v>303.85000000000002</v>
      </c>
      <c r="AP335" s="15">
        <f t="shared" si="177"/>
        <v>7617.9752750000007</v>
      </c>
      <c r="AQ335" s="24">
        <f t="shared" si="178"/>
        <v>3.6228999999999996</v>
      </c>
      <c r="AR335" s="24">
        <f t="shared" si="179"/>
        <v>3.636000000000001</v>
      </c>
      <c r="AS335" s="24">
        <f t="shared" si="180"/>
        <v>1.855599999999999</v>
      </c>
      <c r="AT335" s="24">
        <f t="shared" si="181"/>
        <v>3.6846000000000014</v>
      </c>
      <c r="AU335" s="24">
        <f t="shared" si="182"/>
        <v>3.7569999999999997</v>
      </c>
      <c r="AV335" s="24">
        <f t="shared" si="183"/>
        <v>1.9895999999999994</v>
      </c>
      <c r="AW335" s="24">
        <f t="shared" si="184"/>
        <v>3.8997000000000011</v>
      </c>
      <c r="AX335" s="24">
        <f t="shared" si="185"/>
        <v>2.1470999999999982</v>
      </c>
      <c r="AY335" s="24"/>
      <c r="AZ335" s="24"/>
      <c r="BA335" s="24"/>
      <c r="BB335" s="24"/>
      <c r="BC335" s="17">
        <v>15.781499999999999</v>
      </c>
      <c r="BD335" s="12">
        <v>25.0715</v>
      </c>
    </row>
    <row r="336" spans="1:56">
      <c r="A336" s="2">
        <v>332</v>
      </c>
      <c r="B336" s="5">
        <v>39562</v>
      </c>
      <c r="C336" s="14">
        <v>38.75</v>
      </c>
      <c r="D336" s="4">
        <f t="shared" si="186"/>
        <v>622.75124999999991</v>
      </c>
      <c r="E336" s="14">
        <v>60.25</v>
      </c>
      <c r="F336" s="15">
        <f t="shared" si="187"/>
        <v>968.27774999999986</v>
      </c>
      <c r="G336" s="14">
        <v>83</v>
      </c>
      <c r="H336" s="15">
        <f t="shared" si="188"/>
        <v>1333.8929999999998</v>
      </c>
      <c r="I336" s="14">
        <v>44.12</v>
      </c>
      <c r="J336" s="15">
        <f t="shared" si="189"/>
        <v>709.05251999999984</v>
      </c>
      <c r="K336" s="14">
        <v>34.03</v>
      </c>
      <c r="L336" s="15">
        <f t="shared" si="190"/>
        <v>546.89612999999997</v>
      </c>
      <c r="M336" s="14">
        <v>32.81</v>
      </c>
      <c r="N336" s="15">
        <f t="shared" si="191"/>
        <v>527.28950999999995</v>
      </c>
      <c r="O336" s="16">
        <v>33.58</v>
      </c>
      <c r="P336" s="15">
        <f t="shared" si="164"/>
        <v>845.79624999999999</v>
      </c>
      <c r="Q336" s="11">
        <v>75.569999999999993</v>
      </c>
      <c r="R336" s="15">
        <f t="shared" si="165"/>
        <v>1903.4193749999997</v>
      </c>
      <c r="S336" s="11">
        <v>74.400000000000006</v>
      </c>
      <c r="T336" s="15">
        <f t="shared" si="166"/>
        <v>1873.95</v>
      </c>
      <c r="U336" s="11">
        <v>63</v>
      </c>
      <c r="V336" s="15">
        <f t="shared" si="167"/>
        <v>1586.8125</v>
      </c>
      <c r="W336" s="11">
        <v>94.33</v>
      </c>
      <c r="X336" s="15">
        <f t="shared" si="168"/>
        <v>2375.9368749999999</v>
      </c>
      <c r="Y336" s="11">
        <v>53.96</v>
      </c>
      <c r="Z336" s="15">
        <f t="shared" si="169"/>
        <v>1359.1175000000001</v>
      </c>
      <c r="AA336" s="23">
        <v>80.822999999999993</v>
      </c>
      <c r="AB336" s="15">
        <f t="shared" si="170"/>
        <v>20357.293125</v>
      </c>
      <c r="AC336" s="19">
        <v>94.561999999999998</v>
      </c>
      <c r="AD336" s="15">
        <f t="shared" si="171"/>
        <v>23817.803749999999</v>
      </c>
      <c r="AE336" s="20">
        <v>85.67</v>
      </c>
      <c r="AF336" s="15">
        <f t="shared" si="172"/>
        <v>21578.131250000002</v>
      </c>
      <c r="AG336" s="21">
        <v>94.74</v>
      </c>
      <c r="AH336" s="15">
        <f t="shared" si="173"/>
        <v>15225.665399999998</v>
      </c>
      <c r="AI336" s="21">
        <v>116.39</v>
      </c>
      <c r="AJ336" s="15">
        <f t="shared" si="174"/>
        <v>18705.036899999999</v>
      </c>
      <c r="AK336" s="20">
        <v>153.9</v>
      </c>
      <c r="AL336" s="15">
        <f t="shared" si="175"/>
        <v>24733.268999999997</v>
      </c>
      <c r="AM336" s="29">
        <v>886.2</v>
      </c>
      <c r="AN336" s="15">
        <f t="shared" si="176"/>
        <v>14242.120199999999</v>
      </c>
      <c r="AO336" s="22">
        <v>300.77</v>
      </c>
      <c r="AP336" s="15">
        <f t="shared" si="177"/>
        <v>7575.6443749999999</v>
      </c>
      <c r="AQ336" s="24">
        <f t="shared" si="178"/>
        <v>3.333400000000001</v>
      </c>
      <c r="AR336" s="24">
        <f t="shared" si="179"/>
        <v>3.3465000000000025</v>
      </c>
      <c r="AS336" s="24">
        <f t="shared" si="180"/>
        <v>1.7395999999999994</v>
      </c>
      <c r="AT336" s="24">
        <f t="shared" si="181"/>
        <v>3.3951000000000029</v>
      </c>
      <c r="AU336" s="24">
        <f t="shared" si="182"/>
        <v>3.4675000000000011</v>
      </c>
      <c r="AV336" s="24">
        <f t="shared" si="183"/>
        <v>1.8735999999999997</v>
      </c>
      <c r="AW336" s="24">
        <f t="shared" si="184"/>
        <v>3.6102000000000025</v>
      </c>
      <c r="AX336" s="24">
        <f t="shared" si="185"/>
        <v>2.0310999999999986</v>
      </c>
      <c r="AY336" s="24"/>
      <c r="AZ336" s="24"/>
      <c r="BA336" s="24"/>
      <c r="BB336" s="24"/>
      <c r="BC336" s="17">
        <v>16.070999999999998</v>
      </c>
      <c r="BD336" s="12">
        <v>25.1875</v>
      </c>
    </row>
    <row r="337" spans="1:56">
      <c r="A337" s="2">
        <v>333</v>
      </c>
      <c r="B337" s="5">
        <v>39563</v>
      </c>
      <c r="C337" s="14">
        <v>38.94</v>
      </c>
      <c r="D337" s="4">
        <f t="shared" si="186"/>
        <v>629.03675999999996</v>
      </c>
      <c r="E337" s="14">
        <v>59.33</v>
      </c>
      <c r="F337" s="15">
        <f t="shared" si="187"/>
        <v>958.41681999999992</v>
      </c>
      <c r="G337" s="14">
        <v>84.84</v>
      </c>
      <c r="H337" s="15">
        <f t="shared" si="188"/>
        <v>1370.5053600000001</v>
      </c>
      <c r="I337" s="14">
        <v>45.12</v>
      </c>
      <c r="J337" s="15">
        <f t="shared" si="189"/>
        <v>728.86847999999998</v>
      </c>
      <c r="K337" s="14">
        <v>34.369999999999997</v>
      </c>
      <c r="L337" s="15">
        <f t="shared" si="190"/>
        <v>555.2129799999999</v>
      </c>
      <c r="M337" s="14">
        <v>33.33</v>
      </c>
      <c r="N337" s="15">
        <f t="shared" si="191"/>
        <v>538.41282000000001</v>
      </c>
      <c r="O337" s="16">
        <v>35.020000000000003</v>
      </c>
      <c r="P337" s="15">
        <f t="shared" si="164"/>
        <v>884.06239000000016</v>
      </c>
      <c r="Q337" s="11">
        <v>76.19</v>
      </c>
      <c r="R337" s="15">
        <f t="shared" si="165"/>
        <v>1923.378455</v>
      </c>
      <c r="S337" s="11">
        <v>74.75</v>
      </c>
      <c r="T337" s="15">
        <f t="shared" si="166"/>
        <v>1887.0263750000001</v>
      </c>
      <c r="U337" s="11">
        <v>64.78</v>
      </c>
      <c r="V337" s="15">
        <f t="shared" si="167"/>
        <v>1635.3387100000002</v>
      </c>
      <c r="W337" s="11">
        <v>94.21</v>
      </c>
      <c r="X337" s="15">
        <f t="shared" si="168"/>
        <v>2378.284345</v>
      </c>
      <c r="Y337" s="11">
        <v>55.71</v>
      </c>
      <c r="Z337" s="15">
        <f t="shared" si="169"/>
        <v>1406.3710950000002</v>
      </c>
      <c r="AA337" s="23">
        <v>80.787000000000006</v>
      </c>
      <c r="AB337" s="15">
        <f t="shared" si="170"/>
        <v>20394.274215000001</v>
      </c>
      <c r="AC337" s="19">
        <v>94.581999999999994</v>
      </c>
      <c r="AD337" s="15">
        <f t="shared" si="171"/>
        <v>23876.752990000001</v>
      </c>
      <c r="AE337" s="20">
        <v>86.33</v>
      </c>
      <c r="AF337" s="15">
        <f t="shared" si="172"/>
        <v>21793.576849999998</v>
      </c>
      <c r="AG337" s="21">
        <v>94.02</v>
      </c>
      <c r="AH337" s="15">
        <f t="shared" si="173"/>
        <v>15187.9908</v>
      </c>
      <c r="AI337" s="21">
        <v>116.39</v>
      </c>
      <c r="AJ337" s="15">
        <f t="shared" si="174"/>
        <v>18801.640599999999</v>
      </c>
      <c r="AK337" s="20">
        <v>154.4</v>
      </c>
      <c r="AL337" s="15">
        <f t="shared" si="175"/>
        <v>24941.775999999998</v>
      </c>
      <c r="AM337" s="29">
        <v>885.9</v>
      </c>
      <c r="AN337" s="15">
        <f t="shared" si="176"/>
        <v>14310.828599999999</v>
      </c>
      <c r="AO337" s="22">
        <v>304.05</v>
      </c>
      <c r="AP337" s="15">
        <f t="shared" si="177"/>
        <v>7675.5902250000008</v>
      </c>
      <c r="AQ337" s="24">
        <f t="shared" si="178"/>
        <v>3.2503999999999991</v>
      </c>
      <c r="AR337" s="24">
        <f t="shared" si="179"/>
        <v>3.2635000000000005</v>
      </c>
      <c r="AS337" s="24">
        <f t="shared" si="180"/>
        <v>1.6825999999999972</v>
      </c>
      <c r="AT337" s="24">
        <f t="shared" si="181"/>
        <v>3.3121000000000009</v>
      </c>
      <c r="AU337" s="24">
        <f t="shared" si="182"/>
        <v>3.3844999999999992</v>
      </c>
      <c r="AV337" s="24">
        <f t="shared" si="183"/>
        <v>1.8165999999999976</v>
      </c>
      <c r="AW337" s="24">
        <f t="shared" si="184"/>
        <v>3.5272000000000006</v>
      </c>
      <c r="AX337" s="24">
        <f t="shared" si="185"/>
        <v>1.9740999999999964</v>
      </c>
      <c r="AY337" s="24"/>
      <c r="AZ337" s="24"/>
      <c r="BA337" s="24"/>
      <c r="BB337" s="24"/>
      <c r="BC337" s="17">
        <v>16.154</v>
      </c>
      <c r="BD337" s="12">
        <v>25.244500000000002</v>
      </c>
    </row>
    <row r="338" spans="1:56">
      <c r="A338" s="2">
        <v>334</v>
      </c>
      <c r="B338" s="5">
        <v>39566</v>
      </c>
      <c r="C338" s="14">
        <v>39.1</v>
      </c>
      <c r="D338" s="4">
        <f t="shared" si="186"/>
        <v>629.1581000000001</v>
      </c>
      <c r="E338" s="14">
        <v>58.98</v>
      </c>
      <c r="F338" s="15">
        <f t="shared" si="187"/>
        <v>949.04718000000003</v>
      </c>
      <c r="G338" s="14">
        <v>84.98</v>
      </c>
      <c r="H338" s="15">
        <f t="shared" si="188"/>
        <v>1367.4131800000002</v>
      </c>
      <c r="I338" s="14">
        <v>44.82</v>
      </c>
      <c r="J338" s="15">
        <f t="shared" si="189"/>
        <v>721.19862000000001</v>
      </c>
      <c r="K338" s="14">
        <v>33.909999999999997</v>
      </c>
      <c r="L338" s="15">
        <f t="shared" si="190"/>
        <v>545.64580999999998</v>
      </c>
      <c r="M338" s="14">
        <v>33.17</v>
      </c>
      <c r="N338" s="15">
        <f t="shared" si="191"/>
        <v>533.73847000000001</v>
      </c>
      <c r="O338" s="16">
        <v>35.17</v>
      </c>
      <c r="P338" s="15">
        <f t="shared" si="164"/>
        <v>886.16090500000007</v>
      </c>
      <c r="Q338" s="11">
        <v>76.77</v>
      </c>
      <c r="R338" s="15">
        <f t="shared" si="165"/>
        <v>1934.3353049999998</v>
      </c>
      <c r="S338" s="11">
        <v>74.930000000000007</v>
      </c>
      <c r="T338" s="15">
        <f t="shared" si="166"/>
        <v>1887.9737450000002</v>
      </c>
      <c r="U338" s="11">
        <v>65.92</v>
      </c>
      <c r="V338" s="15">
        <f t="shared" si="167"/>
        <v>1660.9532800000002</v>
      </c>
      <c r="W338" s="11">
        <v>94.62</v>
      </c>
      <c r="X338" s="15">
        <f t="shared" si="168"/>
        <v>2384.09283</v>
      </c>
      <c r="Y338" s="11">
        <v>54.42</v>
      </c>
      <c r="Z338" s="15">
        <f t="shared" si="169"/>
        <v>1371.19353</v>
      </c>
      <c r="AA338" s="23">
        <v>81.203000000000003</v>
      </c>
      <c r="AB338" s="15">
        <f t="shared" si="170"/>
        <v>20460.313895000003</v>
      </c>
      <c r="AC338" s="19">
        <v>94.578999999999994</v>
      </c>
      <c r="AD338" s="15">
        <f t="shared" si="171"/>
        <v>23830.597734999996</v>
      </c>
      <c r="AE338" s="20">
        <v>86.51</v>
      </c>
      <c r="AF338" s="15">
        <f t="shared" si="172"/>
        <v>21797.492150000002</v>
      </c>
      <c r="AG338" s="21">
        <v>95.21</v>
      </c>
      <c r="AH338" s="15">
        <f t="shared" si="173"/>
        <v>15320.241100000001</v>
      </c>
      <c r="AI338" s="21">
        <v>116.25</v>
      </c>
      <c r="AJ338" s="15">
        <f t="shared" si="174"/>
        <v>18705.787500000002</v>
      </c>
      <c r="AK338" s="20">
        <v>153.25</v>
      </c>
      <c r="AL338" s="15">
        <f t="shared" si="175"/>
        <v>24659.457500000004</v>
      </c>
      <c r="AM338" s="29">
        <v>892.3</v>
      </c>
      <c r="AN338" s="15">
        <f t="shared" si="176"/>
        <v>14357.999299999999</v>
      </c>
      <c r="AO338" s="22">
        <v>301.89999999999998</v>
      </c>
      <c r="AP338" s="15">
        <f t="shared" si="177"/>
        <v>7606.8233499999997</v>
      </c>
      <c r="AQ338" s="24">
        <f t="shared" si="178"/>
        <v>3.3133999999999979</v>
      </c>
      <c r="AR338" s="24">
        <f t="shared" si="179"/>
        <v>3.3264999999999993</v>
      </c>
      <c r="AS338" s="24">
        <f t="shared" si="180"/>
        <v>1.730599999999999</v>
      </c>
      <c r="AT338" s="24">
        <f t="shared" si="181"/>
        <v>3.3750999999999998</v>
      </c>
      <c r="AU338" s="24">
        <f t="shared" si="182"/>
        <v>3.447499999999998</v>
      </c>
      <c r="AV338" s="24">
        <f t="shared" si="183"/>
        <v>1.8645999999999994</v>
      </c>
      <c r="AW338" s="24">
        <f t="shared" si="184"/>
        <v>3.5901999999999994</v>
      </c>
      <c r="AX338" s="24">
        <f t="shared" si="185"/>
        <v>2.0220999999999982</v>
      </c>
      <c r="AY338" s="24"/>
      <c r="AZ338" s="24"/>
      <c r="BA338" s="24"/>
      <c r="BB338" s="24"/>
      <c r="BC338" s="17">
        <v>16.091000000000001</v>
      </c>
      <c r="BD338" s="12">
        <v>25.1965</v>
      </c>
    </row>
    <row r="339" spans="1:56">
      <c r="A339" s="2">
        <v>335</v>
      </c>
      <c r="B339" s="5">
        <v>39567</v>
      </c>
      <c r="C339" s="14">
        <v>38.770000000000003</v>
      </c>
      <c r="D339" s="4">
        <f t="shared" si="186"/>
        <v>629.35340999999994</v>
      </c>
      <c r="E339" s="14">
        <v>58.72</v>
      </c>
      <c r="F339" s="15">
        <f t="shared" si="187"/>
        <v>953.20175999999981</v>
      </c>
      <c r="G339" s="14">
        <v>85.53</v>
      </c>
      <c r="H339" s="15">
        <f t="shared" si="188"/>
        <v>1388.4084899999998</v>
      </c>
      <c r="I339" s="14">
        <v>44.42</v>
      </c>
      <c r="J339" s="15">
        <f t="shared" si="189"/>
        <v>721.06985999999995</v>
      </c>
      <c r="K339" s="14">
        <v>34.115000000000002</v>
      </c>
      <c r="L339" s="15">
        <f t="shared" si="190"/>
        <v>553.78879499999994</v>
      </c>
      <c r="M339" s="14">
        <v>32.82</v>
      </c>
      <c r="N339" s="15">
        <f t="shared" si="191"/>
        <v>532.7670599999999</v>
      </c>
      <c r="O339" s="16">
        <v>35.020000000000003</v>
      </c>
      <c r="P339" s="15">
        <f t="shared" si="164"/>
        <v>884.86784999999998</v>
      </c>
      <c r="Q339" s="11">
        <v>76.5</v>
      </c>
      <c r="R339" s="15">
        <f t="shared" si="165"/>
        <v>1932.9637499999999</v>
      </c>
      <c r="S339" s="11">
        <v>73.55</v>
      </c>
      <c r="T339" s="15">
        <f t="shared" si="166"/>
        <v>1858.4246249999999</v>
      </c>
      <c r="U339" s="11">
        <v>64.680000000000007</v>
      </c>
      <c r="V339" s="15">
        <f t="shared" si="167"/>
        <v>1634.3019000000002</v>
      </c>
      <c r="W339" s="11">
        <v>93.84</v>
      </c>
      <c r="X339" s="15">
        <f t="shared" si="168"/>
        <v>2371.1021999999998</v>
      </c>
      <c r="Y339" s="11">
        <v>54.18</v>
      </c>
      <c r="Z339" s="15">
        <f t="shared" si="169"/>
        <v>1368.9931499999998</v>
      </c>
      <c r="AA339" s="23">
        <v>82.052000000000007</v>
      </c>
      <c r="AB339" s="15">
        <f t="shared" si="170"/>
        <v>20732.489100000003</v>
      </c>
      <c r="AC339" s="19">
        <v>94.96</v>
      </c>
      <c r="AD339" s="15">
        <f t="shared" si="171"/>
        <v>23994.017999999996</v>
      </c>
      <c r="AE339" s="20">
        <v>86.66</v>
      </c>
      <c r="AF339" s="15">
        <f t="shared" si="172"/>
        <v>21896.815499999997</v>
      </c>
      <c r="AG339" s="21">
        <v>95.94</v>
      </c>
      <c r="AH339" s="15">
        <f t="shared" si="173"/>
        <v>15573.940199999997</v>
      </c>
      <c r="AI339" s="21">
        <v>116.34</v>
      </c>
      <c r="AJ339" s="15">
        <f t="shared" si="174"/>
        <v>18885.472199999997</v>
      </c>
      <c r="AK339" s="20">
        <v>153.44999999999999</v>
      </c>
      <c r="AL339" s="15">
        <f t="shared" si="175"/>
        <v>24909.538499999995</v>
      </c>
      <c r="AM339" s="29">
        <v>871.8</v>
      </c>
      <c r="AN339" s="15">
        <f t="shared" si="176"/>
        <v>14151.929399999997</v>
      </c>
      <c r="AO339" s="22">
        <v>292.62</v>
      </c>
      <c r="AP339" s="15">
        <f t="shared" si="177"/>
        <v>7393.77585</v>
      </c>
      <c r="AQ339" s="24">
        <f t="shared" si="178"/>
        <v>3.171400000000002</v>
      </c>
      <c r="AR339" s="24">
        <f t="shared" si="179"/>
        <v>3.1845000000000034</v>
      </c>
      <c r="AS339" s="24">
        <f t="shared" si="180"/>
        <v>1.6596000000000011</v>
      </c>
      <c r="AT339" s="24">
        <f t="shared" si="181"/>
        <v>3.2331000000000039</v>
      </c>
      <c r="AU339" s="24">
        <f t="shared" si="182"/>
        <v>3.3055000000000021</v>
      </c>
      <c r="AV339" s="24">
        <f t="shared" si="183"/>
        <v>1.7936000000000014</v>
      </c>
      <c r="AW339" s="24">
        <f t="shared" si="184"/>
        <v>3.4482000000000035</v>
      </c>
      <c r="AX339" s="24">
        <f t="shared" si="185"/>
        <v>1.9511000000000003</v>
      </c>
      <c r="AY339" s="24"/>
      <c r="AZ339" s="24"/>
      <c r="BA339" s="24"/>
      <c r="BB339" s="24"/>
      <c r="BC339" s="17">
        <v>16.232999999999997</v>
      </c>
      <c r="BD339" s="12">
        <v>25.267499999999998</v>
      </c>
    </row>
    <row r="340" spans="1:56">
      <c r="A340" s="2">
        <v>336</v>
      </c>
      <c r="B340" s="5">
        <v>39568</v>
      </c>
      <c r="C340" s="14">
        <v>37.549999999999997</v>
      </c>
      <c r="D340" s="4">
        <f t="shared" si="186"/>
        <v>606.99574999999993</v>
      </c>
      <c r="E340" s="14">
        <v>58.87</v>
      </c>
      <c r="F340" s="15">
        <f t="shared" si="187"/>
        <v>951.6335499999999</v>
      </c>
      <c r="G340" s="14">
        <v>84.86</v>
      </c>
      <c r="H340" s="15">
        <f t="shared" si="188"/>
        <v>1371.7619</v>
      </c>
      <c r="I340" s="14">
        <v>44.11</v>
      </c>
      <c r="J340" s="15">
        <f t="shared" si="189"/>
        <v>713.03814999999997</v>
      </c>
      <c r="K340" s="14">
        <v>33.4</v>
      </c>
      <c r="L340" s="15">
        <f t="shared" si="190"/>
        <v>539.91099999999994</v>
      </c>
      <c r="M340" s="14">
        <v>32.700000000000003</v>
      </c>
      <c r="N340" s="15">
        <f t="shared" si="191"/>
        <v>528.59550000000002</v>
      </c>
      <c r="O340" s="16">
        <v>35.25</v>
      </c>
      <c r="P340" s="15">
        <f t="shared" si="164"/>
        <v>890.4855</v>
      </c>
      <c r="Q340" s="11">
        <v>76.97</v>
      </c>
      <c r="R340" s="15">
        <f t="shared" si="165"/>
        <v>1944.41614</v>
      </c>
      <c r="S340" s="11">
        <v>75.95</v>
      </c>
      <c r="T340" s="15">
        <f t="shared" si="166"/>
        <v>1918.6489000000001</v>
      </c>
      <c r="U340" s="11">
        <v>65.91</v>
      </c>
      <c r="V340" s="15">
        <f t="shared" si="167"/>
        <v>1665.0184199999999</v>
      </c>
      <c r="W340" s="11">
        <v>94.1</v>
      </c>
      <c r="X340" s="15">
        <f t="shared" si="168"/>
        <v>2377.1541999999999</v>
      </c>
      <c r="Y340" s="11">
        <v>54.66</v>
      </c>
      <c r="Z340" s="15">
        <f t="shared" si="169"/>
        <v>1380.8209199999999</v>
      </c>
      <c r="AA340" s="23">
        <v>82.498000000000005</v>
      </c>
      <c r="AB340" s="15">
        <f t="shared" si="170"/>
        <v>20840.644759999999</v>
      </c>
      <c r="AC340" s="19">
        <v>94.959000000000003</v>
      </c>
      <c r="AD340" s="15">
        <f t="shared" si="171"/>
        <v>23988.542580000001</v>
      </c>
      <c r="AE340" s="20">
        <v>86.81</v>
      </c>
      <c r="AF340" s="15">
        <f t="shared" si="172"/>
        <v>21929.942200000001</v>
      </c>
      <c r="AG340" s="21">
        <v>96.07</v>
      </c>
      <c r="AH340" s="15">
        <f t="shared" si="173"/>
        <v>15529.715499999998</v>
      </c>
      <c r="AI340" s="21">
        <v>116.35</v>
      </c>
      <c r="AJ340" s="15">
        <f t="shared" si="174"/>
        <v>18807.977499999997</v>
      </c>
      <c r="AK340" s="20">
        <v>154</v>
      </c>
      <c r="AL340" s="15">
        <f t="shared" si="175"/>
        <v>24894.1</v>
      </c>
      <c r="AM340" s="29">
        <v>877.8</v>
      </c>
      <c r="AN340" s="15">
        <f t="shared" si="176"/>
        <v>14189.636999999999</v>
      </c>
      <c r="AO340" s="22">
        <v>293</v>
      </c>
      <c r="AP340" s="15">
        <f t="shared" si="177"/>
        <v>7401.7660000000005</v>
      </c>
      <c r="AQ340" s="24">
        <f t="shared" si="178"/>
        <v>3.2393999999999998</v>
      </c>
      <c r="AR340" s="24">
        <f t="shared" si="179"/>
        <v>3.2525000000000013</v>
      </c>
      <c r="AS340" s="24">
        <f t="shared" si="180"/>
        <v>1.6650999999999989</v>
      </c>
      <c r="AT340" s="24">
        <f t="shared" si="181"/>
        <v>3.3011000000000017</v>
      </c>
      <c r="AU340" s="24">
        <f t="shared" si="182"/>
        <v>3.3734999999999999</v>
      </c>
      <c r="AV340" s="24">
        <f t="shared" si="183"/>
        <v>1.7990999999999993</v>
      </c>
      <c r="AW340" s="24">
        <f t="shared" si="184"/>
        <v>3.5162000000000013</v>
      </c>
      <c r="AX340" s="24">
        <f t="shared" si="185"/>
        <v>1.9565999999999981</v>
      </c>
      <c r="AY340" s="24"/>
      <c r="AZ340" s="24"/>
      <c r="BA340" s="24"/>
      <c r="BB340" s="24"/>
      <c r="BC340" s="17">
        <v>16.164999999999999</v>
      </c>
      <c r="BD340" s="12">
        <v>25.262</v>
      </c>
    </row>
    <row r="341" spans="1:56">
      <c r="A341" s="2">
        <v>337</v>
      </c>
      <c r="B341" s="5">
        <v>39570</v>
      </c>
      <c r="C341" s="14">
        <v>39.07</v>
      </c>
      <c r="D341" s="4">
        <f t="shared" si="186"/>
        <v>640.53311500000007</v>
      </c>
      <c r="E341" s="14">
        <v>58.77</v>
      </c>
      <c r="F341" s="15">
        <f t="shared" si="187"/>
        <v>963.50476500000013</v>
      </c>
      <c r="G341" s="14">
        <v>85.69</v>
      </c>
      <c r="H341" s="15">
        <f t="shared" si="188"/>
        <v>1404.844705</v>
      </c>
      <c r="I341" s="14">
        <v>45.36</v>
      </c>
      <c r="J341" s="15">
        <f t="shared" si="189"/>
        <v>743.65452000000005</v>
      </c>
      <c r="K341" s="14">
        <v>33.83</v>
      </c>
      <c r="L341" s="15">
        <f t="shared" si="190"/>
        <v>554.62593500000003</v>
      </c>
      <c r="M341" s="14">
        <v>33.340000000000003</v>
      </c>
      <c r="N341" s="15">
        <f t="shared" si="191"/>
        <v>546.5926300000001</v>
      </c>
      <c r="O341" s="16">
        <v>36.619999999999997</v>
      </c>
      <c r="P341" s="15">
        <f t="shared" si="164"/>
        <v>925.57049999999992</v>
      </c>
      <c r="Q341" s="11">
        <v>78.33</v>
      </c>
      <c r="R341" s="15">
        <f t="shared" si="165"/>
        <v>1979.7907499999999</v>
      </c>
      <c r="S341" s="11">
        <v>77.2</v>
      </c>
      <c r="T341" s="15">
        <f t="shared" si="166"/>
        <v>1951.23</v>
      </c>
      <c r="U341" s="11">
        <v>67.849999999999994</v>
      </c>
      <c r="V341" s="15">
        <f t="shared" si="167"/>
        <v>1714.9087499999998</v>
      </c>
      <c r="W341" s="11">
        <v>95.43</v>
      </c>
      <c r="X341" s="15">
        <f t="shared" si="168"/>
        <v>2411.99325</v>
      </c>
      <c r="Y341" s="11">
        <v>54.68</v>
      </c>
      <c r="Z341" s="15">
        <f t="shared" si="169"/>
        <v>1382.0369999999998</v>
      </c>
      <c r="AA341" s="23">
        <v>82.206999999999994</v>
      </c>
      <c r="AB341" s="15">
        <f t="shared" si="170"/>
        <v>20777.819249999997</v>
      </c>
      <c r="AC341" s="19">
        <v>94.748999999999995</v>
      </c>
      <c r="AD341" s="15">
        <f t="shared" si="171"/>
        <v>23947.809749999997</v>
      </c>
      <c r="AE341" s="20">
        <v>86.87</v>
      </c>
      <c r="AF341" s="15">
        <f t="shared" si="172"/>
        <v>21956.392500000002</v>
      </c>
      <c r="AG341" s="21">
        <v>96.26</v>
      </c>
      <c r="AH341" s="15">
        <f t="shared" si="173"/>
        <v>15781.345700000002</v>
      </c>
      <c r="AI341" s="21">
        <v>116.35</v>
      </c>
      <c r="AJ341" s="15">
        <f t="shared" si="174"/>
        <v>19075.000749999999</v>
      </c>
      <c r="AK341" s="20">
        <v>153.9</v>
      </c>
      <c r="AL341" s="15">
        <f t="shared" si="175"/>
        <v>25231.1355</v>
      </c>
      <c r="AM341" s="29">
        <v>856.8</v>
      </c>
      <c r="AN341" s="15">
        <f t="shared" si="176"/>
        <v>14046.8076</v>
      </c>
      <c r="AO341" s="22">
        <v>296.5</v>
      </c>
      <c r="AP341" s="15">
        <f t="shared" si="177"/>
        <v>7494.0374999999995</v>
      </c>
      <c r="AQ341" s="24">
        <f t="shared" si="178"/>
        <v>3.0098999999999982</v>
      </c>
      <c r="AR341" s="24">
        <f t="shared" si="179"/>
        <v>3.0229999999999997</v>
      </c>
      <c r="AS341" s="24">
        <f t="shared" si="180"/>
        <v>1.6521000000000008</v>
      </c>
      <c r="AT341" s="24">
        <f t="shared" si="181"/>
        <v>3.0716000000000001</v>
      </c>
      <c r="AU341" s="24">
        <f t="shared" si="182"/>
        <v>3.1439999999999984</v>
      </c>
      <c r="AV341" s="24">
        <f t="shared" si="183"/>
        <v>1.7861000000000011</v>
      </c>
      <c r="AW341" s="24">
        <f t="shared" si="184"/>
        <v>3.2866999999999997</v>
      </c>
      <c r="AX341" s="24">
        <f t="shared" si="185"/>
        <v>1.9436</v>
      </c>
      <c r="AY341" s="24"/>
      <c r="AZ341" s="24"/>
      <c r="BA341" s="24"/>
      <c r="BB341" s="24"/>
      <c r="BC341" s="17">
        <v>16.394500000000001</v>
      </c>
      <c r="BD341" s="12">
        <v>25.274999999999999</v>
      </c>
    </row>
    <row r="342" spans="1:56">
      <c r="A342" s="2">
        <v>338</v>
      </c>
      <c r="B342" s="5">
        <v>39573</v>
      </c>
      <c r="C342" s="14">
        <v>38.770000000000003</v>
      </c>
      <c r="D342" s="4">
        <f t="shared" si="186"/>
        <v>629.23709999999994</v>
      </c>
      <c r="E342" s="14">
        <v>58.38</v>
      </c>
      <c r="F342" s="15">
        <f t="shared" si="187"/>
        <v>947.50739999999985</v>
      </c>
      <c r="G342" s="14">
        <v>85.92</v>
      </c>
      <c r="H342" s="15">
        <f t="shared" si="188"/>
        <v>1394.4815999999998</v>
      </c>
      <c r="I342" s="14">
        <v>44.89</v>
      </c>
      <c r="J342" s="15">
        <f t="shared" si="189"/>
        <v>728.5646999999999</v>
      </c>
      <c r="K342" s="14">
        <v>33.49</v>
      </c>
      <c r="L342" s="15">
        <f t="shared" si="190"/>
        <v>543.54269999999997</v>
      </c>
      <c r="M342" s="14">
        <v>33.18</v>
      </c>
      <c r="N342" s="15">
        <f t="shared" si="191"/>
        <v>538.51139999999987</v>
      </c>
      <c r="O342" s="16">
        <v>36.799999999999997</v>
      </c>
      <c r="P342" s="15">
        <f t="shared" si="164"/>
        <v>925.79599999999994</v>
      </c>
      <c r="Q342" s="11">
        <v>78.83</v>
      </c>
      <c r="R342" s="15">
        <f t="shared" si="165"/>
        <v>1983.1657249999998</v>
      </c>
      <c r="S342" s="11">
        <v>76.650000000000006</v>
      </c>
      <c r="T342" s="15">
        <f t="shared" si="166"/>
        <v>1928.322375</v>
      </c>
      <c r="U342" s="11">
        <v>69.22</v>
      </c>
      <c r="V342" s="15">
        <f t="shared" si="167"/>
        <v>1741.4021499999999</v>
      </c>
      <c r="W342" s="11">
        <v>94.2</v>
      </c>
      <c r="X342" s="15">
        <f t="shared" si="168"/>
        <v>2369.8364999999999</v>
      </c>
      <c r="Y342" s="11">
        <v>55.01</v>
      </c>
      <c r="Z342" s="15">
        <f t="shared" si="169"/>
        <v>1383.9140749999999</v>
      </c>
      <c r="AA342" s="23">
        <v>82.575999999999993</v>
      </c>
      <c r="AB342" s="15">
        <f t="shared" si="170"/>
        <v>20774.057199999996</v>
      </c>
      <c r="AC342" s="19">
        <v>94.813999999999993</v>
      </c>
      <c r="AD342" s="15">
        <f t="shared" si="171"/>
        <v>23852.832049999997</v>
      </c>
      <c r="AE342" s="20">
        <v>86.86</v>
      </c>
      <c r="AF342" s="15">
        <f t="shared" si="172"/>
        <v>21851.804499999998</v>
      </c>
      <c r="AG342" s="21">
        <v>95.77</v>
      </c>
      <c r="AH342" s="15">
        <f t="shared" si="173"/>
        <v>15543.470999999998</v>
      </c>
      <c r="AI342" s="21">
        <v>117.12</v>
      </c>
      <c r="AJ342" s="15">
        <f t="shared" si="174"/>
        <v>19008.575999999997</v>
      </c>
      <c r="AK342" s="20">
        <v>153.4</v>
      </c>
      <c r="AL342" s="15">
        <f t="shared" si="175"/>
        <v>24896.82</v>
      </c>
      <c r="AM342" s="29">
        <v>874.7</v>
      </c>
      <c r="AN342" s="15">
        <f t="shared" si="176"/>
        <v>14196.380999999998</v>
      </c>
      <c r="AO342" s="22">
        <v>305.02999999999997</v>
      </c>
      <c r="AP342" s="15">
        <f t="shared" si="177"/>
        <v>7673.7922249999992</v>
      </c>
      <c r="AQ342" s="24">
        <f t="shared" si="178"/>
        <v>3.1744000000000021</v>
      </c>
      <c r="AR342" s="24">
        <f t="shared" si="179"/>
        <v>3.1875000000000036</v>
      </c>
      <c r="AS342" s="24">
        <f t="shared" si="180"/>
        <v>1.7696000000000005</v>
      </c>
      <c r="AT342" s="24">
        <f t="shared" si="181"/>
        <v>3.236100000000004</v>
      </c>
      <c r="AU342" s="24">
        <f t="shared" si="182"/>
        <v>3.3085000000000022</v>
      </c>
      <c r="AV342" s="24">
        <f t="shared" si="183"/>
        <v>1.9036000000000008</v>
      </c>
      <c r="AW342" s="24">
        <f t="shared" si="184"/>
        <v>3.4512000000000036</v>
      </c>
      <c r="AX342" s="24">
        <f t="shared" si="185"/>
        <v>2.0610999999999997</v>
      </c>
      <c r="AY342" s="24"/>
      <c r="AZ342" s="24"/>
      <c r="BA342" s="24"/>
      <c r="BB342" s="24"/>
      <c r="BC342" s="17">
        <v>16.229999999999997</v>
      </c>
      <c r="BD342" s="12">
        <v>25.157499999999999</v>
      </c>
    </row>
    <row r="343" spans="1:56">
      <c r="A343" s="2">
        <v>339</v>
      </c>
      <c r="B343" s="5">
        <v>39574</v>
      </c>
      <c r="C343" s="14">
        <v>38.65</v>
      </c>
      <c r="D343" s="4">
        <f t="shared" si="186"/>
        <v>627.27017499999999</v>
      </c>
      <c r="E343" s="14">
        <v>58.27</v>
      </c>
      <c r="F343" s="15">
        <f t="shared" si="187"/>
        <v>945.69296500000019</v>
      </c>
      <c r="G343" s="14">
        <v>86.15</v>
      </c>
      <c r="H343" s="15">
        <f t="shared" si="188"/>
        <v>1398.1714250000002</v>
      </c>
      <c r="I343" s="14">
        <v>44.75</v>
      </c>
      <c r="J343" s="15">
        <f t="shared" si="189"/>
        <v>726.27012500000012</v>
      </c>
      <c r="K343" s="14">
        <v>33.79</v>
      </c>
      <c r="L343" s="15">
        <f t="shared" si="190"/>
        <v>548.39480500000002</v>
      </c>
      <c r="M343" s="14">
        <v>33</v>
      </c>
      <c r="N343" s="15">
        <f t="shared" si="191"/>
        <v>535.57350000000008</v>
      </c>
      <c r="O343" s="16">
        <v>37.130000000000003</v>
      </c>
      <c r="P343" s="15">
        <f t="shared" si="164"/>
        <v>935.67600000000004</v>
      </c>
      <c r="Q343" s="11">
        <v>77.89</v>
      </c>
      <c r="R343" s="15">
        <f t="shared" si="165"/>
        <v>1962.828</v>
      </c>
      <c r="S343" s="11">
        <v>76.7</v>
      </c>
      <c r="T343" s="15">
        <f t="shared" si="166"/>
        <v>1932.84</v>
      </c>
      <c r="U343" s="11">
        <v>68.489999999999995</v>
      </c>
      <c r="V343" s="15">
        <f t="shared" si="167"/>
        <v>1725.9479999999999</v>
      </c>
      <c r="W343" s="11">
        <v>94.71</v>
      </c>
      <c r="X343" s="15">
        <f t="shared" si="168"/>
        <v>2386.6919999999996</v>
      </c>
      <c r="Y343" s="11">
        <v>55.16</v>
      </c>
      <c r="Z343" s="15">
        <f t="shared" si="169"/>
        <v>1390.0319999999999</v>
      </c>
      <c r="AA343" s="23">
        <v>82.656000000000006</v>
      </c>
      <c r="AB343" s="15">
        <f t="shared" si="170"/>
        <v>20829.311999999998</v>
      </c>
      <c r="AC343" s="19">
        <v>94.971999999999994</v>
      </c>
      <c r="AD343" s="15">
        <f t="shared" si="171"/>
        <v>23932.943999999996</v>
      </c>
      <c r="AE343" s="20">
        <v>87.09</v>
      </c>
      <c r="AF343" s="15">
        <f t="shared" si="172"/>
        <v>21946.68</v>
      </c>
      <c r="AG343" s="21">
        <v>95.73</v>
      </c>
      <c r="AH343" s="15">
        <f t="shared" si="173"/>
        <v>15536.500350000002</v>
      </c>
      <c r="AI343" s="21">
        <v>117.12</v>
      </c>
      <c r="AJ343" s="15">
        <f t="shared" si="174"/>
        <v>19007.990400000002</v>
      </c>
      <c r="AK343" s="20">
        <v>153.4</v>
      </c>
      <c r="AL343" s="15">
        <f t="shared" si="175"/>
        <v>24896.053</v>
      </c>
      <c r="AM343" s="29">
        <v>877.9</v>
      </c>
      <c r="AN343" s="15">
        <f t="shared" si="176"/>
        <v>14247.878050000001</v>
      </c>
      <c r="AO343" s="22">
        <v>305.35000000000002</v>
      </c>
      <c r="AP343" s="15">
        <f t="shared" si="177"/>
        <v>7694.8200000000006</v>
      </c>
      <c r="AQ343" s="24">
        <f t="shared" si="178"/>
        <v>3.1748999999999974</v>
      </c>
      <c r="AR343" s="24">
        <f t="shared" si="179"/>
        <v>3.1879999999999988</v>
      </c>
      <c r="AS343" s="24">
        <f t="shared" si="180"/>
        <v>1.7271000000000001</v>
      </c>
      <c r="AT343" s="24">
        <f t="shared" si="181"/>
        <v>3.2365999999999993</v>
      </c>
      <c r="AU343" s="24">
        <f t="shared" si="182"/>
        <v>3.3089999999999975</v>
      </c>
      <c r="AV343" s="24">
        <f t="shared" si="183"/>
        <v>1.8611000000000004</v>
      </c>
      <c r="AW343" s="24">
        <f t="shared" si="184"/>
        <v>3.4516999999999989</v>
      </c>
      <c r="AX343" s="24">
        <f t="shared" si="185"/>
        <v>2.0185999999999993</v>
      </c>
      <c r="AY343" s="24"/>
      <c r="AZ343" s="24"/>
      <c r="BA343" s="24"/>
      <c r="BB343" s="24"/>
      <c r="BC343" s="17">
        <v>16.229500000000002</v>
      </c>
      <c r="BD343" s="12">
        <v>25.2</v>
      </c>
    </row>
    <row r="344" spans="1:56">
      <c r="A344" s="2">
        <v>340</v>
      </c>
      <c r="B344" s="5">
        <v>39575</v>
      </c>
      <c r="C344" s="14">
        <v>37.35</v>
      </c>
      <c r="D344" s="4">
        <f t="shared" si="186"/>
        <v>610.28032500000006</v>
      </c>
      <c r="E344" s="14">
        <v>57.03</v>
      </c>
      <c r="F344" s="15">
        <f t="shared" si="187"/>
        <v>931.8416850000001</v>
      </c>
      <c r="G344" s="14">
        <v>84.55</v>
      </c>
      <c r="H344" s="15">
        <f t="shared" si="188"/>
        <v>1381.504725</v>
      </c>
      <c r="I344" s="14">
        <v>43.7</v>
      </c>
      <c r="J344" s="15">
        <f t="shared" si="189"/>
        <v>714.03615000000013</v>
      </c>
      <c r="K344" s="14">
        <v>33.375</v>
      </c>
      <c r="L344" s="15">
        <f t="shared" si="190"/>
        <v>545.33081249999998</v>
      </c>
      <c r="M344" s="14">
        <v>32.57</v>
      </c>
      <c r="N344" s="15">
        <f t="shared" si="191"/>
        <v>532.17751500000008</v>
      </c>
      <c r="O344" s="16">
        <v>37.71</v>
      </c>
      <c r="P344" s="15">
        <f t="shared" si="164"/>
        <v>948.02940000000001</v>
      </c>
      <c r="Q344" s="11">
        <v>77.94</v>
      </c>
      <c r="R344" s="15">
        <f t="shared" si="165"/>
        <v>1959.4115999999999</v>
      </c>
      <c r="S344" s="11">
        <v>76.2</v>
      </c>
      <c r="T344" s="15">
        <f t="shared" si="166"/>
        <v>1915.6680000000001</v>
      </c>
      <c r="U344" s="11">
        <v>69.89</v>
      </c>
      <c r="V344" s="15">
        <f t="shared" si="167"/>
        <v>1757.0346</v>
      </c>
      <c r="W344" s="11">
        <v>95</v>
      </c>
      <c r="X344" s="15">
        <f t="shared" si="168"/>
        <v>2388.3000000000002</v>
      </c>
      <c r="Y344" s="11">
        <v>55.37</v>
      </c>
      <c r="Z344" s="15">
        <f t="shared" si="169"/>
        <v>1392.0018</v>
      </c>
      <c r="AA344" s="23">
        <v>82.646000000000001</v>
      </c>
      <c r="AB344" s="15">
        <f t="shared" si="170"/>
        <v>20777.204400000002</v>
      </c>
      <c r="AC344" s="19">
        <v>94.933000000000007</v>
      </c>
      <c r="AD344" s="15">
        <f t="shared" si="171"/>
        <v>23866.156200000001</v>
      </c>
      <c r="AE344" s="20">
        <v>87.71</v>
      </c>
      <c r="AF344" s="15">
        <f t="shared" si="172"/>
        <v>22050.293999999998</v>
      </c>
      <c r="AG344" s="21">
        <v>95.51</v>
      </c>
      <c r="AH344" s="15">
        <f t="shared" si="173"/>
        <v>15605.856450000001</v>
      </c>
      <c r="AI344" s="21">
        <v>117.89</v>
      </c>
      <c r="AJ344" s="15">
        <f t="shared" si="174"/>
        <v>19262.636550000003</v>
      </c>
      <c r="AK344" s="20">
        <v>153.05000000000001</v>
      </c>
      <c r="AL344" s="15">
        <f t="shared" si="175"/>
        <v>25007.604750000006</v>
      </c>
      <c r="AM344" s="29">
        <v>868</v>
      </c>
      <c r="AN344" s="15">
        <f t="shared" si="176"/>
        <v>14182.686000000002</v>
      </c>
      <c r="AO344" s="22">
        <v>312.5</v>
      </c>
      <c r="AP344" s="15">
        <f t="shared" si="177"/>
        <v>7856.25</v>
      </c>
      <c r="AQ344" s="24">
        <f t="shared" si="178"/>
        <v>3.064899999999998</v>
      </c>
      <c r="AR344" s="24">
        <f t="shared" si="179"/>
        <v>3.0779999999999994</v>
      </c>
      <c r="AS344" s="24">
        <f t="shared" si="180"/>
        <v>1.7870999999999988</v>
      </c>
      <c r="AT344" s="24">
        <f t="shared" si="181"/>
        <v>3.1265999999999998</v>
      </c>
      <c r="AU344" s="24">
        <f t="shared" si="182"/>
        <v>3.1989999999999981</v>
      </c>
      <c r="AV344" s="24">
        <f t="shared" si="183"/>
        <v>1.9210999999999991</v>
      </c>
      <c r="AW344" s="24">
        <f t="shared" si="184"/>
        <v>3.3416999999999994</v>
      </c>
      <c r="AX344" s="24">
        <f t="shared" si="185"/>
        <v>2.078599999999998</v>
      </c>
      <c r="AY344" s="24"/>
      <c r="AZ344" s="24"/>
      <c r="BA344" s="24"/>
      <c r="BB344" s="24"/>
      <c r="BC344" s="17">
        <v>16.339500000000001</v>
      </c>
      <c r="BD344" s="12">
        <v>25.14</v>
      </c>
    </row>
    <row r="345" spans="1:56">
      <c r="A345" s="2">
        <v>341</v>
      </c>
      <c r="B345" s="5">
        <v>39577</v>
      </c>
      <c r="C345" s="14">
        <v>37.75</v>
      </c>
      <c r="D345" s="4">
        <f t="shared" si="186"/>
        <v>610.81387500000005</v>
      </c>
      <c r="E345" s="14">
        <v>56.15</v>
      </c>
      <c r="F345" s="15">
        <f t="shared" si="187"/>
        <v>908.53507500000012</v>
      </c>
      <c r="G345" s="14">
        <v>84.06</v>
      </c>
      <c r="H345" s="15">
        <f t="shared" si="188"/>
        <v>1360.1328300000002</v>
      </c>
      <c r="I345" s="14">
        <v>43.9</v>
      </c>
      <c r="J345" s="15">
        <f t="shared" si="189"/>
        <v>710.32395000000008</v>
      </c>
      <c r="K345" s="14">
        <v>32.435000000000002</v>
      </c>
      <c r="L345" s="15">
        <f t="shared" si="190"/>
        <v>524.81451750000008</v>
      </c>
      <c r="M345" s="14">
        <v>32.270000000000003</v>
      </c>
      <c r="N345" s="15">
        <f t="shared" si="191"/>
        <v>522.14473500000008</v>
      </c>
      <c r="O345" s="16">
        <v>36.119999999999997</v>
      </c>
      <c r="P345" s="15">
        <f t="shared" si="164"/>
        <v>904.37255999999991</v>
      </c>
      <c r="Q345" s="11">
        <v>76.239999999999995</v>
      </c>
      <c r="R345" s="15">
        <f t="shared" si="165"/>
        <v>1908.8971199999999</v>
      </c>
      <c r="S345" s="11">
        <v>74.7</v>
      </c>
      <c r="T345" s="15">
        <f t="shared" si="166"/>
        <v>1870.3386</v>
      </c>
      <c r="U345" s="11">
        <v>68.22</v>
      </c>
      <c r="V345" s="15">
        <f t="shared" si="167"/>
        <v>1708.0923600000001</v>
      </c>
      <c r="W345" s="11">
        <v>92.25</v>
      </c>
      <c r="X345" s="15">
        <f t="shared" si="168"/>
        <v>2309.7555000000002</v>
      </c>
      <c r="Y345" s="11">
        <v>56</v>
      </c>
      <c r="Z345" s="15">
        <f t="shared" si="169"/>
        <v>1402.1279999999999</v>
      </c>
      <c r="AA345" s="23">
        <v>83.227999999999994</v>
      </c>
      <c r="AB345" s="15">
        <f t="shared" si="170"/>
        <v>20838.626639999999</v>
      </c>
      <c r="AC345" s="19">
        <v>95.528000000000006</v>
      </c>
      <c r="AD345" s="15">
        <f t="shared" si="171"/>
        <v>23918.300640000001</v>
      </c>
      <c r="AE345" s="20">
        <v>87.68</v>
      </c>
      <c r="AF345" s="15">
        <f t="shared" si="172"/>
        <v>21953.318400000004</v>
      </c>
      <c r="AG345" s="21">
        <v>96.38</v>
      </c>
      <c r="AH345" s="15">
        <f t="shared" si="173"/>
        <v>15594.765900000002</v>
      </c>
      <c r="AI345" s="21">
        <v>117.88</v>
      </c>
      <c r="AJ345" s="15">
        <f t="shared" si="174"/>
        <v>19073.573400000001</v>
      </c>
      <c r="AK345" s="20">
        <v>152.9</v>
      </c>
      <c r="AL345" s="15">
        <f t="shared" si="175"/>
        <v>24739.984500000006</v>
      </c>
      <c r="AM345" s="29">
        <v>886.2</v>
      </c>
      <c r="AN345" s="15">
        <f t="shared" si="176"/>
        <v>14339.159100000003</v>
      </c>
      <c r="AO345" s="22">
        <v>318.08</v>
      </c>
      <c r="AP345" s="15">
        <f t="shared" si="177"/>
        <v>7964.0870399999994</v>
      </c>
      <c r="AQ345" s="24">
        <f t="shared" si="178"/>
        <v>3.2238999999999969</v>
      </c>
      <c r="AR345" s="24">
        <f t="shared" si="179"/>
        <v>3.2369999999999983</v>
      </c>
      <c r="AS345" s="24">
        <f t="shared" si="180"/>
        <v>1.8890999999999991</v>
      </c>
      <c r="AT345" s="24">
        <f t="shared" si="181"/>
        <v>3.2855999999999987</v>
      </c>
      <c r="AU345" s="24">
        <f t="shared" si="182"/>
        <v>3.357999999999997</v>
      </c>
      <c r="AV345" s="24">
        <f t="shared" si="183"/>
        <v>2.0230999999999995</v>
      </c>
      <c r="AW345" s="24">
        <f t="shared" si="184"/>
        <v>3.5006999999999984</v>
      </c>
      <c r="AX345" s="24">
        <f t="shared" si="185"/>
        <v>2.1805999999999983</v>
      </c>
      <c r="AY345" s="24"/>
      <c r="AZ345" s="24"/>
      <c r="BA345" s="24"/>
      <c r="BB345" s="24"/>
      <c r="BC345" s="17">
        <v>16.180500000000002</v>
      </c>
      <c r="BD345" s="12">
        <v>25.038</v>
      </c>
    </row>
    <row r="346" spans="1:56">
      <c r="A346" s="2">
        <v>342</v>
      </c>
      <c r="B346" s="5">
        <v>39580</v>
      </c>
      <c r="C346" s="14">
        <v>38</v>
      </c>
      <c r="D346" s="4">
        <f t="shared" si="186"/>
        <v>608.20899999999995</v>
      </c>
      <c r="E346" s="14">
        <v>56.4</v>
      </c>
      <c r="F346" s="15">
        <f t="shared" si="187"/>
        <v>902.71019999999987</v>
      </c>
      <c r="G346" s="14">
        <v>84.8</v>
      </c>
      <c r="H346" s="15">
        <f t="shared" si="188"/>
        <v>1357.2663999999997</v>
      </c>
      <c r="I346" s="14">
        <v>44.13</v>
      </c>
      <c r="J346" s="15">
        <f t="shared" si="189"/>
        <v>706.3227149999999</v>
      </c>
      <c r="K346" s="14">
        <v>32.67</v>
      </c>
      <c r="L346" s="15">
        <f t="shared" si="190"/>
        <v>522.89968499999998</v>
      </c>
      <c r="M346" s="14">
        <v>32.4</v>
      </c>
      <c r="N346" s="15">
        <f t="shared" si="191"/>
        <v>518.57819999999992</v>
      </c>
      <c r="O346" s="16">
        <v>36.229999999999997</v>
      </c>
      <c r="P346" s="15">
        <f t="shared" si="164"/>
        <v>901.22124999999994</v>
      </c>
      <c r="Q346" s="11">
        <v>76.400000000000006</v>
      </c>
      <c r="R346" s="15">
        <f t="shared" si="165"/>
        <v>1900.45</v>
      </c>
      <c r="S346" s="11">
        <v>75.2</v>
      </c>
      <c r="T346" s="15">
        <f t="shared" si="166"/>
        <v>1870.6000000000001</v>
      </c>
      <c r="U346" s="11">
        <v>68.13</v>
      </c>
      <c r="V346" s="15">
        <f t="shared" si="167"/>
        <v>1694.7337499999999</v>
      </c>
      <c r="W346" s="11">
        <v>92.5</v>
      </c>
      <c r="X346" s="15">
        <f t="shared" si="168"/>
        <v>2300.9375</v>
      </c>
      <c r="Y346" s="11">
        <v>55.9</v>
      </c>
      <c r="Z346" s="15">
        <f t="shared" si="169"/>
        <v>1390.5125</v>
      </c>
      <c r="AA346" s="23">
        <v>83.278000000000006</v>
      </c>
      <c r="AB346" s="15">
        <f t="shared" si="170"/>
        <v>20715.4025</v>
      </c>
      <c r="AC346" s="19">
        <v>95.364999999999995</v>
      </c>
      <c r="AD346" s="15">
        <f t="shared" si="171"/>
        <v>23722.043749999997</v>
      </c>
      <c r="AE346" s="20">
        <v>86.46</v>
      </c>
      <c r="AF346" s="15">
        <f t="shared" si="172"/>
        <v>21506.924999999996</v>
      </c>
      <c r="AG346" s="21">
        <v>96.37</v>
      </c>
      <c r="AH346" s="15">
        <f t="shared" si="173"/>
        <v>15424.500349999998</v>
      </c>
      <c r="AI346" s="21">
        <v>118.12</v>
      </c>
      <c r="AJ346" s="15">
        <f t="shared" si="174"/>
        <v>18905.696599999999</v>
      </c>
      <c r="AK346" s="20">
        <v>152.75</v>
      </c>
      <c r="AL346" s="15">
        <f t="shared" si="175"/>
        <v>24448.401249999995</v>
      </c>
      <c r="AM346" s="29">
        <v>882.3</v>
      </c>
      <c r="AN346" s="15">
        <f t="shared" si="176"/>
        <v>14121.652649999998</v>
      </c>
      <c r="AO346" s="22">
        <v>319.89</v>
      </c>
      <c r="AP346" s="15">
        <f t="shared" si="177"/>
        <v>7957.2637500000001</v>
      </c>
      <c r="AQ346" s="24">
        <f t="shared" si="178"/>
        <v>3.3989000000000011</v>
      </c>
      <c r="AR346" s="24">
        <f t="shared" si="179"/>
        <v>3.4120000000000026</v>
      </c>
      <c r="AS346" s="24">
        <f t="shared" si="180"/>
        <v>2.0520999999999994</v>
      </c>
      <c r="AT346" s="24">
        <f t="shared" si="181"/>
        <v>3.460600000000003</v>
      </c>
      <c r="AU346" s="24">
        <f t="shared" si="182"/>
        <v>3.5330000000000013</v>
      </c>
      <c r="AV346" s="24">
        <f t="shared" si="183"/>
        <v>2.1860999999999997</v>
      </c>
      <c r="AW346" s="24">
        <f t="shared" si="184"/>
        <v>3.6757000000000026</v>
      </c>
      <c r="AX346" s="24">
        <f t="shared" si="185"/>
        <v>2.3435999999999986</v>
      </c>
      <c r="AY346" s="24"/>
      <c r="AZ346" s="24"/>
      <c r="BA346" s="24"/>
      <c r="BB346" s="24"/>
      <c r="BC346" s="17">
        <v>16.005499999999998</v>
      </c>
      <c r="BD346" s="12">
        <v>24.875</v>
      </c>
    </row>
    <row r="347" spans="1:56">
      <c r="A347" s="2">
        <v>343</v>
      </c>
      <c r="B347" s="5">
        <v>39581</v>
      </c>
      <c r="C347" s="14">
        <v>37.799999999999997</v>
      </c>
      <c r="D347" s="4">
        <f t="shared" si="186"/>
        <v>609.35489999999993</v>
      </c>
      <c r="E347" s="14">
        <v>56.5</v>
      </c>
      <c r="F347" s="15">
        <f t="shared" si="187"/>
        <v>910.80825000000004</v>
      </c>
      <c r="G347" s="14">
        <v>85.08</v>
      </c>
      <c r="H347" s="15">
        <f t="shared" si="188"/>
        <v>1371.53214</v>
      </c>
      <c r="I347" s="14">
        <v>43.69</v>
      </c>
      <c r="J347" s="15">
        <f t="shared" si="189"/>
        <v>704.30464499999994</v>
      </c>
      <c r="K347" s="14">
        <v>32.83</v>
      </c>
      <c r="L347" s="15">
        <f t="shared" si="190"/>
        <v>529.23601499999995</v>
      </c>
      <c r="M347" s="14">
        <v>32.33</v>
      </c>
      <c r="N347" s="15">
        <f t="shared" si="191"/>
        <v>521.17576499999996</v>
      </c>
      <c r="O347" s="16">
        <v>36.590000000000003</v>
      </c>
      <c r="P347" s="15">
        <f t="shared" si="164"/>
        <v>912.2801750000001</v>
      </c>
      <c r="Q347" s="11">
        <v>76</v>
      </c>
      <c r="R347" s="15">
        <f t="shared" si="165"/>
        <v>1894.8700000000001</v>
      </c>
      <c r="S347" s="11">
        <v>75.2</v>
      </c>
      <c r="T347" s="15">
        <f t="shared" si="166"/>
        <v>1874.9240000000002</v>
      </c>
      <c r="U347" s="11">
        <v>68.09</v>
      </c>
      <c r="V347" s="15">
        <f t="shared" si="167"/>
        <v>1697.6539250000001</v>
      </c>
      <c r="W347" s="11">
        <v>93.1</v>
      </c>
      <c r="X347" s="15">
        <f t="shared" si="168"/>
        <v>2321.2157499999998</v>
      </c>
      <c r="Y347" s="11">
        <v>56.41</v>
      </c>
      <c r="Z347" s="15">
        <f t="shared" si="169"/>
        <v>1406.442325</v>
      </c>
      <c r="AA347" s="23">
        <v>82.983000000000004</v>
      </c>
      <c r="AB347" s="15">
        <f t="shared" si="170"/>
        <v>20689.736474999998</v>
      </c>
      <c r="AC347" s="19">
        <v>95.343000000000004</v>
      </c>
      <c r="AD347" s="15">
        <f t="shared" si="171"/>
        <v>23771.393475000001</v>
      </c>
      <c r="AE347" s="20">
        <v>85.94</v>
      </c>
      <c r="AF347" s="15">
        <f t="shared" si="172"/>
        <v>21426.9905</v>
      </c>
      <c r="AG347" s="21">
        <v>96.15</v>
      </c>
      <c r="AH347" s="15">
        <f t="shared" si="173"/>
        <v>15499.86075</v>
      </c>
      <c r="AI347" s="21">
        <v>118.1</v>
      </c>
      <c r="AJ347" s="15">
        <f t="shared" si="174"/>
        <v>19038.3105</v>
      </c>
      <c r="AK347" s="20">
        <v>151.9</v>
      </c>
      <c r="AL347" s="15">
        <f t="shared" si="175"/>
        <v>24487.039499999999</v>
      </c>
      <c r="AM347" s="29">
        <v>866</v>
      </c>
      <c r="AN347" s="15">
        <f t="shared" si="176"/>
        <v>13960.352999999999</v>
      </c>
      <c r="AO347" s="22">
        <v>320.24</v>
      </c>
      <c r="AP347" s="15">
        <f t="shared" si="177"/>
        <v>7984.3838000000005</v>
      </c>
      <c r="AQ347" s="24">
        <f t="shared" si="178"/>
        <v>3.2838999999999992</v>
      </c>
      <c r="AR347" s="24">
        <f t="shared" si="179"/>
        <v>3.2970000000000006</v>
      </c>
      <c r="AS347" s="24">
        <f t="shared" si="180"/>
        <v>1.9945999999999984</v>
      </c>
      <c r="AT347" s="24">
        <f t="shared" si="181"/>
        <v>3.345600000000001</v>
      </c>
      <c r="AU347" s="24">
        <f t="shared" si="182"/>
        <v>3.4179999999999993</v>
      </c>
      <c r="AV347" s="24">
        <f t="shared" si="183"/>
        <v>2.1285999999999987</v>
      </c>
      <c r="AW347" s="24">
        <f t="shared" si="184"/>
        <v>3.5607000000000006</v>
      </c>
      <c r="AX347" s="24">
        <f t="shared" si="185"/>
        <v>2.2860999999999976</v>
      </c>
      <c r="AY347" s="24"/>
      <c r="AZ347" s="24"/>
      <c r="BA347" s="24"/>
      <c r="BB347" s="24"/>
      <c r="BC347" s="17">
        <v>16.1205</v>
      </c>
      <c r="BD347" s="12">
        <v>24.932500000000001</v>
      </c>
    </row>
    <row r="348" spans="1:56">
      <c r="A348" s="2">
        <v>344</v>
      </c>
      <c r="B348" s="5">
        <v>39582</v>
      </c>
      <c r="C348" s="14">
        <v>38.06</v>
      </c>
      <c r="D348" s="4">
        <f t="shared" si="186"/>
        <v>617.04774999999995</v>
      </c>
      <c r="E348" s="14">
        <v>56.54</v>
      </c>
      <c r="F348" s="15">
        <f t="shared" si="187"/>
        <v>916.65474999999992</v>
      </c>
      <c r="G348" s="14">
        <v>85.69</v>
      </c>
      <c r="H348" s="15">
        <f t="shared" si="188"/>
        <v>1389.2491249999998</v>
      </c>
      <c r="I348" s="14">
        <v>43.61</v>
      </c>
      <c r="J348" s="15">
        <f t="shared" si="189"/>
        <v>707.02712499999996</v>
      </c>
      <c r="K348" s="14">
        <v>33.72</v>
      </c>
      <c r="L348" s="15">
        <f t="shared" si="190"/>
        <v>546.68549999999993</v>
      </c>
      <c r="M348" s="14">
        <v>32.51</v>
      </c>
      <c r="N348" s="15">
        <f t="shared" si="191"/>
        <v>527.06837499999995</v>
      </c>
      <c r="O348" s="16">
        <v>36.659999999999997</v>
      </c>
      <c r="P348" s="15">
        <f t="shared" si="164"/>
        <v>919.70774999999992</v>
      </c>
      <c r="Q348" s="11">
        <v>76.150000000000006</v>
      </c>
      <c r="R348" s="15">
        <f t="shared" si="165"/>
        <v>1910.413125</v>
      </c>
      <c r="S348" s="11">
        <v>75.25</v>
      </c>
      <c r="T348" s="15">
        <f t="shared" si="166"/>
        <v>1887.8343749999999</v>
      </c>
      <c r="U348" s="11">
        <v>69.62</v>
      </c>
      <c r="V348" s="15">
        <f t="shared" si="167"/>
        <v>1746.59175</v>
      </c>
      <c r="W348" s="11">
        <v>94.56</v>
      </c>
      <c r="X348" s="15">
        <f t="shared" si="168"/>
        <v>2372.2739999999999</v>
      </c>
      <c r="Y348" s="11">
        <v>55.97</v>
      </c>
      <c r="Z348" s="15">
        <f t="shared" si="169"/>
        <v>1404.1473749999998</v>
      </c>
      <c r="AA348" s="23">
        <v>82.664000000000001</v>
      </c>
      <c r="AB348" s="15">
        <f t="shared" si="170"/>
        <v>20738.330999999998</v>
      </c>
      <c r="AC348" s="19">
        <v>94.778999999999996</v>
      </c>
      <c r="AD348" s="15">
        <f t="shared" si="171"/>
        <v>23777.681624999997</v>
      </c>
      <c r="AE348" s="20">
        <v>86.14</v>
      </c>
      <c r="AF348" s="15">
        <f t="shared" si="172"/>
        <v>21610.372499999998</v>
      </c>
      <c r="AG348" s="21">
        <v>95.16</v>
      </c>
      <c r="AH348" s="15">
        <f t="shared" si="173"/>
        <v>15427.814999999999</v>
      </c>
      <c r="AI348" s="21">
        <v>117.69</v>
      </c>
      <c r="AJ348" s="15">
        <f t="shared" si="174"/>
        <v>19080.491249999999</v>
      </c>
      <c r="AK348" s="20">
        <v>151.75</v>
      </c>
      <c r="AL348" s="15">
        <f t="shared" si="175"/>
        <v>24602.46875</v>
      </c>
      <c r="AM348" s="29">
        <v>864.2</v>
      </c>
      <c r="AN348" s="15">
        <f t="shared" si="176"/>
        <v>14010.842499999999</v>
      </c>
      <c r="AO348" s="22">
        <v>317.5</v>
      </c>
      <c r="AP348" s="15">
        <f t="shared" si="177"/>
        <v>7965.28125</v>
      </c>
      <c r="AQ348" s="24">
        <f t="shared" si="178"/>
        <v>3.1919000000000004</v>
      </c>
      <c r="AR348" s="24">
        <f t="shared" si="179"/>
        <v>3.2050000000000018</v>
      </c>
      <c r="AS348" s="24">
        <f t="shared" si="180"/>
        <v>1.8396000000000008</v>
      </c>
      <c r="AT348" s="24">
        <f t="shared" si="181"/>
        <v>3.2536000000000023</v>
      </c>
      <c r="AU348" s="24">
        <f t="shared" si="182"/>
        <v>3.3260000000000005</v>
      </c>
      <c r="AV348" s="24">
        <f t="shared" si="183"/>
        <v>1.9736000000000011</v>
      </c>
      <c r="AW348" s="24">
        <f t="shared" si="184"/>
        <v>3.4687000000000019</v>
      </c>
      <c r="AX348" s="24">
        <f t="shared" si="185"/>
        <v>2.1311</v>
      </c>
      <c r="AY348" s="24"/>
      <c r="AZ348" s="24"/>
      <c r="BA348" s="24"/>
      <c r="BB348" s="24"/>
      <c r="BC348" s="17">
        <v>16.212499999999999</v>
      </c>
      <c r="BD348" s="12">
        <v>25.087499999999999</v>
      </c>
    </row>
    <row r="349" spans="1:56">
      <c r="A349" s="2">
        <v>345</v>
      </c>
      <c r="B349" s="5">
        <v>39583</v>
      </c>
      <c r="C349" s="14">
        <v>38.22</v>
      </c>
      <c r="D349" s="4">
        <f t="shared" si="186"/>
        <v>620.82657000000006</v>
      </c>
      <c r="E349" s="14">
        <v>57.01</v>
      </c>
      <c r="F349" s="15">
        <f t="shared" si="187"/>
        <v>926.04193499999997</v>
      </c>
      <c r="G349" s="14">
        <v>85.55</v>
      </c>
      <c r="H349" s="15">
        <f t="shared" si="188"/>
        <v>1389.631425</v>
      </c>
      <c r="I349" s="14">
        <v>43.99</v>
      </c>
      <c r="J349" s="15">
        <f t="shared" si="189"/>
        <v>714.5515650000001</v>
      </c>
      <c r="K349" s="14">
        <v>34.01</v>
      </c>
      <c r="L349" s="15">
        <f t="shared" si="190"/>
        <v>552.44143499999996</v>
      </c>
      <c r="M349" s="14">
        <v>32.369999999999997</v>
      </c>
      <c r="N349" s="15">
        <f t="shared" si="191"/>
        <v>525.80209500000001</v>
      </c>
      <c r="O349" s="16">
        <v>36.549999999999997</v>
      </c>
      <c r="P349" s="15">
        <f t="shared" si="164"/>
        <v>915.76024999999993</v>
      </c>
      <c r="Q349" s="11">
        <v>75.790000000000006</v>
      </c>
      <c r="R349" s="15">
        <f t="shared" si="165"/>
        <v>1898.9184500000001</v>
      </c>
      <c r="S349" s="11">
        <v>75.3</v>
      </c>
      <c r="T349" s="15">
        <f t="shared" si="166"/>
        <v>1886.6415</v>
      </c>
      <c r="U349" s="11">
        <v>74.16</v>
      </c>
      <c r="V349" s="15">
        <f t="shared" si="167"/>
        <v>1858.0788</v>
      </c>
      <c r="W349" s="11">
        <v>94.3</v>
      </c>
      <c r="X349" s="15">
        <f t="shared" si="168"/>
        <v>2362.6864999999998</v>
      </c>
      <c r="Y349" s="11">
        <v>55.12</v>
      </c>
      <c r="Z349" s="15">
        <f t="shared" si="169"/>
        <v>1381.0316</v>
      </c>
      <c r="AA349" s="23">
        <v>82.539000000000001</v>
      </c>
      <c r="AB349" s="15">
        <f t="shared" si="170"/>
        <v>20680.14645</v>
      </c>
      <c r="AC349" s="19">
        <v>94.713999999999999</v>
      </c>
      <c r="AD349" s="15">
        <f t="shared" si="171"/>
        <v>23730.592699999997</v>
      </c>
      <c r="AE349" s="20">
        <v>86.41</v>
      </c>
      <c r="AF349" s="15">
        <f t="shared" si="172"/>
        <v>21650.025499999996</v>
      </c>
      <c r="AG349" s="21">
        <v>98.38</v>
      </c>
      <c r="AH349" s="15">
        <f t="shared" si="173"/>
        <v>15980.355300000001</v>
      </c>
      <c r="AI349" s="21">
        <v>117.33</v>
      </c>
      <c r="AJ349" s="15">
        <f t="shared" si="174"/>
        <v>19058.49855</v>
      </c>
      <c r="AK349" s="20">
        <v>152.9</v>
      </c>
      <c r="AL349" s="15">
        <f t="shared" si="175"/>
        <v>24836.311500000003</v>
      </c>
      <c r="AM349" s="29">
        <v>880.3</v>
      </c>
      <c r="AN349" s="15">
        <f t="shared" si="176"/>
        <v>14299.153050000001</v>
      </c>
      <c r="AO349" s="22">
        <v>315.55</v>
      </c>
      <c r="AP349" s="15">
        <f t="shared" si="177"/>
        <v>7906.1052500000005</v>
      </c>
      <c r="AQ349" s="24">
        <f t="shared" si="178"/>
        <v>3.160899999999998</v>
      </c>
      <c r="AR349" s="24">
        <f t="shared" si="179"/>
        <v>3.1739999999999995</v>
      </c>
      <c r="AS349" s="24">
        <f t="shared" si="180"/>
        <v>1.8720999999999997</v>
      </c>
      <c r="AT349" s="24">
        <f t="shared" si="181"/>
        <v>3.2225999999999999</v>
      </c>
      <c r="AU349" s="24">
        <f t="shared" si="182"/>
        <v>3.2949999999999982</v>
      </c>
      <c r="AV349" s="24">
        <f t="shared" si="183"/>
        <v>2.0061</v>
      </c>
      <c r="AW349" s="24">
        <f t="shared" si="184"/>
        <v>3.4376999999999995</v>
      </c>
      <c r="AX349" s="24">
        <f t="shared" si="185"/>
        <v>2.1635999999999989</v>
      </c>
      <c r="AY349" s="24"/>
      <c r="AZ349" s="24"/>
      <c r="BA349" s="24"/>
      <c r="BB349" s="24"/>
      <c r="BC349" s="17">
        <v>16.243500000000001</v>
      </c>
      <c r="BD349" s="12">
        <v>25.055</v>
      </c>
    </row>
    <row r="350" spans="1:56">
      <c r="A350" s="2">
        <v>346</v>
      </c>
      <c r="B350" s="5">
        <v>39584</v>
      </c>
      <c r="C350" s="14">
        <v>38.28</v>
      </c>
      <c r="D350" s="4">
        <f t="shared" si="186"/>
        <v>615.19787999999994</v>
      </c>
      <c r="E350" s="14">
        <v>57.07</v>
      </c>
      <c r="F350" s="15">
        <f t="shared" si="187"/>
        <v>917.17196999999987</v>
      </c>
      <c r="G350" s="14">
        <v>85.17</v>
      </c>
      <c r="H350" s="15">
        <f t="shared" si="188"/>
        <v>1368.7670699999999</v>
      </c>
      <c r="I350" s="14">
        <v>44.46</v>
      </c>
      <c r="J350" s="15">
        <f t="shared" si="189"/>
        <v>714.51665999999989</v>
      </c>
      <c r="K350" s="14">
        <v>33.765000000000001</v>
      </c>
      <c r="L350" s="15">
        <f t="shared" si="190"/>
        <v>542.63731499999994</v>
      </c>
      <c r="M350" s="14">
        <v>32.130000000000003</v>
      </c>
      <c r="N350" s="15">
        <f t="shared" si="191"/>
        <v>516.36122999999998</v>
      </c>
      <c r="O350" s="16">
        <v>36.94</v>
      </c>
      <c r="P350" s="15">
        <f t="shared" si="164"/>
        <v>924.27573999999993</v>
      </c>
      <c r="Q350" s="11">
        <v>76</v>
      </c>
      <c r="R350" s="15">
        <f t="shared" si="165"/>
        <v>1901.596</v>
      </c>
      <c r="S350" s="11">
        <v>76.849999999999994</v>
      </c>
      <c r="T350" s="15">
        <f t="shared" si="166"/>
        <v>1922.86385</v>
      </c>
      <c r="U350" s="11">
        <v>76.010000000000005</v>
      </c>
      <c r="V350" s="15">
        <f t="shared" si="167"/>
        <v>1901.8462100000002</v>
      </c>
      <c r="W350" s="11">
        <v>93.71</v>
      </c>
      <c r="X350" s="15">
        <f t="shared" si="168"/>
        <v>2344.7179099999998</v>
      </c>
      <c r="Y350" s="11">
        <v>55.11</v>
      </c>
      <c r="Z350" s="15">
        <f t="shared" si="169"/>
        <v>1378.9073100000001</v>
      </c>
      <c r="AA350" s="23">
        <v>82.649000000000001</v>
      </c>
      <c r="AB350" s="15">
        <f t="shared" si="170"/>
        <v>20679.606290000003</v>
      </c>
      <c r="AC350" s="19">
        <v>94.781000000000006</v>
      </c>
      <c r="AD350" s="15">
        <f t="shared" si="171"/>
        <v>23715.154010000002</v>
      </c>
      <c r="AE350" s="20">
        <v>86.36</v>
      </c>
      <c r="AF350" s="15">
        <f t="shared" si="172"/>
        <v>21608.135600000001</v>
      </c>
      <c r="AG350" s="21">
        <v>95.63</v>
      </c>
      <c r="AH350" s="15">
        <f t="shared" si="173"/>
        <v>15368.697299999996</v>
      </c>
      <c r="AI350" s="21">
        <v>117.51</v>
      </c>
      <c r="AJ350" s="15">
        <f t="shared" si="174"/>
        <v>18885.032099999997</v>
      </c>
      <c r="AK350" s="20">
        <v>153</v>
      </c>
      <c r="AL350" s="15">
        <f t="shared" si="175"/>
        <v>24588.629999999997</v>
      </c>
      <c r="AM350" s="29">
        <v>900.7</v>
      </c>
      <c r="AN350" s="15">
        <f t="shared" si="176"/>
        <v>14475.149699999998</v>
      </c>
      <c r="AO350" s="22">
        <v>322</v>
      </c>
      <c r="AP350" s="15">
        <f t="shared" si="177"/>
        <v>8056.7620000000006</v>
      </c>
      <c r="AQ350" s="24">
        <f t="shared" si="178"/>
        <v>3.333400000000001</v>
      </c>
      <c r="AR350" s="24">
        <f t="shared" si="179"/>
        <v>3.3465000000000025</v>
      </c>
      <c r="AS350" s="24">
        <f t="shared" si="180"/>
        <v>1.9060999999999986</v>
      </c>
      <c r="AT350" s="24">
        <f t="shared" si="181"/>
        <v>3.3951000000000029</v>
      </c>
      <c r="AU350" s="24">
        <f t="shared" si="182"/>
        <v>3.4675000000000011</v>
      </c>
      <c r="AV350" s="24">
        <f t="shared" si="183"/>
        <v>2.0400999999999989</v>
      </c>
      <c r="AW350" s="24">
        <f t="shared" si="184"/>
        <v>3.6102000000000025</v>
      </c>
      <c r="AX350" s="24">
        <f t="shared" si="185"/>
        <v>2.1975999999999978</v>
      </c>
      <c r="AY350" s="24"/>
      <c r="AZ350" s="24"/>
      <c r="BA350" s="24"/>
      <c r="BB350" s="24"/>
      <c r="BC350" s="17">
        <v>16.070999999999998</v>
      </c>
      <c r="BD350" s="12">
        <v>25.021000000000001</v>
      </c>
    </row>
    <row r="351" spans="1:56">
      <c r="A351" s="2">
        <v>347</v>
      </c>
      <c r="B351" s="5">
        <v>39587</v>
      </c>
      <c r="C351" s="14">
        <v>38.520000000000003</v>
      </c>
      <c r="D351" s="4">
        <f t="shared" si="186"/>
        <v>620.57646000000011</v>
      </c>
      <c r="E351" s="14">
        <v>57.52</v>
      </c>
      <c r="F351" s="15">
        <f t="shared" si="187"/>
        <v>926.67596000000015</v>
      </c>
      <c r="G351" s="14">
        <v>87.07</v>
      </c>
      <c r="H351" s="15">
        <f t="shared" si="188"/>
        <v>1402.741235</v>
      </c>
      <c r="I351" s="14">
        <v>44.92</v>
      </c>
      <c r="J351" s="15">
        <f t="shared" si="189"/>
        <v>723.68366000000015</v>
      </c>
      <c r="K351" s="14">
        <v>33.89</v>
      </c>
      <c r="L351" s="15">
        <f t="shared" si="190"/>
        <v>545.98484500000006</v>
      </c>
      <c r="M351" s="14">
        <v>32.4</v>
      </c>
      <c r="N351" s="15">
        <f t="shared" si="191"/>
        <v>521.98020000000008</v>
      </c>
      <c r="O351" s="16">
        <v>37.18</v>
      </c>
      <c r="P351" s="15">
        <f t="shared" si="164"/>
        <v>929.12820000000011</v>
      </c>
      <c r="Q351" s="11">
        <v>76.34</v>
      </c>
      <c r="R351" s="15">
        <f t="shared" si="165"/>
        <v>1907.7366000000002</v>
      </c>
      <c r="S351" s="11">
        <v>77.3</v>
      </c>
      <c r="T351" s="15">
        <f t="shared" si="166"/>
        <v>1931.7270000000001</v>
      </c>
      <c r="U351" s="11">
        <v>76.11</v>
      </c>
      <c r="V351" s="15">
        <f t="shared" si="167"/>
        <v>1901.9889000000001</v>
      </c>
      <c r="W351" s="11">
        <v>95.7</v>
      </c>
      <c r="X351" s="15">
        <f t="shared" si="168"/>
        <v>2391.5430000000001</v>
      </c>
      <c r="Y351" s="11">
        <v>55.13</v>
      </c>
      <c r="Z351" s="15">
        <f t="shared" si="169"/>
        <v>1377.6987000000001</v>
      </c>
      <c r="AA351" s="23">
        <v>82.489000000000004</v>
      </c>
      <c r="AB351" s="15">
        <f t="shared" si="170"/>
        <v>20614.001100000005</v>
      </c>
      <c r="AC351" s="19">
        <v>94.590999999999994</v>
      </c>
      <c r="AD351" s="15">
        <f t="shared" si="171"/>
        <v>23638.2909</v>
      </c>
      <c r="AE351" s="20">
        <v>86.04</v>
      </c>
      <c r="AF351" s="15">
        <f t="shared" si="172"/>
        <v>21501.396000000004</v>
      </c>
      <c r="AG351" s="21">
        <v>95.67</v>
      </c>
      <c r="AH351" s="15">
        <f t="shared" si="173"/>
        <v>15412.915350000003</v>
      </c>
      <c r="AI351" s="21">
        <v>117.76</v>
      </c>
      <c r="AJ351" s="15">
        <f t="shared" si="174"/>
        <v>18971.724800000004</v>
      </c>
      <c r="AK351" s="20">
        <v>152.75</v>
      </c>
      <c r="AL351" s="15">
        <f t="shared" si="175"/>
        <v>24608.788750000003</v>
      </c>
      <c r="AM351" s="29">
        <v>905.8</v>
      </c>
      <c r="AN351" s="15">
        <f t="shared" si="176"/>
        <v>14592.8909</v>
      </c>
      <c r="AO351" s="22">
        <v>323.2</v>
      </c>
      <c r="AP351" s="15">
        <f t="shared" si="177"/>
        <v>8076.768</v>
      </c>
      <c r="AQ351" s="24">
        <f t="shared" si="178"/>
        <v>3.2938999999999972</v>
      </c>
      <c r="AR351" s="24">
        <f t="shared" si="179"/>
        <v>3.3069999999999986</v>
      </c>
      <c r="AS351" s="24">
        <f t="shared" si="180"/>
        <v>1.9370999999999974</v>
      </c>
      <c r="AT351" s="24">
        <f t="shared" si="181"/>
        <v>3.355599999999999</v>
      </c>
      <c r="AU351" s="24">
        <f t="shared" si="182"/>
        <v>3.4279999999999973</v>
      </c>
      <c r="AV351" s="24">
        <f t="shared" si="183"/>
        <v>2.0710999999999977</v>
      </c>
      <c r="AW351" s="24">
        <f t="shared" si="184"/>
        <v>3.5706999999999987</v>
      </c>
      <c r="AX351" s="24">
        <f t="shared" si="185"/>
        <v>2.2285999999999966</v>
      </c>
      <c r="AY351" s="24"/>
      <c r="AZ351" s="24"/>
      <c r="BA351" s="24"/>
      <c r="BB351" s="24"/>
      <c r="BC351" s="17">
        <v>16.110500000000002</v>
      </c>
      <c r="BD351" s="12">
        <v>24.990000000000002</v>
      </c>
    </row>
    <row r="352" spans="1:56">
      <c r="A352" s="2">
        <v>348</v>
      </c>
      <c r="B352" s="5">
        <v>39588</v>
      </c>
      <c r="C352" s="14">
        <v>37.869999999999997</v>
      </c>
      <c r="D352" s="4">
        <f t="shared" si="186"/>
        <v>605.69277999999997</v>
      </c>
      <c r="E352" s="14">
        <v>57.09</v>
      </c>
      <c r="F352" s="15">
        <f t="shared" si="187"/>
        <v>913.09746000000007</v>
      </c>
      <c r="G352" s="14">
        <v>85.14</v>
      </c>
      <c r="H352" s="15">
        <f t="shared" si="188"/>
        <v>1361.7291600000001</v>
      </c>
      <c r="I352" s="14">
        <v>45.3</v>
      </c>
      <c r="J352" s="15">
        <f t="shared" si="189"/>
        <v>724.52819999999997</v>
      </c>
      <c r="K352" s="14">
        <v>33.520000000000003</v>
      </c>
      <c r="L352" s="15">
        <f t="shared" si="190"/>
        <v>536.11887999999999</v>
      </c>
      <c r="M352" s="14">
        <v>31.72</v>
      </c>
      <c r="N352" s="15">
        <f t="shared" si="191"/>
        <v>507.32968</v>
      </c>
      <c r="O352" s="16">
        <v>36.299999999999997</v>
      </c>
      <c r="P352" s="15">
        <f t="shared" si="164"/>
        <v>908.80679999999995</v>
      </c>
      <c r="Q352" s="11">
        <v>75.319999999999993</v>
      </c>
      <c r="R352" s="15">
        <f t="shared" si="165"/>
        <v>1885.7115199999998</v>
      </c>
      <c r="S352" s="11">
        <v>75.099999999999994</v>
      </c>
      <c r="T352" s="15">
        <f t="shared" si="166"/>
        <v>1880.2036000000001</v>
      </c>
      <c r="U352" s="11">
        <v>74.89</v>
      </c>
      <c r="V352" s="15">
        <f t="shared" si="167"/>
        <v>1874.94604</v>
      </c>
      <c r="W352" s="11">
        <v>94.46</v>
      </c>
      <c r="X352" s="15">
        <f t="shared" si="168"/>
        <v>2364.90056</v>
      </c>
      <c r="Y352" s="11">
        <v>54.3</v>
      </c>
      <c r="Z352" s="15">
        <f t="shared" si="169"/>
        <v>1359.4548</v>
      </c>
      <c r="AA352" s="23">
        <v>82.628</v>
      </c>
      <c r="AB352" s="15">
        <f t="shared" si="170"/>
        <v>20686.746080000004</v>
      </c>
      <c r="AC352" s="19">
        <v>94.826999999999998</v>
      </c>
      <c r="AD352" s="15">
        <f t="shared" si="171"/>
        <v>23740.887719999999</v>
      </c>
      <c r="AE352" s="20">
        <v>85.61</v>
      </c>
      <c r="AF352" s="15">
        <f t="shared" si="172"/>
        <v>21433.319599999999</v>
      </c>
      <c r="AG352" s="21">
        <v>98.94</v>
      </c>
      <c r="AH352" s="15">
        <f t="shared" si="173"/>
        <v>15824.463599999999</v>
      </c>
      <c r="AI352" s="21">
        <v>117.82</v>
      </c>
      <c r="AJ352" s="15">
        <f t="shared" si="174"/>
        <v>18844.130799999999</v>
      </c>
      <c r="AK352" s="20">
        <v>152.65</v>
      </c>
      <c r="AL352" s="15">
        <f t="shared" si="175"/>
        <v>24414.841</v>
      </c>
      <c r="AM352" s="29">
        <v>919.7</v>
      </c>
      <c r="AN352" s="15">
        <f t="shared" si="176"/>
        <v>14709.6818</v>
      </c>
      <c r="AO352" s="22">
        <v>329.07</v>
      </c>
      <c r="AP352" s="15">
        <f t="shared" si="177"/>
        <v>8238.596520000001</v>
      </c>
      <c r="AQ352" s="24">
        <f t="shared" si="178"/>
        <v>3.4103999999999992</v>
      </c>
      <c r="AR352" s="24">
        <f t="shared" si="179"/>
        <v>3.4235000000000007</v>
      </c>
      <c r="AS352" s="24">
        <f t="shared" si="180"/>
        <v>1.891099999999998</v>
      </c>
      <c r="AT352" s="24">
        <f t="shared" si="181"/>
        <v>3.4721000000000011</v>
      </c>
      <c r="AU352" s="24">
        <f t="shared" si="182"/>
        <v>3.5444999999999993</v>
      </c>
      <c r="AV352" s="24">
        <f t="shared" si="183"/>
        <v>2.0250999999999983</v>
      </c>
      <c r="AW352" s="24">
        <f t="shared" si="184"/>
        <v>3.6872000000000007</v>
      </c>
      <c r="AX352" s="24">
        <f t="shared" si="185"/>
        <v>2.1825999999999972</v>
      </c>
      <c r="AY352" s="24"/>
      <c r="AZ352" s="24"/>
      <c r="BA352" s="24"/>
      <c r="BB352" s="24"/>
      <c r="BC352" s="17">
        <v>15.994</v>
      </c>
      <c r="BD352" s="12">
        <v>25.036000000000001</v>
      </c>
    </row>
    <row r="353" spans="1:56">
      <c r="A353" s="2">
        <v>349</v>
      </c>
      <c r="B353" s="5">
        <v>39589</v>
      </c>
      <c r="C353" s="14">
        <v>37.200000000000003</v>
      </c>
      <c r="D353" s="4">
        <f t="shared" si="186"/>
        <v>593.07960000000003</v>
      </c>
      <c r="E353" s="14">
        <v>56.65</v>
      </c>
      <c r="F353" s="15">
        <f t="shared" si="187"/>
        <v>903.17094999999995</v>
      </c>
      <c r="G353" s="14">
        <v>81.19</v>
      </c>
      <c r="H353" s="15">
        <f t="shared" si="188"/>
        <v>1294.4121699999998</v>
      </c>
      <c r="I353" s="14">
        <v>44.57</v>
      </c>
      <c r="J353" s="15">
        <f t="shared" si="189"/>
        <v>710.57951000000003</v>
      </c>
      <c r="K353" s="14">
        <v>32.564999999999998</v>
      </c>
      <c r="L353" s="15">
        <f t="shared" si="190"/>
        <v>519.18379499999992</v>
      </c>
      <c r="M353" s="14">
        <v>30.99</v>
      </c>
      <c r="N353" s="15">
        <f t="shared" si="191"/>
        <v>494.07356999999996</v>
      </c>
      <c r="O353" s="16">
        <v>34.75</v>
      </c>
      <c r="P353" s="15">
        <f t="shared" si="164"/>
        <v>874.65750000000003</v>
      </c>
      <c r="Q353" s="11">
        <v>74.19</v>
      </c>
      <c r="R353" s="15">
        <f t="shared" si="165"/>
        <v>1867.3623</v>
      </c>
      <c r="S353" s="11">
        <v>73.959999999999994</v>
      </c>
      <c r="T353" s="15">
        <f t="shared" si="166"/>
        <v>1861.5732</v>
      </c>
      <c r="U353" s="11">
        <v>74.650000000000006</v>
      </c>
      <c r="V353" s="15">
        <f t="shared" si="167"/>
        <v>1878.9405000000004</v>
      </c>
      <c r="W353" s="11">
        <v>94.69</v>
      </c>
      <c r="X353" s="15">
        <f t="shared" si="168"/>
        <v>2383.3472999999999</v>
      </c>
      <c r="Y353" s="11">
        <v>54.54</v>
      </c>
      <c r="Z353" s="15">
        <f t="shared" si="169"/>
        <v>1372.7718</v>
      </c>
      <c r="AA353" s="23">
        <v>82.432000000000002</v>
      </c>
      <c r="AB353" s="15">
        <f t="shared" si="170"/>
        <v>20748.134400000003</v>
      </c>
      <c r="AC353" s="19">
        <v>94.57</v>
      </c>
      <c r="AD353" s="15">
        <f t="shared" si="171"/>
        <v>23803.269</v>
      </c>
      <c r="AE353" s="20">
        <v>85.61</v>
      </c>
      <c r="AF353" s="15">
        <f t="shared" si="172"/>
        <v>21548.037</v>
      </c>
      <c r="AG353" s="21">
        <v>98.57</v>
      </c>
      <c r="AH353" s="15">
        <f t="shared" si="173"/>
        <v>15715.015099999999</v>
      </c>
      <c r="AI353" s="21">
        <v>117.82</v>
      </c>
      <c r="AJ353" s="15">
        <f t="shared" si="174"/>
        <v>18784.042599999997</v>
      </c>
      <c r="AK353" s="20">
        <v>152.05000000000001</v>
      </c>
      <c r="AL353" s="15">
        <f t="shared" si="175"/>
        <v>24241.3315</v>
      </c>
      <c r="AM353" s="29">
        <v>932</v>
      </c>
      <c r="AN353" s="15">
        <f t="shared" si="176"/>
        <v>14858.876</v>
      </c>
      <c r="AO353" s="22">
        <v>339.98</v>
      </c>
      <c r="AP353" s="15">
        <f t="shared" si="177"/>
        <v>8557.2966000000015</v>
      </c>
      <c r="AQ353" s="24">
        <f t="shared" si="178"/>
        <v>3.4613999999999994</v>
      </c>
      <c r="AR353" s="24">
        <f t="shared" si="179"/>
        <v>3.4745000000000008</v>
      </c>
      <c r="AS353" s="24">
        <f t="shared" si="180"/>
        <v>1.7570999999999977</v>
      </c>
      <c r="AT353" s="24">
        <f t="shared" si="181"/>
        <v>3.5231000000000012</v>
      </c>
      <c r="AU353" s="24">
        <f t="shared" si="182"/>
        <v>3.5954999999999995</v>
      </c>
      <c r="AV353" s="24">
        <f t="shared" si="183"/>
        <v>1.891099999999998</v>
      </c>
      <c r="AW353" s="24">
        <f t="shared" si="184"/>
        <v>3.7382000000000009</v>
      </c>
      <c r="AX353" s="24">
        <f t="shared" si="185"/>
        <v>2.0485999999999969</v>
      </c>
      <c r="AY353" s="24"/>
      <c r="AZ353" s="24"/>
      <c r="BA353" s="24"/>
      <c r="BB353" s="24"/>
      <c r="BC353" s="17">
        <v>15.943</v>
      </c>
      <c r="BD353" s="12">
        <v>25.17</v>
      </c>
    </row>
    <row r="354" spans="1:56">
      <c r="A354" s="2">
        <v>350</v>
      </c>
      <c r="B354" s="5">
        <v>39590</v>
      </c>
      <c r="C354" s="14">
        <v>37.31</v>
      </c>
      <c r="D354" s="4">
        <f t="shared" si="186"/>
        <v>595.91532000000007</v>
      </c>
      <c r="E354" s="14">
        <v>58.27</v>
      </c>
      <c r="F354" s="15">
        <f t="shared" si="187"/>
        <v>930.68844000000013</v>
      </c>
      <c r="G354" s="14">
        <v>81.41</v>
      </c>
      <c r="H354" s="15">
        <f t="shared" si="188"/>
        <v>1300.28052</v>
      </c>
      <c r="I354" s="14">
        <v>44.85</v>
      </c>
      <c r="J354" s="15">
        <f t="shared" si="189"/>
        <v>716.34420000000011</v>
      </c>
      <c r="K354" s="14">
        <v>32.505000000000003</v>
      </c>
      <c r="L354" s="15">
        <f t="shared" si="190"/>
        <v>519.16986000000009</v>
      </c>
      <c r="M354" s="14">
        <v>31.01</v>
      </c>
      <c r="N354" s="15">
        <f t="shared" si="191"/>
        <v>495.29172000000005</v>
      </c>
      <c r="O354" s="16">
        <v>35.83</v>
      </c>
      <c r="P354" s="15">
        <f t="shared" si="164"/>
        <v>900.40789999999993</v>
      </c>
      <c r="Q354" s="11">
        <v>73.89</v>
      </c>
      <c r="R354" s="15">
        <f t="shared" si="165"/>
        <v>1856.8556999999998</v>
      </c>
      <c r="S354" s="11">
        <v>73.95</v>
      </c>
      <c r="T354" s="15">
        <f t="shared" si="166"/>
        <v>1858.3634999999999</v>
      </c>
      <c r="U354" s="11">
        <v>76.900000000000006</v>
      </c>
      <c r="V354" s="15">
        <f t="shared" si="167"/>
        <v>1932.4970000000001</v>
      </c>
      <c r="W354" s="11">
        <v>94.27</v>
      </c>
      <c r="X354" s="15">
        <f t="shared" si="168"/>
        <v>2369.0050999999999</v>
      </c>
      <c r="Y354" s="11">
        <v>54.96</v>
      </c>
      <c r="Z354" s="15">
        <f t="shared" si="169"/>
        <v>1381.1448</v>
      </c>
      <c r="AA354" s="23">
        <v>82.305999999999997</v>
      </c>
      <c r="AB354" s="15">
        <f t="shared" si="170"/>
        <v>20683.497800000001</v>
      </c>
      <c r="AC354" s="19">
        <v>94.385999999999996</v>
      </c>
      <c r="AD354" s="15">
        <f t="shared" si="171"/>
        <v>23719.201799999995</v>
      </c>
      <c r="AE354" s="20">
        <v>85.52</v>
      </c>
      <c r="AF354" s="15">
        <f t="shared" si="172"/>
        <v>21491.175999999999</v>
      </c>
      <c r="AG354" s="21">
        <v>98.42</v>
      </c>
      <c r="AH354" s="15">
        <f t="shared" si="173"/>
        <v>15719.642400000002</v>
      </c>
      <c r="AI354" s="21">
        <v>117.82</v>
      </c>
      <c r="AJ354" s="15">
        <f t="shared" si="174"/>
        <v>18818.2104</v>
      </c>
      <c r="AK354" s="20">
        <v>151.30000000000001</v>
      </c>
      <c r="AL354" s="15">
        <f t="shared" si="175"/>
        <v>24165.636000000006</v>
      </c>
      <c r="AM354" s="29">
        <v>921.3</v>
      </c>
      <c r="AN354" s="15">
        <f t="shared" si="176"/>
        <v>14715.0036</v>
      </c>
      <c r="AO354" s="22">
        <v>331.3</v>
      </c>
      <c r="AP354" s="15">
        <f t="shared" si="177"/>
        <v>8325.5689999999995</v>
      </c>
      <c r="AQ354" s="24">
        <f t="shared" si="178"/>
        <v>3.4323999999999977</v>
      </c>
      <c r="AR354" s="24">
        <f t="shared" si="179"/>
        <v>3.4454999999999991</v>
      </c>
      <c r="AS354" s="24">
        <f t="shared" si="180"/>
        <v>1.7971000000000004</v>
      </c>
      <c r="AT354" s="24">
        <f t="shared" si="181"/>
        <v>3.4940999999999995</v>
      </c>
      <c r="AU354" s="24">
        <f t="shared" si="182"/>
        <v>3.5664999999999978</v>
      </c>
      <c r="AV354" s="24">
        <f t="shared" si="183"/>
        <v>1.9311000000000007</v>
      </c>
      <c r="AW354" s="24">
        <f t="shared" si="184"/>
        <v>3.7091999999999992</v>
      </c>
      <c r="AX354" s="24">
        <f t="shared" si="185"/>
        <v>2.0885999999999996</v>
      </c>
      <c r="AY354" s="24"/>
      <c r="AZ354" s="24"/>
      <c r="BA354" s="24"/>
      <c r="BB354" s="24"/>
      <c r="BC354" s="17">
        <v>15.972000000000001</v>
      </c>
      <c r="BD354" s="12">
        <v>25.13</v>
      </c>
    </row>
    <row r="355" spans="1:56">
      <c r="A355" s="2">
        <v>351</v>
      </c>
      <c r="B355" s="5">
        <v>39591</v>
      </c>
      <c r="C355" s="14">
        <v>37.03</v>
      </c>
      <c r="D355" s="4">
        <f t="shared" si="186"/>
        <v>588.96215000000007</v>
      </c>
      <c r="E355" s="14">
        <v>58.63</v>
      </c>
      <c r="F355" s="15">
        <f t="shared" si="187"/>
        <v>932.51015000000007</v>
      </c>
      <c r="G355" s="14">
        <v>81.48</v>
      </c>
      <c r="H355" s="15">
        <f t="shared" si="188"/>
        <v>1295.9394000000002</v>
      </c>
      <c r="I355" s="14">
        <v>44.49</v>
      </c>
      <c r="J355" s="15">
        <f t="shared" si="189"/>
        <v>707.61345000000006</v>
      </c>
      <c r="K355" s="14">
        <v>32.384999999999998</v>
      </c>
      <c r="L355" s="15">
        <f t="shared" si="190"/>
        <v>515.08342500000003</v>
      </c>
      <c r="M355" s="14">
        <v>30.43</v>
      </c>
      <c r="N355" s="15">
        <f t="shared" si="191"/>
        <v>483.98915000000005</v>
      </c>
      <c r="O355" s="16">
        <v>35.28</v>
      </c>
      <c r="P355" s="15">
        <f t="shared" si="164"/>
        <v>884.46960000000001</v>
      </c>
      <c r="Q355" s="11">
        <v>72.37</v>
      </c>
      <c r="R355" s="15">
        <f t="shared" si="165"/>
        <v>1814.3159000000001</v>
      </c>
      <c r="S355" s="11">
        <v>71.55</v>
      </c>
      <c r="T355" s="15">
        <f t="shared" si="166"/>
        <v>1793.7584999999999</v>
      </c>
      <c r="U355" s="11">
        <v>74.2</v>
      </c>
      <c r="V355" s="15">
        <f t="shared" si="167"/>
        <v>1860.1940000000002</v>
      </c>
      <c r="W355" s="11">
        <v>92.4</v>
      </c>
      <c r="X355" s="15">
        <f t="shared" si="168"/>
        <v>2316.4680000000003</v>
      </c>
      <c r="Y355" s="11">
        <v>54.84</v>
      </c>
      <c r="Z355" s="15">
        <f t="shared" si="169"/>
        <v>1374.8388</v>
      </c>
      <c r="AA355" s="23">
        <v>82.320999999999998</v>
      </c>
      <c r="AB355" s="15">
        <f t="shared" si="170"/>
        <v>20637.874699999997</v>
      </c>
      <c r="AC355" s="19">
        <v>94.471000000000004</v>
      </c>
      <c r="AD355" s="15">
        <f t="shared" si="171"/>
        <v>23683.879700000001</v>
      </c>
      <c r="AE355" s="20">
        <v>85.43</v>
      </c>
      <c r="AF355" s="15">
        <f t="shared" si="172"/>
        <v>21417.301000000003</v>
      </c>
      <c r="AG355" s="21">
        <v>97.93</v>
      </c>
      <c r="AH355" s="15">
        <f t="shared" si="173"/>
        <v>15575.766500000002</v>
      </c>
      <c r="AI355" s="21">
        <v>116.23</v>
      </c>
      <c r="AJ355" s="15">
        <f t="shared" si="174"/>
        <v>18486.381500000003</v>
      </c>
      <c r="AK355" s="20">
        <v>151.30000000000001</v>
      </c>
      <c r="AL355" s="15">
        <f t="shared" si="175"/>
        <v>24064.265000000007</v>
      </c>
      <c r="AM355" s="29">
        <v>924.3</v>
      </c>
      <c r="AN355" s="15">
        <f t="shared" si="176"/>
        <v>14700.9915</v>
      </c>
      <c r="AO355" s="22">
        <v>336.8</v>
      </c>
      <c r="AP355" s="15">
        <f t="shared" si="177"/>
        <v>8443.5760000000009</v>
      </c>
      <c r="AQ355" s="24">
        <f t="shared" si="178"/>
        <v>3.4993999999999978</v>
      </c>
      <c r="AR355" s="24">
        <f t="shared" si="179"/>
        <v>3.5124999999999993</v>
      </c>
      <c r="AS355" s="24">
        <f t="shared" si="180"/>
        <v>1.8570999999999991</v>
      </c>
      <c r="AT355" s="24">
        <f t="shared" si="181"/>
        <v>3.5610999999999997</v>
      </c>
      <c r="AU355" s="24">
        <f t="shared" si="182"/>
        <v>3.633499999999998</v>
      </c>
      <c r="AV355" s="24">
        <f t="shared" si="183"/>
        <v>1.9910999999999994</v>
      </c>
      <c r="AW355" s="24">
        <f t="shared" si="184"/>
        <v>3.7761999999999993</v>
      </c>
      <c r="AX355" s="24">
        <f t="shared" si="185"/>
        <v>2.1485999999999983</v>
      </c>
      <c r="AY355" s="24"/>
      <c r="AZ355" s="24"/>
      <c r="BA355" s="24"/>
      <c r="BB355" s="24"/>
      <c r="BC355" s="17">
        <v>15.905000000000001</v>
      </c>
      <c r="BD355" s="12">
        <v>25.07</v>
      </c>
    </row>
    <row r="356" spans="1:56">
      <c r="A356" s="2">
        <v>352</v>
      </c>
      <c r="B356" s="5">
        <v>39595</v>
      </c>
      <c r="C356" s="14">
        <v>37.619999999999997</v>
      </c>
      <c r="D356" s="4">
        <f t="shared" si="186"/>
        <v>603.83861999999999</v>
      </c>
      <c r="E356" s="14">
        <v>58.59</v>
      </c>
      <c r="F356" s="15">
        <f t="shared" si="187"/>
        <v>940.42809000000022</v>
      </c>
      <c r="G356" s="14">
        <v>82.87</v>
      </c>
      <c r="H356" s="15">
        <f t="shared" si="188"/>
        <v>1330.1463700000002</v>
      </c>
      <c r="I356" s="14">
        <v>43.89</v>
      </c>
      <c r="J356" s="15">
        <f t="shared" si="189"/>
        <v>704.4783900000001</v>
      </c>
      <c r="K356" s="14">
        <v>33.01</v>
      </c>
      <c r="L356" s="15">
        <f t="shared" si="190"/>
        <v>529.84351000000004</v>
      </c>
      <c r="M356" s="14">
        <v>30.4</v>
      </c>
      <c r="N356" s="15">
        <f t="shared" si="191"/>
        <v>487.95040000000006</v>
      </c>
      <c r="O356" s="16">
        <v>35.74</v>
      </c>
      <c r="P356" s="15">
        <f t="shared" si="164"/>
        <v>899.30775000000006</v>
      </c>
      <c r="Q356" s="11">
        <v>72.09</v>
      </c>
      <c r="R356" s="15">
        <f t="shared" si="165"/>
        <v>1813.9646250000003</v>
      </c>
      <c r="S356" s="11">
        <v>71.81</v>
      </c>
      <c r="T356" s="15">
        <f t="shared" si="166"/>
        <v>1806.9191250000001</v>
      </c>
      <c r="U356" s="11">
        <v>72.099999999999994</v>
      </c>
      <c r="V356" s="15">
        <f t="shared" si="167"/>
        <v>1814.2162499999999</v>
      </c>
      <c r="W356" s="11">
        <v>93.41</v>
      </c>
      <c r="X356" s="15">
        <f t="shared" si="168"/>
        <v>2350.4291250000001</v>
      </c>
      <c r="Y356" s="11">
        <v>54.82</v>
      </c>
      <c r="Z356" s="15">
        <f t="shared" si="169"/>
        <v>1379.4082500000002</v>
      </c>
      <c r="AA356" s="23">
        <v>82.245000000000005</v>
      </c>
      <c r="AB356" s="15">
        <f t="shared" si="170"/>
        <v>20694.898125000003</v>
      </c>
      <c r="AC356" s="19">
        <v>94.293999999999997</v>
      </c>
      <c r="AD356" s="15">
        <f t="shared" si="171"/>
        <v>23726.727749999998</v>
      </c>
      <c r="AE356" s="20">
        <v>84.93</v>
      </c>
      <c r="AF356" s="15">
        <f t="shared" si="172"/>
        <v>21370.511250000003</v>
      </c>
      <c r="AG356" s="21">
        <v>98.16</v>
      </c>
      <c r="AH356" s="15">
        <f t="shared" si="173"/>
        <v>15755.661600000001</v>
      </c>
      <c r="AI356" s="21">
        <v>115.81</v>
      </c>
      <c r="AJ356" s="15">
        <f t="shared" si="174"/>
        <v>18588.663100000005</v>
      </c>
      <c r="AK356" s="20">
        <v>151.19999999999999</v>
      </c>
      <c r="AL356" s="15">
        <f t="shared" si="175"/>
        <v>24269.112000000001</v>
      </c>
      <c r="AM356" s="29">
        <v>905.4</v>
      </c>
      <c r="AN356" s="15">
        <f t="shared" si="176"/>
        <v>14532.575400000002</v>
      </c>
      <c r="AO356" s="22">
        <v>332.1</v>
      </c>
      <c r="AP356" s="15">
        <f t="shared" si="177"/>
        <v>8356.4662500000013</v>
      </c>
      <c r="AQ356" s="24">
        <f t="shared" si="178"/>
        <v>3.353399999999997</v>
      </c>
      <c r="AR356" s="24">
        <f t="shared" si="179"/>
        <v>3.3664999999999985</v>
      </c>
      <c r="AS356" s="24">
        <f t="shared" si="180"/>
        <v>1.7645999999999979</v>
      </c>
      <c r="AT356" s="24">
        <f t="shared" si="181"/>
        <v>3.4150999999999989</v>
      </c>
      <c r="AU356" s="24">
        <f t="shared" si="182"/>
        <v>3.4874999999999972</v>
      </c>
      <c r="AV356" s="24">
        <f t="shared" si="183"/>
        <v>1.8985999999999983</v>
      </c>
      <c r="AW356" s="24">
        <f t="shared" si="184"/>
        <v>3.6301999999999985</v>
      </c>
      <c r="AX356" s="24">
        <f t="shared" si="185"/>
        <v>2.0560999999999972</v>
      </c>
      <c r="AY356" s="24"/>
      <c r="AZ356" s="24"/>
      <c r="BA356" s="24"/>
      <c r="BB356" s="24"/>
      <c r="BC356" s="17">
        <v>16.051000000000002</v>
      </c>
      <c r="BD356" s="12">
        <v>25.162500000000001</v>
      </c>
    </row>
    <row r="357" spans="1:56">
      <c r="A357" s="2">
        <v>353</v>
      </c>
      <c r="B357" s="5">
        <v>39596</v>
      </c>
      <c r="C357" s="14">
        <v>38.39</v>
      </c>
      <c r="D357" s="4">
        <f t="shared" si="186"/>
        <v>617.75268500000004</v>
      </c>
      <c r="E357" s="14">
        <v>57.44</v>
      </c>
      <c r="F357" s="15">
        <f t="shared" si="187"/>
        <v>924.29575999999997</v>
      </c>
      <c r="G357" s="14">
        <v>82.13</v>
      </c>
      <c r="H357" s="15">
        <f t="shared" si="188"/>
        <v>1321.594895</v>
      </c>
      <c r="I357" s="14">
        <v>44.03</v>
      </c>
      <c r="J357" s="15">
        <f t="shared" si="189"/>
        <v>708.50874499999998</v>
      </c>
      <c r="K357" s="14">
        <v>33.69</v>
      </c>
      <c r="L357" s="15">
        <f t="shared" si="190"/>
        <v>542.12263499999995</v>
      </c>
      <c r="M357" s="14">
        <v>30.55</v>
      </c>
      <c r="N357" s="15">
        <f t="shared" si="191"/>
        <v>491.595325</v>
      </c>
      <c r="O357" s="16">
        <v>36.61</v>
      </c>
      <c r="P357" s="15">
        <f t="shared" si="164"/>
        <v>920.63166999999999</v>
      </c>
      <c r="Q357" s="11">
        <v>72.64</v>
      </c>
      <c r="R357" s="15">
        <f t="shared" si="165"/>
        <v>1826.6780799999999</v>
      </c>
      <c r="S357" s="11">
        <v>72.25</v>
      </c>
      <c r="T357" s="15">
        <f t="shared" si="166"/>
        <v>1816.8707499999998</v>
      </c>
      <c r="U357" s="11">
        <v>72.239999999999995</v>
      </c>
      <c r="V357" s="15">
        <f t="shared" si="167"/>
        <v>1816.6192799999997</v>
      </c>
      <c r="W357" s="11">
        <v>95.1</v>
      </c>
      <c r="X357" s="15">
        <f t="shared" si="168"/>
        <v>2391.4796999999999</v>
      </c>
      <c r="Y357" s="11">
        <v>56.22</v>
      </c>
      <c r="Z357" s="15">
        <f t="shared" si="169"/>
        <v>1413.7643399999999</v>
      </c>
      <c r="AA357" s="23">
        <v>82.036000000000001</v>
      </c>
      <c r="AB357" s="15">
        <f t="shared" si="170"/>
        <v>20629.592919999999</v>
      </c>
      <c r="AC357" s="19">
        <v>94.13</v>
      </c>
      <c r="AD357" s="15">
        <f t="shared" si="171"/>
        <v>23670.8711</v>
      </c>
      <c r="AE357" s="20">
        <v>85.13</v>
      </c>
      <c r="AF357" s="15">
        <f t="shared" si="172"/>
        <v>21407.641099999997</v>
      </c>
      <c r="AG357" s="21">
        <v>97.22</v>
      </c>
      <c r="AH357" s="15">
        <f t="shared" si="173"/>
        <v>15644.156299999999</v>
      </c>
      <c r="AI357" s="21">
        <v>115.81</v>
      </c>
      <c r="AJ357" s="15">
        <f t="shared" si="174"/>
        <v>18635.566149999999</v>
      </c>
      <c r="AK357" s="20">
        <v>151.30000000000001</v>
      </c>
      <c r="AL357" s="15">
        <f t="shared" si="175"/>
        <v>24346.4395</v>
      </c>
      <c r="AM357" s="29">
        <v>901.7</v>
      </c>
      <c r="AN357" s="15">
        <f t="shared" si="176"/>
        <v>14509.705550000001</v>
      </c>
      <c r="AO357" s="22">
        <v>337.9</v>
      </c>
      <c r="AP357" s="15">
        <f t="shared" si="177"/>
        <v>8497.1712999999982</v>
      </c>
      <c r="AQ357" s="24">
        <f t="shared" si="178"/>
        <v>3.3128999999999991</v>
      </c>
      <c r="AR357" s="24">
        <f t="shared" si="179"/>
        <v>3.3260000000000005</v>
      </c>
      <c r="AS357" s="24">
        <f t="shared" si="180"/>
        <v>1.7801000000000009</v>
      </c>
      <c r="AT357" s="24">
        <f t="shared" si="181"/>
        <v>3.3746000000000009</v>
      </c>
      <c r="AU357" s="24">
        <f t="shared" si="182"/>
        <v>3.4469999999999992</v>
      </c>
      <c r="AV357" s="24">
        <f t="shared" si="183"/>
        <v>1.9141000000000012</v>
      </c>
      <c r="AW357" s="24">
        <f t="shared" si="184"/>
        <v>3.5897000000000006</v>
      </c>
      <c r="AX357" s="24">
        <f t="shared" si="185"/>
        <v>2.0716000000000001</v>
      </c>
      <c r="AY357" s="24"/>
      <c r="AZ357" s="24"/>
      <c r="BA357" s="24"/>
      <c r="BB357" s="24"/>
      <c r="BC357" s="17">
        <v>16.0915</v>
      </c>
      <c r="BD357" s="12">
        <v>25.146999999999998</v>
      </c>
    </row>
    <row r="358" spans="1:56">
      <c r="A358" s="2">
        <v>354</v>
      </c>
      <c r="B358" s="5">
        <v>39597</v>
      </c>
      <c r="C358" s="14">
        <v>40.03</v>
      </c>
      <c r="D358" s="4">
        <f t="shared" si="186"/>
        <v>645.20354000000009</v>
      </c>
      <c r="E358" s="14">
        <v>57.87</v>
      </c>
      <c r="F358" s="15">
        <f t="shared" si="187"/>
        <v>932.74866000000009</v>
      </c>
      <c r="G358" s="14">
        <v>82.11</v>
      </c>
      <c r="H358" s="15">
        <f t="shared" si="188"/>
        <v>1323.4489800000001</v>
      </c>
      <c r="I358" s="14">
        <v>43.98</v>
      </c>
      <c r="J358" s="15">
        <f t="shared" si="189"/>
        <v>708.86964</v>
      </c>
      <c r="K358" s="14">
        <v>34.195</v>
      </c>
      <c r="L358" s="15">
        <f t="shared" si="190"/>
        <v>551.15501000000006</v>
      </c>
      <c r="M358" s="14">
        <v>30.64</v>
      </c>
      <c r="N358" s="15">
        <f t="shared" si="191"/>
        <v>493.85552000000007</v>
      </c>
      <c r="O358" s="16">
        <v>37.130000000000003</v>
      </c>
      <c r="P358" s="15">
        <f t="shared" si="164"/>
        <v>928.62130000000002</v>
      </c>
      <c r="Q358" s="11">
        <v>72.510000000000005</v>
      </c>
      <c r="R358" s="15">
        <f t="shared" si="165"/>
        <v>1813.4750999999999</v>
      </c>
      <c r="S358" s="11">
        <v>73.19</v>
      </c>
      <c r="T358" s="15">
        <f t="shared" si="166"/>
        <v>1830.4818999999998</v>
      </c>
      <c r="U358" s="11">
        <v>74.25</v>
      </c>
      <c r="V358" s="15">
        <f t="shared" si="167"/>
        <v>1856.9924999999998</v>
      </c>
      <c r="W358" s="11">
        <v>95.56</v>
      </c>
      <c r="X358" s="15">
        <f t="shared" si="168"/>
        <v>2389.9555999999998</v>
      </c>
      <c r="Y358" s="11">
        <v>56.56</v>
      </c>
      <c r="Z358" s="15">
        <f t="shared" si="169"/>
        <v>1414.5655999999999</v>
      </c>
      <c r="AA358" s="23">
        <v>81.498999999999995</v>
      </c>
      <c r="AB358" s="15">
        <f t="shared" si="170"/>
        <v>20382.899899999997</v>
      </c>
      <c r="AC358" s="19">
        <v>93.703000000000003</v>
      </c>
      <c r="AD358" s="15">
        <f t="shared" si="171"/>
        <v>23435.120299999999</v>
      </c>
      <c r="AE358" s="20">
        <v>85.39</v>
      </c>
      <c r="AF358" s="15">
        <f t="shared" si="172"/>
        <v>21356.039000000001</v>
      </c>
      <c r="AG358" s="21">
        <v>96.37</v>
      </c>
      <c r="AH358" s="15">
        <f t="shared" si="173"/>
        <v>15532.916600000004</v>
      </c>
      <c r="AI358" s="21">
        <v>115.81</v>
      </c>
      <c r="AJ358" s="15">
        <f t="shared" si="174"/>
        <v>18666.255800000003</v>
      </c>
      <c r="AK358" s="20">
        <v>150.69999999999999</v>
      </c>
      <c r="AL358" s="15">
        <f t="shared" si="175"/>
        <v>24289.826000000001</v>
      </c>
      <c r="AM358" s="29">
        <v>877.8</v>
      </c>
      <c r="AN358" s="15">
        <f t="shared" si="176"/>
        <v>14148.380400000002</v>
      </c>
      <c r="AO358" s="22">
        <v>333.48</v>
      </c>
      <c r="AP358" s="15">
        <f t="shared" si="177"/>
        <v>8340.3348000000005</v>
      </c>
      <c r="AQ358" s="24">
        <f t="shared" si="178"/>
        <v>3.2863999999999969</v>
      </c>
      <c r="AR358" s="24">
        <f t="shared" si="179"/>
        <v>3.2994999999999983</v>
      </c>
      <c r="AS358" s="24">
        <f t="shared" si="180"/>
        <v>1.9171000000000014</v>
      </c>
      <c r="AT358" s="24">
        <f t="shared" si="181"/>
        <v>3.3480999999999987</v>
      </c>
      <c r="AU358" s="24">
        <f t="shared" si="182"/>
        <v>3.420499999999997</v>
      </c>
      <c r="AV358" s="24">
        <f t="shared" si="183"/>
        <v>2.0511000000000017</v>
      </c>
      <c r="AW358" s="24">
        <f t="shared" si="184"/>
        <v>3.5631999999999984</v>
      </c>
      <c r="AX358" s="24">
        <f t="shared" si="185"/>
        <v>2.2086000000000006</v>
      </c>
      <c r="AY358" s="24"/>
      <c r="AZ358" s="24"/>
      <c r="BA358" s="24"/>
      <c r="BB358" s="24"/>
      <c r="BC358" s="17">
        <v>16.118000000000002</v>
      </c>
      <c r="BD358" s="12">
        <v>25.009999999999998</v>
      </c>
    </row>
    <row r="359" spans="1:56">
      <c r="A359" s="2">
        <v>355</v>
      </c>
      <c r="B359" s="5">
        <v>39598</v>
      </c>
      <c r="C359" s="14">
        <v>40.82</v>
      </c>
      <c r="D359" s="4">
        <f t="shared" si="186"/>
        <v>657.22240999999997</v>
      </c>
      <c r="E359" s="14">
        <v>57.26</v>
      </c>
      <c r="F359" s="15">
        <f t="shared" si="187"/>
        <v>921.91462999999999</v>
      </c>
      <c r="G359" s="14">
        <v>82.77</v>
      </c>
      <c r="H359" s="15">
        <f t="shared" si="188"/>
        <v>1332.638385</v>
      </c>
      <c r="I359" s="14">
        <v>44.53</v>
      </c>
      <c r="J359" s="15">
        <f t="shared" si="189"/>
        <v>716.95526500000005</v>
      </c>
      <c r="K359" s="14">
        <v>34.185000000000002</v>
      </c>
      <c r="L359" s="15">
        <f t="shared" si="190"/>
        <v>550.39559250000002</v>
      </c>
      <c r="M359" s="14">
        <v>30.72</v>
      </c>
      <c r="N359" s="15">
        <f t="shared" si="191"/>
        <v>494.60735999999997</v>
      </c>
      <c r="O359" s="16">
        <v>38.07</v>
      </c>
      <c r="P359" s="15">
        <f t="shared" si="164"/>
        <v>953.38701000000003</v>
      </c>
      <c r="Q359" s="11">
        <v>68.73</v>
      </c>
      <c r="R359" s="15">
        <f t="shared" si="165"/>
        <v>1721.2053900000001</v>
      </c>
      <c r="S359" s="11">
        <v>73</v>
      </c>
      <c r="T359" s="15">
        <f t="shared" si="166"/>
        <v>1828.1389999999999</v>
      </c>
      <c r="U359" s="11">
        <v>74.7</v>
      </c>
      <c r="V359" s="15">
        <f t="shared" si="167"/>
        <v>1870.7121</v>
      </c>
      <c r="W359" s="11">
        <v>96.5</v>
      </c>
      <c r="X359" s="15">
        <f t="shared" si="168"/>
        <v>2416.6495</v>
      </c>
      <c r="Y359" s="11">
        <v>57.1</v>
      </c>
      <c r="Z359" s="15">
        <f t="shared" si="169"/>
        <v>1429.9553000000001</v>
      </c>
      <c r="AA359" s="23">
        <v>81.611999999999995</v>
      </c>
      <c r="AB359" s="15">
        <f t="shared" si="170"/>
        <v>20438.093159999997</v>
      </c>
      <c r="AC359" s="19">
        <v>93.695999999999998</v>
      </c>
      <c r="AD359" s="15">
        <f t="shared" si="171"/>
        <v>23464.289279999997</v>
      </c>
      <c r="AE359" s="20">
        <v>85.3</v>
      </c>
      <c r="AF359" s="15">
        <f t="shared" si="172"/>
        <v>21361.679</v>
      </c>
      <c r="AG359" s="21">
        <v>96.25</v>
      </c>
      <c r="AH359" s="15">
        <f t="shared" si="173"/>
        <v>15496.731250000001</v>
      </c>
      <c r="AI359" s="21">
        <v>115.81</v>
      </c>
      <c r="AJ359" s="15">
        <f t="shared" si="174"/>
        <v>18645.98905</v>
      </c>
      <c r="AK359" s="20">
        <v>150.94999999999999</v>
      </c>
      <c r="AL359" s="15">
        <f t="shared" si="175"/>
        <v>24303.704749999997</v>
      </c>
      <c r="AM359" s="29">
        <v>886.8</v>
      </c>
      <c r="AN359" s="15">
        <f t="shared" si="176"/>
        <v>14277.9234</v>
      </c>
      <c r="AO359" s="22">
        <v>335.56</v>
      </c>
      <c r="AP359" s="15">
        <f t="shared" si="177"/>
        <v>8403.4290799999999</v>
      </c>
      <c r="AQ359" s="24">
        <f t="shared" si="178"/>
        <v>3.3038999999999987</v>
      </c>
      <c r="AR359" s="24">
        <f t="shared" si="179"/>
        <v>3.3170000000000002</v>
      </c>
      <c r="AS359" s="24">
        <f t="shared" si="180"/>
        <v>1.8841000000000001</v>
      </c>
      <c r="AT359" s="24">
        <f t="shared" si="181"/>
        <v>3.3656000000000006</v>
      </c>
      <c r="AU359" s="24">
        <f t="shared" si="182"/>
        <v>3.4379999999999988</v>
      </c>
      <c r="AV359" s="24">
        <f t="shared" si="183"/>
        <v>2.0181000000000004</v>
      </c>
      <c r="AW359" s="24">
        <f t="shared" si="184"/>
        <v>3.5807000000000002</v>
      </c>
      <c r="AX359" s="24">
        <f t="shared" si="185"/>
        <v>2.1755999999999993</v>
      </c>
      <c r="AY359" s="24"/>
      <c r="AZ359" s="24"/>
      <c r="BA359" s="24"/>
      <c r="BB359" s="24"/>
      <c r="BC359" s="17">
        <v>16.1005</v>
      </c>
      <c r="BD359" s="12">
        <v>25.042999999999999</v>
      </c>
    </row>
    <row r="360" spans="1:56">
      <c r="A360" s="2">
        <v>356</v>
      </c>
      <c r="B360" s="5">
        <v>39601</v>
      </c>
      <c r="C360" s="14">
        <v>40.76</v>
      </c>
      <c r="D360" s="4">
        <f t="shared" si="186"/>
        <v>653.0974799999999</v>
      </c>
      <c r="E360" s="14">
        <v>57</v>
      </c>
      <c r="F360" s="15">
        <f t="shared" si="187"/>
        <v>913.31100000000004</v>
      </c>
      <c r="G360" s="14">
        <v>81.150000000000006</v>
      </c>
      <c r="H360" s="15">
        <f t="shared" si="188"/>
        <v>1300.2664500000001</v>
      </c>
      <c r="I360" s="14">
        <v>43.65</v>
      </c>
      <c r="J360" s="15">
        <f t="shared" si="189"/>
        <v>699.40395000000001</v>
      </c>
      <c r="K360" s="14">
        <v>33.57</v>
      </c>
      <c r="L360" s="15">
        <f t="shared" si="190"/>
        <v>537.89211</v>
      </c>
      <c r="M360" s="14">
        <v>30.41</v>
      </c>
      <c r="N360" s="15">
        <f t="shared" si="191"/>
        <v>487.25943000000001</v>
      </c>
      <c r="O360" s="16">
        <v>36.5</v>
      </c>
      <c r="P360" s="15">
        <f t="shared" si="164"/>
        <v>908.84999999999991</v>
      </c>
      <c r="Q360" s="11">
        <v>67.55</v>
      </c>
      <c r="R360" s="15">
        <f t="shared" si="165"/>
        <v>1681.9949999999999</v>
      </c>
      <c r="S360" s="11">
        <v>72</v>
      </c>
      <c r="T360" s="15">
        <f t="shared" si="166"/>
        <v>1792.8</v>
      </c>
      <c r="U360" s="11">
        <v>73</v>
      </c>
      <c r="V360" s="15">
        <f t="shared" si="167"/>
        <v>1817.6999999999998</v>
      </c>
      <c r="W360" s="11">
        <v>96.42</v>
      </c>
      <c r="X360" s="15">
        <f t="shared" si="168"/>
        <v>2400.8579999999997</v>
      </c>
      <c r="Y360" s="11">
        <v>55.86</v>
      </c>
      <c r="Z360" s="15">
        <f t="shared" si="169"/>
        <v>1390.914</v>
      </c>
      <c r="AA360" s="23">
        <v>82.018000000000001</v>
      </c>
      <c r="AB360" s="15">
        <f t="shared" si="170"/>
        <v>20422.482</v>
      </c>
      <c r="AC360" s="19">
        <v>94.045000000000002</v>
      </c>
      <c r="AD360" s="15">
        <f t="shared" si="171"/>
        <v>23417.204999999998</v>
      </c>
      <c r="AE360" s="20">
        <v>85.37</v>
      </c>
      <c r="AF360" s="15">
        <f t="shared" si="172"/>
        <v>21257.13</v>
      </c>
      <c r="AG360" s="21">
        <v>96.31</v>
      </c>
      <c r="AH360" s="15">
        <f t="shared" si="173"/>
        <v>15431.7513</v>
      </c>
      <c r="AI360" s="21">
        <v>114.41</v>
      </c>
      <c r="AJ360" s="15">
        <f t="shared" si="174"/>
        <v>18331.914299999997</v>
      </c>
      <c r="AK360" s="20">
        <v>150.85</v>
      </c>
      <c r="AL360" s="15">
        <f t="shared" si="175"/>
        <v>24170.695499999998</v>
      </c>
      <c r="AM360" s="29">
        <v>891.4</v>
      </c>
      <c r="AN360" s="15">
        <f t="shared" si="176"/>
        <v>14282.902199999999</v>
      </c>
      <c r="AO360" s="22">
        <v>338.5</v>
      </c>
      <c r="AP360" s="15">
        <f t="shared" si="177"/>
        <v>8428.65</v>
      </c>
      <c r="AQ360" s="24">
        <f t="shared" si="178"/>
        <v>3.3813999999999993</v>
      </c>
      <c r="AR360" s="24">
        <f t="shared" si="179"/>
        <v>3.3945000000000007</v>
      </c>
      <c r="AS360" s="24">
        <f t="shared" si="180"/>
        <v>2.0271000000000008</v>
      </c>
      <c r="AT360" s="24">
        <f t="shared" si="181"/>
        <v>3.4431000000000012</v>
      </c>
      <c r="AU360" s="24">
        <f t="shared" si="182"/>
        <v>3.5154999999999994</v>
      </c>
      <c r="AV360" s="24">
        <f t="shared" si="183"/>
        <v>2.1611000000000011</v>
      </c>
      <c r="AW360" s="24">
        <f t="shared" si="184"/>
        <v>3.6582000000000008</v>
      </c>
      <c r="AX360" s="24">
        <f t="shared" si="185"/>
        <v>2.3186</v>
      </c>
      <c r="AY360" s="24"/>
      <c r="AZ360" s="24"/>
      <c r="BA360" s="24"/>
      <c r="BB360" s="24"/>
      <c r="BC360" s="17">
        <v>16.023</v>
      </c>
      <c r="BD360" s="12">
        <v>24.9</v>
      </c>
    </row>
    <row r="361" spans="1:56">
      <c r="A361" s="2">
        <v>357</v>
      </c>
      <c r="B361" s="5">
        <v>39602</v>
      </c>
      <c r="C361" s="14">
        <v>40.74</v>
      </c>
      <c r="D361" s="4">
        <f t="shared" si="186"/>
        <v>654.44736</v>
      </c>
      <c r="E361" s="14">
        <v>56.4</v>
      </c>
      <c r="F361" s="15">
        <f t="shared" si="187"/>
        <v>906.00959999999998</v>
      </c>
      <c r="G361" s="14">
        <v>78.12</v>
      </c>
      <c r="H361" s="15">
        <f t="shared" si="188"/>
        <v>1254.91968</v>
      </c>
      <c r="I361" s="14">
        <v>43.71</v>
      </c>
      <c r="J361" s="15">
        <f t="shared" si="189"/>
        <v>702.15744000000007</v>
      </c>
      <c r="K361" s="14">
        <v>33.484999999999999</v>
      </c>
      <c r="L361" s="15">
        <f t="shared" si="190"/>
        <v>537.90304000000003</v>
      </c>
      <c r="M361" s="14">
        <v>30.46</v>
      </c>
      <c r="N361" s="15">
        <f t="shared" si="191"/>
        <v>489.30944</v>
      </c>
      <c r="O361" s="16">
        <v>36.94</v>
      </c>
      <c r="P361" s="15">
        <f t="shared" si="164"/>
        <v>916.24128999999994</v>
      </c>
      <c r="Q361" s="11">
        <v>67.099999999999994</v>
      </c>
      <c r="R361" s="15">
        <f t="shared" si="165"/>
        <v>1664.3148499999998</v>
      </c>
      <c r="S361" s="11">
        <v>70.91</v>
      </c>
      <c r="T361" s="15">
        <f t="shared" si="166"/>
        <v>1758.8161849999999</v>
      </c>
      <c r="U361" s="11">
        <v>73.25</v>
      </c>
      <c r="V361" s="15">
        <f t="shared" si="167"/>
        <v>1816.8563750000001</v>
      </c>
      <c r="W361" s="11">
        <v>96.23</v>
      </c>
      <c r="X361" s="15">
        <f t="shared" si="168"/>
        <v>2386.8408050000003</v>
      </c>
      <c r="Y361" s="11">
        <v>56.73</v>
      </c>
      <c r="Z361" s="15">
        <f t="shared" si="169"/>
        <v>1407.1025549999999</v>
      </c>
      <c r="AA361" s="23">
        <v>81.588999999999999</v>
      </c>
      <c r="AB361" s="15">
        <f t="shared" si="170"/>
        <v>20236.927615000001</v>
      </c>
      <c r="AC361" s="19">
        <v>93.558000000000007</v>
      </c>
      <c r="AD361" s="15">
        <f t="shared" si="171"/>
        <v>23205.658530000001</v>
      </c>
      <c r="AE361" s="20">
        <v>84.97</v>
      </c>
      <c r="AF361" s="15">
        <f t="shared" si="172"/>
        <v>21075.533949999997</v>
      </c>
      <c r="AG361" s="21">
        <v>96.94</v>
      </c>
      <c r="AH361" s="15">
        <f t="shared" si="173"/>
        <v>15572.4416</v>
      </c>
      <c r="AI361" s="21">
        <v>114.18</v>
      </c>
      <c r="AJ361" s="15">
        <f t="shared" si="174"/>
        <v>18341.875200000002</v>
      </c>
      <c r="AK361" s="20">
        <v>150.19999999999999</v>
      </c>
      <c r="AL361" s="15">
        <f t="shared" si="175"/>
        <v>24128.127999999997</v>
      </c>
      <c r="AM361" s="29">
        <v>879.8</v>
      </c>
      <c r="AN361" s="15">
        <f t="shared" si="176"/>
        <v>14133.107199999999</v>
      </c>
      <c r="AO361" s="22">
        <v>334.5</v>
      </c>
      <c r="AP361" s="15">
        <f t="shared" si="177"/>
        <v>8296.7707499999997</v>
      </c>
      <c r="AQ361" s="24">
        <f t="shared" si="178"/>
        <v>3.3403999999999989</v>
      </c>
      <c r="AR361" s="24">
        <f t="shared" si="179"/>
        <v>3.3535000000000004</v>
      </c>
      <c r="AS361" s="24">
        <f t="shared" si="180"/>
        <v>2.1235999999999997</v>
      </c>
      <c r="AT361" s="24">
        <f t="shared" si="181"/>
        <v>3.4021000000000008</v>
      </c>
      <c r="AU361" s="24">
        <f t="shared" si="182"/>
        <v>3.474499999999999</v>
      </c>
      <c r="AV361" s="24">
        <f t="shared" si="183"/>
        <v>2.2576000000000001</v>
      </c>
      <c r="AW361" s="24">
        <f t="shared" si="184"/>
        <v>3.6172000000000004</v>
      </c>
      <c r="AX361" s="24">
        <f t="shared" si="185"/>
        <v>2.4150999999999989</v>
      </c>
      <c r="AY361" s="24"/>
      <c r="AZ361" s="24"/>
      <c r="BA361" s="24"/>
      <c r="BB361" s="24"/>
      <c r="BC361" s="17">
        <v>16.064</v>
      </c>
      <c r="BD361" s="12">
        <v>24.8035</v>
      </c>
    </row>
    <row r="362" spans="1:56">
      <c r="A362" s="2">
        <v>358</v>
      </c>
      <c r="B362" s="5">
        <v>39603</v>
      </c>
      <c r="C362" s="14">
        <v>40.369999999999997</v>
      </c>
      <c r="D362" s="4">
        <f t="shared" si="186"/>
        <v>644.70889999999986</v>
      </c>
      <c r="E362" s="14">
        <v>56.7</v>
      </c>
      <c r="F362" s="15">
        <f t="shared" si="187"/>
        <v>905.49900000000002</v>
      </c>
      <c r="G362" s="14">
        <v>78.02</v>
      </c>
      <c r="H362" s="15">
        <f t="shared" si="188"/>
        <v>1245.9793999999999</v>
      </c>
      <c r="I362" s="14">
        <v>42.94</v>
      </c>
      <c r="J362" s="15">
        <f t="shared" si="189"/>
        <v>685.75179999999989</v>
      </c>
      <c r="K362" s="14">
        <v>33.97</v>
      </c>
      <c r="L362" s="15">
        <f t="shared" si="190"/>
        <v>542.50089999999989</v>
      </c>
      <c r="M362" s="14">
        <v>30.45</v>
      </c>
      <c r="N362" s="15">
        <f t="shared" si="191"/>
        <v>486.28649999999993</v>
      </c>
      <c r="O362" s="16">
        <v>36.85</v>
      </c>
      <c r="P362" s="15">
        <f t="shared" si="164"/>
        <v>908.07612499999993</v>
      </c>
      <c r="Q362" s="11">
        <v>66.45</v>
      </c>
      <c r="R362" s="15">
        <f t="shared" si="165"/>
        <v>1637.4941249999999</v>
      </c>
      <c r="S362" s="11">
        <v>71.400000000000006</v>
      </c>
      <c r="T362" s="15">
        <f t="shared" si="166"/>
        <v>1759.4745</v>
      </c>
      <c r="U362" s="11">
        <v>73.39</v>
      </c>
      <c r="V362" s="15">
        <f t="shared" si="167"/>
        <v>1808.5130749999998</v>
      </c>
      <c r="W362" s="11">
        <v>95.35</v>
      </c>
      <c r="X362" s="15">
        <f t="shared" si="168"/>
        <v>2349.6623749999999</v>
      </c>
      <c r="Y362" s="11">
        <v>56.07</v>
      </c>
      <c r="Z362" s="15">
        <f t="shared" si="169"/>
        <v>1381.7049749999999</v>
      </c>
      <c r="AA362" s="23">
        <v>81.757999999999996</v>
      </c>
      <c r="AB362" s="15">
        <f t="shared" si="170"/>
        <v>20147.215149999996</v>
      </c>
      <c r="AC362" s="19">
        <v>93.756</v>
      </c>
      <c r="AD362" s="15">
        <f t="shared" si="171"/>
        <v>23103.822299999996</v>
      </c>
      <c r="AE362" s="20">
        <v>84.45</v>
      </c>
      <c r="AF362" s="15">
        <f t="shared" si="172"/>
        <v>20810.591249999998</v>
      </c>
      <c r="AG362" s="21">
        <v>96.98</v>
      </c>
      <c r="AH362" s="15">
        <f t="shared" si="173"/>
        <v>15487.706</v>
      </c>
      <c r="AI362" s="21">
        <v>114.42</v>
      </c>
      <c r="AJ362" s="15">
        <f t="shared" si="174"/>
        <v>18272.874</v>
      </c>
      <c r="AK362" s="20">
        <v>149.15</v>
      </c>
      <c r="AL362" s="15">
        <f t="shared" si="175"/>
        <v>23819.254999999997</v>
      </c>
      <c r="AM362" s="29">
        <v>878.5</v>
      </c>
      <c r="AN362" s="15">
        <f t="shared" si="176"/>
        <v>14029.644999999999</v>
      </c>
      <c r="AO362" s="22">
        <v>318.75</v>
      </c>
      <c r="AP362" s="15">
        <f t="shared" si="177"/>
        <v>7854.7968749999991</v>
      </c>
      <c r="AQ362" s="24">
        <f t="shared" si="178"/>
        <v>3.4344000000000001</v>
      </c>
      <c r="AR362" s="24">
        <f t="shared" si="179"/>
        <v>3.4475000000000016</v>
      </c>
      <c r="AS362" s="24">
        <f t="shared" si="180"/>
        <v>2.2846000000000011</v>
      </c>
      <c r="AT362" s="24">
        <f t="shared" si="181"/>
        <v>3.496100000000002</v>
      </c>
      <c r="AU362" s="24">
        <f t="shared" si="182"/>
        <v>3.5685000000000002</v>
      </c>
      <c r="AV362" s="24">
        <f t="shared" si="183"/>
        <v>2.4186000000000014</v>
      </c>
      <c r="AW362" s="24">
        <f t="shared" si="184"/>
        <v>3.7112000000000016</v>
      </c>
      <c r="AX362" s="24">
        <f t="shared" si="185"/>
        <v>2.5761000000000003</v>
      </c>
      <c r="AY362" s="24"/>
      <c r="AZ362" s="24"/>
      <c r="BA362" s="24"/>
      <c r="BB362" s="24"/>
      <c r="BC362" s="17">
        <v>15.969999999999999</v>
      </c>
      <c r="BD362" s="12">
        <v>24.642499999999998</v>
      </c>
    </row>
    <row r="363" spans="1:56">
      <c r="A363" s="2">
        <v>359</v>
      </c>
      <c r="B363" s="5">
        <v>39604</v>
      </c>
      <c r="C363" s="14">
        <v>41.03</v>
      </c>
      <c r="D363" s="4">
        <f t="shared" ref="D363:D392" si="192">C363*BC363</f>
        <v>647.30979500000001</v>
      </c>
      <c r="E363" s="14">
        <v>57.19</v>
      </c>
      <c r="F363" s="15">
        <f t="shared" ref="F363:F392" si="193">E363*BC363</f>
        <v>902.25803499999995</v>
      </c>
      <c r="G363" s="14">
        <v>77.31</v>
      </c>
      <c r="H363" s="15">
        <f t="shared" ref="H363:H392" si="194">G363*BC363</f>
        <v>1219.6812150000001</v>
      </c>
      <c r="I363" s="14">
        <v>43.22</v>
      </c>
      <c r="J363" s="15">
        <f t="shared" ref="J363:J392" si="195">I363*BC363</f>
        <v>681.86032999999998</v>
      </c>
      <c r="K363" s="14">
        <v>35.034999999999997</v>
      </c>
      <c r="L363" s="15">
        <f t="shared" ref="L363:L392" si="196">K363*BC363</f>
        <v>552.72967749999998</v>
      </c>
      <c r="M363" s="14">
        <v>31.06</v>
      </c>
      <c r="N363" s="15">
        <f t="shared" ref="N363:N392" si="197">M363*BC363</f>
        <v>490.01808999999997</v>
      </c>
      <c r="O363" s="16">
        <v>36.14</v>
      </c>
      <c r="P363" s="15">
        <f t="shared" si="164"/>
        <v>889.51382000000001</v>
      </c>
      <c r="Q363" s="11">
        <v>65.959999999999994</v>
      </c>
      <c r="R363" s="15">
        <f t="shared" si="165"/>
        <v>1623.4734799999999</v>
      </c>
      <c r="S363" s="11">
        <v>71.52</v>
      </c>
      <c r="T363" s="15">
        <f t="shared" si="166"/>
        <v>1760.3217599999998</v>
      </c>
      <c r="U363" s="11">
        <v>73.42</v>
      </c>
      <c r="V363" s="15">
        <f t="shared" si="167"/>
        <v>1807.08646</v>
      </c>
      <c r="W363" s="11">
        <v>96.23</v>
      </c>
      <c r="X363" s="15">
        <f t="shared" si="168"/>
        <v>2368.5089900000003</v>
      </c>
      <c r="Y363" s="11">
        <v>56.46</v>
      </c>
      <c r="Z363" s="15">
        <f t="shared" si="169"/>
        <v>1389.6499799999999</v>
      </c>
      <c r="AA363" s="23">
        <v>81.203999999999994</v>
      </c>
      <c r="AB363" s="15">
        <f t="shared" si="170"/>
        <v>19986.740519999999</v>
      </c>
      <c r="AC363" s="19">
        <v>93.268000000000001</v>
      </c>
      <c r="AD363" s="15">
        <f t="shared" si="171"/>
        <v>22956.052839999997</v>
      </c>
      <c r="AE363" s="20">
        <v>83.4</v>
      </c>
      <c r="AF363" s="15">
        <f t="shared" si="172"/>
        <v>20527.242000000002</v>
      </c>
      <c r="AG363" s="21">
        <v>96.65</v>
      </c>
      <c r="AH363" s="15">
        <f t="shared" si="173"/>
        <v>15247.987250000002</v>
      </c>
      <c r="AI363" s="21">
        <v>114.42</v>
      </c>
      <c r="AJ363" s="15">
        <f t="shared" si="174"/>
        <v>18051.471300000001</v>
      </c>
      <c r="AK363" s="20">
        <v>149.30000000000001</v>
      </c>
      <c r="AL363" s="15">
        <f t="shared" si="175"/>
        <v>23554.3145</v>
      </c>
      <c r="AM363" s="29">
        <v>877.2</v>
      </c>
      <c r="AN363" s="15">
        <f t="shared" si="176"/>
        <v>13839.1458</v>
      </c>
      <c r="AO363" s="22">
        <v>325.87</v>
      </c>
      <c r="AP363" s="15">
        <f t="shared" si="177"/>
        <v>8020.6383100000003</v>
      </c>
      <c r="AQ363" s="24">
        <f t="shared" si="178"/>
        <v>3.6278999999999986</v>
      </c>
      <c r="AR363" s="24">
        <f t="shared" si="179"/>
        <v>3.641</v>
      </c>
      <c r="AS363" s="24">
        <f t="shared" si="180"/>
        <v>2.3140999999999998</v>
      </c>
      <c r="AT363" s="24">
        <f t="shared" si="181"/>
        <v>3.6896000000000004</v>
      </c>
      <c r="AU363" s="24">
        <f t="shared" si="182"/>
        <v>3.7619999999999987</v>
      </c>
      <c r="AV363" s="24">
        <f t="shared" si="183"/>
        <v>2.4481000000000002</v>
      </c>
      <c r="AW363" s="24">
        <f t="shared" si="184"/>
        <v>3.9047000000000001</v>
      </c>
      <c r="AX363" s="24">
        <f t="shared" si="185"/>
        <v>2.605599999999999</v>
      </c>
      <c r="AY363" s="24"/>
      <c r="AZ363" s="24"/>
      <c r="BA363" s="24"/>
      <c r="BB363" s="24"/>
      <c r="BC363" s="17">
        <v>15.7765</v>
      </c>
      <c r="BD363" s="12">
        <v>24.613</v>
      </c>
    </row>
    <row r="364" spans="1:56">
      <c r="A364" s="2">
        <v>360</v>
      </c>
      <c r="B364" s="5">
        <v>39605</v>
      </c>
      <c r="C364" s="14">
        <v>39.880000000000003</v>
      </c>
      <c r="D364" s="4">
        <f t="shared" si="192"/>
        <v>621.41016000000002</v>
      </c>
      <c r="E364" s="14">
        <v>55.8</v>
      </c>
      <c r="F364" s="15">
        <f t="shared" si="193"/>
        <v>869.47559999999999</v>
      </c>
      <c r="G364" s="14">
        <v>73.16</v>
      </c>
      <c r="H364" s="15">
        <f t="shared" si="194"/>
        <v>1139.97912</v>
      </c>
      <c r="I364" s="14">
        <v>42.33</v>
      </c>
      <c r="J364" s="15">
        <f t="shared" si="195"/>
        <v>659.58605999999997</v>
      </c>
      <c r="K364" s="14">
        <v>33.965000000000003</v>
      </c>
      <c r="L364" s="15">
        <f t="shared" si="196"/>
        <v>529.24263000000008</v>
      </c>
      <c r="M364" s="14">
        <v>30.02</v>
      </c>
      <c r="N364" s="15">
        <f t="shared" si="197"/>
        <v>467.77163999999999</v>
      </c>
      <c r="O364" s="16">
        <v>34.56</v>
      </c>
      <c r="P364" s="15">
        <f t="shared" si="164"/>
        <v>849.65760000000012</v>
      </c>
      <c r="Q364" s="11">
        <v>64.12</v>
      </c>
      <c r="R364" s="15">
        <f t="shared" si="165"/>
        <v>1576.3902000000003</v>
      </c>
      <c r="S364" s="11">
        <v>69.8</v>
      </c>
      <c r="T364" s="15">
        <f t="shared" si="166"/>
        <v>1716.0329999999999</v>
      </c>
      <c r="U364" s="11">
        <v>69.97</v>
      </c>
      <c r="V364" s="15">
        <f t="shared" si="167"/>
        <v>1720.21245</v>
      </c>
      <c r="W364" s="11">
        <v>95.68</v>
      </c>
      <c r="X364" s="15">
        <f t="shared" si="168"/>
        <v>2352.2928000000002</v>
      </c>
      <c r="Y364" s="11">
        <v>55.27</v>
      </c>
      <c r="Z364" s="15">
        <f t="shared" si="169"/>
        <v>1358.8129500000002</v>
      </c>
      <c r="AA364" s="23">
        <v>81.295000000000002</v>
      </c>
      <c r="AB364" s="15">
        <f t="shared" si="170"/>
        <v>19986.375750000003</v>
      </c>
      <c r="AC364" s="19">
        <v>93.082999999999998</v>
      </c>
      <c r="AD364" s="15">
        <f t="shared" si="171"/>
        <v>22884.455550000002</v>
      </c>
      <c r="AE364" s="20">
        <v>83.62</v>
      </c>
      <c r="AF364" s="15">
        <f t="shared" si="172"/>
        <v>20557.976999999999</v>
      </c>
      <c r="AG364" s="21">
        <v>96.3</v>
      </c>
      <c r="AH364" s="15">
        <f t="shared" si="173"/>
        <v>15005.466</v>
      </c>
      <c r="AI364" s="21">
        <v>114.85</v>
      </c>
      <c r="AJ364" s="15">
        <f t="shared" si="174"/>
        <v>17895.927</v>
      </c>
      <c r="AK364" s="20">
        <v>147.35</v>
      </c>
      <c r="AL364" s="15">
        <f t="shared" si="175"/>
        <v>22960.077000000001</v>
      </c>
      <c r="AM364" s="29">
        <v>902.5</v>
      </c>
      <c r="AN364" s="15">
        <f t="shared" si="176"/>
        <v>14062.755000000001</v>
      </c>
      <c r="AO364" s="22">
        <v>354.09</v>
      </c>
      <c r="AP364" s="15">
        <f t="shared" si="177"/>
        <v>8705.3026499999996</v>
      </c>
      <c r="AQ364" s="24">
        <f t="shared" si="178"/>
        <v>3.8223999999999982</v>
      </c>
      <c r="AR364" s="24">
        <f t="shared" si="179"/>
        <v>3.8354999999999997</v>
      </c>
      <c r="AS364" s="24">
        <f t="shared" si="180"/>
        <v>2.3420999999999985</v>
      </c>
      <c r="AT364" s="24">
        <f t="shared" si="181"/>
        <v>3.8841000000000001</v>
      </c>
      <c r="AU364" s="24">
        <f t="shared" si="182"/>
        <v>3.9564999999999984</v>
      </c>
      <c r="AV364" s="24">
        <f t="shared" si="183"/>
        <v>2.4760999999999989</v>
      </c>
      <c r="AW364" s="24">
        <f t="shared" si="184"/>
        <v>4.0991999999999997</v>
      </c>
      <c r="AX364" s="24">
        <f t="shared" si="185"/>
        <v>2.6335999999999977</v>
      </c>
      <c r="AY364" s="24"/>
      <c r="AZ364" s="24"/>
      <c r="BA364" s="24"/>
      <c r="BB364" s="24"/>
      <c r="BC364" s="17">
        <v>15.582000000000001</v>
      </c>
      <c r="BD364" s="12">
        <v>24.585000000000001</v>
      </c>
    </row>
    <row r="365" spans="1:56">
      <c r="A365" s="2">
        <v>361</v>
      </c>
      <c r="B365" s="5">
        <v>39608</v>
      </c>
      <c r="C365" s="14">
        <v>39.200000000000003</v>
      </c>
      <c r="D365" s="4">
        <f t="shared" si="192"/>
        <v>616.43960000000004</v>
      </c>
      <c r="E365" s="14">
        <v>55.86</v>
      </c>
      <c r="F365" s="15">
        <f t="shared" si="193"/>
        <v>878.42642999999998</v>
      </c>
      <c r="G365" s="14">
        <v>73.95</v>
      </c>
      <c r="H365" s="15">
        <f t="shared" si="194"/>
        <v>1162.900725</v>
      </c>
      <c r="I365" s="14">
        <v>42.4</v>
      </c>
      <c r="J365" s="15">
        <f t="shared" si="195"/>
        <v>666.76120000000003</v>
      </c>
      <c r="K365" s="14">
        <v>34.29</v>
      </c>
      <c r="L365" s="15">
        <f t="shared" si="196"/>
        <v>539.227395</v>
      </c>
      <c r="M365" s="14">
        <v>30.06</v>
      </c>
      <c r="N365" s="15">
        <f t="shared" si="197"/>
        <v>472.70853</v>
      </c>
      <c r="O365" s="16">
        <v>34.28</v>
      </c>
      <c r="P365" s="15">
        <f t="shared" si="164"/>
        <v>843.37369999999999</v>
      </c>
      <c r="Q365" s="11">
        <v>62.88</v>
      </c>
      <c r="R365" s="15">
        <f t="shared" si="165"/>
        <v>1547.0052000000001</v>
      </c>
      <c r="S365" s="11">
        <v>70.44</v>
      </c>
      <c r="T365" s="15">
        <f t="shared" si="166"/>
        <v>1733.0001</v>
      </c>
      <c r="U365" s="11">
        <v>68.53</v>
      </c>
      <c r="V365" s="15">
        <f t="shared" si="167"/>
        <v>1686.009325</v>
      </c>
      <c r="W365" s="11">
        <v>95.63</v>
      </c>
      <c r="X365" s="15">
        <f t="shared" si="168"/>
        <v>2352.737075</v>
      </c>
      <c r="Y365" s="11">
        <v>55.4</v>
      </c>
      <c r="Z365" s="15">
        <f t="shared" si="169"/>
        <v>1362.9784999999999</v>
      </c>
      <c r="AA365" s="23">
        <v>80.887</v>
      </c>
      <c r="AB365" s="15">
        <f t="shared" si="170"/>
        <v>19900.224174999999</v>
      </c>
      <c r="AC365" s="19">
        <v>92.366</v>
      </c>
      <c r="AD365" s="15">
        <f t="shared" si="171"/>
        <v>22724.345150000001</v>
      </c>
      <c r="AE365" s="20">
        <v>84.03</v>
      </c>
      <c r="AF365" s="15">
        <f t="shared" si="172"/>
        <v>20673.480749999999</v>
      </c>
      <c r="AG365" s="21">
        <v>97.09</v>
      </c>
      <c r="AH365" s="15">
        <f t="shared" si="173"/>
        <v>15267.887950000002</v>
      </c>
      <c r="AI365" s="21">
        <v>115.02</v>
      </c>
      <c r="AJ365" s="15">
        <f t="shared" si="174"/>
        <v>18087.470099999999</v>
      </c>
      <c r="AK365" s="20">
        <v>146.6</v>
      </c>
      <c r="AL365" s="15">
        <f t="shared" si="175"/>
        <v>23053.582999999999</v>
      </c>
      <c r="AM365" s="29">
        <v>893.1</v>
      </c>
      <c r="AN365" s="15">
        <f t="shared" si="176"/>
        <v>14044.44405</v>
      </c>
      <c r="AO365" s="22">
        <v>340</v>
      </c>
      <c r="AP365" s="15">
        <f t="shared" si="177"/>
        <v>8364.85</v>
      </c>
      <c r="AQ365" s="24">
        <f t="shared" si="178"/>
        <v>3.6788999999999987</v>
      </c>
      <c r="AR365" s="24">
        <f t="shared" si="179"/>
        <v>3.6920000000000002</v>
      </c>
      <c r="AS365" s="24">
        <f t="shared" si="180"/>
        <v>2.3246000000000002</v>
      </c>
      <c r="AT365" s="24">
        <f t="shared" si="181"/>
        <v>3.7406000000000006</v>
      </c>
      <c r="AU365" s="24">
        <f t="shared" si="182"/>
        <v>3.8129999999999988</v>
      </c>
      <c r="AV365" s="24">
        <f t="shared" si="183"/>
        <v>2.4586000000000006</v>
      </c>
      <c r="AW365" s="24">
        <f t="shared" si="184"/>
        <v>3.9557000000000002</v>
      </c>
      <c r="AX365" s="24">
        <f t="shared" si="185"/>
        <v>2.6160999999999994</v>
      </c>
      <c r="AY365" s="24"/>
      <c r="AZ365" s="24"/>
      <c r="BA365" s="24"/>
      <c r="BB365" s="24"/>
      <c r="BC365" s="17">
        <v>15.7255</v>
      </c>
      <c r="BD365" s="12">
        <v>24.602499999999999</v>
      </c>
    </row>
    <row r="366" spans="1:56">
      <c r="A366" s="2">
        <v>362</v>
      </c>
      <c r="B366" s="5">
        <v>39609</v>
      </c>
      <c r="C366" s="14">
        <v>39.43</v>
      </c>
      <c r="D366" s="4">
        <f t="shared" si="192"/>
        <v>624.29519000000005</v>
      </c>
      <c r="E366" s="14">
        <v>58.01</v>
      </c>
      <c r="F366" s="15">
        <f t="shared" si="193"/>
        <v>918.47232999999994</v>
      </c>
      <c r="G366" s="14">
        <v>73.67</v>
      </c>
      <c r="H366" s="15">
        <f t="shared" si="194"/>
        <v>1166.4171100000001</v>
      </c>
      <c r="I366" s="14">
        <v>41.72</v>
      </c>
      <c r="J366" s="15">
        <f t="shared" si="195"/>
        <v>660.55276000000003</v>
      </c>
      <c r="K366" s="14">
        <v>34.24</v>
      </c>
      <c r="L366" s="15">
        <f t="shared" si="196"/>
        <v>542.12192000000005</v>
      </c>
      <c r="M366" s="14">
        <v>30.33</v>
      </c>
      <c r="N366" s="15">
        <f t="shared" si="197"/>
        <v>480.21488999999997</v>
      </c>
      <c r="O366" s="16">
        <v>34.36</v>
      </c>
      <c r="P366" s="15">
        <f t="shared" si="164"/>
        <v>839.65531999999996</v>
      </c>
      <c r="Q366" s="11">
        <v>61.94</v>
      </c>
      <c r="R366" s="15">
        <f t="shared" si="165"/>
        <v>1513.6277799999998</v>
      </c>
      <c r="S366" s="11">
        <v>72.13</v>
      </c>
      <c r="T366" s="15">
        <f t="shared" si="166"/>
        <v>1762.6408099999996</v>
      </c>
      <c r="U366" s="11">
        <v>67.930000000000007</v>
      </c>
      <c r="V366" s="15">
        <f t="shared" si="167"/>
        <v>1660.00541</v>
      </c>
      <c r="W366" s="11">
        <v>95.13</v>
      </c>
      <c r="X366" s="15">
        <f t="shared" si="168"/>
        <v>2324.6918099999998</v>
      </c>
      <c r="Y366" s="11">
        <v>54.71</v>
      </c>
      <c r="Z366" s="15">
        <f t="shared" si="169"/>
        <v>1336.9482699999999</v>
      </c>
      <c r="AA366" s="23">
        <v>80.772000000000006</v>
      </c>
      <c r="AB366" s="15">
        <f t="shared" si="170"/>
        <v>19738.253639999999</v>
      </c>
      <c r="AC366" s="19">
        <v>92.26</v>
      </c>
      <c r="AD366" s="15">
        <f t="shared" si="171"/>
        <v>22545.5762</v>
      </c>
      <c r="AE366" s="20">
        <v>83.72</v>
      </c>
      <c r="AF366" s="15">
        <f t="shared" si="172"/>
        <v>20458.656399999996</v>
      </c>
      <c r="AG366" s="21">
        <v>96.25</v>
      </c>
      <c r="AH366" s="15">
        <f t="shared" si="173"/>
        <v>15239.262500000001</v>
      </c>
      <c r="AI366" s="21">
        <v>115.3</v>
      </c>
      <c r="AJ366" s="15">
        <f t="shared" si="174"/>
        <v>18255.449000000001</v>
      </c>
      <c r="AK366" s="20">
        <v>146.6</v>
      </c>
      <c r="AL366" s="15">
        <f t="shared" si="175"/>
        <v>23211.178</v>
      </c>
      <c r="AM366" s="29">
        <v>867.4</v>
      </c>
      <c r="AN366" s="15">
        <f t="shared" si="176"/>
        <v>13733.5442</v>
      </c>
      <c r="AO366" s="22">
        <v>333.5</v>
      </c>
      <c r="AP366" s="15">
        <f t="shared" si="177"/>
        <v>8149.7394999999988</v>
      </c>
      <c r="AQ366" s="24">
        <f t="shared" si="178"/>
        <v>3.5713999999999988</v>
      </c>
      <c r="AR366" s="24">
        <f t="shared" si="179"/>
        <v>3.5845000000000002</v>
      </c>
      <c r="AS366" s="24">
        <f t="shared" si="180"/>
        <v>2.4901000000000018</v>
      </c>
      <c r="AT366" s="24">
        <f t="shared" si="181"/>
        <v>3.6331000000000007</v>
      </c>
      <c r="AU366" s="24">
        <f t="shared" si="182"/>
        <v>3.7054999999999989</v>
      </c>
      <c r="AV366" s="24">
        <f t="shared" si="183"/>
        <v>2.6241000000000021</v>
      </c>
      <c r="AW366" s="24">
        <f t="shared" si="184"/>
        <v>3.8482000000000003</v>
      </c>
      <c r="AX366" s="24">
        <f t="shared" si="185"/>
        <v>2.781600000000001</v>
      </c>
      <c r="AY366" s="24"/>
      <c r="AZ366" s="24"/>
      <c r="BA366" s="24"/>
      <c r="BB366" s="24"/>
      <c r="BC366" s="17">
        <v>15.833</v>
      </c>
      <c r="BD366" s="12">
        <v>24.436999999999998</v>
      </c>
    </row>
    <row r="367" spans="1:56">
      <c r="A367" s="2">
        <v>363</v>
      </c>
      <c r="B367" s="5">
        <v>39610</v>
      </c>
      <c r="C367" s="14">
        <v>38.57</v>
      </c>
      <c r="D367" s="4">
        <f t="shared" si="192"/>
        <v>604.97045000000003</v>
      </c>
      <c r="E367" s="14">
        <v>57.14</v>
      </c>
      <c r="F367" s="15">
        <f t="shared" si="193"/>
        <v>896.24090000000001</v>
      </c>
      <c r="G367" s="14">
        <v>73.31</v>
      </c>
      <c r="H367" s="15">
        <f t="shared" si="194"/>
        <v>1149.86735</v>
      </c>
      <c r="I367" s="14">
        <v>41.39</v>
      </c>
      <c r="J367" s="15">
        <f t="shared" si="195"/>
        <v>649.20215000000007</v>
      </c>
      <c r="K367" s="14">
        <v>33.72</v>
      </c>
      <c r="L367" s="15">
        <f t="shared" si="196"/>
        <v>528.89819999999997</v>
      </c>
      <c r="M367" s="14">
        <v>29.83</v>
      </c>
      <c r="N367" s="15">
        <f t="shared" si="197"/>
        <v>467.88355000000001</v>
      </c>
      <c r="O367" s="16">
        <v>33.4</v>
      </c>
      <c r="P367" s="15">
        <f t="shared" si="164"/>
        <v>814.35879999999997</v>
      </c>
      <c r="Q367" s="11">
        <v>61.14</v>
      </c>
      <c r="R367" s="15">
        <f t="shared" si="165"/>
        <v>1490.7154800000001</v>
      </c>
      <c r="S367" s="11">
        <v>70.349999999999994</v>
      </c>
      <c r="T367" s="15">
        <f t="shared" si="166"/>
        <v>1715.2737</v>
      </c>
      <c r="U367" s="11">
        <v>66.03</v>
      </c>
      <c r="V367" s="15">
        <f t="shared" si="167"/>
        <v>1609.9434600000002</v>
      </c>
      <c r="W367" s="11">
        <v>94.18</v>
      </c>
      <c r="X367" s="15">
        <f t="shared" si="168"/>
        <v>2296.2967600000002</v>
      </c>
      <c r="Y367" s="11">
        <v>53</v>
      </c>
      <c r="Z367" s="15">
        <f t="shared" si="169"/>
        <v>1292.2460000000001</v>
      </c>
      <c r="AA367" s="23">
        <v>80.712000000000003</v>
      </c>
      <c r="AB367" s="15">
        <f t="shared" si="170"/>
        <v>19679.199840000001</v>
      </c>
      <c r="AC367" s="19">
        <v>92.305999999999997</v>
      </c>
      <c r="AD367" s="15">
        <f t="shared" si="171"/>
        <v>22506.048920000001</v>
      </c>
      <c r="AE367" s="20">
        <v>83.28</v>
      </c>
      <c r="AF367" s="15">
        <f t="shared" si="172"/>
        <v>20305.329600000001</v>
      </c>
      <c r="AG367" s="21">
        <v>95.99</v>
      </c>
      <c r="AH367" s="15">
        <f t="shared" si="173"/>
        <v>15056.031499999999</v>
      </c>
      <c r="AI367" s="21">
        <v>115.3</v>
      </c>
      <c r="AJ367" s="15">
        <f t="shared" si="174"/>
        <v>18084.805</v>
      </c>
      <c r="AK367" s="20">
        <v>145.35</v>
      </c>
      <c r="AL367" s="15">
        <f t="shared" si="175"/>
        <v>22798.147499999999</v>
      </c>
      <c r="AM367" s="29">
        <v>880.8</v>
      </c>
      <c r="AN367" s="15">
        <f t="shared" si="176"/>
        <v>13815.348</v>
      </c>
      <c r="AO367" s="22">
        <v>347.35</v>
      </c>
      <c r="AP367" s="15">
        <f t="shared" si="177"/>
        <v>8469.0877000000019</v>
      </c>
      <c r="AQ367" s="24">
        <f t="shared" si="178"/>
        <v>3.7193999999999985</v>
      </c>
      <c r="AR367" s="24">
        <f t="shared" si="179"/>
        <v>3.7324999999999999</v>
      </c>
      <c r="AS367" s="24">
        <f t="shared" si="180"/>
        <v>2.5450999999999979</v>
      </c>
      <c r="AT367" s="24">
        <f t="shared" si="181"/>
        <v>3.7811000000000003</v>
      </c>
      <c r="AU367" s="24">
        <f t="shared" si="182"/>
        <v>3.8534999999999986</v>
      </c>
      <c r="AV367" s="24">
        <f t="shared" si="183"/>
        <v>2.6790999999999983</v>
      </c>
      <c r="AW367" s="24">
        <f t="shared" si="184"/>
        <v>3.9962</v>
      </c>
      <c r="AX367" s="24">
        <f t="shared" si="185"/>
        <v>2.8365999999999971</v>
      </c>
      <c r="AY367" s="24"/>
      <c r="AZ367" s="24"/>
      <c r="BA367" s="24"/>
      <c r="BB367" s="24"/>
      <c r="BC367" s="17">
        <v>15.685</v>
      </c>
      <c r="BD367" s="12">
        <v>24.382000000000001</v>
      </c>
    </row>
    <row r="368" spans="1:56">
      <c r="A368" s="2">
        <v>364</v>
      </c>
      <c r="B368" s="5">
        <v>39611</v>
      </c>
      <c r="C368" s="14">
        <v>38.86</v>
      </c>
      <c r="D368" s="4">
        <f t="shared" si="192"/>
        <v>607.40122999999994</v>
      </c>
      <c r="E368" s="14">
        <v>57.14</v>
      </c>
      <c r="F368" s="15">
        <f t="shared" si="193"/>
        <v>893.12676999999996</v>
      </c>
      <c r="G368" s="14">
        <v>74.12</v>
      </c>
      <c r="H368" s="15">
        <f t="shared" si="194"/>
        <v>1158.5326600000001</v>
      </c>
      <c r="I368" s="14">
        <v>41.6</v>
      </c>
      <c r="J368" s="15">
        <f t="shared" si="195"/>
        <v>650.22879999999998</v>
      </c>
      <c r="K368" s="14">
        <v>33.39</v>
      </c>
      <c r="L368" s="15">
        <f t="shared" si="196"/>
        <v>521.90239499999996</v>
      </c>
      <c r="M368" s="14">
        <v>29.05</v>
      </c>
      <c r="N368" s="15">
        <f t="shared" si="197"/>
        <v>454.06602500000002</v>
      </c>
      <c r="O368" s="16">
        <v>33.67</v>
      </c>
      <c r="P368" s="15">
        <f t="shared" si="164"/>
        <v>813.06316000000015</v>
      </c>
      <c r="Q368" s="11">
        <v>62</v>
      </c>
      <c r="R368" s="15">
        <f t="shared" si="165"/>
        <v>1497.1760000000002</v>
      </c>
      <c r="S368" s="11">
        <v>72.25</v>
      </c>
      <c r="T368" s="15">
        <f t="shared" si="166"/>
        <v>1744.6930000000002</v>
      </c>
      <c r="U368" s="11">
        <v>68.069999999999993</v>
      </c>
      <c r="V368" s="15">
        <f t="shared" si="167"/>
        <v>1643.7543600000001</v>
      </c>
      <c r="W368" s="11">
        <v>94.68</v>
      </c>
      <c r="X368" s="15">
        <f t="shared" si="168"/>
        <v>2286.3326400000005</v>
      </c>
      <c r="Y368" s="11">
        <v>53.58</v>
      </c>
      <c r="Z368" s="15">
        <f t="shared" si="169"/>
        <v>1293.8498400000001</v>
      </c>
      <c r="AA368" s="23">
        <v>80.539000000000001</v>
      </c>
      <c r="AB368" s="15">
        <f t="shared" si="170"/>
        <v>19448.557720000004</v>
      </c>
      <c r="AC368" s="19">
        <v>92.176000000000002</v>
      </c>
      <c r="AD368" s="15">
        <f t="shared" si="171"/>
        <v>22258.660480000002</v>
      </c>
      <c r="AE368" s="20">
        <v>83.35</v>
      </c>
      <c r="AF368" s="15">
        <f t="shared" si="172"/>
        <v>20127.358</v>
      </c>
      <c r="AG368" s="21">
        <v>95.96</v>
      </c>
      <c r="AH368" s="15">
        <f t="shared" si="173"/>
        <v>14999.0278</v>
      </c>
      <c r="AI368" s="21">
        <v>114.41</v>
      </c>
      <c r="AJ368" s="15">
        <f t="shared" si="174"/>
        <v>17882.855049999998</v>
      </c>
      <c r="AK368" s="20">
        <v>145.44999999999999</v>
      </c>
      <c r="AL368" s="15">
        <f t="shared" si="175"/>
        <v>22734.562249999999</v>
      </c>
      <c r="AM368" s="29">
        <v>868.8</v>
      </c>
      <c r="AN368" s="15">
        <f t="shared" si="176"/>
        <v>13579.778399999999</v>
      </c>
      <c r="AO368" s="22">
        <v>350.38</v>
      </c>
      <c r="AP368" s="15">
        <f t="shared" si="177"/>
        <v>8460.9762400000018</v>
      </c>
      <c r="AQ368" s="24">
        <f t="shared" si="178"/>
        <v>3.7738999999999994</v>
      </c>
      <c r="AR368" s="24">
        <f t="shared" si="179"/>
        <v>3.7870000000000008</v>
      </c>
      <c r="AS368" s="24">
        <f t="shared" si="180"/>
        <v>2.7790999999999961</v>
      </c>
      <c r="AT368" s="24">
        <f t="shared" si="181"/>
        <v>3.8356000000000012</v>
      </c>
      <c r="AU368" s="24">
        <f t="shared" si="182"/>
        <v>3.9079999999999995</v>
      </c>
      <c r="AV368" s="24">
        <f t="shared" si="183"/>
        <v>2.9130999999999965</v>
      </c>
      <c r="AW368" s="24">
        <f t="shared" si="184"/>
        <v>4.0507000000000009</v>
      </c>
      <c r="AX368" s="24">
        <f t="shared" si="185"/>
        <v>3.0705999999999953</v>
      </c>
      <c r="AY368" s="24"/>
      <c r="AZ368" s="24"/>
      <c r="BA368" s="24"/>
      <c r="BB368" s="24"/>
      <c r="BC368" s="17">
        <v>15.6305</v>
      </c>
      <c r="BD368" s="12">
        <v>24.148000000000003</v>
      </c>
    </row>
    <row r="369" spans="1:56">
      <c r="A369" s="2">
        <v>365</v>
      </c>
      <c r="B369" s="5">
        <v>39612</v>
      </c>
      <c r="C369" s="14">
        <v>39.19</v>
      </c>
      <c r="D369" s="4">
        <f t="shared" si="192"/>
        <v>616.36072499999989</v>
      </c>
      <c r="E369" s="14">
        <v>55.42</v>
      </c>
      <c r="F369" s="15">
        <f t="shared" si="193"/>
        <v>871.61804999999993</v>
      </c>
      <c r="G369" s="14">
        <v>75.12</v>
      </c>
      <c r="H369" s="15">
        <f t="shared" si="194"/>
        <v>1181.4498000000001</v>
      </c>
      <c r="I369" s="14">
        <v>42.04</v>
      </c>
      <c r="J369" s="15">
        <f t="shared" si="195"/>
        <v>661.18409999999994</v>
      </c>
      <c r="K369" s="14">
        <v>34.494999999999997</v>
      </c>
      <c r="L369" s="15">
        <f t="shared" si="196"/>
        <v>542.52011249999998</v>
      </c>
      <c r="M369" s="14">
        <v>29.15</v>
      </c>
      <c r="N369" s="15">
        <f t="shared" si="197"/>
        <v>458.45662499999997</v>
      </c>
      <c r="O369" s="16">
        <v>33.56</v>
      </c>
      <c r="P369" s="15">
        <f t="shared" si="164"/>
        <v>811.22910000000002</v>
      </c>
      <c r="Q369" s="11">
        <v>62.54</v>
      </c>
      <c r="R369" s="15">
        <f t="shared" si="165"/>
        <v>1511.7481499999999</v>
      </c>
      <c r="S369" s="11">
        <v>74.349999999999994</v>
      </c>
      <c r="T369" s="15">
        <f t="shared" si="166"/>
        <v>1797.2253749999998</v>
      </c>
      <c r="U369" s="11">
        <v>67.709999999999994</v>
      </c>
      <c r="V369" s="15">
        <f t="shared" si="167"/>
        <v>1636.7199749999997</v>
      </c>
      <c r="W369" s="11">
        <v>94.32</v>
      </c>
      <c r="X369" s="15">
        <f t="shared" si="168"/>
        <v>2279.9501999999998</v>
      </c>
      <c r="Y369" s="11">
        <v>53.76</v>
      </c>
      <c r="Z369" s="15">
        <f t="shared" si="169"/>
        <v>1299.5136</v>
      </c>
      <c r="AA369" s="23">
        <v>80.194999999999993</v>
      </c>
      <c r="AB369" s="15">
        <f t="shared" si="170"/>
        <v>19385.136374999998</v>
      </c>
      <c r="AC369" s="19">
        <v>91.831000000000003</v>
      </c>
      <c r="AD369" s="15">
        <f t="shared" si="171"/>
        <v>22197.848474999999</v>
      </c>
      <c r="AE369" s="20">
        <v>83.46</v>
      </c>
      <c r="AF369" s="15">
        <f t="shared" si="172"/>
        <v>20174.368499999997</v>
      </c>
      <c r="AG369" s="21">
        <v>95.35</v>
      </c>
      <c r="AH369" s="15">
        <f t="shared" si="173"/>
        <v>14996.171249999998</v>
      </c>
      <c r="AI369" s="21">
        <v>113.86</v>
      </c>
      <c r="AJ369" s="15">
        <f t="shared" si="174"/>
        <v>17907.331499999997</v>
      </c>
      <c r="AK369" s="20">
        <v>146.44999999999999</v>
      </c>
      <c r="AL369" s="15">
        <f t="shared" si="175"/>
        <v>23032.923749999994</v>
      </c>
      <c r="AM369" s="29">
        <v>870</v>
      </c>
      <c r="AN369" s="15">
        <f t="shared" si="176"/>
        <v>13682.924999999999</v>
      </c>
      <c r="AO369" s="22">
        <v>344.95</v>
      </c>
      <c r="AP369" s="15">
        <f t="shared" si="177"/>
        <v>8338.3038749999996</v>
      </c>
      <c r="AQ369" s="24">
        <f t="shared" si="178"/>
        <v>3.6768999999999998</v>
      </c>
      <c r="AR369" s="24">
        <f t="shared" si="179"/>
        <v>3.6900000000000013</v>
      </c>
      <c r="AS369" s="24">
        <f t="shared" si="180"/>
        <v>2.7545999999999999</v>
      </c>
      <c r="AT369" s="24">
        <f t="shared" si="181"/>
        <v>3.7386000000000017</v>
      </c>
      <c r="AU369" s="24">
        <f t="shared" si="182"/>
        <v>3.8109999999999999</v>
      </c>
      <c r="AV369" s="24">
        <f t="shared" si="183"/>
        <v>2.8886000000000003</v>
      </c>
      <c r="AW369" s="24">
        <f t="shared" si="184"/>
        <v>3.9537000000000013</v>
      </c>
      <c r="AX369" s="24">
        <f t="shared" si="185"/>
        <v>3.0460999999999991</v>
      </c>
      <c r="AY369" s="24"/>
      <c r="AZ369" s="24"/>
      <c r="BA369" s="24"/>
      <c r="BB369" s="24"/>
      <c r="BC369" s="17">
        <v>15.727499999999999</v>
      </c>
      <c r="BD369" s="12">
        <v>24.172499999999999</v>
      </c>
    </row>
    <row r="370" spans="1:56">
      <c r="A370" s="2">
        <v>366</v>
      </c>
      <c r="B370" s="5">
        <v>39615</v>
      </c>
      <c r="C370" s="14">
        <v>39.57</v>
      </c>
      <c r="D370" s="4">
        <f t="shared" si="192"/>
        <v>619.6662</v>
      </c>
      <c r="E370" s="14">
        <v>54.18</v>
      </c>
      <c r="F370" s="15">
        <f t="shared" si="193"/>
        <v>848.4588</v>
      </c>
      <c r="G370" s="14">
        <v>75.02</v>
      </c>
      <c r="H370" s="15">
        <f t="shared" si="194"/>
        <v>1174.8132000000001</v>
      </c>
      <c r="I370" s="14">
        <v>42.85</v>
      </c>
      <c r="J370" s="15">
        <f t="shared" si="195"/>
        <v>671.03100000000006</v>
      </c>
      <c r="K370" s="14">
        <v>34.19</v>
      </c>
      <c r="L370" s="15">
        <f t="shared" si="196"/>
        <v>535.41539999999998</v>
      </c>
      <c r="M370" s="14">
        <v>28.97</v>
      </c>
      <c r="N370" s="15">
        <f t="shared" si="197"/>
        <v>453.67019999999997</v>
      </c>
      <c r="O370" s="16">
        <v>33.19</v>
      </c>
      <c r="P370" s="15">
        <f t="shared" si="164"/>
        <v>803.96136999999987</v>
      </c>
      <c r="Q370" s="11">
        <v>61.94</v>
      </c>
      <c r="R370" s="15">
        <f t="shared" si="165"/>
        <v>1500.3726199999999</v>
      </c>
      <c r="S370" s="11">
        <v>74.599999999999994</v>
      </c>
      <c r="T370" s="15">
        <f t="shared" si="166"/>
        <v>1807.0357999999999</v>
      </c>
      <c r="U370" s="11">
        <v>69.33</v>
      </c>
      <c r="V370" s="15">
        <f t="shared" si="167"/>
        <v>1679.38059</v>
      </c>
      <c r="W370" s="11">
        <v>94.6</v>
      </c>
      <c r="X370" s="15">
        <f t="shared" si="168"/>
        <v>2291.4957999999997</v>
      </c>
      <c r="Y370" s="11">
        <v>52.37</v>
      </c>
      <c r="Z370" s="15">
        <f t="shared" si="169"/>
        <v>1268.5585099999998</v>
      </c>
      <c r="AA370" s="23">
        <v>80.058000000000007</v>
      </c>
      <c r="AB370" s="15">
        <f t="shared" si="170"/>
        <v>19392.449339999999</v>
      </c>
      <c r="AC370" s="19">
        <v>91.792000000000002</v>
      </c>
      <c r="AD370" s="15">
        <f t="shared" si="171"/>
        <v>22234.776160000001</v>
      </c>
      <c r="AE370" s="20">
        <v>83.27</v>
      </c>
      <c r="AF370" s="15">
        <f t="shared" si="172"/>
        <v>20170.492099999999</v>
      </c>
      <c r="AG370" s="21">
        <v>95.3</v>
      </c>
      <c r="AH370" s="15">
        <f t="shared" si="173"/>
        <v>14923.98</v>
      </c>
      <c r="AI370" s="21">
        <v>114.05</v>
      </c>
      <c r="AJ370" s="15">
        <f t="shared" si="174"/>
        <v>17860.23</v>
      </c>
      <c r="AK370" s="20">
        <v>145.69999999999999</v>
      </c>
      <c r="AL370" s="15">
        <f t="shared" si="175"/>
        <v>22816.62</v>
      </c>
      <c r="AM370" s="29">
        <v>882.7</v>
      </c>
      <c r="AN370" s="15">
        <f t="shared" si="176"/>
        <v>13823.082</v>
      </c>
      <c r="AO370" s="22">
        <v>341.69</v>
      </c>
      <c r="AP370" s="15">
        <f t="shared" si="177"/>
        <v>8276.7568699999993</v>
      </c>
      <c r="AQ370" s="24">
        <f t="shared" si="178"/>
        <v>3.7443999999999988</v>
      </c>
      <c r="AR370" s="24">
        <f t="shared" si="179"/>
        <v>3.7575000000000003</v>
      </c>
      <c r="AS370" s="24">
        <f t="shared" si="180"/>
        <v>2.7041000000000004</v>
      </c>
      <c r="AT370" s="24">
        <f t="shared" si="181"/>
        <v>3.8061000000000007</v>
      </c>
      <c r="AU370" s="24">
        <f t="shared" si="182"/>
        <v>3.8784999999999989</v>
      </c>
      <c r="AV370" s="24">
        <f t="shared" si="183"/>
        <v>2.8381000000000007</v>
      </c>
      <c r="AW370" s="24">
        <f t="shared" si="184"/>
        <v>4.0212000000000003</v>
      </c>
      <c r="AX370" s="24">
        <f t="shared" si="185"/>
        <v>2.9955999999999996</v>
      </c>
      <c r="AY370" s="24"/>
      <c r="AZ370" s="24"/>
      <c r="BA370" s="24"/>
      <c r="BB370" s="24"/>
      <c r="BC370" s="17">
        <v>15.66</v>
      </c>
      <c r="BD370" s="12">
        <v>24.222999999999999</v>
      </c>
    </row>
    <row r="371" spans="1:56">
      <c r="A371" s="2">
        <v>367</v>
      </c>
      <c r="B371" s="5">
        <v>39616</v>
      </c>
      <c r="C371" s="14">
        <v>39.24</v>
      </c>
      <c r="D371" s="4">
        <f t="shared" si="192"/>
        <v>612.24210000000005</v>
      </c>
      <c r="E371" s="14">
        <v>53.96</v>
      </c>
      <c r="F371" s="15">
        <f t="shared" si="193"/>
        <v>841.91089999999997</v>
      </c>
      <c r="G371" s="14">
        <v>74.38</v>
      </c>
      <c r="H371" s="15">
        <f t="shared" si="194"/>
        <v>1160.5139499999998</v>
      </c>
      <c r="I371" s="14">
        <v>42.12</v>
      </c>
      <c r="J371" s="15">
        <f t="shared" si="195"/>
        <v>657.17729999999995</v>
      </c>
      <c r="K371" s="14">
        <v>34</v>
      </c>
      <c r="L371" s="15">
        <f t="shared" si="196"/>
        <v>530.48500000000001</v>
      </c>
      <c r="M371" s="14">
        <v>28.86</v>
      </c>
      <c r="N371" s="15">
        <f t="shared" si="197"/>
        <v>450.28814999999997</v>
      </c>
      <c r="O371" s="16">
        <v>33.869999999999997</v>
      </c>
      <c r="P371" s="15">
        <f t="shared" si="164"/>
        <v>818.63789999999995</v>
      </c>
      <c r="Q371" s="11">
        <v>62.78</v>
      </c>
      <c r="R371" s="15">
        <f t="shared" si="165"/>
        <v>1517.3926000000001</v>
      </c>
      <c r="S371" s="11">
        <v>75.73</v>
      </c>
      <c r="T371" s="15">
        <f t="shared" si="166"/>
        <v>1830.3941000000002</v>
      </c>
      <c r="U371" s="11">
        <v>72.040000000000006</v>
      </c>
      <c r="V371" s="15">
        <f t="shared" si="167"/>
        <v>1741.2068000000004</v>
      </c>
      <c r="W371" s="11">
        <v>95.44</v>
      </c>
      <c r="X371" s="15">
        <f t="shared" si="168"/>
        <v>2306.7847999999999</v>
      </c>
      <c r="Y371" s="11">
        <v>53.16</v>
      </c>
      <c r="Z371" s="15">
        <f t="shared" si="169"/>
        <v>1284.8771999999999</v>
      </c>
      <c r="AA371" s="23">
        <v>80.234999999999999</v>
      </c>
      <c r="AB371" s="15">
        <f t="shared" si="170"/>
        <v>19392.799500000001</v>
      </c>
      <c r="AC371" s="19">
        <v>92.084999999999994</v>
      </c>
      <c r="AD371" s="15">
        <f t="shared" si="171"/>
        <v>22256.944499999998</v>
      </c>
      <c r="AE371" s="20">
        <v>82.7</v>
      </c>
      <c r="AF371" s="15">
        <f t="shared" si="172"/>
        <v>19988.59</v>
      </c>
      <c r="AG371" s="21">
        <v>96.5</v>
      </c>
      <c r="AH371" s="15">
        <f t="shared" si="173"/>
        <v>15056.412499999999</v>
      </c>
      <c r="AI371" s="21">
        <v>114.02</v>
      </c>
      <c r="AJ371" s="15">
        <f t="shared" si="174"/>
        <v>17789.970499999999</v>
      </c>
      <c r="AK371" s="20">
        <v>144.5</v>
      </c>
      <c r="AL371" s="15">
        <f t="shared" si="175"/>
        <v>22545.612499999996</v>
      </c>
      <c r="AM371" s="29">
        <v>884.3</v>
      </c>
      <c r="AN371" s="15">
        <f t="shared" si="176"/>
        <v>13797.290749999998</v>
      </c>
      <c r="AO371" s="22">
        <v>340.6</v>
      </c>
      <c r="AP371" s="15">
        <f t="shared" si="177"/>
        <v>8232.3020000000015</v>
      </c>
      <c r="AQ371" s="24">
        <f t="shared" si="178"/>
        <v>3.8018999999999998</v>
      </c>
      <c r="AR371" s="24">
        <f t="shared" si="179"/>
        <v>3.8150000000000013</v>
      </c>
      <c r="AS371" s="24">
        <f t="shared" si="180"/>
        <v>2.7570999999999977</v>
      </c>
      <c r="AT371" s="24">
        <f t="shared" si="181"/>
        <v>3.8636000000000017</v>
      </c>
      <c r="AU371" s="24">
        <f t="shared" si="182"/>
        <v>3.9359999999999999</v>
      </c>
      <c r="AV371" s="24">
        <f t="shared" si="183"/>
        <v>2.891099999999998</v>
      </c>
      <c r="AW371" s="24">
        <f t="shared" si="184"/>
        <v>4.0787000000000013</v>
      </c>
      <c r="AX371" s="24">
        <f t="shared" si="185"/>
        <v>3.0485999999999969</v>
      </c>
      <c r="AY371" s="24"/>
      <c r="AZ371" s="24"/>
      <c r="BA371" s="24"/>
      <c r="BB371" s="24"/>
      <c r="BC371" s="17">
        <v>15.602499999999999</v>
      </c>
      <c r="BD371" s="12">
        <v>24.17</v>
      </c>
    </row>
    <row r="372" spans="1:56">
      <c r="A372" s="2">
        <v>368</v>
      </c>
      <c r="B372" s="5">
        <v>39617</v>
      </c>
      <c r="C372" s="14">
        <v>38.83</v>
      </c>
      <c r="D372" s="4">
        <f t="shared" si="192"/>
        <v>600.70010000000002</v>
      </c>
      <c r="E372" s="14">
        <v>53.16</v>
      </c>
      <c r="F372" s="15">
        <f t="shared" si="193"/>
        <v>822.38519999999994</v>
      </c>
      <c r="G372" s="14">
        <v>74.650000000000006</v>
      </c>
      <c r="H372" s="15">
        <f t="shared" si="194"/>
        <v>1154.8355000000001</v>
      </c>
      <c r="I372" s="14">
        <v>42.95</v>
      </c>
      <c r="J372" s="15">
        <f t="shared" si="195"/>
        <v>664.43650000000002</v>
      </c>
      <c r="K372" s="14">
        <v>33.94</v>
      </c>
      <c r="L372" s="15">
        <f t="shared" si="196"/>
        <v>525.05179999999996</v>
      </c>
      <c r="M372" s="14">
        <v>28.21</v>
      </c>
      <c r="N372" s="15">
        <f t="shared" si="197"/>
        <v>436.40870000000001</v>
      </c>
      <c r="O372" s="16">
        <v>33.04</v>
      </c>
      <c r="P372" s="15">
        <f t="shared" si="164"/>
        <v>793.20780000000002</v>
      </c>
      <c r="Q372" s="11">
        <v>61.54</v>
      </c>
      <c r="R372" s="15">
        <f t="shared" si="165"/>
        <v>1477.42155</v>
      </c>
      <c r="S372" s="11">
        <v>75.150000000000006</v>
      </c>
      <c r="T372" s="15">
        <f t="shared" si="166"/>
        <v>1804.1636250000001</v>
      </c>
      <c r="U372" s="11">
        <v>68.27</v>
      </c>
      <c r="V372" s="15">
        <f t="shared" si="167"/>
        <v>1638.992025</v>
      </c>
      <c r="W372" s="11">
        <v>95.15</v>
      </c>
      <c r="X372" s="15">
        <f t="shared" si="168"/>
        <v>2284.3136250000002</v>
      </c>
      <c r="Y372" s="11">
        <v>51.57</v>
      </c>
      <c r="Z372" s="15">
        <f t="shared" si="169"/>
        <v>1238.066775</v>
      </c>
      <c r="AA372" s="23">
        <v>80.263999999999996</v>
      </c>
      <c r="AB372" s="15">
        <f t="shared" si="170"/>
        <v>19269.379799999999</v>
      </c>
      <c r="AC372" s="19">
        <v>92.08</v>
      </c>
      <c r="AD372" s="15">
        <f t="shared" si="171"/>
        <v>22106.106</v>
      </c>
      <c r="AE372" s="20">
        <v>82.67</v>
      </c>
      <c r="AF372" s="15">
        <f t="shared" si="172"/>
        <v>19847.000250000001</v>
      </c>
      <c r="AG372" s="21">
        <v>96.58</v>
      </c>
      <c r="AH372" s="15">
        <f t="shared" si="173"/>
        <v>14940.925999999999</v>
      </c>
      <c r="AI372" s="21">
        <v>114.09</v>
      </c>
      <c r="AJ372" s="15">
        <f t="shared" si="174"/>
        <v>17649.723000000002</v>
      </c>
      <c r="AK372" s="20">
        <v>143.35</v>
      </c>
      <c r="AL372" s="15">
        <f t="shared" si="175"/>
        <v>22176.244999999999</v>
      </c>
      <c r="AM372" s="29">
        <v>894</v>
      </c>
      <c r="AN372" s="15">
        <f t="shared" si="176"/>
        <v>13830.18</v>
      </c>
      <c r="AO372" s="22">
        <v>346.45</v>
      </c>
      <c r="AP372" s="15">
        <f t="shared" si="177"/>
        <v>8317.3983750000007</v>
      </c>
      <c r="AQ372" s="24">
        <f t="shared" si="178"/>
        <v>3.9343999999999983</v>
      </c>
      <c r="AR372" s="24">
        <f t="shared" si="179"/>
        <v>3.9474999999999998</v>
      </c>
      <c r="AS372" s="24">
        <f t="shared" si="180"/>
        <v>2.9195999999999991</v>
      </c>
      <c r="AT372" s="24">
        <f t="shared" si="181"/>
        <v>3.9961000000000002</v>
      </c>
      <c r="AU372" s="24">
        <f t="shared" si="182"/>
        <v>4.0684999999999985</v>
      </c>
      <c r="AV372" s="24">
        <f t="shared" si="183"/>
        <v>3.0535999999999994</v>
      </c>
      <c r="AW372" s="24">
        <f t="shared" si="184"/>
        <v>4.2111999999999998</v>
      </c>
      <c r="AX372" s="24">
        <f t="shared" si="185"/>
        <v>3.2110999999999983</v>
      </c>
      <c r="AY372" s="24"/>
      <c r="AZ372" s="24"/>
      <c r="BA372" s="24"/>
      <c r="BB372" s="24"/>
      <c r="BC372" s="17">
        <v>15.47</v>
      </c>
      <c r="BD372" s="12">
        <v>24.0075</v>
      </c>
    </row>
    <row r="373" spans="1:56">
      <c r="A373" s="2">
        <v>369</v>
      </c>
      <c r="B373" s="5">
        <v>39618</v>
      </c>
      <c r="C373" s="14">
        <v>39.659999999999997</v>
      </c>
      <c r="D373" s="4">
        <f t="shared" si="192"/>
        <v>616.45520999999997</v>
      </c>
      <c r="E373" s="14">
        <v>53.36</v>
      </c>
      <c r="F373" s="15">
        <f t="shared" si="193"/>
        <v>829.40116000000012</v>
      </c>
      <c r="G373" s="14">
        <v>76.95</v>
      </c>
      <c r="H373" s="15">
        <f t="shared" si="194"/>
        <v>1196.0723250000001</v>
      </c>
      <c r="I373" s="14">
        <v>43.64</v>
      </c>
      <c r="J373" s="15">
        <f t="shared" si="195"/>
        <v>678.31834000000003</v>
      </c>
      <c r="K373" s="14">
        <v>33.92</v>
      </c>
      <c r="L373" s="15">
        <f t="shared" si="196"/>
        <v>527.23552000000007</v>
      </c>
      <c r="M373" s="14">
        <v>27.91</v>
      </c>
      <c r="N373" s="15">
        <f t="shared" si="197"/>
        <v>433.81908500000003</v>
      </c>
      <c r="O373" s="16">
        <v>32.93</v>
      </c>
      <c r="P373" s="15">
        <f t="shared" si="164"/>
        <v>793.53067499999997</v>
      </c>
      <c r="Q373" s="11">
        <v>60.48</v>
      </c>
      <c r="R373" s="15">
        <f t="shared" si="165"/>
        <v>1457.4168</v>
      </c>
      <c r="S373" s="11">
        <v>75.2</v>
      </c>
      <c r="T373" s="15">
        <f t="shared" si="166"/>
        <v>1812.1320000000001</v>
      </c>
      <c r="U373" s="11">
        <v>68.239999999999995</v>
      </c>
      <c r="V373" s="15">
        <f t="shared" si="167"/>
        <v>1644.4133999999999</v>
      </c>
      <c r="W373" s="11">
        <v>95.6</v>
      </c>
      <c r="X373" s="15">
        <f t="shared" si="168"/>
        <v>2303.721</v>
      </c>
      <c r="Y373" s="11">
        <v>52.11</v>
      </c>
      <c r="Z373" s="15">
        <f t="shared" si="169"/>
        <v>1255.7207249999999</v>
      </c>
      <c r="AA373" s="23">
        <v>79.974999999999994</v>
      </c>
      <c r="AB373" s="15">
        <f t="shared" si="170"/>
        <v>19271.975624999999</v>
      </c>
      <c r="AC373" s="19">
        <v>91.674000000000007</v>
      </c>
      <c r="AD373" s="15">
        <f t="shared" si="171"/>
        <v>22091.14215</v>
      </c>
      <c r="AE373" s="20">
        <v>83.08</v>
      </c>
      <c r="AF373" s="15">
        <f t="shared" si="172"/>
        <v>20020.202999999998</v>
      </c>
      <c r="AG373" s="21">
        <v>97.07</v>
      </c>
      <c r="AH373" s="15">
        <f t="shared" si="173"/>
        <v>15088.07545</v>
      </c>
      <c r="AI373" s="21">
        <v>114.15</v>
      </c>
      <c r="AJ373" s="15">
        <f t="shared" si="174"/>
        <v>17742.905250000003</v>
      </c>
      <c r="AK373" s="20">
        <v>143.85</v>
      </c>
      <c r="AL373" s="15">
        <f t="shared" si="175"/>
        <v>22359.32475</v>
      </c>
      <c r="AM373" s="29">
        <v>897.9</v>
      </c>
      <c r="AN373" s="15">
        <f t="shared" si="176"/>
        <v>13956.508650000002</v>
      </c>
      <c r="AO373" s="22">
        <v>335.23</v>
      </c>
      <c r="AP373" s="15">
        <f t="shared" si="177"/>
        <v>8078.2049250000009</v>
      </c>
      <c r="AQ373" s="24">
        <f t="shared" si="178"/>
        <v>3.8608999999999973</v>
      </c>
      <c r="AR373" s="24">
        <f t="shared" si="179"/>
        <v>3.8739999999999988</v>
      </c>
      <c r="AS373" s="24">
        <f t="shared" si="180"/>
        <v>2.8295999999999992</v>
      </c>
      <c r="AT373" s="24">
        <f t="shared" si="181"/>
        <v>3.9225999999999992</v>
      </c>
      <c r="AU373" s="24">
        <f t="shared" si="182"/>
        <v>3.9949999999999974</v>
      </c>
      <c r="AV373" s="24">
        <f t="shared" si="183"/>
        <v>2.9635999999999996</v>
      </c>
      <c r="AW373" s="24">
        <f t="shared" si="184"/>
        <v>4.1376999999999988</v>
      </c>
      <c r="AX373" s="24">
        <f t="shared" si="185"/>
        <v>3.1210999999999984</v>
      </c>
      <c r="AY373" s="24"/>
      <c r="AZ373" s="24"/>
      <c r="BA373" s="24"/>
      <c r="BB373" s="24"/>
      <c r="BC373" s="17">
        <v>15.543500000000002</v>
      </c>
      <c r="BD373" s="12">
        <v>24.0975</v>
      </c>
    </row>
    <row r="374" spans="1:56">
      <c r="A374" s="2">
        <v>370</v>
      </c>
      <c r="B374" s="5">
        <v>39619</v>
      </c>
      <c r="C374" s="14">
        <v>39.119999999999997</v>
      </c>
      <c r="D374" s="4">
        <f t="shared" si="192"/>
        <v>605.46024</v>
      </c>
      <c r="E374" s="14">
        <v>53.66</v>
      </c>
      <c r="F374" s="15">
        <f t="shared" si="193"/>
        <v>830.49581999999998</v>
      </c>
      <c r="G374" s="14">
        <v>75.83</v>
      </c>
      <c r="H374" s="15">
        <f t="shared" si="194"/>
        <v>1173.6209100000001</v>
      </c>
      <c r="I374" s="14">
        <v>43.32</v>
      </c>
      <c r="J374" s="15">
        <f t="shared" si="195"/>
        <v>670.46364000000005</v>
      </c>
      <c r="K374" s="14">
        <v>33.365000000000002</v>
      </c>
      <c r="L374" s="15">
        <f t="shared" si="196"/>
        <v>516.39010500000006</v>
      </c>
      <c r="M374" s="14">
        <v>27.38</v>
      </c>
      <c r="N374" s="15">
        <f t="shared" si="197"/>
        <v>423.76026000000002</v>
      </c>
      <c r="O374" s="16">
        <v>32.4</v>
      </c>
      <c r="P374" s="15">
        <f t="shared" si="164"/>
        <v>782.54100000000005</v>
      </c>
      <c r="Q374" s="11">
        <v>58.62</v>
      </c>
      <c r="R374" s="15">
        <f t="shared" si="165"/>
        <v>1415.8195500000002</v>
      </c>
      <c r="S374" s="11">
        <v>72.400000000000006</v>
      </c>
      <c r="T374" s="15">
        <f t="shared" si="166"/>
        <v>1748.6410000000003</v>
      </c>
      <c r="U374" s="11">
        <v>67.48</v>
      </c>
      <c r="V374" s="15">
        <f t="shared" si="167"/>
        <v>1629.8107000000002</v>
      </c>
      <c r="W374" s="11">
        <v>92.73</v>
      </c>
      <c r="X374" s="15">
        <f t="shared" si="168"/>
        <v>2239.6613250000005</v>
      </c>
      <c r="Y374" s="11">
        <v>50.65</v>
      </c>
      <c r="Z374" s="15">
        <f t="shared" si="169"/>
        <v>1223.3241250000001</v>
      </c>
      <c r="AA374" s="23">
        <v>80.171000000000006</v>
      </c>
      <c r="AB374" s="15">
        <f t="shared" si="170"/>
        <v>19363.300775000003</v>
      </c>
      <c r="AC374" s="19">
        <v>91.944999999999993</v>
      </c>
      <c r="AD374" s="15">
        <f t="shared" si="171"/>
        <v>22207.016125000002</v>
      </c>
      <c r="AE374" s="20">
        <v>83.05</v>
      </c>
      <c r="AF374" s="15">
        <f t="shared" si="172"/>
        <v>20058.651250000003</v>
      </c>
      <c r="AG374" s="21">
        <v>96.77</v>
      </c>
      <c r="AH374" s="15">
        <f t="shared" si="173"/>
        <v>14977.0929</v>
      </c>
      <c r="AI374" s="21">
        <v>113.93</v>
      </c>
      <c r="AJ374" s="15">
        <f t="shared" si="174"/>
        <v>17632.946100000001</v>
      </c>
      <c r="AK374" s="20">
        <v>143.35</v>
      </c>
      <c r="AL374" s="15">
        <f t="shared" si="175"/>
        <v>22186.279500000001</v>
      </c>
      <c r="AM374" s="29">
        <v>902.5</v>
      </c>
      <c r="AN374" s="15">
        <f t="shared" si="176"/>
        <v>13967.9925</v>
      </c>
      <c r="AO374" s="22">
        <v>343.81</v>
      </c>
      <c r="AP374" s="15">
        <f t="shared" si="177"/>
        <v>8303.8710250000004</v>
      </c>
      <c r="AQ374" s="24">
        <f t="shared" si="178"/>
        <v>3.9273999999999987</v>
      </c>
      <c r="AR374" s="24">
        <f t="shared" si="179"/>
        <v>3.9405000000000001</v>
      </c>
      <c r="AS374" s="24">
        <f t="shared" si="180"/>
        <v>2.774599999999996</v>
      </c>
      <c r="AT374" s="24">
        <f t="shared" si="181"/>
        <v>3.9891000000000005</v>
      </c>
      <c r="AU374" s="24">
        <f t="shared" si="182"/>
        <v>4.0614999999999988</v>
      </c>
      <c r="AV374" s="24">
        <f t="shared" si="183"/>
        <v>2.9085999999999963</v>
      </c>
      <c r="AW374" s="24">
        <f t="shared" si="184"/>
        <v>4.2042000000000002</v>
      </c>
      <c r="AX374" s="24">
        <f t="shared" si="185"/>
        <v>3.0660999999999952</v>
      </c>
      <c r="AY374" s="24"/>
      <c r="AZ374" s="24"/>
      <c r="BA374" s="24"/>
      <c r="BB374" s="24"/>
      <c r="BC374" s="17">
        <v>15.477</v>
      </c>
      <c r="BD374" s="12">
        <v>24.152500000000003</v>
      </c>
    </row>
    <row r="375" spans="1:56">
      <c r="A375" s="2">
        <v>371</v>
      </c>
      <c r="B375" s="5">
        <v>39622</v>
      </c>
      <c r="C375" s="14">
        <v>38.94</v>
      </c>
      <c r="D375" s="4">
        <f t="shared" si="192"/>
        <v>604.09568999999999</v>
      </c>
      <c r="E375" s="14">
        <v>53.26</v>
      </c>
      <c r="F375" s="15">
        <f t="shared" si="193"/>
        <v>826.24901</v>
      </c>
      <c r="G375" s="14">
        <v>75.59</v>
      </c>
      <c r="H375" s="15">
        <f t="shared" si="194"/>
        <v>1172.665465</v>
      </c>
      <c r="I375" s="14">
        <v>43.9</v>
      </c>
      <c r="J375" s="15">
        <f t="shared" si="195"/>
        <v>681.04264999999998</v>
      </c>
      <c r="K375" s="14">
        <v>33.450000000000003</v>
      </c>
      <c r="L375" s="15">
        <f t="shared" si="196"/>
        <v>518.92657500000007</v>
      </c>
      <c r="M375" s="14">
        <v>27.4</v>
      </c>
      <c r="N375" s="15">
        <f t="shared" si="197"/>
        <v>425.06990000000002</v>
      </c>
      <c r="O375" s="16">
        <v>32.35</v>
      </c>
      <c r="P375" s="15">
        <f t="shared" si="164"/>
        <v>777.88810000000001</v>
      </c>
      <c r="Q375" s="11">
        <v>57.65</v>
      </c>
      <c r="R375" s="15">
        <f t="shared" si="165"/>
        <v>1386.2519</v>
      </c>
      <c r="S375" s="11">
        <v>73.89</v>
      </c>
      <c r="T375" s="15">
        <f t="shared" si="166"/>
        <v>1776.7589399999999</v>
      </c>
      <c r="U375" s="11">
        <v>67.2</v>
      </c>
      <c r="V375" s="15">
        <f t="shared" si="167"/>
        <v>1615.8912</v>
      </c>
      <c r="W375" s="11">
        <v>93.08</v>
      </c>
      <c r="X375" s="15">
        <f t="shared" si="168"/>
        <v>2238.2016800000001</v>
      </c>
      <c r="Y375" s="11">
        <v>51.68</v>
      </c>
      <c r="Z375" s="15">
        <f t="shared" si="169"/>
        <v>1242.6972799999999</v>
      </c>
      <c r="AA375" s="23">
        <v>80.375</v>
      </c>
      <c r="AB375" s="15">
        <f t="shared" si="170"/>
        <v>19326.9725</v>
      </c>
      <c r="AC375" s="19">
        <v>92.108000000000004</v>
      </c>
      <c r="AD375" s="15">
        <f t="shared" si="171"/>
        <v>22148.289680000002</v>
      </c>
      <c r="AE375" s="20">
        <v>82.61</v>
      </c>
      <c r="AF375" s="15">
        <f t="shared" si="172"/>
        <v>19864.400600000001</v>
      </c>
      <c r="AG375" s="21">
        <v>96.87</v>
      </c>
      <c r="AH375" s="15">
        <f t="shared" si="173"/>
        <v>15027.927450000003</v>
      </c>
      <c r="AI375" s="21">
        <v>113.84</v>
      </c>
      <c r="AJ375" s="15">
        <f t="shared" si="174"/>
        <v>17660.568400000004</v>
      </c>
      <c r="AK375" s="20">
        <v>142.1</v>
      </c>
      <c r="AL375" s="15">
        <f t="shared" si="175"/>
        <v>22044.683499999999</v>
      </c>
      <c r="AM375" s="29">
        <v>883.4</v>
      </c>
      <c r="AN375" s="15">
        <f t="shared" si="176"/>
        <v>13704.625900000001</v>
      </c>
      <c r="AO375" s="22">
        <v>347.42</v>
      </c>
      <c r="AP375" s="15">
        <f t="shared" si="177"/>
        <v>8354.0613200000007</v>
      </c>
      <c r="AQ375" s="24">
        <f t="shared" si="178"/>
        <v>3.8908999999999985</v>
      </c>
      <c r="AR375" s="24">
        <f t="shared" si="179"/>
        <v>3.9039999999999999</v>
      </c>
      <c r="AS375" s="24">
        <f t="shared" si="180"/>
        <v>2.8811</v>
      </c>
      <c r="AT375" s="24">
        <f t="shared" si="181"/>
        <v>3.9526000000000003</v>
      </c>
      <c r="AU375" s="24">
        <f t="shared" si="182"/>
        <v>4.0249999999999986</v>
      </c>
      <c r="AV375" s="24">
        <f t="shared" si="183"/>
        <v>3.0151000000000003</v>
      </c>
      <c r="AW375" s="24">
        <f t="shared" si="184"/>
        <v>4.1677</v>
      </c>
      <c r="AX375" s="24">
        <f t="shared" si="185"/>
        <v>3.1725999999999992</v>
      </c>
      <c r="AY375" s="24"/>
      <c r="AZ375" s="24"/>
      <c r="BA375" s="24"/>
      <c r="BB375" s="24"/>
      <c r="BC375" s="17">
        <v>15.513500000000001</v>
      </c>
      <c r="BD375" s="12">
        <v>24.045999999999999</v>
      </c>
    </row>
    <row r="376" spans="1:56">
      <c r="A376" s="2">
        <v>372</v>
      </c>
      <c r="B376" s="5">
        <v>39623</v>
      </c>
      <c r="C376" s="14">
        <v>38.340000000000003</v>
      </c>
      <c r="D376" s="4">
        <f t="shared" si="192"/>
        <v>593.46486000000004</v>
      </c>
      <c r="E376" s="14">
        <v>53.37</v>
      </c>
      <c r="F376" s="15">
        <f t="shared" si="193"/>
        <v>826.11422999999991</v>
      </c>
      <c r="G376" s="14">
        <v>74.790000000000006</v>
      </c>
      <c r="H376" s="15">
        <f t="shared" si="194"/>
        <v>1157.6744100000001</v>
      </c>
      <c r="I376" s="14">
        <v>44.17</v>
      </c>
      <c r="J376" s="15">
        <f t="shared" si="195"/>
        <v>683.70743000000004</v>
      </c>
      <c r="K376" s="14">
        <v>32.984999999999999</v>
      </c>
      <c r="L376" s="15">
        <f t="shared" si="196"/>
        <v>510.57481499999994</v>
      </c>
      <c r="M376" s="14">
        <v>27.59</v>
      </c>
      <c r="N376" s="15">
        <f t="shared" si="197"/>
        <v>427.06560999999999</v>
      </c>
      <c r="O376" s="16">
        <v>31.25</v>
      </c>
      <c r="P376" s="15">
        <f t="shared" si="164"/>
        <v>752.96875</v>
      </c>
      <c r="Q376" s="11">
        <v>57.62</v>
      </c>
      <c r="R376" s="15">
        <f t="shared" si="165"/>
        <v>1388.3538999999998</v>
      </c>
      <c r="S376" s="11">
        <v>72.900000000000006</v>
      </c>
      <c r="T376" s="15">
        <f t="shared" si="166"/>
        <v>1756.5255</v>
      </c>
      <c r="U376" s="11">
        <v>65.86</v>
      </c>
      <c r="V376" s="15">
        <f t="shared" si="167"/>
        <v>1586.8967</v>
      </c>
      <c r="W376" s="11">
        <v>91.99</v>
      </c>
      <c r="X376" s="15">
        <f t="shared" si="168"/>
        <v>2216.4990499999999</v>
      </c>
      <c r="Y376" s="11">
        <v>52.34</v>
      </c>
      <c r="Z376" s="15">
        <f t="shared" si="169"/>
        <v>1261.1323</v>
      </c>
      <c r="AA376" s="23">
        <v>80.188000000000002</v>
      </c>
      <c r="AB376" s="15">
        <f t="shared" si="170"/>
        <v>19321.298600000002</v>
      </c>
      <c r="AC376" s="19">
        <v>92.212000000000003</v>
      </c>
      <c r="AD376" s="15">
        <f t="shared" si="171"/>
        <v>22218.481400000001</v>
      </c>
      <c r="AE376" s="20">
        <v>82.76</v>
      </c>
      <c r="AF376" s="15">
        <f t="shared" si="172"/>
        <v>19941.022000000001</v>
      </c>
      <c r="AG376" s="21">
        <v>97.15</v>
      </c>
      <c r="AH376" s="15">
        <f t="shared" si="173"/>
        <v>15037.8485</v>
      </c>
      <c r="AI376" s="21">
        <v>113.57</v>
      </c>
      <c r="AJ376" s="15">
        <f t="shared" si="174"/>
        <v>17579.500299999996</v>
      </c>
      <c r="AK376" s="20">
        <v>140.85</v>
      </c>
      <c r="AL376" s="15">
        <f t="shared" si="175"/>
        <v>21802.1715</v>
      </c>
      <c r="AM376" s="29">
        <v>889.1</v>
      </c>
      <c r="AN376" s="15">
        <f t="shared" si="176"/>
        <v>13762.3789</v>
      </c>
      <c r="AO376" s="22">
        <v>347.25</v>
      </c>
      <c r="AP376" s="15">
        <f t="shared" si="177"/>
        <v>8366.9887500000004</v>
      </c>
      <c r="AQ376" s="24">
        <f t="shared" si="178"/>
        <v>3.9253999999999998</v>
      </c>
      <c r="AR376" s="24">
        <f t="shared" si="179"/>
        <v>3.9385000000000012</v>
      </c>
      <c r="AS376" s="24">
        <f t="shared" si="180"/>
        <v>2.8321000000000005</v>
      </c>
      <c r="AT376" s="24">
        <f t="shared" si="181"/>
        <v>3.9871000000000016</v>
      </c>
      <c r="AU376" s="24">
        <f t="shared" si="182"/>
        <v>4.0594999999999999</v>
      </c>
      <c r="AV376" s="24">
        <f t="shared" si="183"/>
        <v>2.9661000000000008</v>
      </c>
      <c r="AW376" s="24">
        <f t="shared" si="184"/>
        <v>4.2022000000000013</v>
      </c>
      <c r="AX376" s="24">
        <f t="shared" si="185"/>
        <v>3.1235999999999997</v>
      </c>
      <c r="AY376" s="24"/>
      <c r="AZ376" s="24"/>
      <c r="BA376" s="24"/>
      <c r="BB376" s="24"/>
      <c r="BC376" s="17">
        <v>15.478999999999999</v>
      </c>
      <c r="BD376" s="12">
        <v>24.094999999999999</v>
      </c>
    </row>
    <row r="377" spans="1:56">
      <c r="A377" s="2">
        <v>373</v>
      </c>
      <c r="B377" s="5">
        <v>39624</v>
      </c>
      <c r="C377" s="14">
        <v>39.369999999999997</v>
      </c>
      <c r="D377" s="4">
        <f t="shared" si="192"/>
        <v>605.60902499999997</v>
      </c>
      <c r="E377" s="14">
        <v>54.1</v>
      </c>
      <c r="F377" s="15">
        <f t="shared" si="193"/>
        <v>832.19325000000003</v>
      </c>
      <c r="G377" s="14">
        <v>69.64</v>
      </c>
      <c r="H377" s="15">
        <f t="shared" si="194"/>
        <v>1071.2373</v>
      </c>
      <c r="I377" s="14">
        <v>44.4</v>
      </c>
      <c r="J377" s="15">
        <f t="shared" si="195"/>
        <v>682.98299999999995</v>
      </c>
      <c r="K377" s="14">
        <v>32.984999999999999</v>
      </c>
      <c r="L377" s="15">
        <f t="shared" si="196"/>
        <v>507.39176250000003</v>
      </c>
      <c r="M377" s="14">
        <v>27.99</v>
      </c>
      <c r="N377" s="15">
        <f t="shared" si="197"/>
        <v>430.556175</v>
      </c>
      <c r="O377" s="16">
        <v>31.89</v>
      </c>
      <c r="P377" s="15">
        <f t="shared" si="164"/>
        <v>768.86789999999996</v>
      </c>
      <c r="Q377" s="11">
        <v>59.09</v>
      </c>
      <c r="R377" s="15">
        <f t="shared" si="165"/>
        <v>1424.6599000000001</v>
      </c>
      <c r="S377" s="11">
        <v>72.88</v>
      </c>
      <c r="T377" s="15">
        <f t="shared" si="166"/>
        <v>1757.1367999999998</v>
      </c>
      <c r="U377" s="11">
        <v>68.3</v>
      </c>
      <c r="V377" s="15">
        <f t="shared" si="167"/>
        <v>1646.713</v>
      </c>
      <c r="W377" s="11">
        <v>92.5</v>
      </c>
      <c r="X377" s="15">
        <f t="shared" si="168"/>
        <v>2230.1749999999997</v>
      </c>
      <c r="Y377" s="11">
        <v>52.44</v>
      </c>
      <c r="Z377" s="15">
        <f t="shared" si="169"/>
        <v>1264.3283999999999</v>
      </c>
      <c r="AA377" s="23">
        <v>80.132000000000005</v>
      </c>
      <c r="AB377" s="15">
        <f t="shared" si="170"/>
        <v>19319.825199999999</v>
      </c>
      <c r="AC377" s="19">
        <v>92.168999999999997</v>
      </c>
      <c r="AD377" s="15">
        <f t="shared" si="171"/>
        <v>22221.945899999999</v>
      </c>
      <c r="AE377" s="20">
        <v>82.76</v>
      </c>
      <c r="AF377" s="15">
        <f t="shared" si="172"/>
        <v>19953.436000000002</v>
      </c>
      <c r="AG377" s="21">
        <v>97.14</v>
      </c>
      <c r="AH377" s="15">
        <f t="shared" si="173"/>
        <v>14942.5605</v>
      </c>
      <c r="AI377" s="21">
        <v>113.46</v>
      </c>
      <c r="AJ377" s="15">
        <f t="shared" si="174"/>
        <v>17452.984499999999</v>
      </c>
      <c r="AK377" s="20">
        <v>140.69999999999999</v>
      </c>
      <c r="AL377" s="15">
        <f t="shared" si="175"/>
        <v>21643.177499999998</v>
      </c>
      <c r="AM377" s="29">
        <v>885.6</v>
      </c>
      <c r="AN377" s="15">
        <f t="shared" si="176"/>
        <v>13622.742</v>
      </c>
      <c r="AO377" s="22">
        <v>340.96</v>
      </c>
      <c r="AP377" s="15">
        <f t="shared" si="177"/>
        <v>8220.5455999999995</v>
      </c>
      <c r="AQ377" s="24">
        <f t="shared" si="178"/>
        <v>4.0218999999999987</v>
      </c>
      <c r="AR377" s="24">
        <f t="shared" si="179"/>
        <v>4.0350000000000001</v>
      </c>
      <c r="AS377" s="24">
        <f t="shared" si="180"/>
        <v>2.8170999999999999</v>
      </c>
      <c r="AT377" s="24">
        <f t="shared" si="181"/>
        <v>4.0836000000000006</v>
      </c>
      <c r="AU377" s="24">
        <f t="shared" si="182"/>
        <v>4.1559999999999988</v>
      </c>
      <c r="AV377" s="24">
        <f t="shared" si="183"/>
        <v>2.9511000000000003</v>
      </c>
      <c r="AW377" s="24">
        <f t="shared" si="184"/>
        <v>4.2987000000000002</v>
      </c>
      <c r="AX377" s="24">
        <f t="shared" si="185"/>
        <v>3.1085999999999991</v>
      </c>
      <c r="AY377" s="24"/>
      <c r="AZ377" s="24"/>
      <c r="BA377" s="24"/>
      <c r="BB377" s="24"/>
      <c r="BC377" s="17">
        <v>15.3825</v>
      </c>
      <c r="BD377" s="12">
        <v>24.11</v>
      </c>
    </row>
    <row r="378" spans="1:56">
      <c r="A378" s="2">
        <v>374</v>
      </c>
      <c r="B378" s="5">
        <v>39625</v>
      </c>
      <c r="C378" s="14">
        <v>38.85</v>
      </c>
      <c r="D378" s="4">
        <f t="shared" si="192"/>
        <v>593.33662500000003</v>
      </c>
      <c r="E378" s="14">
        <v>53.22</v>
      </c>
      <c r="F378" s="15">
        <f t="shared" si="193"/>
        <v>812.80245000000002</v>
      </c>
      <c r="G378" s="14">
        <v>68.209999999999994</v>
      </c>
      <c r="H378" s="15">
        <f t="shared" si="194"/>
        <v>1041.7372249999999</v>
      </c>
      <c r="I378" s="14">
        <v>44.3</v>
      </c>
      <c r="J378" s="15">
        <f t="shared" si="195"/>
        <v>676.57174999999995</v>
      </c>
      <c r="K378" s="14">
        <v>29.75</v>
      </c>
      <c r="L378" s="15">
        <f t="shared" si="196"/>
        <v>454.356875</v>
      </c>
      <c r="M378" s="14">
        <v>26.53</v>
      </c>
      <c r="N378" s="15">
        <f t="shared" si="197"/>
        <v>405.17942500000004</v>
      </c>
      <c r="O378" s="16">
        <v>30.54</v>
      </c>
      <c r="P378" s="15">
        <f t="shared" si="164"/>
        <v>735.00617999999997</v>
      </c>
      <c r="Q378" s="11">
        <v>57.16</v>
      </c>
      <c r="R378" s="15">
        <f t="shared" si="165"/>
        <v>1375.6697199999999</v>
      </c>
      <c r="S378" s="11">
        <v>70.760000000000005</v>
      </c>
      <c r="T378" s="15">
        <f t="shared" si="166"/>
        <v>1702.9809200000002</v>
      </c>
      <c r="U378" s="11">
        <v>65.7</v>
      </c>
      <c r="V378" s="15">
        <f t="shared" si="167"/>
        <v>1581.2019</v>
      </c>
      <c r="W378" s="11">
        <v>90.45</v>
      </c>
      <c r="X378" s="15">
        <f t="shared" si="168"/>
        <v>2176.86015</v>
      </c>
      <c r="Y378" s="11">
        <v>51.82</v>
      </c>
      <c r="Z378" s="15">
        <f t="shared" si="169"/>
        <v>1247.15194</v>
      </c>
      <c r="AA378" s="23">
        <v>80.572000000000003</v>
      </c>
      <c r="AB378" s="15">
        <f t="shared" si="170"/>
        <v>19391.26324</v>
      </c>
      <c r="AC378" s="19">
        <v>92.563999999999993</v>
      </c>
      <c r="AD378" s="15">
        <f t="shared" si="171"/>
        <v>22277.37788</v>
      </c>
      <c r="AE378" s="20">
        <v>82.12</v>
      </c>
      <c r="AF378" s="15">
        <f t="shared" si="172"/>
        <v>19763.820400000001</v>
      </c>
      <c r="AG378" s="18">
        <v>97.18</v>
      </c>
      <c r="AH378" s="15">
        <f t="shared" si="173"/>
        <v>14841.815500000002</v>
      </c>
      <c r="AI378" s="21">
        <v>113.52</v>
      </c>
      <c r="AJ378" s="15">
        <f t="shared" si="174"/>
        <v>17337.342000000001</v>
      </c>
      <c r="AK378" s="20">
        <v>140.35</v>
      </c>
      <c r="AL378" s="15">
        <f t="shared" si="175"/>
        <v>21434.953750000001</v>
      </c>
      <c r="AM378" s="29">
        <v>917</v>
      </c>
      <c r="AN378" s="15">
        <f t="shared" si="176"/>
        <v>14004.882500000002</v>
      </c>
      <c r="AO378" s="22">
        <v>352.81</v>
      </c>
      <c r="AP378" s="15">
        <f t="shared" si="177"/>
        <v>8491.07827</v>
      </c>
      <c r="AQ378" s="24">
        <f t="shared" si="178"/>
        <v>4.1318999999999981</v>
      </c>
      <c r="AR378" s="24">
        <f t="shared" si="179"/>
        <v>4.1449999999999996</v>
      </c>
      <c r="AS378" s="24">
        <f t="shared" si="180"/>
        <v>2.8600999999999992</v>
      </c>
      <c r="AT378" s="24">
        <f t="shared" si="181"/>
        <v>4.1936</v>
      </c>
      <c r="AU378" s="24">
        <f t="shared" si="182"/>
        <v>4.2659999999999982</v>
      </c>
      <c r="AV378" s="24">
        <f t="shared" si="183"/>
        <v>2.9940999999999995</v>
      </c>
      <c r="AW378" s="24">
        <f t="shared" si="184"/>
        <v>4.4086999999999996</v>
      </c>
      <c r="AX378" s="24">
        <f t="shared" si="185"/>
        <v>3.1515999999999984</v>
      </c>
      <c r="AY378" s="24"/>
      <c r="AZ378" s="24"/>
      <c r="BA378" s="24"/>
      <c r="BB378" s="24"/>
      <c r="BC378" s="17">
        <v>15.272500000000001</v>
      </c>
      <c r="BD378" s="12">
        <v>24.067</v>
      </c>
    </row>
    <row r="379" spans="1:56">
      <c r="A379" s="2">
        <v>375</v>
      </c>
      <c r="B379" s="5">
        <v>39626</v>
      </c>
      <c r="C379" s="14">
        <v>41.34</v>
      </c>
      <c r="D379" s="4">
        <f t="shared" si="192"/>
        <v>624.15132000000006</v>
      </c>
      <c r="E379" s="14">
        <v>51.84</v>
      </c>
      <c r="F379" s="15">
        <f t="shared" si="193"/>
        <v>782.68032000000005</v>
      </c>
      <c r="G379" s="14">
        <v>66.92</v>
      </c>
      <c r="H379" s="15">
        <f t="shared" si="194"/>
        <v>1010.35816</v>
      </c>
      <c r="I379" s="14">
        <v>43.98</v>
      </c>
      <c r="J379" s="15">
        <f t="shared" si="195"/>
        <v>664.01003999999989</v>
      </c>
      <c r="K379" s="14">
        <v>30.17</v>
      </c>
      <c r="L379" s="15">
        <f t="shared" si="196"/>
        <v>455.50666000000001</v>
      </c>
      <c r="M379" s="14">
        <v>26.26</v>
      </c>
      <c r="N379" s="15">
        <f t="shared" si="197"/>
        <v>396.47348</v>
      </c>
      <c r="O379" s="16">
        <v>30.19</v>
      </c>
      <c r="P379" s="15">
        <f t="shared" si="164"/>
        <v>719.92583500000001</v>
      </c>
      <c r="Q379" s="11">
        <v>55.51</v>
      </c>
      <c r="R379" s="15">
        <f t="shared" si="165"/>
        <v>1323.7192149999998</v>
      </c>
      <c r="S379" s="11">
        <v>70.239999999999995</v>
      </c>
      <c r="T379" s="15">
        <f t="shared" si="166"/>
        <v>1674.9781599999999</v>
      </c>
      <c r="U379" s="11">
        <v>64.900000000000006</v>
      </c>
      <c r="V379" s="15">
        <f t="shared" si="167"/>
        <v>1547.6378500000001</v>
      </c>
      <c r="W379" s="11">
        <v>89.85</v>
      </c>
      <c r="X379" s="15">
        <f t="shared" si="168"/>
        <v>2142.6080249999995</v>
      </c>
      <c r="Y379" s="11">
        <v>53.05</v>
      </c>
      <c r="Z379" s="15">
        <f t="shared" si="169"/>
        <v>1265.0568249999999</v>
      </c>
      <c r="AA379" s="23">
        <v>80.444000000000003</v>
      </c>
      <c r="AB379" s="15">
        <f t="shared" si="170"/>
        <v>19183.078460000001</v>
      </c>
      <c r="AC379" s="19">
        <v>92.491</v>
      </c>
      <c r="AD379" s="15">
        <f t="shared" si="171"/>
        <v>22055.866314999999</v>
      </c>
      <c r="AE379" s="20">
        <v>82.29</v>
      </c>
      <c r="AF379" s="15">
        <f t="shared" si="172"/>
        <v>19623.28485</v>
      </c>
      <c r="AG379" s="18">
        <v>97.24</v>
      </c>
      <c r="AH379" s="15">
        <f t="shared" si="173"/>
        <v>14681.295199999997</v>
      </c>
      <c r="AI379" s="21">
        <v>113.52</v>
      </c>
      <c r="AJ379" s="15">
        <f t="shared" si="174"/>
        <v>17139.249599999999</v>
      </c>
      <c r="AK379" s="20">
        <v>139.35</v>
      </c>
      <c r="AL379" s="15">
        <f t="shared" si="175"/>
        <v>21039.062999999995</v>
      </c>
      <c r="AM379" s="29">
        <v>928.3</v>
      </c>
      <c r="AN379" s="15">
        <f t="shared" si="176"/>
        <v>14015.473399999999</v>
      </c>
      <c r="AO379" s="22">
        <v>352.72</v>
      </c>
      <c r="AP379" s="15">
        <f t="shared" si="177"/>
        <v>8411.1374799999994</v>
      </c>
      <c r="AQ379" s="24">
        <f t="shared" si="178"/>
        <v>4.3064</v>
      </c>
      <c r="AR379" s="24">
        <f t="shared" si="179"/>
        <v>4.3195000000000014</v>
      </c>
      <c r="AS379" s="24">
        <f t="shared" si="180"/>
        <v>3.0806000000000004</v>
      </c>
      <c r="AT379" s="24">
        <f t="shared" si="181"/>
        <v>4.3681000000000019</v>
      </c>
      <c r="AU379" s="24">
        <f t="shared" si="182"/>
        <v>4.4405000000000001</v>
      </c>
      <c r="AV379" s="24">
        <f t="shared" si="183"/>
        <v>3.2146000000000008</v>
      </c>
      <c r="AW379" s="24">
        <f t="shared" si="184"/>
        <v>4.5832000000000015</v>
      </c>
      <c r="AX379" s="24">
        <f t="shared" si="185"/>
        <v>3.3720999999999997</v>
      </c>
      <c r="AY379" s="24"/>
      <c r="AZ379" s="24"/>
      <c r="BA379" s="24"/>
      <c r="BB379" s="24"/>
      <c r="BC379" s="17">
        <v>15.097999999999999</v>
      </c>
      <c r="BD379" s="12">
        <v>23.846499999999999</v>
      </c>
    </row>
    <row r="380" spans="1:56">
      <c r="A380" s="2">
        <v>376</v>
      </c>
      <c r="B380" s="5">
        <v>39629</v>
      </c>
      <c r="C380" s="14">
        <v>40.72</v>
      </c>
      <c r="D380" s="4">
        <f t="shared" si="192"/>
        <v>618.00743999999997</v>
      </c>
      <c r="E380" s="14">
        <v>51.98</v>
      </c>
      <c r="F380" s="15">
        <f t="shared" si="193"/>
        <v>788.90045999999995</v>
      </c>
      <c r="G380" s="14">
        <v>65.72</v>
      </c>
      <c r="H380" s="15">
        <f t="shared" si="194"/>
        <v>997.43243999999993</v>
      </c>
      <c r="I380" s="14">
        <v>44.22</v>
      </c>
      <c r="J380" s="15">
        <f t="shared" si="195"/>
        <v>671.12693999999999</v>
      </c>
      <c r="K380" s="14">
        <v>29.805</v>
      </c>
      <c r="L380" s="15">
        <f t="shared" si="196"/>
        <v>452.35048499999999</v>
      </c>
      <c r="M380" s="14">
        <v>26.69</v>
      </c>
      <c r="N380" s="15">
        <f t="shared" si="197"/>
        <v>405.07413000000003</v>
      </c>
      <c r="O380" s="16">
        <v>30.55</v>
      </c>
      <c r="P380" s="15">
        <f t="shared" si="164"/>
        <v>730.29775000000006</v>
      </c>
      <c r="Q380" s="11">
        <v>54.85</v>
      </c>
      <c r="R380" s="15">
        <f t="shared" si="165"/>
        <v>1311.1892500000001</v>
      </c>
      <c r="S380" s="11">
        <v>70.12</v>
      </c>
      <c r="T380" s="15">
        <f t="shared" si="166"/>
        <v>1676.2186000000002</v>
      </c>
      <c r="U380" s="11">
        <v>63</v>
      </c>
      <c r="V380" s="15">
        <f t="shared" si="167"/>
        <v>1506.0150000000001</v>
      </c>
      <c r="W380" s="11">
        <v>89.38</v>
      </c>
      <c r="X380" s="15">
        <f t="shared" si="168"/>
        <v>2136.6289000000002</v>
      </c>
      <c r="Y380" s="11">
        <v>53.34</v>
      </c>
      <c r="Z380" s="15">
        <f t="shared" si="169"/>
        <v>1275.0927000000001</v>
      </c>
      <c r="AA380" s="23">
        <v>79.966999999999999</v>
      </c>
      <c r="AB380" s="15">
        <f t="shared" si="170"/>
        <v>19116.111349999999</v>
      </c>
      <c r="AC380" s="19">
        <v>92.009</v>
      </c>
      <c r="AD380" s="15">
        <f t="shared" si="171"/>
        <v>21994.751450000003</v>
      </c>
      <c r="AE380" s="20">
        <v>81.93</v>
      </c>
      <c r="AF380" s="15">
        <f t="shared" si="172"/>
        <v>19585.366500000004</v>
      </c>
      <c r="AG380" s="21">
        <v>97.37</v>
      </c>
      <c r="AH380" s="15">
        <f t="shared" si="173"/>
        <v>14777.8449</v>
      </c>
      <c r="AI380" s="21">
        <v>112.32</v>
      </c>
      <c r="AJ380" s="15">
        <f t="shared" si="174"/>
        <v>17046.806399999998</v>
      </c>
      <c r="AK380" s="20">
        <v>139.44999999999999</v>
      </c>
      <c r="AL380" s="15">
        <f t="shared" si="175"/>
        <v>21164.326499999996</v>
      </c>
      <c r="AM380" s="29">
        <v>925.2</v>
      </c>
      <c r="AN380" s="15">
        <f t="shared" si="176"/>
        <v>14041.760400000001</v>
      </c>
      <c r="AO380" s="22">
        <v>350.51</v>
      </c>
      <c r="AP380" s="15">
        <f t="shared" si="177"/>
        <v>8378.9415499999996</v>
      </c>
      <c r="AQ380" s="24">
        <f t="shared" si="178"/>
        <v>4.2273999999999994</v>
      </c>
      <c r="AR380" s="24">
        <f t="shared" si="179"/>
        <v>4.2405000000000008</v>
      </c>
      <c r="AS380" s="24">
        <f t="shared" si="180"/>
        <v>3.0220999999999982</v>
      </c>
      <c r="AT380" s="24">
        <f t="shared" si="181"/>
        <v>4.2891000000000012</v>
      </c>
      <c r="AU380" s="24">
        <f t="shared" si="182"/>
        <v>4.3614999999999995</v>
      </c>
      <c r="AV380" s="24">
        <f t="shared" si="183"/>
        <v>3.1560999999999986</v>
      </c>
      <c r="AW380" s="24">
        <f t="shared" si="184"/>
        <v>4.5042000000000009</v>
      </c>
      <c r="AX380" s="24">
        <f t="shared" si="185"/>
        <v>3.3135999999999974</v>
      </c>
      <c r="AY380" s="24"/>
      <c r="AZ380" s="24"/>
      <c r="BA380" s="24"/>
      <c r="BB380" s="24"/>
      <c r="BC380" s="17">
        <v>15.177</v>
      </c>
      <c r="BD380" s="12">
        <v>23.905000000000001</v>
      </c>
    </row>
    <row r="381" spans="1:56">
      <c r="A381" s="2">
        <v>377</v>
      </c>
      <c r="B381" s="5">
        <v>39630</v>
      </c>
      <c r="C381" s="14">
        <v>40.369999999999997</v>
      </c>
      <c r="D381" s="4">
        <f t="shared" si="192"/>
        <v>608.63830499999995</v>
      </c>
      <c r="E381" s="14">
        <v>51</v>
      </c>
      <c r="F381" s="15">
        <f t="shared" si="193"/>
        <v>768.90149999999994</v>
      </c>
      <c r="G381" s="14">
        <v>65.45</v>
      </c>
      <c r="H381" s="15">
        <f t="shared" si="194"/>
        <v>986.75692500000002</v>
      </c>
      <c r="I381" s="14">
        <v>43.93</v>
      </c>
      <c r="J381" s="15">
        <f t="shared" si="195"/>
        <v>662.31064500000002</v>
      </c>
      <c r="K381" s="14">
        <v>29.495000000000001</v>
      </c>
      <c r="L381" s="15">
        <f t="shared" si="196"/>
        <v>444.68136750000002</v>
      </c>
      <c r="M381" s="14">
        <v>27.12</v>
      </c>
      <c r="N381" s="15">
        <f t="shared" si="197"/>
        <v>408.87468000000001</v>
      </c>
      <c r="O381" s="16">
        <v>29.96</v>
      </c>
      <c r="P381" s="15">
        <f t="shared" si="164"/>
        <v>713.04799999999989</v>
      </c>
      <c r="Q381" s="11">
        <v>52.44</v>
      </c>
      <c r="R381" s="15">
        <f t="shared" si="165"/>
        <v>1248.0719999999999</v>
      </c>
      <c r="S381" s="11">
        <v>69.430000000000007</v>
      </c>
      <c r="T381" s="15">
        <f t="shared" si="166"/>
        <v>1652.434</v>
      </c>
      <c r="U381" s="11">
        <v>63.02</v>
      </c>
      <c r="V381" s="15">
        <f t="shared" si="167"/>
        <v>1499.876</v>
      </c>
      <c r="W381" s="11">
        <v>90.14</v>
      </c>
      <c r="X381" s="15">
        <f t="shared" si="168"/>
        <v>2145.3319999999999</v>
      </c>
      <c r="Y381" s="11">
        <v>51.93</v>
      </c>
      <c r="Z381" s="15">
        <f t="shared" si="169"/>
        <v>1235.9339999999997</v>
      </c>
      <c r="AA381" s="23">
        <v>80.036000000000001</v>
      </c>
      <c r="AB381" s="15">
        <f t="shared" si="170"/>
        <v>19048.567999999999</v>
      </c>
      <c r="AC381" s="19">
        <v>92.018000000000001</v>
      </c>
      <c r="AD381" s="15">
        <f t="shared" si="171"/>
        <v>21900.283999999996</v>
      </c>
      <c r="AE381" s="20">
        <v>81.8</v>
      </c>
      <c r="AF381" s="15">
        <f t="shared" si="172"/>
        <v>19468.399999999998</v>
      </c>
      <c r="AG381" s="21">
        <v>97.18</v>
      </c>
      <c r="AH381" s="15">
        <f t="shared" si="173"/>
        <v>14651.342700000001</v>
      </c>
      <c r="AI381" s="21">
        <v>112.32</v>
      </c>
      <c r="AJ381" s="15">
        <f t="shared" si="174"/>
        <v>16933.924799999997</v>
      </c>
      <c r="AK381" s="20">
        <v>139.1</v>
      </c>
      <c r="AL381" s="15">
        <f t="shared" si="175"/>
        <v>20971.411499999998</v>
      </c>
      <c r="AM381" s="29">
        <v>938.5</v>
      </c>
      <c r="AN381" s="15">
        <f t="shared" si="176"/>
        <v>14149.295249999999</v>
      </c>
      <c r="AO381" s="22">
        <v>351.75</v>
      </c>
      <c r="AP381" s="15">
        <f t="shared" si="177"/>
        <v>8371.65</v>
      </c>
      <c r="AQ381" s="24">
        <f t="shared" si="178"/>
        <v>4.3278999999999996</v>
      </c>
      <c r="AR381" s="24">
        <f t="shared" si="179"/>
        <v>4.3410000000000011</v>
      </c>
      <c r="AS381" s="24">
        <f t="shared" si="180"/>
        <v>3.1271000000000022</v>
      </c>
      <c r="AT381" s="24">
        <f t="shared" si="181"/>
        <v>4.3896000000000015</v>
      </c>
      <c r="AU381" s="24">
        <f t="shared" si="182"/>
        <v>4.4619999999999997</v>
      </c>
      <c r="AV381" s="24">
        <f t="shared" si="183"/>
        <v>3.2611000000000026</v>
      </c>
      <c r="AW381" s="24">
        <f t="shared" si="184"/>
        <v>4.6047000000000011</v>
      </c>
      <c r="AX381" s="24">
        <f t="shared" si="185"/>
        <v>3.4186000000000014</v>
      </c>
      <c r="AY381" s="24"/>
      <c r="AZ381" s="24"/>
      <c r="BA381" s="24"/>
      <c r="BB381" s="24"/>
      <c r="BC381" s="17">
        <v>15.076499999999999</v>
      </c>
      <c r="BD381" s="12">
        <v>23.799999999999997</v>
      </c>
    </row>
    <row r="382" spans="1:56">
      <c r="A382" s="2">
        <v>378</v>
      </c>
      <c r="B382" s="5">
        <v>39631</v>
      </c>
      <c r="C382" s="14">
        <v>40.450000000000003</v>
      </c>
      <c r="D382" s="4">
        <f t="shared" si="192"/>
        <v>607.33652500000005</v>
      </c>
      <c r="E382" s="14">
        <v>51.37</v>
      </c>
      <c r="F382" s="15">
        <f t="shared" si="193"/>
        <v>771.29486499999996</v>
      </c>
      <c r="G382" s="14">
        <v>63.9</v>
      </c>
      <c r="H382" s="15">
        <f t="shared" si="194"/>
        <v>959.42655000000002</v>
      </c>
      <c r="I382" s="14">
        <v>45.18</v>
      </c>
      <c r="J382" s="15">
        <f t="shared" si="195"/>
        <v>678.35510999999997</v>
      </c>
      <c r="K382" s="14">
        <v>29.045000000000002</v>
      </c>
      <c r="L382" s="15">
        <f t="shared" si="196"/>
        <v>436.09615250000002</v>
      </c>
      <c r="M382" s="14">
        <v>26.51</v>
      </c>
      <c r="N382" s="15">
        <f t="shared" si="197"/>
        <v>398.03439500000002</v>
      </c>
      <c r="O382" s="16">
        <v>29.79</v>
      </c>
      <c r="P382" s="15">
        <f t="shared" si="164"/>
        <v>710.28296999999998</v>
      </c>
      <c r="Q382" s="11">
        <v>54.48</v>
      </c>
      <c r="R382" s="15">
        <f t="shared" si="165"/>
        <v>1298.9666399999999</v>
      </c>
      <c r="S382" s="11">
        <v>68.2</v>
      </c>
      <c r="T382" s="15">
        <f t="shared" si="166"/>
        <v>1626.0926000000002</v>
      </c>
      <c r="U382" s="11">
        <v>61.91</v>
      </c>
      <c r="V382" s="15">
        <f t="shared" si="167"/>
        <v>1476.12013</v>
      </c>
      <c r="W382" s="11">
        <v>90.68</v>
      </c>
      <c r="X382" s="15">
        <f t="shared" si="168"/>
        <v>2162.0832400000004</v>
      </c>
      <c r="Y382" s="11">
        <v>52.58</v>
      </c>
      <c r="Z382" s="15">
        <f t="shared" si="169"/>
        <v>1253.6649399999999</v>
      </c>
      <c r="AA382" s="23">
        <v>79.853999999999999</v>
      </c>
      <c r="AB382" s="15">
        <f t="shared" si="170"/>
        <v>19039.589220000002</v>
      </c>
      <c r="AC382" s="19">
        <v>91.75</v>
      </c>
      <c r="AD382" s="15">
        <f t="shared" si="171"/>
        <v>21875.952499999999</v>
      </c>
      <c r="AE382" s="20">
        <v>82.77</v>
      </c>
      <c r="AF382" s="15">
        <f t="shared" si="172"/>
        <v>19734.8511</v>
      </c>
      <c r="AG382" s="21">
        <v>97.2</v>
      </c>
      <c r="AH382" s="15">
        <f t="shared" si="173"/>
        <v>14594.094000000001</v>
      </c>
      <c r="AI382" s="21">
        <v>112.32</v>
      </c>
      <c r="AJ382" s="15">
        <f t="shared" si="174"/>
        <v>16864.286399999997</v>
      </c>
      <c r="AK382" s="20">
        <v>139.1</v>
      </c>
      <c r="AL382" s="15">
        <f t="shared" si="175"/>
        <v>20885.169499999996</v>
      </c>
      <c r="AM382" s="29">
        <v>945.1</v>
      </c>
      <c r="AN382" s="15">
        <f t="shared" si="176"/>
        <v>14190.203950000001</v>
      </c>
      <c r="AO382" s="22">
        <v>355.2</v>
      </c>
      <c r="AP382" s="15">
        <f t="shared" si="177"/>
        <v>8469.0335999999988</v>
      </c>
      <c r="AQ382" s="24">
        <f t="shared" si="178"/>
        <v>4.389899999999999</v>
      </c>
      <c r="AR382" s="24">
        <f t="shared" si="179"/>
        <v>4.4030000000000005</v>
      </c>
      <c r="AS382" s="24">
        <f t="shared" si="180"/>
        <v>3.0840999999999994</v>
      </c>
      <c r="AT382" s="24">
        <f t="shared" si="181"/>
        <v>4.4516000000000009</v>
      </c>
      <c r="AU382" s="24">
        <f t="shared" si="182"/>
        <v>4.5239999999999991</v>
      </c>
      <c r="AV382" s="24">
        <f t="shared" si="183"/>
        <v>3.2180999999999997</v>
      </c>
      <c r="AW382" s="24">
        <f t="shared" si="184"/>
        <v>4.6667000000000005</v>
      </c>
      <c r="AX382" s="24">
        <f t="shared" si="185"/>
        <v>3.3755999999999986</v>
      </c>
      <c r="AY382" s="24"/>
      <c r="AZ382" s="24"/>
      <c r="BA382" s="24"/>
      <c r="BB382" s="24"/>
      <c r="BC382" s="17">
        <v>15.0145</v>
      </c>
      <c r="BD382" s="12">
        <v>23.843</v>
      </c>
    </row>
    <row r="383" spans="1:56">
      <c r="A383" s="2">
        <v>379</v>
      </c>
      <c r="B383" s="5">
        <v>39632</v>
      </c>
      <c r="C383" s="14">
        <v>40.409999999999997</v>
      </c>
      <c r="D383" s="4">
        <f t="shared" si="192"/>
        <v>611.52452999999991</v>
      </c>
      <c r="E383" s="14">
        <v>51.48</v>
      </c>
      <c r="F383" s="15">
        <f t="shared" si="193"/>
        <v>779.04683999999986</v>
      </c>
      <c r="G383" s="14">
        <v>64.47</v>
      </c>
      <c r="H383" s="15">
        <f t="shared" si="194"/>
        <v>975.62450999999987</v>
      </c>
      <c r="I383" s="14">
        <v>46.77</v>
      </c>
      <c r="J383" s="15">
        <f t="shared" si="195"/>
        <v>707.77040999999997</v>
      </c>
      <c r="K383" s="14">
        <v>29.26</v>
      </c>
      <c r="L383" s="15">
        <f t="shared" si="196"/>
        <v>442.79158000000001</v>
      </c>
      <c r="M383" s="14">
        <v>26.91</v>
      </c>
      <c r="N383" s="15">
        <f t="shared" si="197"/>
        <v>407.22902999999997</v>
      </c>
      <c r="O383" s="16">
        <v>29.86</v>
      </c>
      <c r="P383" s="15">
        <f t="shared" si="164"/>
        <v>709.32429999999999</v>
      </c>
      <c r="Q383" s="11">
        <v>55.81</v>
      </c>
      <c r="R383" s="15">
        <f t="shared" si="165"/>
        <v>1325.7665500000001</v>
      </c>
      <c r="S383" s="11">
        <v>69.290000000000006</v>
      </c>
      <c r="T383" s="15">
        <f t="shared" si="166"/>
        <v>1645.98395</v>
      </c>
      <c r="U383" s="11">
        <v>60.48</v>
      </c>
      <c r="V383" s="15">
        <f t="shared" si="167"/>
        <v>1436.7023999999999</v>
      </c>
      <c r="W383" s="11">
        <v>91.48</v>
      </c>
      <c r="X383" s="15">
        <f t="shared" si="168"/>
        <v>2173.1073999999999</v>
      </c>
      <c r="Y383" s="11">
        <v>52.25</v>
      </c>
      <c r="Z383" s="15">
        <f t="shared" si="169"/>
        <v>1241.19875</v>
      </c>
      <c r="AA383" s="23">
        <v>80.387</v>
      </c>
      <c r="AB383" s="15">
        <f t="shared" si="170"/>
        <v>19095.931850000001</v>
      </c>
      <c r="AC383" s="19">
        <v>92.295000000000002</v>
      </c>
      <c r="AD383" s="15">
        <f t="shared" si="171"/>
        <v>21924.677250000001</v>
      </c>
      <c r="AE383" s="20">
        <v>83.12</v>
      </c>
      <c r="AF383" s="15">
        <f t="shared" si="172"/>
        <v>19745.155999999999</v>
      </c>
      <c r="AG383" s="21">
        <v>96.61</v>
      </c>
      <c r="AH383" s="15">
        <f t="shared" si="173"/>
        <v>14619.9913</v>
      </c>
      <c r="AI383" s="21">
        <v>112.32</v>
      </c>
      <c r="AJ383" s="15">
        <f t="shared" si="174"/>
        <v>16997.385599999998</v>
      </c>
      <c r="AK383" s="20">
        <v>141.25</v>
      </c>
      <c r="AL383" s="15">
        <f t="shared" si="175"/>
        <v>21375.362499999996</v>
      </c>
      <c r="AM383" s="29">
        <v>933.7</v>
      </c>
      <c r="AN383" s="15">
        <f t="shared" si="176"/>
        <v>14129.6821</v>
      </c>
      <c r="AO383" s="22">
        <v>357.02</v>
      </c>
      <c r="AP383" s="15">
        <f t="shared" si="177"/>
        <v>8481.0100999999995</v>
      </c>
      <c r="AQ383" s="24">
        <f t="shared" si="178"/>
        <v>4.2713999999999999</v>
      </c>
      <c r="AR383" s="24">
        <f t="shared" si="179"/>
        <v>4.2845000000000013</v>
      </c>
      <c r="AS383" s="24">
        <f t="shared" si="180"/>
        <v>3.1721000000000004</v>
      </c>
      <c r="AT383" s="24">
        <f t="shared" si="181"/>
        <v>4.3331000000000017</v>
      </c>
      <c r="AU383" s="24">
        <f t="shared" si="182"/>
        <v>4.4055</v>
      </c>
      <c r="AV383" s="24">
        <f t="shared" si="183"/>
        <v>3.3061000000000007</v>
      </c>
      <c r="AW383" s="24">
        <f t="shared" si="184"/>
        <v>4.5482000000000014</v>
      </c>
      <c r="AX383" s="24">
        <f t="shared" si="185"/>
        <v>3.4635999999999996</v>
      </c>
      <c r="AY383" s="24"/>
      <c r="AZ383" s="24"/>
      <c r="BA383" s="24"/>
      <c r="BB383" s="24"/>
      <c r="BC383" s="17">
        <v>15.132999999999999</v>
      </c>
      <c r="BD383" s="12">
        <v>23.754999999999999</v>
      </c>
    </row>
    <row r="384" spans="1:56">
      <c r="A384" s="2">
        <v>380</v>
      </c>
      <c r="B384" s="5">
        <v>39636</v>
      </c>
      <c r="C384" s="14">
        <v>39.86</v>
      </c>
      <c r="D384" s="4">
        <f t="shared" si="192"/>
        <v>594.95036000000005</v>
      </c>
      <c r="E384" s="14">
        <v>51.29</v>
      </c>
      <c r="F384" s="15">
        <f t="shared" si="193"/>
        <v>765.55453999999997</v>
      </c>
      <c r="G384" s="14">
        <v>64.290000000000006</v>
      </c>
      <c r="H384" s="15">
        <f t="shared" si="194"/>
        <v>959.5925400000001</v>
      </c>
      <c r="I384" s="14">
        <v>45.83</v>
      </c>
      <c r="J384" s="15">
        <f t="shared" si="195"/>
        <v>684.05858000000001</v>
      </c>
      <c r="K384" s="14">
        <v>28.23</v>
      </c>
      <c r="L384" s="15">
        <f t="shared" si="196"/>
        <v>421.36097999999998</v>
      </c>
      <c r="M384" s="14">
        <v>27.1</v>
      </c>
      <c r="N384" s="15">
        <f t="shared" si="197"/>
        <v>404.49460000000005</v>
      </c>
      <c r="O384" s="16">
        <v>29.99</v>
      </c>
      <c r="P384" s="15">
        <f t="shared" si="164"/>
        <v>704.01525000000004</v>
      </c>
      <c r="Q384" s="11">
        <v>54.56</v>
      </c>
      <c r="R384" s="15">
        <f t="shared" si="165"/>
        <v>1280.796</v>
      </c>
      <c r="S384" s="11">
        <v>69.37</v>
      </c>
      <c r="T384" s="15">
        <f t="shared" si="166"/>
        <v>1628.4607500000002</v>
      </c>
      <c r="U384" s="11">
        <v>61.32</v>
      </c>
      <c r="V384" s="15">
        <f t="shared" si="167"/>
        <v>1439.4870000000001</v>
      </c>
      <c r="W384" s="11">
        <v>90.75</v>
      </c>
      <c r="X384" s="15">
        <f t="shared" si="168"/>
        <v>2130.3562500000003</v>
      </c>
      <c r="Y384" s="11">
        <v>54.42</v>
      </c>
      <c r="Z384" s="15">
        <f t="shared" si="169"/>
        <v>1277.5095000000001</v>
      </c>
      <c r="AA384" s="23">
        <v>80.656000000000006</v>
      </c>
      <c r="AB384" s="15">
        <f t="shared" si="170"/>
        <v>18933.996000000003</v>
      </c>
      <c r="AC384" s="19">
        <v>92.704999999999998</v>
      </c>
      <c r="AD384" s="15">
        <f t="shared" si="171"/>
        <v>21762.498749999999</v>
      </c>
      <c r="AE384" s="20">
        <v>83.07</v>
      </c>
      <c r="AF384" s="15">
        <f t="shared" si="172"/>
        <v>19500.682499999999</v>
      </c>
      <c r="AG384" s="21">
        <v>93.26</v>
      </c>
      <c r="AH384" s="15">
        <f t="shared" si="173"/>
        <v>13919.987600000002</v>
      </c>
      <c r="AI384" s="21">
        <v>111.4</v>
      </c>
      <c r="AJ384" s="15">
        <f t="shared" si="174"/>
        <v>16627.564000000002</v>
      </c>
      <c r="AK384" s="20">
        <v>142.6</v>
      </c>
      <c r="AL384" s="15">
        <f t="shared" si="175"/>
        <v>21284.475999999999</v>
      </c>
      <c r="AM384" s="29">
        <v>925.7</v>
      </c>
      <c r="AN384" s="15">
        <f t="shared" si="176"/>
        <v>13816.9982</v>
      </c>
      <c r="AO384" s="22">
        <v>350.21</v>
      </c>
      <c r="AP384" s="15">
        <f t="shared" si="177"/>
        <v>8221.1797499999993</v>
      </c>
      <c r="AQ384" s="24">
        <f t="shared" si="178"/>
        <v>4.4783999999999988</v>
      </c>
      <c r="AR384" s="24">
        <f t="shared" si="179"/>
        <v>4.4915000000000003</v>
      </c>
      <c r="AS384" s="24">
        <f t="shared" si="180"/>
        <v>3.4520999999999979</v>
      </c>
      <c r="AT384" s="24">
        <f t="shared" si="181"/>
        <v>4.5401000000000007</v>
      </c>
      <c r="AU384" s="24">
        <f t="shared" si="182"/>
        <v>4.6124999999999989</v>
      </c>
      <c r="AV384" s="24">
        <f t="shared" si="183"/>
        <v>3.5860999999999983</v>
      </c>
      <c r="AW384" s="24">
        <f t="shared" si="184"/>
        <v>4.7552000000000003</v>
      </c>
      <c r="AX384" s="24">
        <f t="shared" si="185"/>
        <v>3.7435999999999972</v>
      </c>
      <c r="AY384" s="24"/>
      <c r="AZ384" s="24"/>
      <c r="BA384" s="24"/>
      <c r="BB384" s="24"/>
      <c r="BC384" s="17">
        <v>14.926</v>
      </c>
      <c r="BD384" s="12">
        <v>23.475000000000001</v>
      </c>
    </row>
    <row r="385" spans="1:56">
      <c r="A385" s="2">
        <v>381</v>
      </c>
      <c r="B385" s="5">
        <v>39637</v>
      </c>
      <c r="C385" s="14">
        <v>41</v>
      </c>
      <c r="D385" s="4">
        <f t="shared" si="192"/>
        <v>617.41899999999998</v>
      </c>
      <c r="E385" s="14">
        <v>51.47</v>
      </c>
      <c r="F385" s="15">
        <f t="shared" si="193"/>
        <v>775.08672999999999</v>
      </c>
      <c r="G385" s="14">
        <v>65.92</v>
      </c>
      <c r="H385" s="15">
        <f t="shared" si="194"/>
        <v>992.68927999999994</v>
      </c>
      <c r="I385" s="14">
        <v>47.76</v>
      </c>
      <c r="J385" s="15">
        <f t="shared" si="195"/>
        <v>719.21783999999991</v>
      </c>
      <c r="K385" s="14">
        <v>29.16</v>
      </c>
      <c r="L385" s="15">
        <f t="shared" si="196"/>
        <v>439.12043999999997</v>
      </c>
      <c r="M385" s="14">
        <v>28.06</v>
      </c>
      <c r="N385" s="15">
        <f t="shared" si="197"/>
        <v>422.55553999999995</v>
      </c>
      <c r="O385" s="16">
        <v>30.25</v>
      </c>
      <c r="P385" s="15">
        <f t="shared" si="164"/>
        <v>713.70337499999994</v>
      </c>
      <c r="Q385" s="11">
        <v>53.15</v>
      </c>
      <c r="R385" s="15">
        <f t="shared" si="165"/>
        <v>1253.9945249999998</v>
      </c>
      <c r="S385" s="11">
        <v>69.45</v>
      </c>
      <c r="T385" s="15">
        <f t="shared" si="166"/>
        <v>1638.568575</v>
      </c>
      <c r="U385" s="11">
        <v>59.44</v>
      </c>
      <c r="V385" s="15">
        <f t="shared" si="167"/>
        <v>1402.3976399999999</v>
      </c>
      <c r="W385" s="11">
        <v>90.34</v>
      </c>
      <c r="X385" s="15">
        <f t="shared" si="168"/>
        <v>2131.4367899999997</v>
      </c>
      <c r="Y385" s="11">
        <v>54.84</v>
      </c>
      <c r="Z385" s="15">
        <f t="shared" si="169"/>
        <v>1293.86754</v>
      </c>
      <c r="AA385" s="23">
        <v>80.021000000000001</v>
      </c>
      <c r="AB385" s="15">
        <f t="shared" si="170"/>
        <v>18879.754634999998</v>
      </c>
      <c r="AC385" s="19">
        <v>92.69</v>
      </c>
      <c r="AD385" s="15">
        <f t="shared" si="171"/>
        <v>21868.815150000002</v>
      </c>
      <c r="AE385" s="20">
        <v>83.3</v>
      </c>
      <c r="AF385" s="15">
        <f t="shared" si="172"/>
        <v>19653.3855</v>
      </c>
      <c r="AG385" s="21">
        <v>93.58</v>
      </c>
      <c r="AH385" s="15">
        <f t="shared" si="173"/>
        <v>14092.212199999998</v>
      </c>
      <c r="AI385" s="21">
        <v>111.4</v>
      </c>
      <c r="AJ385" s="15">
        <f t="shared" si="174"/>
        <v>16775.725999999999</v>
      </c>
      <c r="AK385" s="20">
        <v>143.1</v>
      </c>
      <c r="AL385" s="15">
        <f t="shared" si="175"/>
        <v>21549.429</v>
      </c>
      <c r="AM385" s="29">
        <v>920.3</v>
      </c>
      <c r="AN385" s="15">
        <f t="shared" si="176"/>
        <v>13858.797699999999</v>
      </c>
      <c r="AO385" s="22">
        <v>338.31</v>
      </c>
      <c r="AP385" s="15">
        <f t="shared" si="177"/>
        <v>7981.9169849999998</v>
      </c>
      <c r="AQ385" s="24">
        <f t="shared" si="178"/>
        <v>4.3453999999999997</v>
      </c>
      <c r="AR385" s="24">
        <f t="shared" si="179"/>
        <v>4.3585000000000012</v>
      </c>
      <c r="AS385" s="24">
        <f t="shared" si="180"/>
        <v>3.3336000000000006</v>
      </c>
      <c r="AT385" s="24">
        <f t="shared" si="181"/>
        <v>4.4071000000000016</v>
      </c>
      <c r="AU385" s="24">
        <f t="shared" si="182"/>
        <v>4.4794999999999998</v>
      </c>
      <c r="AV385" s="24">
        <f t="shared" si="183"/>
        <v>3.4676000000000009</v>
      </c>
      <c r="AW385" s="24">
        <f t="shared" si="184"/>
        <v>4.6222000000000012</v>
      </c>
      <c r="AX385" s="24">
        <f t="shared" si="185"/>
        <v>3.6250999999999998</v>
      </c>
      <c r="AY385" s="24"/>
      <c r="AZ385" s="24"/>
      <c r="BA385" s="24"/>
      <c r="BB385" s="24"/>
      <c r="BC385" s="17">
        <v>15.058999999999999</v>
      </c>
      <c r="BD385" s="12">
        <v>23.593499999999999</v>
      </c>
    </row>
    <row r="386" spans="1:56">
      <c r="A386" s="2">
        <v>382</v>
      </c>
      <c r="B386" s="5">
        <v>39638</v>
      </c>
      <c r="C386" s="14">
        <v>40</v>
      </c>
      <c r="D386" s="4">
        <f t="shared" si="192"/>
        <v>595.71399999999994</v>
      </c>
      <c r="E386" s="14">
        <v>50.89</v>
      </c>
      <c r="F386" s="15">
        <f t="shared" si="193"/>
        <v>757.89713649999999</v>
      </c>
      <c r="G386" s="14">
        <v>65.59</v>
      </c>
      <c r="H386" s="15">
        <f t="shared" si="194"/>
        <v>976.82203149999998</v>
      </c>
      <c r="I386" s="14">
        <v>48.56</v>
      </c>
      <c r="J386" s="15">
        <f t="shared" si="195"/>
        <v>723.19679599999995</v>
      </c>
      <c r="K386" s="14">
        <v>28.475000000000001</v>
      </c>
      <c r="L386" s="15">
        <f t="shared" si="196"/>
        <v>424.07390375</v>
      </c>
      <c r="M386" s="14">
        <v>27.19</v>
      </c>
      <c r="N386" s="15">
        <f t="shared" si="197"/>
        <v>404.93659150000002</v>
      </c>
      <c r="O386" s="16">
        <v>30.31</v>
      </c>
      <c r="P386" s="15">
        <f t="shared" si="164"/>
        <v>710.73918999999989</v>
      </c>
      <c r="Q386" s="11">
        <v>55.69</v>
      </c>
      <c r="R386" s="15">
        <f t="shared" si="165"/>
        <v>1305.8748099999998</v>
      </c>
      <c r="S386" s="11">
        <v>70.599999999999994</v>
      </c>
      <c r="T386" s="15">
        <f t="shared" si="166"/>
        <v>1655.4993999999997</v>
      </c>
      <c r="U386" s="11">
        <v>61.64</v>
      </c>
      <c r="V386" s="15">
        <f t="shared" si="167"/>
        <v>1445.39636</v>
      </c>
      <c r="W386" s="11">
        <v>90.83</v>
      </c>
      <c r="X386" s="15">
        <f t="shared" si="168"/>
        <v>2129.8726699999997</v>
      </c>
      <c r="Y386" s="11">
        <v>56</v>
      </c>
      <c r="Z386" s="15">
        <f t="shared" si="169"/>
        <v>1313.1439999999998</v>
      </c>
      <c r="AA386" s="23">
        <v>79.984999999999999</v>
      </c>
      <c r="AB386" s="15">
        <f t="shared" si="170"/>
        <v>18755.682649999999</v>
      </c>
      <c r="AC386" s="19">
        <v>92.697000000000003</v>
      </c>
      <c r="AD386" s="15">
        <f t="shared" si="171"/>
        <v>21736.519530000001</v>
      </c>
      <c r="AE386" s="20">
        <v>82.53</v>
      </c>
      <c r="AF386" s="15">
        <f t="shared" si="172"/>
        <v>19352.459699999999</v>
      </c>
      <c r="AG386" s="21">
        <v>93.57</v>
      </c>
      <c r="AH386" s="15">
        <f t="shared" si="173"/>
        <v>13935.239744999999</v>
      </c>
      <c r="AI386" s="21">
        <v>111.52</v>
      </c>
      <c r="AJ386" s="15">
        <f t="shared" si="174"/>
        <v>16608.50632</v>
      </c>
      <c r="AK386" s="20">
        <v>143</v>
      </c>
      <c r="AL386" s="15">
        <f t="shared" si="175"/>
        <v>21296.7755</v>
      </c>
      <c r="AM386" s="29">
        <v>928.4</v>
      </c>
      <c r="AN386" s="15">
        <f t="shared" si="176"/>
        <v>13826.521939999999</v>
      </c>
      <c r="AO386" s="22">
        <v>338.52</v>
      </c>
      <c r="AP386" s="15">
        <f t="shared" si="177"/>
        <v>7937.9554799999987</v>
      </c>
      <c r="AQ386" s="24">
        <f t="shared" si="178"/>
        <v>4.5115499999999997</v>
      </c>
      <c r="AR386" s="24">
        <f t="shared" si="179"/>
        <v>4.5246500000000012</v>
      </c>
      <c r="AS386" s="24">
        <f t="shared" si="180"/>
        <v>3.4781000000000013</v>
      </c>
      <c r="AT386" s="24">
        <f t="shared" si="181"/>
        <v>4.5732500000000016</v>
      </c>
      <c r="AU386" s="24">
        <f t="shared" si="182"/>
        <v>4.6456499999999998</v>
      </c>
      <c r="AV386" s="24">
        <f t="shared" si="183"/>
        <v>3.6121000000000016</v>
      </c>
      <c r="AW386" s="24">
        <f t="shared" si="184"/>
        <v>4.7883500000000012</v>
      </c>
      <c r="AX386" s="24">
        <f t="shared" si="185"/>
        <v>3.7696000000000005</v>
      </c>
      <c r="AY386" s="24"/>
      <c r="AZ386" s="24"/>
      <c r="BA386" s="24"/>
      <c r="BB386" s="24"/>
      <c r="BC386" s="17">
        <v>14.892849999999999</v>
      </c>
      <c r="BD386" s="12">
        <v>23.448999999999998</v>
      </c>
    </row>
    <row r="387" spans="1:56">
      <c r="A387" s="2">
        <v>383</v>
      </c>
      <c r="B387" s="5">
        <v>39639</v>
      </c>
      <c r="C387" s="14">
        <v>39.99</v>
      </c>
      <c r="D387" s="4">
        <f t="shared" si="192"/>
        <v>595.13117999999997</v>
      </c>
      <c r="E387" s="14">
        <v>50.04</v>
      </c>
      <c r="F387" s="15">
        <f t="shared" si="193"/>
        <v>744.69528000000003</v>
      </c>
      <c r="G387" s="14">
        <v>65.989999999999995</v>
      </c>
      <c r="H387" s="15">
        <f t="shared" si="194"/>
        <v>982.06317999999987</v>
      </c>
      <c r="I387" s="14">
        <v>48.4</v>
      </c>
      <c r="J387" s="15">
        <f t="shared" si="195"/>
        <v>720.28879999999992</v>
      </c>
      <c r="K387" s="14">
        <v>27.835000000000001</v>
      </c>
      <c r="L387" s="15">
        <f t="shared" si="196"/>
        <v>414.24047000000002</v>
      </c>
      <c r="M387" s="14">
        <v>27.64</v>
      </c>
      <c r="N387" s="15">
        <f t="shared" si="197"/>
        <v>411.33848</v>
      </c>
      <c r="O387" s="16">
        <v>29.86</v>
      </c>
      <c r="P387" s="15">
        <f t="shared" si="164"/>
        <v>701.44125999999994</v>
      </c>
      <c r="Q387" s="11">
        <v>54.3</v>
      </c>
      <c r="R387" s="15">
        <f t="shared" si="165"/>
        <v>1275.5612999999998</v>
      </c>
      <c r="S387" s="11">
        <v>70.989999999999995</v>
      </c>
      <c r="T387" s="15">
        <f t="shared" si="166"/>
        <v>1667.6260899999997</v>
      </c>
      <c r="U387" s="11">
        <v>59.65</v>
      </c>
      <c r="V387" s="15">
        <f t="shared" si="167"/>
        <v>1401.2381499999999</v>
      </c>
      <c r="W387" s="11">
        <v>90</v>
      </c>
      <c r="X387" s="15">
        <f t="shared" si="168"/>
        <v>2114.19</v>
      </c>
      <c r="Y387" s="11">
        <v>55.3</v>
      </c>
      <c r="Z387" s="15">
        <f t="shared" si="169"/>
        <v>1299.0522999999998</v>
      </c>
      <c r="AA387" s="23">
        <v>79.772000000000006</v>
      </c>
      <c r="AB387" s="15">
        <f t="shared" si="170"/>
        <v>18739.240519999999</v>
      </c>
      <c r="AC387" s="19">
        <v>92.650999999999996</v>
      </c>
      <c r="AD387" s="15">
        <f t="shared" si="171"/>
        <v>21764.646410000001</v>
      </c>
      <c r="AE387" s="20">
        <v>82.3</v>
      </c>
      <c r="AF387" s="15">
        <f t="shared" si="172"/>
        <v>19333.093000000001</v>
      </c>
      <c r="AG387" s="21">
        <v>93.95</v>
      </c>
      <c r="AH387" s="15">
        <f t="shared" si="173"/>
        <v>13981.638999999999</v>
      </c>
      <c r="AI387" s="21">
        <v>111.81</v>
      </c>
      <c r="AJ387" s="15">
        <f t="shared" si="174"/>
        <v>16639.564200000001</v>
      </c>
      <c r="AK387" s="20">
        <v>142.9</v>
      </c>
      <c r="AL387" s="15">
        <f t="shared" si="175"/>
        <v>21266.378000000001</v>
      </c>
      <c r="AM387" s="29">
        <v>947.4</v>
      </c>
      <c r="AN387" s="15">
        <f t="shared" si="176"/>
        <v>14099.2068</v>
      </c>
      <c r="AO387" s="22">
        <v>343.1</v>
      </c>
      <c r="AP387" s="15">
        <f t="shared" si="177"/>
        <v>8059.7621000000008</v>
      </c>
      <c r="AQ387" s="24">
        <f t="shared" si="178"/>
        <v>4.5223999999999993</v>
      </c>
      <c r="AR387" s="24">
        <f t="shared" si="179"/>
        <v>4.5355000000000008</v>
      </c>
      <c r="AS387" s="24">
        <f t="shared" si="180"/>
        <v>3.4360999999999997</v>
      </c>
      <c r="AT387" s="24">
        <f t="shared" si="181"/>
        <v>4.5841000000000012</v>
      </c>
      <c r="AU387" s="24">
        <f t="shared" si="182"/>
        <v>4.6564999999999994</v>
      </c>
      <c r="AV387" s="24">
        <f t="shared" si="183"/>
        <v>3.5701000000000001</v>
      </c>
      <c r="AW387" s="24">
        <f t="shared" si="184"/>
        <v>4.7992000000000008</v>
      </c>
      <c r="AX387" s="24">
        <f t="shared" si="185"/>
        <v>3.7275999999999989</v>
      </c>
      <c r="AY387" s="24"/>
      <c r="AZ387" s="24"/>
      <c r="BA387" s="24"/>
      <c r="BB387" s="24"/>
      <c r="BC387" s="17">
        <v>14.882</v>
      </c>
      <c r="BD387" s="12">
        <v>23.491</v>
      </c>
    </row>
    <row r="388" spans="1:56">
      <c r="A388" s="2">
        <v>384</v>
      </c>
      <c r="B388" s="5">
        <v>39640</v>
      </c>
      <c r="C388" s="14">
        <v>39.07</v>
      </c>
      <c r="D388" s="4">
        <f t="shared" si="192"/>
        <v>573.80155500000001</v>
      </c>
      <c r="E388" s="14">
        <v>50.27</v>
      </c>
      <c r="F388" s="15">
        <f t="shared" si="193"/>
        <v>738.29035500000009</v>
      </c>
      <c r="G388" s="14">
        <v>63.28</v>
      </c>
      <c r="H388" s="15">
        <f t="shared" si="194"/>
        <v>929.3617200000001</v>
      </c>
      <c r="I388" s="14">
        <v>47.52</v>
      </c>
      <c r="J388" s="15">
        <f t="shared" si="195"/>
        <v>697.90248000000008</v>
      </c>
      <c r="K388" s="14">
        <v>28.13</v>
      </c>
      <c r="L388" s="15">
        <f t="shared" si="196"/>
        <v>413.13124499999998</v>
      </c>
      <c r="M388" s="14">
        <v>27.66</v>
      </c>
      <c r="N388" s="15">
        <f t="shared" si="197"/>
        <v>406.22859</v>
      </c>
      <c r="O388" s="16">
        <v>28.76</v>
      </c>
      <c r="P388" s="15">
        <f t="shared" si="164"/>
        <v>674.53704000000005</v>
      </c>
      <c r="Q388" s="11">
        <v>52.27</v>
      </c>
      <c r="R388" s="15">
        <f t="shared" si="165"/>
        <v>1225.9405800000002</v>
      </c>
      <c r="S388" s="11">
        <v>68.81</v>
      </c>
      <c r="T388" s="15">
        <f t="shared" si="166"/>
        <v>1613.8697400000001</v>
      </c>
      <c r="U388" s="11">
        <v>58.14</v>
      </c>
      <c r="V388" s="15">
        <f t="shared" si="167"/>
        <v>1363.61556</v>
      </c>
      <c r="W388" s="11">
        <v>87.13</v>
      </c>
      <c r="X388" s="15">
        <f t="shared" si="168"/>
        <v>2043.54702</v>
      </c>
      <c r="Y388" s="11">
        <v>54.22</v>
      </c>
      <c r="Z388" s="15">
        <f t="shared" si="169"/>
        <v>1271.67588</v>
      </c>
      <c r="AA388" s="23">
        <v>79.343999999999994</v>
      </c>
      <c r="AB388" s="15">
        <f t="shared" si="170"/>
        <v>18609.341759999999</v>
      </c>
      <c r="AC388" s="19">
        <v>92.58</v>
      </c>
      <c r="AD388" s="15">
        <f t="shared" si="171"/>
        <v>21713.713200000002</v>
      </c>
      <c r="AE388" s="20">
        <v>82.88</v>
      </c>
      <c r="AF388" s="15">
        <f t="shared" si="172"/>
        <v>19438.675200000001</v>
      </c>
      <c r="AG388" s="21">
        <v>93.8</v>
      </c>
      <c r="AH388" s="15">
        <f t="shared" si="173"/>
        <v>13775.936999999998</v>
      </c>
      <c r="AI388" s="21">
        <v>111.92</v>
      </c>
      <c r="AJ388" s="15">
        <f t="shared" si="174"/>
        <v>16437.130799999999</v>
      </c>
      <c r="AK388" s="20">
        <v>142.35</v>
      </c>
      <c r="AL388" s="15">
        <f t="shared" si="175"/>
        <v>20906.232749999999</v>
      </c>
      <c r="AM388" s="29">
        <v>965</v>
      </c>
      <c r="AN388" s="15">
        <f t="shared" si="176"/>
        <v>14172.4725</v>
      </c>
      <c r="AO388" s="22">
        <v>357.6</v>
      </c>
      <c r="AP388" s="15">
        <f t="shared" si="177"/>
        <v>8387.1504000000004</v>
      </c>
      <c r="AQ388" s="24">
        <f t="shared" si="178"/>
        <v>4.7178999999999984</v>
      </c>
      <c r="AR388" s="24">
        <f t="shared" si="179"/>
        <v>4.7309999999999999</v>
      </c>
      <c r="AS388" s="24">
        <f t="shared" si="180"/>
        <v>3.4730999999999987</v>
      </c>
      <c r="AT388" s="24">
        <f t="shared" si="181"/>
        <v>4.7796000000000003</v>
      </c>
      <c r="AU388" s="24">
        <f t="shared" si="182"/>
        <v>4.8519999999999985</v>
      </c>
      <c r="AV388" s="24">
        <f t="shared" si="183"/>
        <v>3.6070999999999991</v>
      </c>
      <c r="AW388" s="24">
        <f t="shared" si="184"/>
        <v>4.9946999999999999</v>
      </c>
      <c r="AX388" s="24">
        <f t="shared" si="185"/>
        <v>3.7645999999999979</v>
      </c>
      <c r="AY388" s="24"/>
      <c r="AZ388" s="24"/>
      <c r="BA388" s="24"/>
      <c r="BB388" s="24"/>
      <c r="BC388" s="17">
        <v>14.686500000000001</v>
      </c>
      <c r="BD388" s="12">
        <v>23.454000000000001</v>
      </c>
    </row>
    <row r="389" spans="1:56">
      <c r="A389" s="2">
        <v>385</v>
      </c>
      <c r="B389" s="5">
        <v>39643</v>
      </c>
      <c r="C389" s="14">
        <v>39.24</v>
      </c>
      <c r="D389" s="4">
        <f t="shared" si="192"/>
        <v>575.53308000000004</v>
      </c>
      <c r="E389" s="14">
        <v>50.96</v>
      </c>
      <c r="F389" s="15">
        <f t="shared" si="193"/>
        <v>747.43032000000005</v>
      </c>
      <c r="G389" s="14">
        <v>63.19</v>
      </c>
      <c r="H389" s="15">
        <f t="shared" si="194"/>
        <v>926.80772999999999</v>
      </c>
      <c r="I389" s="14">
        <v>46.79</v>
      </c>
      <c r="J389" s="15">
        <f t="shared" si="195"/>
        <v>686.26892999999995</v>
      </c>
      <c r="K389" s="14">
        <v>27.905000000000001</v>
      </c>
      <c r="L389" s="15">
        <f t="shared" si="196"/>
        <v>409.28263500000003</v>
      </c>
      <c r="M389" s="14">
        <v>27.18</v>
      </c>
      <c r="N389" s="15">
        <f t="shared" si="197"/>
        <v>398.64905999999996</v>
      </c>
      <c r="O389" s="16">
        <v>28.22</v>
      </c>
      <c r="P389" s="15">
        <f t="shared" ref="P389:P452" si="198">O389*BD389</f>
        <v>658.58424999999988</v>
      </c>
      <c r="Q389" s="11">
        <v>52.22</v>
      </c>
      <c r="R389" s="15">
        <f t="shared" ref="R389:R452" si="199">Q389*BD389</f>
        <v>1218.6842499999998</v>
      </c>
      <c r="S389" s="11">
        <v>69.75</v>
      </c>
      <c r="T389" s="15">
        <f t="shared" ref="T389:T452" si="200">S389*BD389</f>
        <v>1627.7906249999999</v>
      </c>
      <c r="U389" s="11">
        <v>58.28</v>
      </c>
      <c r="V389" s="15">
        <f t="shared" ref="V389:V452" si="201">U389*BD389</f>
        <v>1360.1095</v>
      </c>
      <c r="W389" s="11">
        <v>86.38</v>
      </c>
      <c r="X389" s="15">
        <f t="shared" ref="X389:X452" si="202">W389*BD389</f>
        <v>2015.8932499999999</v>
      </c>
      <c r="Y389" s="11">
        <v>54.5</v>
      </c>
      <c r="Z389" s="15">
        <f t="shared" ref="Z389:Z452" si="203">Y389*BD389</f>
        <v>1271.89375</v>
      </c>
      <c r="AA389" s="23">
        <v>79.864999999999995</v>
      </c>
      <c r="AB389" s="15">
        <f t="shared" ref="AB389:AB452" si="204">AA389*BD389*10</f>
        <v>18638.494374999998</v>
      </c>
      <c r="AC389" s="19">
        <v>92.873000000000005</v>
      </c>
      <c r="AD389" s="15">
        <f t="shared" ref="AD389:AD452" si="205">AC389*BD389*10</f>
        <v>21674.236375</v>
      </c>
      <c r="AE389" s="20">
        <v>81.53</v>
      </c>
      <c r="AF389" s="15">
        <f t="shared" ref="AF389:AF452" si="206">AE389*BD389*10</f>
        <v>19027.063750000001</v>
      </c>
      <c r="AG389" s="21">
        <v>93.23</v>
      </c>
      <c r="AH389" s="15">
        <f t="shared" ref="AH389:AH452" si="207">AG389*BC389*10</f>
        <v>13674.044100000001</v>
      </c>
      <c r="AI389" s="21">
        <v>111.5</v>
      </c>
      <c r="AJ389" s="15">
        <f t="shared" ref="AJ389:AJ452" si="208">AI389*BC389*10</f>
        <v>16353.705</v>
      </c>
      <c r="AK389" s="20">
        <v>143.85</v>
      </c>
      <c r="AL389" s="15">
        <f t="shared" ref="AL389:AL452" si="209">AK389*BC389*10</f>
        <v>21098.479499999998</v>
      </c>
      <c r="AM389" s="29">
        <v>972.5</v>
      </c>
      <c r="AN389" s="15">
        <f t="shared" ref="AN389:AN452" si="210">AM389*BC389</f>
        <v>14263.657499999999</v>
      </c>
      <c r="AO389" s="22">
        <v>358.48</v>
      </c>
      <c r="AP389" s="15">
        <f t="shared" ref="AP389:AP452" si="211">AO389*BD389</f>
        <v>8366.027</v>
      </c>
      <c r="AQ389" s="24">
        <f t="shared" ref="AQ389:AQ452" si="212">-BC389+19.4044</f>
        <v>4.7373999999999992</v>
      </c>
      <c r="AR389" s="24">
        <f t="shared" ref="AR389:AR452" si="213">-BC389+19.4175</f>
        <v>4.7505000000000006</v>
      </c>
      <c r="AS389" s="24">
        <f t="shared" ref="AS389:AS452" si="214">-BD389+26.9271</f>
        <v>3.5896000000000008</v>
      </c>
      <c r="AT389" s="24">
        <f t="shared" ref="AT389:AT452" si="215">-BC389+19.4661</f>
        <v>4.799100000000001</v>
      </c>
      <c r="AU389" s="24">
        <f t="shared" ref="AU389:AU452" si="216">-BC389+19.5385</f>
        <v>4.8714999999999993</v>
      </c>
      <c r="AV389" s="24">
        <f t="shared" ref="AV389:AV452" si="217">-BD389+27.0611</f>
        <v>3.7236000000000011</v>
      </c>
      <c r="AW389" s="24">
        <f t="shared" ref="AW389:AW452" si="218">-BC389+19.6812</f>
        <v>5.0142000000000007</v>
      </c>
      <c r="AX389" s="24">
        <f t="shared" ref="AX389:AX452" si="219">-BD389+27.2186</f>
        <v>3.8811</v>
      </c>
      <c r="AY389" s="24"/>
      <c r="AZ389" s="24"/>
      <c r="BA389" s="24"/>
      <c r="BB389" s="24"/>
      <c r="BC389" s="17">
        <v>14.667</v>
      </c>
      <c r="BD389" s="12">
        <v>23.337499999999999</v>
      </c>
    </row>
    <row r="390" spans="1:56">
      <c r="A390" s="2">
        <v>386</v>
      </c>
      <c r="B390" s="5">
        <v>39644</v>
      </c>
      <c r="C390" s="14">
        <v>38.69</v>
      </c>
      <c r="D390" s="4">
        <f t="shared" si="192"/>
        <v>567.38884999999993</v>
      </c>
      <c r="E390" s="14">
        <v>51.79</v>
      </c>
      <c r="F390" s="15">
        <f t="shared" si="193"/>
        <v>759.50034999999991</v>
      </c>
      <c r="G390" s="14">
        <v>63.88</v>
      </c>
      <c r="H390" s="15">
        <f t="shared" si="194"/>
        <v>936.80020000000002</v>
      </c>
      <c r="I390" s="14">
        <v>47.25</v>
      </c>
      <c r="J390" s="15">
        <f t="shared" si="195"/>
        <v>692.92124999999999</v>
      </c>
      <c r="K390" s="14">
        <v>28.82</v>
      </c>
      <c r="L390" s="15">
        <f t="shared" si="196"/>
        <v>422.64529999999996</v>
      </c>
      <c r="M390" s="14">
        <v>26.65</v>
      </c>
      <c r="N390" s="15">
        <f t="shared" si="197"/>
        <v>390.82224999999994</v>
      </c>
      <c r="O390" s="16">
        <v>27.71</v>
      </c>
      <c r="P390" s="15">
        <f t="shared" si="198"/>
        <v>646.58514000000002</v>
      </c>
      <c r="Q390" s="11">
        <v>49.94</v>
      </c>
      <c r="R390" s="15">
        <f t="shared" si="199"/>
        <v>1165.2999599999998</v>
      </c>
      <c r="S390" s="11">
        <v>69.760000000000005</v>
      </c>
      <c r="T390" s="15">
        <f t="shared" si="200"/>
        <v>1627.7798400000001</v>
      </c>
      <c r="U390" s="11">
        <v>54.89</v>
      </c>
      <c r="V390" s="15">
        <f t="shared" si="201"/>
        <v>1280.8032599999999</v>
      </c>
      <c r="W390" s="11">
        <v>86.02</v>
      </c>
      <c r="X390" s="15">
        <f t="shared" si="202"/>
        <v>2007.1906799999999</v>
      </c>
      <c r="Y390" s="11">
        <v>54.24</v>
      </c>
      <c r="Z390" s="15">
        <f t="shared" si="203"/>
        <v>1265.63616</v>
      </c>
      <c r="AA390" s="23">
        <v>80.161000000000001</v>
      </c>
      <c r="AB390" s="15">
        <f t="shared" si="204"/>
        <v>18704.767739999999</v>
      </c>
      <c r="AC390" s="19">
        <v>92.89</v>
      </c>
      <c r="AD390" s="15">
        <f t="shared" si="205"/>
        <v>21674.952600000001</v>
      </c>
      <c r="AE390" s="20">
        <v>80.8</v>
      </c>
      <c r="AF390" s="15">
        <f t="shared" si="206"/>
        <v>18853.871999999999</v>
      </c>
      <c r="AG390" s="21">
        <v>93.91</v>
      </c>
      <c r="AH390" s="15">
        <f t="shared" si="207"/>
        <v>13771.9015</v>
      </c>
      <c r="AI390" s="21">
        <v>111.08</v>
      </c>
      <c r="AJ390" s="15">
        <f t="shared" si="208"/>
        <v>16289.881999999998</v>
      </c>
      <c r="AK390" s="20">
        <v>145.1</v>
      </c>
      <c r="AL390" s="15">
        <f t="shared" si="209"/>
        <v>21278.914999999997</v>
      </c>
      <c r="AM390" s="29">
        <v>976.2</v>
      </c>
      <c r="AN390" s="15">
        <f t="shared" si="210"/>
        <v>14315.973</v>
      </c>
      <c r="AO390" s="22">
        <v>340.9</v>
      </c>
      <c r="AP390" s="15">
        <f t="shared" si="211"/>
        <v>7954.5605999999998</v>
      </c>
      <c r="AQ390" s="24">
        <f t="shared" si="212"/>
        <v>4.7393999999999998</v>
      </c>
      <c r="AR390" s="24">
        <f t="shared" si="213"/>
        <v>4.7525000000000013</v>
      </c>
      <c r="AS390" s="24">
        <f t="shared" si="214"/>
        <v>3.5930999999999997</v>
      </c>
      <c r="AT390" s="24">
        <f t="shared" si="215"/>
        <v>4.8011000000000017</v>
      </c>
      <c r="AU390" s="24">
        <f t="shared" si="216"/>
        <v>4.8734999999999999</v>
      </c>
      <c r="AV390" s="24">
        <f t="shared" si="217"/>
        <v>3.7271000000000001</v>
      </c>
      <c r="AW390" s="24">
        <f t="shared" si="218"/>
        <v>5.0162000000000013</v>
      </c>
      <c r="AX390" s="24">
        <f t="shared" si="219"/>
        <v>3.8845999999999989</v>
      </c>
      <c r="AY390" s="24"/>
      <c r="AZ390" s="24"/>
      <c r="BA390" s="24"/>
      <c r="BB390" s="24"/>
      <c r="BC390" s="17">
        <v>14.664999999999999</v>
      </c>
      <c r="BD390" s="12">
        <v>23.334</v>
      </c>
    </row>
    <row r="391" spans="1:56">
      <c r="A391" s="2">
        <v>387</v>
      </c>
      <c r="B391" s="5">
        <v>39645</v>
      </c>
      <c r="C391" s="14">
        <v>38.99</v>
      </c>
      <c r="D391" s="4">
        <f t="shared" si="192"/>
        <v>569.897335</v>
      </c>
      <c r="E391" s="14">
        <v>52.34</v>
      </c>
      <c r="F391" s="15">
        <f t="shared" si="193"/>
        <v>765.0276100000001</v>
      </c>
      <c r="G391" s="14">
        <v>65.58</v>
      </c>
      <c r="H391" s="15">
        <f t="shared" si="194"/>
        <v>958.55007000000001</v>
      </c>
      <c r="I391" s="14">
        <v>46.63</v>
      </c>
      <c r="J391" s="15">
        <f t="shared" si="195"/>
        <v>681.56739500000003</v>
      </c>
      <c r="K391" s="14">
        <v>29.08</v>
      </c>
      <c r="L391" s="15">
        <f t="shared" si="196"/>
        <v>425.04782</v>
      </c>
      <c r="M391" s="14">
        <v>27.68</v>
      </c>
      <c r="N391" s="15">
        <f t="shared" si="197"/>
        <v>404.58472</v>
      </c>
      <c r="O391" s="16">
        <v>28.27</v>
      </c>
      <c r="P391" s="15">
        <f t="shared" si="198"/>
        <v>653.82856000000004</v>
      </c>
      <c r="Q391" s="11">
        <v>50.86</v>
      </c>
      <c r="R391" s="15">
        <f t="shared" si="199"/>
        <v>1176.29008</v>
      </c>
      <c r="S391" s="11">
        <v>69.95</v>
      </c>
      <c r="T391" s="15">
        <f t="shared" si="200"/>
        <v>1617.8036</v>
      </c>
      <c r="U391" s="11">
        <v>56.3</v>
      </c>
      <c r="V391" s="15">
        <f t="shared" si="201"/>
        <v>1302.1063999999999</v>
      </c>
      <c r="W391" s="11">
        <v>85.83</v>
      </c>
      <c r="X391" s="15">
        <f t="shared" si="202"/>
        <v>1985.0762399999999</v>
      </c>
      <c r="Y391" s="11">
        <v>53.94</v>
      </c>
      <c r="Z391" s="15">
        <f t="shared" si="203"/>
        <v>1247.52432</v>
      </c>
      <c r="AA391" s="23">
        <v>80.12</v>
      </c>
      <c r="AB391" s="15">
        <f t="shared" si="204"/>
        <v>18530.153600000001</v>
      </c>
      <c r="AC391" s="19">
        <v>92.856999999999999</v>
      </c>
      <c r="AD391" s="15">
        <f t="shared" si="205"/>
        <v>21475.966960000002</v>
      </c>
      <c r="AE391" s="20">
        <v>80.84</v>
      </c>
      <c r="AF391" s="15">
        <f t="shared" si="206"/>
        <v>18696.675200000001</v>
      </c>
      <c r="AG391" s="21">
        <v>92.71</v>
      </c>
      <c r="AH391" s="15">
        <f t="shared" si="207"/>
        <v>13550.957149999998</v>
      </c>
      <c r="AI391" s="21">
        <v>111.08</v>
      </c>
      <c r="AJ391" s="15">
        <f t="shared" si="208"/>
        <v>16236.0082</v>
      </c>
      <c r="AK391" s="20">
        <v>145.19999999999999</v>
      </c>
      <c r="AL391" s="15">
        <f t="shared" si="209"/>
        <v>21223.157999999999</v>
      </c>
      <c r="AM391" s="29">
        <v>959.7</v>
      </c>
      <c r="AN391" s="15">
        <f t="shared" si="210"/>
        <v>14027.45505</v>
      </c>
      <c r="AO391" s="22">
        <v>329.37</v>
      </c>
      <c r="AP391" s="15">
        <f t="shared" si="211"/>
        <v>7617.6693599999999</v>
      </c>
      <c r="AQ391" s="24">
        <f t="shared" si="212"/>
        <v>4.7878999999999987</v>
      </c>
      <c r="AR391" s="24">
        <f t="shared" si="213"/>
        <v>4.8010000000000002</v>
      </c>
      <c r="AS391" s="24">
        <f t="shared" si="214"/>
        <v>3.7990999999999993</v>
      </c>
      <c r="AT391" s="24">
        <f t="shared" si="215"/>
        <v>4.8496000000000006</v>
      </c>
      <c r="AU391" s="24">
        <f t="shared" si="216"/>
        <v>4.9219999999999988</v>
      </c>
      <c r="AV391" s="24">
        <f t="shared" si="217"/>
        <v>3.9330999999999996</v>
      </c>
      <c r="AW391" s="24">
        <f t="shared" si="218"/>
        <v>5.0647000000000002</v>
      </c>
      <c r="AX391" s="24">
        <f t="shared" si="219"/>
        <v>4.0905999999999985</v>
      </c>
      <c r="AY391" s="24"/>
      <c r="AZ391" s="24"/>
      <c r="BA391" s="24"/>
      <c r="BB391" s="24"/>
      <c r="BC391" s="17">
        <v>14.6165</v>
      </c>
      <c r="BD391" s="12">
        <v>23.128</v>
      </c>
    </row>
    <row r="392" spans="1:56">
      <c r="A392" s="2">
        <v>388</v>
      </c>
      <c r="B392" s="5">
        <v>39646</v>
      </c>
      <c r="C392" s="14">
        <v>39.520000000000003</v>
      </c>
      <c r="D392" s="4">
        <f t="shared" si="192"/>
        <v>575.70759999999996</v>
      </c>
      <c r="E392" s="14">
        <v>50.34</v>
      </c>
      <c r="F392" s="15">
        <f t="shared" si="193"/>
        <v>733.32794999999999</v>
      </c>
      <c r="G392" s="14">
        <v>66.92</v>
      </c>
      <c r="H392" s="15">
        <f t="shared" si="194"/>
        <v>974.85709999999995</v>
      </c>
      <c r="I392" s="14">
        <v>46.97</v>
      </c>
      <c r="J392" s="15">
        <f t="shared" si="195"/>
        <v>684.23547499999995</v>
      </c>
      <c r="K392" s="14">
        <v>29.28</v>
      </c>
      <c r="L392" s="15">
        <f t="shared" si="196"/>
        <v>426.53640000000001</v>
      </c>
      <c r="M392" s="14">
        <v>28</v>
      </c>
      <c r="N392" s="15">
        <f t="shared" si="197"/>
        <v>407.89</v>
      </c>
      <c r="O392" s="16">
        <v>29.46</v>
      </c>
      <c r="P392" s="15">
        <f t="shared" si="198"/>
        <v>680.49653999999998</v>
      </c>
      <c r="Q392" s="11">
        <v>54.48</v>
      </c>
      <c r="R392" s="15">
        <f t="shared" si="199"/>
        <v>1258.43352</v>
      </c>
      <c r="S392" s="11">
        <v>73.069999999999993</v>
      </c>
      <c r="T392" s="15">
        <f t="shared" si="200"/>
        <v>1687.8439299999998</v>
      </c>
      <c r="U392" s="11">
        <v>57.36</v>
      </c>
      <c r="V392" s="15">
        <f t="shared" si="201"/>
        <v>1324.9586400000001</v>
      </c>
      <c r="W392" s="11">
        <v>87.59</v>
      </c>
      <c r="X392" s="15">
        <f t="shared" si="202"/>
        <v>2023.2414100000001</v>
      </c>
      <c r="Y392" s="11">
        <v>53.11</v>
      </c>
      <c r="Z392" s="15">
        <f t="shared" si="203"/>
        <v>1226.7878900000001</v>
      </c>
      <c r="AA392" s="23">
        <v>79.741</v>
      </c>
      <c r="AB392" s="15">
        <f t="shared" si="204"/>
        <v>18419.373589999999</v>
      </c>
      <c r="AC392" s="19">
        <v>92.682000000000002</v>
      </c>
      <c r="AD392" s="15">
        <f t="shared" si="205"/>
        <v>21408.615180000001</v>
      </c>
      <c r="AE392" s="20">
        <v>80.06</v>
      </c>
      <c r="AF392" s="15">
        <f t="shared" si="206"/>
        <v>18493.059399999998</v>
      </c>
      <c r="AG392" s="21">
        <v>92.2</v>
      </c>
      <c r="AH392" s="15">
        <f t="shared" si="207"/>
        <v>13431.234999999999</v>
      </c>
      <c r="AI392" s="21">
        <v>111.03</v>
      </c>
      <c r="AJ392" s="15">
        <f t="shared" si="208"/>
        <v>16174.295249999999</v>
      </c>
      <c r="AK392" s="20">
        <v>145.85</v>
      </c>
      <c r="AL392" s="15">
        <f t="shared" si="209"/>
        <v>21246.698749999996</v>
      </c>
      <c r="AM392" s="29">
        <v>956.8</v>
      </c>
      <c r="AN392" s="15">
        <f t="shared" si="210"/>
        <v>13938.183999999999</v>
      </c>
      <c r="AO392" s="22">
        <v>320.39</v>
      </c>
      <c r="AP392" s="15">
        <f t="shared" si="211"/>
        <v>7400.6886100000002</v>
      </c>
      <c r="AQ392" s="24">
        <f t="shared" si="212"/>
        <v>4.8369</v>
      </c>
      <c r="AR392" s="24">
        <f t="shared" si="213"/>
        <v>4.8500000000000014</v>
      </c>
      <c r="AS392" s="24">
        <f t="shared" si="214"/>
        <v>3.8280999999999992</v>
      </c>
      <c r="AT392" s="24">
        <f t="shared" si="215"/>
        <v>4.8986000000000018</v>
      </c>
      <c r="AU392" s="24">
        <f t="shared" si="216"/>
        <v>4.9710000000000001</v>
      </c>
      <c r="AV392" s="24">
        <f t="shared" si="217"/>
        <v>3.9620999999999995</v>
      </c>
      <c r="AW392" s="24">
        <f t="shared" si="218"/>
        <v>5.1137000000000015</v>
      </c>
      <c r="AX392" s="24">
        <f t="shared" si="219"/>
        <v>4.1195999999999984</v>
      </c>
      <c r="AY392" s="24"/>
      <c r="AZ392" s="24"/>
      <c r="BA392" s="24"/>
      <c r="BB392" s="24"/>
      <c r="BC392" s="17">
        <v>14.567499999999999</v>
      </c>
      <c r="BD392" s="12">
        <v>23.099</v>
      </c>
    </row>
    <row r="393" spans="1:56">
      <c r="A393" s="2">
        <v>389</v>
      </c>
      <c r="B393" s="5">
        <v>39647</v>
      </c>
      <c r="C393" s="14">
        <v>39.39</v>
      </c>
      <c r="D393" s="4">
        <f t="shared" ref="D393:D456" si="220">C393*BC393</f>
        <v>571.78524000000004</v>
      </c>
      <c r="E393" s="14">
        <v>50.03</v>
      </c>
      <c r="F393" s="15">
        <f t="shared" ref="F393:F456" si="221">E393*BC393</f>
        <v>726.23548000000005</v>
      </c>
      <c r="G393" s="14">
        <v>68.14</v>
      </c>
      <c r="H393" s="15">
        <f t="shared" ref="H393:H456" si="222">G393*BC393</f>
        <v>989.12023999999997</v>
      </c>
      <c r="I393" s="14">
        <v>47.79</v>
      </c>
      <c r="J393" s="15">
        <f t="shared" ref="J393:J456" si="223">I393*BC393</f>
        <v>693.71964000000003</v>
      </c>
      <c r="K393" s="14">
        <v>29.1</v>
      </c>
      <c r="L393" s="15">
        <f t="shared" ref="L393:L456" si="224">K393*BC393</f>
        <v>422.41560000000004</v>
      </c>
      <c r="M393" s="14">
        <v>28</v>
      </c>
      <c r="N393" s="15">
        <f t="shared" ref="N393:N456" si="225">M393*BC393</f>
        <v>406.44799999999998</v>
      </c>
      <c r="O393" s="16">
        <v>30.1</v>
      </c>
      <c r="P393" s="15">
        <f t="shared" si="198"/>
        <v>692.08930000000009</v>
      </c>
      <c r="Q393" s="11">
        <v>56.61</v>
      </c>
      <c r="R393" s="15">
        <f t="shared" si="199"/>
        <v>1301.63373</v>
      </c>
      <c r="S393" s="11">
        <v>73.650000000000006</v>
      </c>
      <c r="T393" s="15">
        <f t="shared" si="200"/>
        <v>1693.4344500000002</v>
      </c>
      <c r="U393" s="11">
        <v>56.79</v>
      </c>
      <c r="V393" s="15">
        <f t="shared" si="201"/>
        <v>1305.7724700000001</v>
      </c>
      <c r="W393" s="11">
        <v>87.98</v>
      </c>
      <c r="X393" s="15">
        <f t="shared" si="202"/>
        <v>2022.9241400000003</v>
      </c>
      <c r="Y393" s="11">
        <v>53.29</v>
      </c>
      <c r="Z393" s="15">
        <f t="shared" si="203"/>
        <v>1225.2969700000001</v>
      </c>
      <c r="AA393" s="23">
        <v>79.123999999999995</v>
      </c>
      <c r="AB393" s="15">
        <f t="shared" si="204"/>
        <v>18192.981320000003</v>
      </c>
      <c r="AC393" s="19">
        <v>92.155000000000001</v>
      </c>
      <c r="AD393" s="15">
        <f t="shared" si="205"/>
        <v>21189.199150000004</v>
      </c>
      <c r="AE393" s="20">
        <v>79.97</v>
      </c>
      <c r="AF393" s="15">
        <f t="shared" si="206"/>
        <v>18387.502100000002</v>
      </c>
      <c r="AG393" s="21">
        <v>92.02</v>
      </c>
      <c r="AH393" s="15">
        <f t="shared" si="207"/>
        <v>13357.6232</v>
      </c>
      <c r="AI393" s="21">
        <v>111.3</v>
      </c>
      <c r="AJ393" s="15">
        <f t="shared" si="208"/>
        <v>16156.307999999999</v>
      </c>
      <c r="AK393" s="20">
        <v>145.65</v>
      </c>
      <c r="AL393" s="15">
        <f t="shared" si="209"/>
        <v>21142.554</v>
      </c>
      <c r="AM393" s="29">
        <v>954.8</v>
      </c>
      <c r="AN393" s="15">
        <f t="shared" si="210"/>
        <v>13859.8768</v>
      </c>
      <c r="AO393" s="22">
        <v>318.89</v>
      </c>
      <c r="AP393" s="15">
        <f t="shared" si="211"/>
        <v>7332.2377700000006</v>
      </c>
      <c r="AQ393" s="24">
        <f t="shared" si="212"/>
        <v>4.888399999999999</v>
      </c>
      <c r="AR393" s="24">
        <f t="shared" si="213"/>
        <v>4.9015000000000004</v>
      </c>
      <c r="AS393" s="24">
        <f t="shared" si="214"/>
        <v>3.9340999999999973</v>
      </c>
      <c r="AT393" s="24">
        <f t="shared" si="215"/>
        <v>4.9501000000000008</v>
      </c>
      <c r="AU393" s="24">
        <f t="shared" si="216"/>
        <v>5.0224999999999991</v>
      </c>
      <c r="AV393" s="24">
        <f t="shared" si="217"/>
        <v>4.0680999999999976</v>
      </c>
      <c r="AW393" s="24">
        <f t="shared" si="218"/>
        <v>5.1652000000000005</v>
      </c>
      <c r="AX393" s="24">
        <f t="shared" si="219"/>
        <v>4.2255999999999965</v>
      </c>
      <c r="AY393" s="24"/>
      <c r="AZ393" s="24"/>
      <c r="BA393" s="24"/>
      <c r="BB393" s="24"/>
      <c r="BC393" s="17">
        <v>14.516</v>
      </c>
      <c r="BD393" s="12">
        <v>22.993000000000002</v>
      </c>
    </row>
    <row r="394" spans="1:56">
      <c r="A394" s="2">
        <v>390</v>
      </c>
      <c r="B394" s="5">
        <v>39650</v>
      </c>
      <c r="C394" s="14">
        <v>39.61</v>
      </c>
      <c r="D394" s="4">
        <f t="shared" si="220"/>
        <v>571.27522499999998</v>
      </c>
      <c r="E394" s="14">
        <v>49.6</v>
      </c>
      <c r="F394" s="15">
        <f t="shared" si="221"/>
        <v>715.35599999999999</v>
      </c>
      <c r="G394" s="14">
        <v>68.239999999999995</v>
      </c>
      <c r="H394" s="15">
        <f t="shared" si="222"/>
        <v>984.19139999999993</v>
      </c>
      <c r="I394" s="14">
        <v>48.39</v>
      </c>
      <c r="J394" s="15">
        <f t="shared" si="223"/>
        <v>697.90477499999997</v>
      </c>
      <c r="K394" s="14">
        <v>28.754999999999999</v>
      </c>
      <c r="L394" s="15">
        <f t="shared" si="224"/>
        <v>414.71898749999997</v>
      </c>
      <c r="M394" s="14">
        <v>27.69</v>
      </c>
      <c r="N394" s="15">
        <f t="shared" si="225"/>
        <v>399.35902500000003</v>
      </c>
      <c r="O394" s="16">
        <v>30.57</v>
      </c>
      <c r="P394" s="15">
        <f t="shared" si="198"/>
        <v>702.26932499999998</v>
      </c>
      <c r="Q394" s="11">
        <v>57.5</v>
      </c>
      <c r="R394" s="15">
        <f t="shared" si="199"/>
        <v>1320.91875</v>
      </c>
      <c r="S394" s="11">
        <v>73.650000000000006</v>
      </c>
      <c r="T394" s="15">
        <f t="shared" si="200"/>
        <v>1691.9246250000001</v>
      </c>
      <c r="U394" s="11">
        <v>58.54</v>
      </c>
      <c r="V394" s="15">
        <f t="shared" si="201"/>
        <v>1344.81015</v>
      </c>
      <c r="W394" s="11">
        <v>87.98</v>
      </c>
      <c r="X394" s="15">
        <f t="shared" si="202"/>
        <v>2021.1205500000001</v>
      </c>
      <c r="Y394" s="11">
        <v>53.47</v>
      </c>
      <c r="Z394" s="15">
        <f t="shared" si="203"/>
        <v>1228.339575</v>
      </c>
      <c r="AA394" s="23">
        <v>78.798000000000002</v>
      </c>
      <c r="AB394" s="15">
        <f t="shared" si="204"/>
        <v>18101.87055</v>
      </c>
      <c r="AC394" s="19">
        <v>91.897999999999996</v>
      </c>
      <c r="AD394" s="15">
        <f t="shared" si="205"/>
        <v>21111.268049999999</v>
      </c>
      <c r="AE394" s="20">
        <v>79.89</v>
      </c>
      <c r="AF394" s="15">
        <f t="shared" si="206"/>
        <v>18352.730250000001</v>
      </c>
      <c r="AG394" s="21">
        <v>91.64</v>
      </c>
      <c r="AH394" s="15">
        <f t="shared" si="207"/>
        <v>13216.778999999999</v>
      </c>
      <c r="AI394" s="21">
        <v>111.18</v>
      </c>
      <c r="AJ394" s="15">
        <f t="shared" si="208"/>
        <v>16034.935500000001</v>
      </c>
      <c r="AK394" s="20">
        <v>146.69999999999999</v>
      </c>
      <c r="AL394" s="15">
        <f t="shared" si="209"/>
        <v>21157.807499999999</v>
      </c>
      <c r="AM394" s="29">
        <v>965.3</v>
      </c>
      <c r="AN394" s="15">
        <f t="shared" si="210"/>
        <v>13922.039249999998</v>
      </c>
      <c r="AO394" s="22">
        <v>325.17</v>
      </c>
      <c r="AP394" s="15">
        <f t="shared" si="211"/>
        <v>7469.9678250000006</v>
      </c>
      <c r="AQ394" s="24">
        <f t="shared" si="212"/>
        <v>4.9818999999999996</v>
      </c>
      <c r="AR394" s="24">
        <f t="shared" si="213"/>
        <v>4.995000000000001</v>
      </c>
      <c r="AS394" s="24">
        <f t="shared" si="214"/>
        <v>3.9545999999999992</v>
      </c>
      <c r="AT394" s="24">
        <f t="shared" si="215"/>
        <v>5.0436000000000014</v>
      </c>
      <c r="AU394" s="24">
        <f t="shared" si="216"/>
        <v>5.1159999999999997</v>
      </c>
      <c r="AV394" s="24">
        <f t="shared" si="217"/>
        <v>4.0885999999999996</v>
      </c>
      <c r="AW394" s="24">
        <f t="shared" si="218"/>
        <v>5.258700000000001</v>
      </c>
      <c r="AX394" s="24">
        <f t="shared" si="219"/>
        <v>4.2460999999999984</v>
      </c>
      <c r="AY394" s="24"/>
      <c r="AZ394" s="24"/>
      <c r="BA394" s="24"/>
      <c r="BB394" s="24"/>
      <c r="BC394" s="17">
        <v>14.422499999999999</v>
      </c>
      <c r="BD394" s="12">
        <v>22.9725</v>
      </c>
    </row>
    <row r="395" spans="1:56">
      <c r="A395" s="2">
        <v>391</v>
      </c>
      <c r="B395" s="5">
        <v>39651</v>
      </c>
      <c r="C395" s="14">
        <v>40.22</v>
      </c>
      <c r="D395" s="4">
        <f t="shared" si="220"/>
        <v>599.72041999999999</v>
      </c>
      <c r="E395" s="14">
        <v>51.35</v>
      </c>
      <c r="F395" s="15">
        <f t="shared" si="221"/>
        <v>765.67984999999999</v>
      </c>
      <c r="G395" s="14">
        <v>69.260000000000005</v>
      </c>
      <c r="H395" s="15">
        <f t="shared" si="222"/>
        <v>1032.73586</v>
      </c>
      <c r="I395" s="14">
        <v>48.55</v>
      </c>
      <c r="J395" s="15">
        <f t="shared" si="223"/>
        <v>723.92904999999996</v>
      </c>
      <c r="K395" s="14">
        <v>29.335000000000001</v>
      </c>
      <c r="L395" s="15">
        <f t="shared" si="224"/>
        <v>437.41418499999997</v>
      </c>
      <c r="M395" s="14">
        <v>28.5</v>
      </c>
      <c r="N395" s="15">
        <f t="shared" si="225"/>
        <v>424.96350000000001</v>
      </c>
      <c r="O395" s="16">
        <v>30.7</v>
      </c>
      <c r="P395" s="15">
        <f t="shared" si="198"/>
        <v>721.28115000000003</v>
      </c>
      <c r="Q395" s="11">
        <v>56.81</v>
      </c>
      <c r="R395" s="15">
        <f t="shared" si="199"/>
        <v>1334.7225450000001</v>
      </c>
      <c r="S395" s="11">
        <v>73.75</v>
      </c>
      <c r="T395" s="15">
        <f t="shared" si="200"/>
        <v>1732.7193750000001</v>
      </c>
      <c r="U395" s="11">
        <v>55.54</v>
      </c>
      <c r="V395" s="15">
        <f t="shared" si="201"/>
        <v>1304.88453</v>
      </c>
      <c r="W395" s="11">
        <v>90.22</v>
      </c>
      <c r="X395" s="15">
        <f t="shared" si="202"/>
        <v>2119.6737900000003</v>
      </c>
      <c r="Y395" s="11">
        <v>54.21</v>
      </c>
      <c r="Z395" s="15">
        <f t="shared" si="203"/>
        <v>1273.6368450000002</v>
      </c>
      <c r="AA395" s="23">
        <v>78.757000000000005</v>
      </c>
      <c r="AB395" s="15">
        <f t="shared" si="204"/>
        <v>18503.563365000002</v>
      </c>
      <c r="AC395" s="19">
        <v>91.84</v>
      </c>
      <c r="AD395" s="15">
        <f t="shared" si="205"/>
        <v>21577.348800000003</v>
      </c>
      <c r="AE395" s="20">
        <v>80.25</v>
      </c>
      <c r="AF395" s="15">
        <f t="shared" si="206"/>
        <v>18854.33625</v>
      </c>
      <c r="AG395" s="21">
        <v>91.66</v>
      </c>
      <c r="AH395" s="15">
        <f t="shared" si="207"/>
        <v>13667.4226</v>
      </c>
      <c r="AI395" s="21">
        <v>111.1</v>
      </c>
      <c r="AJ395" s="15">
        <f t="shared" si="208"/>
        <v>16566.120999999999</v>
      </c>
      <c r="AK395" s="20">
        <v>146.05000000000001</v>
      </c>
      <c r="AL395" s="15">
        <f t="shared" si="209"/>
        <v>21777.515500000001</v>
      </c>
      <c r="AM395" s="29">
        <v>944</v>
      </c>
      <c r="AN395" s="15">
        <f t="shared" si="210"/>
        <v>14075.984</v>
      </c>
      <c r="AO395" s="22">
        <v>316.74</v>
      </c>
      <c r="AP395" s="15">
        <f t="shared" si="211"/>
        <v>7441.647930000001</v>
      </c>
      <c r="AQ395" s="24">
        <f t="shared" si="212"/>
        <v>4.4933999999999994</v>
      </c>
      <c r="AR395" s="24">
        <f t="shared" si="213"/>
        <v>4.5065000000000008</v>
      </c>
      <c r="AS395" s="24">
        <f t="shared" si="214"/>
        <v>3.4325999999999972</v>
      </c>
      <c r="AT395" s="24">
        <f t="shared" si="215"/>
        <v>4.5551000000000013</v>
      </c>
      <c r="AU395" s="24">
        <f t="shared" si="216"/>
        <v>4.6274999999999995</v>
      </c>
      <c r="AV395" s="24">
        <f t="shared" si="217"/>
        <v>3.5665999999999976</v>
      </c>
      <c r="AW395" s="24">
        <f t="shared" si="218"/>
        <v>4.7702000000000009</v>
      </c>
      <c r="AX395" s="24">
        <f t="shared" si="219"/>
        <v>3.7240999999999964</v>
      </c>
      <c r="AY395" s="24"/>
      <c r="AZ395" s="24"/>
      <c r="BA395" s="24"/>
      <c r="BB395" s="24"/>
      <c r="BC395" s="17">
        <v>14.911</v>
      </c>
      <c r="BD395" s="12">
        <v>23.494500000000002</v>
      </c>
    </row>
    <row r="396" spans="1:56">
      <c r="A396" s="2">
        <v>392</v>
      </c>
      <c r="B396" s="5">
        <v>39652</v>
      </c>
      <c r="C396" s="14">
        <v>40.71</v>
      </c>
      <c r="D396" s="4">
        <f t="shared" si="220"/>
        <v>617.77425000000005</v>
      </c>
      <c r="E396" s="14">
        <v>52.5</v>
      </c>
      <c r="F396" s="15">
        <f t="shared" si="221"/>
        <v>796.6875</v>
      </c>
      <c r="G396" s="14">
        <v>66.72</v>
      </c>
      <c r="H396" s="15">
        <f t="shared" si="222"/>
        <v>1012.476</v>
      </c>
      <c r="I396" s="14">
        <v>48.66</v>
      </c>
      <c r="J396" s="15">
        <f t="shared" si="223"/>
        <v>738.41549999999995</v>
      </c>
      <c r="K396" s="14">
        <v>29.6</v>
      </c>
      <c r="L396" s="15">
        <f t="shared" si="224"/>
        <v>449.18000000000006</v>
      </c>
      <c r="M396" s="14">
        <v>29.33</v>
      </c>
      <c r="N396" s="15">
        <f t="shared" si="225"/>
        <v>445.08274999999998</v>
      </c>
      <c r="O396" s="16">
        <v>31.87</v>
      </c>
      <c r="P396" s="15">
        <f t="shared" si="198"/>
        <v>758.50599999999997</v>
      </c>
      <c r="Q396" s="11">
        <v>60.4</v>
      </c>
      <c r="R396" s="15">
        <f t="shared" si="199"/>
        <v>1437.5199999999998</v>
      </c>
      <c r="S396" s="11">
        <v>73.5</v>
      </c>
      <c r="T396" s="15">
        <f t="shared" si="200"/>
        <v>1749.2999999999997</v>
      </c>
      <c r="U396" s="11">
        <v>56.54</v>
      </c>
      <c r="V396" s="15">
        <f t="shared" si="201"/>
        <v>1345.6519999999998</v>
      </c>
      <c r="W396" s="11">
        <v>90.58</v>
      </c>
      <c r="X396" s="15">
        <f t="shared" si="202"/>
        <v>2155.8039999999996</v>
      </c>
      <c r="Y396" s="11">
        <v>54.15</v>
      </c>
      <c r="Z396" s="15">
        <f t="shared" si="203"/>
        <v>1288.7699999999998</v>
      </c>
      <c r="AA396" s="23">
        <v>78.456999999999994</v>
      </c>
      <c r="AB396" s="15">
        <f t="shared" si="204"/>
        <v>18672.765999999996</v>
      </c>
      <c r="AC396" s="19">
        <v>91.853999999999999</v>
      </c>
      <c r="AD396" s="15">
        <f t="shared" si="205"/>
        <v>21861.251999999993</v>
      </c>
      <c r="AE396" s="20">
        <v>80.739999999999995</v>
      </c>
      <c r="AF396" s="15">
        <f t="shared" si="206"/>
        <v>19216.119999999995</v>
      </c>
      <c r="AG396" s="21">
        <v>91.24</v>
      </c>
      <c r="AH396" s="15">
        <f t="shared" si="207"/>
        <v>13845.67</v>
      </c>
      <c r="AI396" s="21">
        <v>110.91</v>
      </c>
      <c r="AJ396" s="15">
        <f t="shared" si="208"/>
        <v>16830.592499999999</v>
      </c>
      <c r="AK396" s="20">
        <v>146.1</v>
      </c>
      <c r="AL396" s="15">
        <f t="shared" si="209"/>
        <v>22170.675000000003</v>
      </c>
      <c r="AM396" s="29">
        <v>919.9</v>
      </c>
      <c r="AN396" s="15">
        <f t="shared" si="210"/>
        <v>13959.4825</v>
      </c>
      <c r="AO396" s="22">
        <v>304.51</v>
      </c>
      <c r="AP396" s="15">
        <f t="shared" si="211"/>
        <v>7247.3379999999988</v>
      </c>
      <c r="AQ396" s="24">
        <f t="shared" si="212"/>
        <v>4.2293999999999983</v>
      </c>
      <c r="AR396" s="24">
        <f t="shared" si="213"/>
        <v>4.2424999999999997</v>
      </c>
      <c r="AS396" s="24">
        <f t="shared" si="214"/>
        <v>3.1271000000000022</v>
      </c>
      <c r="AT396" s="24">
        <f t="shared" si="215"/>
        <v>4.2911000000000001</v>
      </c>
      <c r="AU396" s="24">
        <f t="shared" si="216"/>
        <v>4.3634999999999984</v>
      </c>
      <c r="AV396" s="24">
        <f t="shared" si="217"/>
        <v>3.2611000000000026</v>
      </c>
      <c r="AW396" s="24">
        <f t="shared" si="218"/>
        <v>4.5061999999999998</v>
      </c>
      <c r="AX396" s="24">
        <f t="shared" si="219"/>
        <v>3.4186000000000014</v>
      </c>
      <c r="AY396" s="24"/>
      <c r="AZ396" s="24"/>
      <c r="BA396" s="24"/>
      <c r="BB396" s="24"/>
      <c r="BC396" s="17">
        <v>15.175000000000001</v>
      </c>
      <c r="BD396" s="12">
        <v>23.799999999999997</v>
      </c>
    </row>
    <row r="397" spans="1:56">
      <c r="A397" s="2">
        <v>393</v>
      </c>
      <c r="B397" s="5">
        <v>39653</v>
      </c>
      <c r="C397" s="14">
        <v>40.200000000000003</v>
      </c>
      <c r="D397" s="4">
        <f t="shared" si="220"/>
        <v>608.226</v>
      </c>
      <c r="E397" s="14">
        <v>51.86</v>
      </c>
      <c r="F397" s="15">
        <f t="shared" si="221"/>
        <v>784.64179999999999</v>
      </c>
      <c r="G397" s="14">
        <v>62.53</v>
      </c>
      <c r="H397" s="15">
        <f t="shared" si="222"/>
        <v>946.07889999999998</v>
      </c>
      <c r="I397" s="14">
        <v>47.42</v>
      </c>
      <c r="J397" s="15">
        <f t="shared" si="223"/>
        <v>717.46460000000002</v>
      </c>
      <c r="K397" s="14">
        <v>29.065000000000001</v>
      </c>
      <c r="L397" s="15">
        <f t="shared" si="224"/>
        <v>439.75344999999999</v>
      </c>
      <c r="M397" s="14">
        <v>28.71</v>
      </c>
      <c r="N397" s="15">
        <f t="shared" si="225"/>
        <v>434.38229999999999</v>
      </c>
      <c r="O397" s="16">
        <v>30.48</v>
      </c>
      <c r="P397" s="15">
        <f t="shared" si="198"/>
        <v>723.13800000000003</v>
      </c>
      <c r="Q397" s="11">
        <v>60.2</v>
      </c>
      <c r="R397" s="15">
        <f t="shared" si="199"/>
        <v>1428.2450000000001</v>
      </c>
      <c r="S397" s="11">
        <v>72.38</v>
      </c>
      <c r="T397" s="15">
        <f t="shared" si="200"/>
        <v>1717.2155</v>
      </c>
      <c r="U397" s="11">
        <v>54.08</v>
      </c>
      <c r="V397" s="15">
        <f t="shared" si="201"/>
        <v>1283.048</v>
      </c>
      <c r="W397" s="11">
        <v>89.08</v>
      </c>
      <c r="X397" s="15">
        <f t="shared" si="202"/>
        <v>2113.4230000000002</v>
      </c>
      <c r="Y397" s="11">
        <v>53.81</v>
      </c>
      <c r="Z397" s="15">
        <f t="shared" si="203"/>
        <v>1276.6422500000001</v>
      </c>
      <c r="AA397" s="23">
        <v>76.242999999999995</v>
      </c>
      <c r="AB397" s="15">
        <f t="shared" si="204"/>
        <v>18088.651749999997</v>
      </c>
      <c r="AC397" s="19">
        <v>92.313000000000002</v>
      </c>
      <c r="AD397" s="15">
        <f t="shared" si="205"/>
        <v>21901.259250000003</v>
      </c>
      <c r="AE397" s="20">
        <v>80.48</v>
      </c>
      <c r="AF397" s="15">
        <f t="shared" si="206"/>
        <v>19093.88</v>
      </c>
      <c r="AG397" s="21">
        <v>91.32</v>
      </c>
      <c r="AH397" s="15">
        <f t="shared" si="207"/>
        <v>13816.715999999999</v>
      </c>
      <c r="AI397" s="21">
        <v>110.63</v>
      </c>
      <c r="AJ397" s="15">
        <f t="shared" si="208"/>
        <v>16738.319</v>
      </c>
      <c r="AK397" s="20">
        <v>146.1</v>
      </c>
      <c r="AL397" s="15">
        <f t="shared" si="209"/>
        <v>22104.93</v>
      </c>
      <c r="AM397" s="29">
        <v>928.5</v>
      </c>
      <c r="AN397" s="15">
        <f t="shared" si="210"/>
        <v>14048.205</v>
      </c>
      <c r="AO397" s="22">
        <v>306.8</v>
      </c>
      <c r="AP397" s="15">
        <f t="shared" si="211"/>
        <v>7278.8300000000008</v>
      </c>
      <c r="AQ397" s="24">
        <f t="shared" si="212"/>
        <v>4.2744</v>
      </c>
      <c r="AR397" s="24">
        <f t="shared" si="213"/>
        <v>4.2875000000000014</v>
      </c>
      <c r="AS397" s="24">
        <f t="shared" si="214"/>
        <v>3.2020999999999979</v>
      </c>
      <c r="AT397" s="24">
        <f t="shared" si="215"/>
        <v>4.3361000000000018</v>
      </c>
      <c r="AU397" s="24">
        <f t="shared" si="216"/>
        <v>4.4085000000000001</v>
      </c>
      <c r="AV397" s="24">
        <f t="shared" si="217"/>
        <v>3.3360999999999983</v>
      </c>
      <c r="AW397" s="24">
        <f t="shared" si="218"/>
        <v>4.5512000000000015</v>
      </c>
      <c r="AX397" s="24">
        <f t="shared" si="219"/>
        <v>3.4935999999999972</v>
      </c>
      <c r="AY397" s="24"/>
      <c r="AZ397" s="24"/>
      <c r="BA397" s="24"/>
      <c r="BB397" s="24"/>
      <c r="BC397" s="17">
        <v>15.129999999999999</v>
      </c>
      <c r="BD397" s="12">
        <v>23.725000000000001</v>
      </c>
    </row>
    <row r="398" spans="1:56">
      <c r="A398" s="2">
        <v>394</v>
      </c>
      <c r="B398" s="5">
        <v>39654</v>
      </c>
      <c r="C398" s="14">
        <v>40.58</v>
      </c>
      <c r="D398" s="4">
        <f t="shared" si="220"/>
        <v>614.40148999999997</v>
      </c>
      <c r="E398" s="14">
        <v>52.06</v>
      </c>
      <c r="F398" s="15">
        <f t="shared" si="221"/>
        <v>788.21442999999999</v>
      </c>
      <c r="G398" s="14">
        <v>63.83</v>
      </c>
      <c r="H398" s="15">
        <f t="shared" si="222"/>
        <v>966.41811499999994</v>
      </c>
      <c r="I398" s="14">
        <v>47.04</v>
      </c>
      <c r="J398" s="15">
        <f t="shared" si="223"/>
        <v>712.20911999999998</v>
      </c>
      <c r="K398" s="14">
        <v>29.085000000000001</v>
      </c>
      <c r="L398" s="15">
        <f t="shared" si="224"/>
        <v>440.36144250000001</v>
      </c>
      <c r="M398" s="14">
        <v>28.71</v>
      </c>
      <c r="N398" s="15">
        <f t="shared" si="225"/>
        <v>434.68375500000002</v>
      </c>
      <c r="O398" s="16">
        <v>30.68</v>
      </c>
      <c r="P398" s="15">
        <f t="shared" si="198"/>
        <v>729.84652000000006</v>
      </c>
      <c r="Q398" s="11">
        <v>59.57</v>
      </c>
      <c r="R398" s="15">
        <f t="shared" si="199"/>
        <v>1417.1107300000001</v>
      </c>
      <c r="S398" s="11">
        <v>73.23</v>
      </c>
      <c r="T398" s="15">
        <f t="shared" si="200"/>
        <v>1742.0684700000002</v>
      </c>
      <c r="U398" s="11">
        <v>52.1</v>
      </c>
      <c r="V398" s="15">
        <f t="shared" si="201"/>
        <v>1239.4069000000002</v>
      </c>
      <c r="W398" s="11">
        <v>91.83</v>
      </c>
      <c r="X398" s="15">
        <f t="shared" si="202"/>
        <v>2184.54387</v>
      </c>
      <c r="Y398" s="11">
        <v>55.84</v>
      </c>
      <c r="Z398" s="15">
        <f t="shared" si="203"/>
        <v>1328.3777600000001</v>
      </c>
      <c r="AA398" s="23">
        <v>75.769000000000005</v>
      </c>
      <c r="AB398" s="15">
        <f t="shared" si="204"/>
        <v>18024.687410000002</v>
      </c>
      <c r="AC398" s="19">
        <v>92.100999999999999</v>
      </c>
      <c r="AD398" s="15">
        <f t="shared" si="205"/>
        <v>21909.906890000002</v>
      </c>
      <c r="AE398" s="20">
        <v>80.83</v>
      </c>
      <c r="AF398" s="15">
        <f t="shared" si="206"/>
        <v>19228.648700000002</v>
      </c>
      <c r="AG398" s="21">
        <v>91.88</v>
      </c>
      <c r="AH398" s="15">
        <f t="shared" si="207"/>
        <v>13911.091399999998</v>
      </c>
      <c r="AI398" s="21">
        <v>110.91</v>
      </c>
      <c r="AJ398" s="15">
        <f t="shared" si="208"/>
        <v>16792.328549999998</v>
      </c>
      <c r="AK398" s="20">
        <v>146.6</v>
      </c>
      <c r="AL398" s="15">
        <f t="shared" si="209"/>
        <v>22195.972999999998</v>
      </c>
      <c r="AM398" s="29">
        <v>929.7</v>
      </c>
      <c r="AN398" s="15">
        <f t="shared" si="210"/>
        <v>14076.12285</v>
      </c>
      <c r="AO398" s="22">
        <v>304.2</v>
      </c>
      <c r="AP398" s="15">
        <f t="shared" si="211"/>
        <v>7236.6138000000001</v>
      </c>
      <c r="AQ398" s="24">
        <f t="shared" si="212"/>
        <v>4.2638999999999996</v>
      </c>
      <c r="AR398" s="24">
        <f t="shared" si="213"/>
        <v>4.277000000000001</v>
      </c>
      <c r="AS398" s="24">
        <f t="shared" si="214"/>
        <v>3.1380999999999979</v>
      </c>
      <c r="AT398" s="24">
        <f t="shared" si="215"/>
        <v>4.3256000000000014</v>
      </c>
      <c r="AU398" s="24">
        <f t="shared" si="216"/>
        <v>4.3979999999999997</v>
      </c>
      <c r="AV398" s="24">
        <f t="shared" si="217"/>
        <v>3.2720999999999982</v>
      </c>
      <c r="AW398" s="24">
        <f t="shared" si="218"/>
        <v>4.5407000000000011</v>
      </c>
      <c r="AX398" s="24">
        <f t="shared" si="219"/>
        <v>3.4295999999999971</v>
      </c>
      <c r="AY398" s="24"/>
      <c r="AZ398" s="24"/>
      <c r="BA398" s="24"/>
      <c r="BB398" s="24"/>
      <c r="BC398" s="17">
        <v>15.140499999999999</v>
      </c>
      <c r="BD398" s="12">
        <v>23.789000000000001</v>
      </c>
    </row>
    <row r="399" spans="1:56">
      <c r="A399" s="2">
        <v>395</v>
      </c>
      <c r="B399" s="5">
        <v>39657</v>
      </c>
      <c r="C399" s="14">
        <v>39.9</v>
      </c>
      <c r="D399" s="4">
        <f t="shared" si="220"/>
        <v>600.73440000000005</v>
      </c>
      <c r="E399" s="14">
        <v>51.15</v>
      </c>
      <c r="F399" s="15">
        <f t="shared" si="221"/>
        <v>770.11440000000005</v>
      </c>
      <c r="G399" s="14">
        <v>62.34</v>
      </c>
      <c r="H399" s="15">
        <f t="shared" si="222"/>
        <v>938.59104000000013</v>
      </c>
      <c r="I399" s="14">
        <v>45.8</v>
      </c>
      <c r="J399" s="15">
        <f t="shared" si="223"/>
        <v>689.56479999999999</v>
      </c>
      <c r="K399" s="14">
        <v>28.62</v>
      </c>
      <c r="L399" s="15">
        <f t="shared" si="224"/>
        <v>430.90272000000004</v>
      </c>
      <c r="M399" s="14">
        <v>27.69</v>
      </c>
      <c r="N399" s="15">
        <f t="shared" si="225"/>
        <v>416.90064000000007</v>
      </c>
      <c r="O399" s="16">
        <v>29.75</v>
      </c>
      <c r="P399" s="15">
        <f t="shared" si="198"/>
        <v>704.86674999999991</v>
      </c>
      <c r="Q399" s="11">
        <v>58.36</v>
      </c>
      <c r="R399" s="15">
        <f t="shared" si="199"/>
        <v>1382.7234799999999</v>
      </c>
      <c r="S399" s="11">
        <v>71.92</v>
      </c>
      <c r="T399" s="15">
        <f t="shared" si="200"/>
        <v>1704.00056</v>
      </c>
      <c r="U399" s="11">
        <v>48.83</v>
      </c>
      <c r="V399" s="15">
        <f t="shared" si="201"/>
        <v>1156.9291899999998</v>
      </c>
      <c r="W399" s="11">
        <v>91.1</v>
      </c>
      <c r="X399" s="15">
        <f t="shared" si="202"/>
        <v>2158.4322999999995</v>
      </c>
      <c r="Y399" s="11">
        <v>55.76</v>
      </c>
      <c r="Z399" s="15">
        <f t="shared" si="203"/>
        <v>1321.1216799999997</v>
      </c>
      <c r="AA399" s="23">
        <v>76.45</v>
      </c>
      <c r="AB399" s="15">
        <f t="shared" si="204"/>
        <v>18113.298499999997</v>
      </c>
      <c r="AC399" s="19">
        <v>92.537999999999997</v>
      </c>
      <c r="AD399" s="15">
        <f t="shared" si="205"/>
        <v>21925.028339999997</v>
      </c>
      <c r="AE399" s="20">
        <v>81.16</v>
      </c>
      <c r="AF399" s="15">
        <f t="shared" si="206"/>
        <v>19229.238799999999</v>
      </c>
      <c r="AG399" s="21">
        <v>91.49</v>
      </c>
      <c r="AH399" s="15">
        <f t="shared" si="207"/>
        <v>13774.734399999999</v>
      </c>
      <c r="AI399" s="21">
        <v>110.96</v>
      </c>
      <c r="AJ399" s="15">
        <f t="shared" si="208"/>
        <v>16706.137599999998</v>
      </c>
      <c r="AK399" s="20">
        <v>148.1</v>
      </c>
      <c r="AL399" s="15">
        <f t="shared" si="209"/>
        <v>22297.936000000002</v>
      </c>
      <c r="AM399" s="29">
        <v>930.9</v>
      </c>
      <c r="AN399" s="15">
        <f t="shared" si="210"/>
        <v>14015.6304</v>
      </c>
      <c r="AO399" s="22">
        <v>307.58999999999997</v>
      </c>
      <c r="AP399" s="15">
        <f t="shared" si="211"/>
        <v>7287.7298699999983</v>
      </c>
      <c r="AQ399" s="24">
        <f t="shared" si="212"/>
        <v>4.348399999999998</v>
      </c>
      <c r="AR399" s="24">
        <f t="shared" si="213"/>
        <v>4.3614999999999995</v>
      </c>
      <c r="AS399" s="24">
        <f t="shared" si="214"/>
        <v>3.2341000000000015</v>
      </c>
      <c r="AT399" s="24">
        <f t="shared" si="215"/>
        <v>4.4100999999999999</v>
      </c>
      <c r="AU399" s="24">
        <f t="shared" si="216"/>
        <v>4.4824999999999982</v>
      </c>
      <c r="AV399" s="24">
        <f t="shared" si="217"/>
        <v>3.3681000000000019</v>
      </c>
      <c r="AW399" s="24">
        <f t="shared" si="218"/>
        <v>4.6251999999999995</v>
      </c>
      <c r="AX399" s="24">
        <f t="shared" si="219"/>
        <v>3.5256000000000007</v>
      </c>
      <c r="AY399" s="24"/>
      <c r="AZ399" s="24"/>
      <c r="BA399" s="24"/>
      <c r="BB399" s="24"/>
      <c r="BC399" s="17">
        <v>15.056000000000001</v>
      </c>
      <c r="BD399" s="12">
        <v>23.692999999999998</v>
      </c>
    </row>
    <row r="400" spans="1:56">
      <c r="A400" s="2">
        <v>396</v>
      </c>
      <c r="B400" s="5">
        <v>39658</v>
      </c>
      <c r="C400" s="14">
        <v>41.3</v>
      </c>
      <c r="D400" s="4">
        <f t="shared" si="220"/>
        <v>628.54469999999992</v>
      </c>
      <c r="E400" s="14">
        <v>51.57</v>
      </c>
      <c r="F400" s="15">
        <f t="shared" si="221"/>
        <v>784.84383000000003</v>
      </c>
      <c r="G400" s="14">
        <v>63.21</v>
      </c>
      <c r="H400" s="15">
        <f t="shared" si="222"/>
        <v>961.99298999999996</v>
      </c>
      <c r="I400" s="14">
        <v>46.86</v>
      </c>
      <c r="J400" s="15">
        <f t="shared" si="223"/>
        <v>713.16233999999997</v>
      </c>
      <c r="K400" s="14">
        <v>29.53</v>
      </c>
      <c r="L400" s="15">
        <f t="shared" si="224"/>
        <v>449.41707000000002</v>
      </c>
      <c r="M400" s="14">
        <v>28.4</v>
      </c>
      <c r="N400" s="15">
        <f t="shared" si="225"/>
        <v>432.21959999999996</v>
      </c>
      <c r="O400" s="16">
        <v>29.48</v>
      </c>
      <c r="P400" s="15">
        <f t="shared" si="198"/>
        <v>699.45722000000001</v>
      </c>
      <c r="Q400" s="11">
        <v>57.77</v>
      </c>
      <c r="R400" s="15">
        <f t="shared" si="199"/>
        <v>1370.6799050000002</v>
      </c>
      <c r="S400" s="11">
        <v>73.42</v>
      </c>
      <c r="T400" s="15">
        <f t="shared" si="200"/>
        <v>1741.9996300000003</v>
      </c>
      <c r="U400" s="11">
        <v>46.28</v>
      </c>
      <c r="V400" s="15">
        <f t="shared" si="201"/>
        <v>1098.0624200000002</v>
      </c>
      <c r="W400" s="11">
        <v>90.9</v>
      </c>
      <c r="X400" s="15">
        <f t="shared" si="202"/>
        <v>2156.7388500000002</v>
      </c>
      <c r="Y400" s="11">
        <v>56.01</v>
      </c>
      <c r="Z400" s="15">
        <f t="shared" si="203"/>
        <v>1328.9212649999999</v>
      </c>
      <c r="AA400" s="23">
        <v>76.555000000000007</v>
      </c>
      <c r="AB400" s="15">
        <f t="shared" si="204"/>
        <v>18163.822075000004</v>
      </c>
      <c r="AC400" s="19">
        <v>92.731999999999999</v>
      </c>
      <c r="AD400" s="15">
        <f t="shared" si="205"/>
        <v>22002.057979999998</v>
      </c>
      <c r="AE400" s="20">
        <v>81.13</v>
      </c>
      <c r="AF400" s="15">
        <f t="shared" si="206"/>
        <v>19249.309450000001</v>
      </c>
      <c r="AG400" s="21">
        <v>91.79</v>
      </c>
      <c r="AH400" s="15">
        <f t="shared" si="207"/>
        <v>13969.5201</v>
      </c>
      <c r="AI400" s="21">
        <v>111.21</v>
      </c>
      <c r="AJ400" s="15">
        <f t="shared" si="208"/>
        <v>16925.049899999998</v>
      </c>
      <c r="AK400" s="20">
        <v>150</v>
      </c>
      <c r="AL400" s="15">
        <f t="shared" si="209"/>
        <v>22828.5</v>
      </c>
      <c r="AM400" s="29">
        <v>918.7</v>
      </c>
      <c r="AN400" s="15">
        <f t="shared" si="210"/>
        <v>13981.695299999999</v>
      </c>
      <c r="AO400" s="22">
        <v>301.27</v>
      </c>
      <c r="AP400" s="15">
        <f t="shared" si="211"/>
        <v>7148.0826550000002</v>
      </c>
      <c r="AQ400" s="24">
        <f t="shared" si="212"/>
        <v>4.1853999999999996</v>
      </c>
      <c r="AR400" s="24">
        <f t="shared" si="213"/>
        <v>4.198500000000001</v>
      </c>
      <c r="AS400" s="24">
        <f t="shared" si="214"/>
        <v>3.2005999999999979</v>
      </c>
      <c r="AT400" s="24">
        <f t="shared" si="215"/>
        <v>4.2471000000000014</v>
      </c>
      <c r="AU400" s="24">
        <f t="shared" si="216"/>
        <v>4.3194999999999997</v>
      </c>
      <c r="AV400" s="24">
        <f t="shared" si="217"/>
        <v>3.3345999999999982</v>
      </c>
      <c r="AW400" s="24">
        <f t="shared" si="218"/>
        <v>4.4622000000000011</v>
      </c>
      <c r="AX400" s="24">
        <f t="shared" si="219"/>
        <v>3.4920999999999971</v>
      </c>
      <c r="AY400" s="24"/>
      <c r="AZ400" s="24"/>
      <c r="BA400" s="24"/>
      <c r="BB400" s="24"/>
      <c r="BC400" s="17">
        <v>15.218999999999999</v>
      </c>
      <c r="BD400" s="12">
        <v>23.726500000000001</v>
      </c>
    </row>
    <row r="401" spans="1:56">
      <c r="A401" s="2">
        <v>397</v>
      </c>
      <c r="B401" s="5">
        <v>39659</v>
      </c>
      <c r="C401" s="14">
        <v>41.91</v>
      </c>
      <c r="D401" s="4">
        <f t="shared" si="220"/>
        <v>641.60018999999988</v>
      </c>
      <c r="E401" s="14">
        <v>51.31</v>
      </c>
      <c r="F401" s="15">
        <f t="shared" si="221"/>
        <v>785.50478999999996</v>
      </c>
      <c r="G401" s="14">
        <v>63.82</v>
      </c>
      <c r="H401" s="15">
        <f t="shared" si="222"/>
        <v>977.02037999999993</v>
      </c>
      <c r="I401" s="14">
        <v>46.53</v>
      </c>
      <c r="J401" s="15">
        <f t="shared" si="223"/>
        <v>712.32776999999999</v>
      </c>
      <c r="K401" s="14">
        <v>29.84</v>
      </c>
      <c r="L401" s="15">
        <f t="shared" si="224"/>
        <v>456.82056</v>
      </c>
      <c r="M401" s="14">
        <v>28.97</v>
      </c>
      <c r="N401" s="15">
        <f t="shared" si="225"/>
        <v>443.50172999999995</v>
      </c>
      <c r="O401" s="16">
        <v>29.41</v>
      </c>
      <c r="P401" s="15">
        <f t="shared" si="198"/>
        <v>700.98734999999999</v>
      </c>
      <c r="Q401" s="11">
        <v>58.83</v>
      </c>
      <c r="R401" s="15">
        <f t="shared" si="199"/>
        <v>1402.2130500000001</v>
      </c>
      <c r="S401" s="11">
        <v>77.62</v>
      </c>
      <c r="T401" s="15">
        <f t="shared" si="200"/>
        <v>1850.0727000000002</v>
      </c>
      <c r="U401" s="11">
        <v>48.89</v>
      </c>
      <c r="V401" s="15">
        <f t="shared" si="201"/>
        <v>1165.29315</v>
      </c>
      <c r="W401" s="11">
        <v>89.28</v>
      </c>
      <c r="X401" s="15">
        <f t="shared" si="202"/>
        <v>2127.9888000000001</v>
      </c>
      <c r="Y401" s="11">
        <v>54.46</v>
      </c>
      <c r="Z401" s="15">
        <f t="shared" si="203"/>
        <v>1298.0541000000001</v>
      </c>
      <c r="AA401" s="23">
        <v>76.641000000000005</v>
      </c>
      <c r="AB401" s="15">
        <f t="shared" si="204"/>
        <v>18267.382350000003</v>
      </c>
      <c r="AC401" s="19">
        <v>93.007000000000005</v>
      </c>
      <c r="AD401" s="15">
        <f t="shared" si="205"/>
        <v>22168.218450000004</v>
      </c>
      <c r="AE401" s="20">
        <v>81.53</v>
      </c>
      <c r="AF401" s="15">
        <f t="shared" si="206"/>
        <v>19432.675500000001</v>
      </c>
      <c r="AG401" s="21">
        <v>91.66</v>
      </c>
      <c r="AH401" s="15">
        <f t="shared" si="207"/>
        <v>14032.229399999998</v>
      </c>
      <c r="AI401" s="21">
        <v>111.19</v>
      </c>
      <c r="AJ401" s="15">
        <f t="shared" si="208"/>
        <v>17022.077099999999</v>
      </c>
      <c r="AK401" s="20">
        <v>150.25</v>
      </c>
      <c r="AL401" s="15">
        <f t="shared" si="209"/>
        <v>23001.772499999999</v>
      </c>
      <c r="AM401" s="29">
        <v>907</v>
      </c>
      <c r="AN401" s="15">
        <f t="shared" si="210"/>
        <v>13885.262999999999</v>
      </c>
      <c r="AO401" s="22">
        <v>314.25</v>
      </c>
      <c r="AP401" s="15">
        <f t="shared" si="211"/>
        <v>7490.1487500000003</v>
      </c>
      <c r="AQ401" s="24">
        <f t="shared" si="212"/>
        <v>4.0953999999999997</v>
      </c>
      <c r="AR401" s="24">
        <f t="shared" si="213"/>
        <v>4.1085000000000012</v>
      </c>
      <c r="AS401" s="24">
        <f t="shared" si="214"/>
        <v>3.0920999999999985</v>
      </c>
      <c r="AT401" s="24">
        <f t="shared" si="215"/>
        <v>4.1571000000000016</v>
      </c>
      <c r="AU401" s="24">
        <f t="shared" si="216"/>
        <v>4.2294999999999998</v>
      </c>
      <c r="AV401" s="24">
        <f t="shared" si="217"/>
        <v>3.2260999999999989</v>
      </c>
      <c r="AW401" s="24">
        <f t="shared" si="218"/>
        <v>4.3722000000000012</v>
      </c>
      <c r="AX401" s="24">
        <f t="shared" si="219"/>
        <v>3.3835999999999977</v>
      </c>
      <c r="AY401" s="24"/>
      <c r="AZ401" s="24"/>
      <c r="BA401" s="24"/>
      <c r="BB401" s="24"/>
      <c r="BC401" s="17">
        <v>15.308999999999999</v>
      </c>
      <c r="BD401" s="12">
        <v>23.835000000000001</v>
      </c>
    </row>
    <row r="402" spans="1:56">
      <c r="A402" s="2">
        <v>398</v>
      </c>
      <c r="B402" s="5">
        <v>39660</v>
      </c>
      <c r="C402" s="14">
        <v>41.76</v>
      </c>
      <c r="D402" s="4">
        <f t="shared" si="220"/>
        <v>641.14127999999994</v>
      </c>
      <c r="E402" s="14">
        <v>51.5</v>
      </c>
      <c r="F402" s="15">
        <f t="shared" si="221"/>
        <v>790.67949999999996</v>
      </c>
      <c r="G402" s="14">
        <v>61.11</v>
      </c>
      <c r="H402" s="15">
        <f t="shared" si="222"/>
        <v>938.22182999999995</v>
      </c>
      <c r="I402" s="14">
        <v>46.56</v>
      </c>
      <c r="J402" s="15">
        <f t="shared" si="223"/>
        <v>714.83568000000002</v>
      </c>
      <c r="K402" s="14">
        <v>29.34</v>
      </c>
      <c r="L402" s="15">
        <f t="shared" si="224"/>
        <v>450.45702</v>
      </c>
      <c r="M402" s="14">
        <v>28.29</v>
      </c>
      <c r="N402" s="15">
        <f t="shared" si="225"/>
        <v>434.33636999999999</v>
      </c>
      <c r="O402" s="16">
        <v>28.91</v>
      </c>
      <c r="P402" s="15">
        <f t="shared" si="198"/>
        <v>692.64023500000008</v>
      </c>
      <c r="Q402" s="11">
        <v>59.59</v>
      </c>
      <c r="R402" s="15">
        <f t="shared" si="199"/>
        <v>1427.6870150000002</v>
      </c>
      <c r="S402" s="11">
        <v>78.349999999999994</v>
      </c>
      <c r="T402" s="15">
        <f t="shared" si="200"/>
        <v>1877.148475</v>
      </c>
      <c r="U402" s="11">
        <v>49.76</v>
      </c>
      <c r="V402" s="15">
        <f t="shared" si="201"/>
        <v>1192.1749600000001</v>
      </c>
      <c r="W402" s="11">
        <v>89.3</v>
      </c>
      <c r="X402" s="15">
        <f t="shared" si="202"/>
        <v>2139.4940499999998</v>
      </c>
      <c r="Y402" s="11">
        <v>55.36</v>
      </c>
      <c r="Z402" s="15">
        <f t="shared" si="203"/>
        <v>1326.34256</v>
      </c>
      <c r="AA402" s="23">
        <v>76.900999999999996</v>
      </c>
      <c r="AB402" s="15">
        <f t="shared" si="204"/>
        <v>18424.326085000001</v>
      </c>
      <c r="AC402" s="19">
        <v>93.284000000000006</v>
      </c>
      <c r="AD402" s="15">
        <f t="shared" si="205"/>
        <v>22349.447140000004</v>
      </c>
      <c r="AE402" s="20">
        <v>81.7</v>
      </c>
      <c r="AF402" s="15">
        <f t="shared" si="206"/>
        <v>19574.094499999999</v>
      </c>
      <c r="AG402" s="21">
        <v>91.64</v>
      </c>
      <c r="AH402" s="15">
        <f t="shared" si="207"/>
        <v>14069.4892</v>
      </c>
      <c r="AI402" s="21">
        <v>111.58</v>
      </c>
      <c r="AJ402" s="15">
        <f t="shared" si="208"/>
        <v>17130.877399999998</v>
      </c>
      <c r="AK402" s="20">
        <v>149.1</v>
      </c>
      <c r="AL402" s="15">
        <f t="shared" si="209"/>
        <v>22891.322999999997</v>
      </c>
      <c r="AM402" s="29">
        <v>913.5</v>
      </c>
      <c r="AN402" s="15">
        <f t="shared" si="210"/>
        <v>14024.9655</v>
      </c>
      <c r="AO402" s="22">
        <v>306.95999999999998</v>
      </c>
      <c r="AP402" s="15">
        <f t="shared" si="211"/>
        <v>7354.30116</v>
      </c>
      <c r="AQ402" s="24">
        <f t="shared" si="212"/>
        <v>4.0513999999999992</v>
      </c>
      <c r="AR402" s="24">
        <f t="shared" si="213"/>
        <v>4.0645000000000007</v>
      </c>
      <c r="AS402" s="24">
        <f t="shared" si="214"/>
        <v>2.9685999999999986</v>
      </c>
      <c r="AT402" s="24">
        <f t="shared" si="215"/>
        <v>4.1131000000000011</v>
      </c>
      <c r="AU402" s="24">
        <f t="shared" si="216"/>
        <v>4.1854999999999993</v>
      </c>
      <c r="AV402" s="24">
        <f t="shared" si="217"/>
        <v>3.1025999999999989</v>
      </c>
      <c r="AW402" s="24">
        <f t="shared" si="218"/>
        <v>4.3282000000000007</v>
      </c>
      <c r="AX402" s="24">
        <f t="shared" si="219"/>
        <v>3.2600999999999978</v>
      </c>
      <c r="AY402" s="24"/>
      <c r="AZ402" s="24"/>
      <c r="BA402" s="24"/>
      <c r="BB402" s="24"/>
      <c r="BC402" s="17">
        <v>15.353</v>
      </c>
      <c r="BD402" s="12">
        <v>23.958500000000001</v>
      </c>
    </row>
    <row r="403" spans="1:56">
      <c r="A403" s="2">
        <v>399</v>
      </c>
      <c r="B403" s="5">
        <v>39661</v>
      </c>
      <c r="C403" s="14">
        <v>41.55</v>
      </c>
      <c r="D403" s="4">
        <f t="shared" si="220"/>
        <v>637.46010000000001</v>
      </c>
      <c r="E403" s="14">
        <v>53.14</v>
      </c>
      <c r="F403" s="15">
        <f t="shared" si="221"/>
        <v>815.27388000000008</v>
      </c>
      <c r="G403" s="14">
        <v>62.01</v>
      </c>
      <c r="H403" s="15">
        <f t="shared" si="222"/>
        <v>951.35742000000005</v>
      </c>
      <c r="I403" s="14">
        <v>46.34</v>
      </c>
      <c r="J403" s="15">
        <f t="shared" si="223"/>
        <v>710.94828000000007</v>
      </c>
      <c r="K403" s="14">
        <v>29.7</v>
      </c>
      <c r="L403" s="15">
        <f t="shared" si="224"/>
        <v>455.6574</v>
      </c>
      <c r="M403" s="14">
        <v>28.21</v>
      </c>
      <c r="N403" s="15">
        <f t="shared" si="225"/>
        <v>432.79782</v>
      </c>
      <c r="O403" s="16">
        <v>27.36</v>
      </c>
      <c r="P403" s="15">
        <f t="shared" si="198"/>
        <v>653.38415999999995</v>
      </c>
      <c r="Q403" s="11">
        <v>58.76</v>
      </c>
      <c r="R403" s="15">
        <f t="shared" si="199"/>
        <v>1403.24756</v>
      </c>
      <c r="S403" s="11">
        <v>76.97</v>
      </c>
      <c r="T403" s="15">
        <f t="shared" si="200"/>
        <v>1838.12057</v>
      </c>
      <c r="U403" s="11">
        <v>49.5</v>
      </c>
      <c r="V403" s="15">
        <f t="shared" si="201"/>
        <v>1182.1095</v>
      </c>
      <c r="W403" s="11">
        <v>89.28</v>
      </c>
      <c r="X403" s="15">
        <f t="shared" si="202"/>
        <v>2132.0956799999999</v>
      </c>
      <c r="Y403" s="11">
        <v>54.88</v>
      </c>
      <c r="Z403" s="15">
        <f t="shared" si="203"/>
        <v>1310.5892800000001</v>
      </c>
      <c r="AA403" s="23">
        <v>76.908000000000001</v>
      </c>
      <c r="AB403" s="15">
        <f t="shared" si="204"/>
        <v>18366.39948</v>
      </c>
      <c r="AC403" s="19">
        <v>93.281000000000006</v>
      </c>
      <c r="AD403" s="15">
        <f t="shared" si="205"/>
        <v>22276.435610000004</v>
      </c>
      <c r="AE403" s="20">
        <v>81.7</v>
      </c>
      <c r="AF403" s="15">
        <f t="shared" si="206"/>
        <v>19510.777000000002</v>
      </c>
      <c r="AG403" s="21">
        <v>92.13</v>
      </c>
      <c r="AH403" s="15">
        <f t="shared" si="207"/>
        <v>14134.5846</v>
      </c>
      <c r="AI403" s="21">
        <v>112.8</v>
      </c>
      <c r="AJ403" s="15">
        <f t="shared" si="208"/>
        <v>17305.776000000002</v>
      </c>
      <c r="AK403" s="20">
        <v>149.85</v>
      </c>
      <c r="AL403" s="15">
        <f t="shared" si="209"/>
        <v>22989.987000000001</v>
      </c>
      <c r="AM403" s="29">
        <v>910.4</v>
      </c>
      <c r="AN403" s="15">
        <f t="shared" si="210"/>
        <v>13967.3568</v>
      </c>
      <c r="AO403" s="22">
        <v>308.81</v>
      </c>
      <c r="AP403" s="15">
        <f t="shared" si="211"/>
        <v>7374.6916099999999</v>
      </c>
      <c r="AQ403" s="24">
        <f t="shared" si="212"/>
        <v>4.0623999999999985</v>
      </c>
      <c r="AR403" s="24">
        <f t="shared" si="213"/>
        <v>4.0754999999999999</v>
      </c>
      <c r="AS403" s="24">
        <f t="shared" si="214"/>
        <v>3.0460999999999991</v>
      </c>
      <c r="AT403" s="24">
        <f t="shared" si="215"/>
        <v>4.1241000000000003</v>
      </c>
      <c r="AU403" s="24">
        <f t="shared" si="216"/>
        <v>4.1964999999999986</v>
      </c>
      <c r="AV403" s="24">
        <f t="shared" si="217"/>
        <v>3.1800999999999995</v>
      </c>
      <c r="AW403" s="24">
        <f t="shared" si="218"/>
        <v>4.3391999999999999</v>
      </c>
      <c r="AX403" s="24">
        <f t="shared" si="219"/>
        <v>3.3375999999999983</v>
      </c>
      <c r="AY403" s="24"/>
      <c r="AZ403" s="24"/>
      <c r="BA403" s="24"/>
      <c r="BB403" s="24"/>
      <c r="BC403" s="17">
        <v>15.342000000000001</v>
      </c>
      <c r="BD403" s="12">
        <v>23.881</v>
      </c>
    </row>
    <row r="404" spans="1:56">
      <c r="A404" s="2">
        <v>400</v>
      </c>
      <c r="B404" s="5">
        <v>39664</v>
      </c>
      <c r="C404" s="14">
        <v>41.4</v>
      </c>
      <c r="D404" s="4">
        <f t="shared" si="220"/>
        <v>637.76699999999994</v>
      </c>
      <c r="E404" s="14">
        <v>53.9</v>
      </c>
      <c r="F404" s="15">
        <f t="shared" si="221"/>
        <v>830.32949999999994</v>
      </c>
      <c r="G404" s="14">
        <v>61.36</v>
      </c>
      <c r="H404" s="15">
        <f t="shared" si="222"/>
        <v>945.25079999999991</v>
      </c>
      <c r="I404" s="14">
        <v>47.46</v>
      </c>
      <c r="J404" s="15">
        <f t="shared" si="223"/>
        <v>731.12130000000002</v>
      </c>
      <c r="K404" s="14">
        <v>29.89</v>
      </c>
      <c r="L404" s="15">
        <f t="shared" si="224"/>
        <v>460.45544999999998</v>
      </c>
      <c r="M404" s="14">
        <v>28.17</v>
      </c>
      <c r="N404" s="15">
        <f t="shared" si="225"/>
        <v>433.95884999999998</v>
      </c>
      <c r="O404" s="16">
        <v>26.63</v>
      </c>
      <c r="P404" s="15">
        <f t="shared" si="198"/>
        <v>638.77381000000003</v>
      </c>
      <c r="Q404" s="11">
        <v>57.83</v>
      </c>
      <c r="R404" s="15">
        <f t="shared" si="199"/>
        <v>1387.16821</v>
      </c>
      <c r="S404" s="11">
        <v>76.55</v>
      </c>
      <c r="T404" s="15">
        <f t="shared" si="200"/>
        <v>1836.2048500000001</v>
      </c>
      <c r="U404" s="11">
        <v>48.24</v>
      </c>
      <c r="V404" s="15">
        <f t="shared" si="201"/>
        <v>1157.1328800000001</v>
      </c>
      <c r="W404" s="11">
        <v>87.54</v>
      </c>
      <c r="X404" s="15">
        <f t="shared" si="202"/>
        <v>2099.8219800000002</v>
      </c>
      <c r="Y404" s="11">
        <v>54.62</v>
      </c>
      <c r="Z404" s="15">
        <f t="shared" si="203"/>
        <v>1310.16994</v>
      </c>
      <c r="AA404" s="23">
        <v>76.981999999999999</v>
      </c>
      <c r="AB404" s="15">
        <f t="shared" si="204"/>
        <v>18465.672340000001</v>
      </c>
      <c r="AC404" s="19">
        <v>93.304000000000002</v>
      </c>
      <c r="AD404" s="15">
        <f t="shared" si="205"/>
        <v>22380.830480000004</v>
      </c>
      <c r="AE404" s="20">
        <v>81.87</v>
      </c>
      <c r="AF404" s="15">
        <f t="shared" si="206"/>
        <v>19638.156900000002</v>
      </c>
      <c r="AG404" s="21">
        <v>92.15</v>
      </c>
      <c r="AH404" s="15">
        <f t="shared" si="207"/>
        <v>14195.7075</v>
      </c>
      <c r="AI404" s="21">
        <v>113.03</v>
      </c>
      <c r="AJ404" s="15">
        <f t="shared" si="208"/>
        <v>17412.271499999999</v>
      </c>
      <c r="AK404" s="20">
        <v>149.69999999999999</v>
      </c>
      <c r="AL404" s="15">
        <f t="shared" si="209"/>
        <v>23061.284999999996</v>
      </c>
      <c r="AM404" s="29">
        <v>894.3</v>
      </c>
      <c r="AN404" s="15">
        <f t="shared" si="210"/>
        <v>13776.691499999999</v>
      </c>
      <c r="AO404" s="22">
        <v>299.62</v>
      </c>
      <c r="AP404" s="15">
        <f t="shared" si="211"/>
        <v>7186.9849400000003</v>
      </c>
      <c r="AQ404" s="24">
        <f t="shared" si="212"/>
        <v>3.9993999999999996</v>
      </c>
      <c r="AR404" s="24">
        <f t="shared" si="213"/>
        <v>4.0125000000000011</v>
      </c>
      <c r="AS404" s="24">
        <f t="shared" si="214"/>
        <v>2.9400999999999975</v>
      </c>
      <c r="AT404" s="24">
        <f t="shared" si="215"/>
        <v>4.0611000000000015</v>
      </c>
      <c r="AU404" s="24">
        <f t="shared" si="216"/>
        <v>4.1334999999999997</v>
      </c>
      <c r="AV404" s="24">
        <f t="shared" si="217"/>
        <v>3.0740999999999978</v>
      </c>
      <c r="AW404" s="24">
        <f t="shared" si="218"/>
        <v>4.2762000000000011</v>
      </c>
      <c r="AX404" s="24">
        <f t="shared" si="219"/>
        <v>3.2315999999999967</v>
      </c>
      <c r="AY404" s="24"/>
      <c r="AZ404" s="24"/>
      <c r="BA404" s="24"/>
      <c r="BB404" s="24"/>
      <c r="BC404" s="17">
        <v>15.404999999999999</v>
      </c>
      <c r="BD404" s="12">
        <v>23.987000000000002</v>
      </c>
    </row>
    <row r="405" spans="1:56">
      <c r="A405" s="2">
        <v>401</v>
      </c>
      <c r="B405" s="5">
        <v>39665</v>
      </c>
      <c r="C405" s="14">
        <v>41.28</v>
      </c>
      <c r="D405" s="4">
        <f t="shared" si="220"/>
        <v>640.31471999999997</v>
      </c>
      <c r="E405" s="14">
        <v>54.91</v>
      </c>
      <c r="F405" s="15">
        <f t="shared" si="221"/>
        <v>851.73646499999995</v>
      </c>
      <c r="G405" s="14">
        <v>65.2</v>
      </c>
      <c r="H405" s="15">
        <f t="shared" si="222"/>
        <v>1011.3498000000001</v>
      </c>
      <c r="I405" s="14">
        <v>48.61</v>
      </c>
      <c r="J405" s="15">
        <f t="shared" si="223"/>
        <v>754.01401499999997</v>
      </c>
      <c r="K405" s="14">
        <v>30.79</v>
      </c>
      <c r="L405" s="15">
        <f t="shared" si="224"/>
        <v>477.599085</v>
      </c>
      <c r="M405" s="14">
        <v>29.25</v>
      </c>
      <c r="N405" s="15">
        <f t="shared" si="225"/>
        <v>453.71137499999998</v>
      </c>
      <c r="O405" s="16">
        <v>27.64</v>
      </c>
      <c r="P405" s="15">
        <f t="shared" si="198"/>
        <v>662.75192000000004</v>
      </c>
      <c r="Q405" s="11">
        <v>61.19</v>
      </c>
      <c r="R405" s="15">
        <f t="shared" si="199"/>
        <v>1467.2138199999999</v>
      </c>
      <c r="S405" s="11">
        <v>78</v>
      </c>
      <c r="T405" s="15">
        <f t="shared" si="200"/>
        <v>1870.2840000000001</v>
      </c>
      <c r="U405" s="11">
        <v>49.9</v>
      </c>
      <c r="V405" s="15">
        <f t="shared" si="201"/>
        <v>1196.5022000000001</v>
      </c>
      <c r="W405" s="11">
        <v>87.85</v>
      </c>
      <c r="X405" s="15">
        <f t="shared" si="202"/>
        <v>2106.4672999999998</v>
      </c>
      <c r="Y405" s="11">
        <v>55.51</v>
      </c>
      <c r="Z405" s="15">
        <f t="shared" si="203"/>
        <v>1331.0187800000001</v>
      </c>
      <c r="AA405" s="23">
        <v>76.741</v>
      </c>
      <c r="AB405" s="15">
        <f t="shared" si="204"/>
        <v>18400.956980000003</v>
      </c>
      <c r="AC405" s="19">
        <v>93.444000000000003</v>
      </c>
      <c r="AD405" s="15">
        <f t="shared" si="205"/>
        <v>22406.002320000003</v>
      </c>
      <c r="AE405" s="20">
        <v>81.819999999999993</v>
      </c>
      <c r="AF405" s="15">
        <f t="shared" si="206"/>
        <v>19618.799599999998</v>
      </c>
      <c r="AG405" s="21">
        <v>93.08</v>
      </c>
      <c r="AH405" s="15">
        <f t="shared" si="207"/>
        <v>14438.1042</v>
      </c>
      <c r="AI405" s="21">
        <v>112.79</v>
      </c>
      <c r="AJ405" s="15">
        <f t="shared" si="208"/>
        <v>17495.420850000002</v>
      </c>
      <c r="AK405" s="20">
        <v>149.35</v>
      </c>
      <c r="AL405" s="15">
        <f t="shared" si="209"/>
        <v>23166.425249999997</v>
      </c>
      <c r="AM405" s="29">
        <v>874.6</v>
      </c>
      <c r="AN405" s="15">
        <f t="shared" si="210"/>
        <v>13566.357900000001</v>
      </c>
      <c r="AO405" s="22">
        <v>294.02999999999997</v>
      </c>
      <c r="AP405" s="15">
        <f t="shared" si="211"/>
        <v>7050.2513399999998</v>
      </c>
      <c r="AQ405" s="24">
        <f t="shared" si="212"/>
        <v>3.8928999999999991</v>
      </c>
      <c r="AR405" s="24">
        <f t="shared" si="213"/>
        <v>3.9060000000000006</v>
      </c>
      <c r="AS405" s="24">
        <f t="shared" si="214"/>
        <v>2.9490999999999978</v>
      </c>
      <c r="AT405" s="24">
        <f t="shared" si="215"/>
        <v>3.954600000000001</v>
      </c>
      <c r="AU405" s="24">
        <f t="shared" si="216"/>
        <v>4.0269999999999992</v>
      </c>
      <c r="AV405" s="24">
        <f t="shared" si="217"/>
        <v>3.0830999999999982</v>
      </c>
      <c r="AW405" s="24">
        <f t="shared" si="218"/>
        <v>4.1697000000000006</v>
      </c>
      <c r="AX405" s="24">
        <f t="shared" si="219"/>
        <v>3.240599999999997</v>
      </c>
      <c r="AY405" s="24"/>
      <c r="AZ405" s="24"/>
      <c r="BA405" s="24"/>
      <c r="BB405" s="24"/>
      <c r="BC405" s="17">
        <v>15.5115</v>
      </c>
      <c r="BD405" s="12">
        <v>23.978000000000002</v>
      </c>
    </row>
    <row r="406" spans="1:56">
      <c r="A406" s="2">
        <v>402</v>
      </c>
      <c r="B406" s="5">
        <v>39666</v>
      </c>
      <c r="C406" s="14">
        <v>41.29</v>
      </c>
      <c r="D406" s="4">
        <f t="shared" si="220"/>
        <v>642.20401500000003</v>
      </c>
      <c r="E406" s="14">
        <v>55.36</v>
      </c>
      <c r="F406" s="15">
        <f t="shared" si="221"/>
        <v>861.04175999999995</v>
      </c>
      <c r="G406" s="14">
        <v>65.400000000000006</v>
      </c>
      <c r="H406" s="15">
        <f t="shared" si="222"/>
        <v>1017.1989000000001</v>
      </c>
      <c r="I406" s="14">
        <v>49.03</v>
      </c>
      <c r="J406" s="15">
        <f t="shared" si="223"/>
        <v>762.58810500000004</v>
      </c>
      <c r="K406" s="14">
        <v>31.094999999999999</v>
      </c>
      <c r="L406" s="15">
        <f t="shared" si="224"/>
        <v>483.63608249999999</v>
      </c>
      <c r="M406" s="14">
        <v>29</v>
      </c>
      <c r="N406" s="15">
        <f t="shared" si="225"/>
        <v>451.05149999999998</v>
      </c>
      <c r="O406" s="16">
        <v>27.77</v>
      </c>
      <c r="P406" s="15">
        <f t="shared" si="198"/>
        <v>665.25811999999996</v>
      </c>
      <c r="Q406" s="11">
        <v>62.01</v>
      </c>
      <c r="R406" s="15">
        <f t="shared" si="199"/>
        <v>1485.5115599999999</v>
      </c>
      <c r="S406" s="11">
        <v>78.95</v>
      </c>
      <c r="T406" s="15">
        <f t="shared" si="200"/>
        <v>1891.3262</v>
      </c>
      <c r="U406" s="11">
        <v>51.1</v>
      </c>
      <c r="V406" s="15">
        <f t="shared" si="201"/>
        <v>1224.1515999999999</v>
      </c>
      <c r="W406" s="11">
        <v>88.09</v>
      </c>
      <c r="X406" s="15">
        <f t="shared" si="202"/>
        <v>2110.28404</v>
      </c>
      <c r="Y406" s="11">
        <v>55.52</v>
      </c>
      <c r="Z406" s="15">
        <f t="shared" si="203"/>
        <v>1330.03712</v>
      </c>
      <c r="AA406" s="23">
        <v>77.284999999999997</v>
      </c>
      <c r="AB406" s="15">
        <f t="shared" si="204"/>
        <v>18514.3946</v>
      </c>
      <c r="AC406" s="19">
        <v>93.427999999999997</v>
      </c>
      <c r="AD406" s="15">
        <f t="shared" si="205"/>
        <v>22381.611680000002</v>
      </c>
      <c r="AE406" s="20">
        <v>82.46</v>
      </c>
      <c r="AF406" s="15">
        <f t="shared" si="206"/>
        <v>19754.117599999998</v>
      </c>
      <c r="AG406" s="21">
        <v>92.85</v>
      </c>
      <c r="AH406" s="15">
        <f t="shared" si="207"/>
        <v>14441.424749999998</v>
      </c>
      <c r="AI406" s="21">
        <v>112.57</v>
      </c>
      <c r="AJ406" s="15">
        <f t="shared" si="208"/>
        <v>17508.574949999998</v>
      </c>
      <c r="AK406" s="20">
        <v>148.6</v>
      </c>
      <c r="AL406" s="15">
        <f t="shared" si="209"/>
        <v>23112.500999999997</v>
      </c>
      <c r="AM406" s="29">
        <v>880.1</v>
      </c>
      <c r="AN406" s="15">
        <f t="shared" si="210"/>
        <v>13688.63535</v>
      </c>
      <c r="AO406" s="22">
        <v>294.58999999999997</v>
      </c>
      <c r="AP406" s="15">
        <f t="shared" si="211"/>
        <v>7057.1980399999993</v>
      </c>
      <c r="AQ406" s="24">
        <f t="shared" si="212"/>
        <v>3.8508999999999993</v>
      </c>
      <c r="AR406" s="24">
        <f t="shared" si="213"/>
        <v>3.8640000000000008</v>
      </c>
      <c r="AS406" s="24">
        <f t="shared" si="214"/>
        <v>2.9710999999999999</v>
      </c>
      <c r="AT406" s="24">
        <f t="shared" si="215"/>
        <v>3.9126000000000012</v>
      </c>
      <c r="AU406" s="24">
        <f t="shared" si="216"/>
        <v>3.9849999999999994</v>
      </c>
      <c r="AV406" s="24">
        <f t="shared" si="217"/>
        <v>3.1051000000000002</v>
      </c>
      <c r="AW406" s="24">
        <f t="shared" si="218"/>
        <v>4.1277000000000008</v>
      </c>
      <c r="AX406" s="24">
        <f t="shared" si="219"/>
        <v>3.2625999999999991</v>
      </c>
      <c r="AY406" s="24"/>
      <c r="AZ406" s="24"/>
      <c r="BA406" s="24"/>
      <c r="BB406" s="24"/>
      <c r="BC406" s="17">
        <v>15.5535</v>
      </c>
      <c r="BD406" s="12">
        <v>23.956</v>
      </c>
    </row>
    <row r="407" spans="1:56">
      <c r="A407" s="2">
        <v>403</v>
      </c>
      <c r="B407" s="5">
        <v>39667</v>
      </c>
      <c r="C407" s="14">
        <v>41.67</v>
      </c>
      <c r="D407" s="4">
        <f t="shared" si="220"/>
        <v>657.94846500000006</v>
      </c>
      <c r="E407" s="14">
        <v>54.01</v>
      </c>
      <c r="F407" s="15">
        <f t="shared" si="221"/>
        <v>852.79089499999998</v>
      </c>
      <c r="G407" s="14">
        <v>64.69</v>
      </c>
      <c r="H407" s="15">
        <f t="shared" si="222"/>
        <v>1021.4227549999999</v>
      </c>
      <c r="I407" s="14">
        <v>48.11</v>
      </c>
      <c r="J407" s="15">
        <f t="shared" si="223"/>
        <v>759.63284499999997</v>
      </c>
      <c r="K407" s="14">
        <v>30.425000000000001</v>
      </c>
      <c r="L407" s="15">
        <f t="shared" si="224"/>
        <v>480.39553750000005</v>
      </c>
      <c r="M407" s="14">
        <v>28.57</v>
      </c>
      <c r="N407" s="15">
        <f t="shared" si="225"/>
        <v>451.10601500000001</v>
      </c>
      <c r="O407" s="16">
        <v>27.625</v>
      </c>
      <c r="P407" s="15">
        <f t="shared" si="198"/>
        <v>668.16587500000003</v>
      </c>
      <c r="Q407" s="11">
        <v>61.97</v>
      </c>
      <c r="R407" s="15">
        <f t="shared" si="199"/>
        <v>1498.8683900000001</v>
      </c>
      <c r="S407" s="11">
        <v>79.2</v>
      </c>
      <c r="T407" s="15">
        <f t="shared" si="200"/>
        <v>1915.6104000000003</v>
      </c>
      <c r="U407" s="11">
        <v>51.8</v>
      </c>
      <c r="V407" s="15">
        <f t="shared" si="201"/>
        <v>1252.8866</v>
      </c>
      <c r="W407" s="11">
        <v>87.23</v>
      </c>
      <c r="X407" s="15">
        <f t="shared" si="202"/>
        <v>2109.8320100000001</v>
      </c>
      <c r="Y407" s="11">
        <v>55.71</v>
      </c>
      <c r="Z407" s="15">
        <f t="shared" si="203"/>
        <v>1347.45777</v>
      </c>
      <c r="AA407" s="23">
        <v>77.658000000000001</v>
      </c>
      <c r="AB407" s="15">
        <f t="shared" si="204"/>
        <v>18783.140460000002</v>
      </c>
      <c r="AC407" s="19">
        <v>94.143000000000001</v>
      </c>
      <c r="AD407" s="15">
        <f t="shared" si="205"/>
        <v>22770.367410000003</v>
      </c>
      <c r="AE407" s="20">
        <v>82.47</v>
      </c>
      <c r="AF407" s="15">
        <f t="shared" si="206"/>
        <v>19947.018899999999</v>
      </c>
      <c r="AG407" s="21">
        <v>91.79</v>
      </c>
      <c r="AH407" s="15">
        <f t="shared" si="207"/>
        <v>14493.182049999999</v>
      </c>
      <c r="AI407" s="21">
        <v>112.24</v>
      </c>
      <c r="AJ407" s="15">
        <f t="shared" si="208"/>
        <v>17722.1348</v>
      </c>
      <c r="AK407" s="20">
        <v>149.55000000000001</v>
      </c>
      <c r="AL407" s="15">
        <f t="shared" si="209"/>
        <v>23613.197250000005</v>
      </c>
      <c r="AM407" s="29">
        <v>873</v>
      </c>
      <c r="AN407" s="15">
        <f t="shared" si="210"/>
        <v>13784.2335</v>
      </c>
      <c r="AO407" s="22">
        <v>299.73</v>
      </c>
      <c r="AP407" s="15">
        <f t="shared" si="211"/>
        <v>7249.5695100000012</v>
      </c>
      <c r="AQ407" s="24">
        <f t="shared" si="212"/>
        <v>3.6148999999999987</v>
      </c>
      <c r="AR407" s="24">
        <f t="shared" si="213"/>
        <v>3.6280000000000001</v>
      </c>
      <c r="AS407" s="24">
        <f t="shared" si="214"/>
        <v>2.7400999999999982</v>
      </c>
      <c r="AT407" s="24">
        <f t="shared" si="215"/>
        <v>3.6766000000000005</v>
      </c>
      <c r="AU407" s="24">
        <f t="shared" si="216"/>
        <v>3.7489999999999988</v>
      </c>
      <c r="AV407" s="24">
        <f t="shared" si="217"/>
        <v>2.8740999999999985</v>
      </c>
      <c r="AW407" s="24">
        <f t="shared" si="218"/>
        <v>3.8917000000000002</v>
      </c>
      <c r="AX407" s="24">
        <f t="shared" si="219"/>
        <v>3.0315999999999974</v>
      </c>
      <c r="AY407" s="24"/>
      <c r="AZ407" s="24"/>
      <c r="BA407" s="24"/>
      <c r="BB407" s="24"/>
      <c r="BC407" s="17">
        <v>15.7895</v>
      </c>
      <c r="BD407" s="12">
        <v>24.187000000000001</v>
      </c>
    </row>
    <row r="408" spans="1:56">
      <c r="A408" s="2">
        <v>404</v>
      </c>
      <c r="B408" s="5">
        <v>39668</v>
      </c>
      <c r="C408" s="14">
        <v>41.74</v>
      </c>
      <c r="D408" s="4">
        <f t="shared" si="220"/>
        <v>677.54455000000007</v>
      </c>
      <c r="E408" s="14">
        <v>55.41</v>
      </c>
      <c r="F408" s="15">
        <f t="shared" si="221"/>
        <v>899.44282500000008</v>
      </c>
      <c r="G408" s="14">
        <v>67.86</v>
      </c>
      <c r="H408" s="15">
        <f t="shared" si="222"/>
        <v>1101.53745</v>
      </c>
      <c r="I408" s="14">
        <v>48.44</v>
      </c>
      <c r="J408" s="15">
        <f t="shared" si="223"/>
        <v>786.30230000000006</v>
      </c>
      <c r="K408" s="14">
        <v>31.475000000000001</v>
      </c>
      <c r="L408" s="15">
        <f t="shared" si="224"/>
        <v>510.91793750000005</v>
      </c>
      <c r="M408" s="14">
        <v>29.64</v>
      </c>
      <c r="N408" s="15">
        <f t="shared" si="225"/>
        <v>481.13130000000007</v>
      </c>
      <c r="O408" s="16">
        <v>29.43</v>
      </c>
      <c r="P408" s="15">
        <f t="shared" si="198"/>
        <v>716.95894499999997</v>
      </c>
      <c r="Q408" s="11">
        <v>62.61</v>
      </c>
      <c r="R408" s="15">
        <f t="shared" si="199"/>
        <v>1525.2735149999999</v>
      </c>
      <c r="S408" s="11">
        <v>79.430000000000007</v>
      </c>
      <c r="T408" s="15">
        <f t="shared" si="200"/>
        <v>1935.0339450000001</v>
      </c>
      <c r="U408" s="11">
        <v>52.4</v>
      </c>
      <c r="V408" s="15">
        <f t="shared" si="201"/>
        <v>1276.5426</v>
      </c>
      <c r="W408" s="11">
        <v>87.35</v>
      </c>
      <c r="X408" s="15">
        <f t="shared" si="202"/>
        <v>2127.9770249999997</v>
      </c>
      <c r="Y408" s="11">
        <v>54.71</v>
      </c>
      <c r="Z408" s="15">
        <f t="shared" si="203"/>
        <v>1332.817665</v>
      </c>
      <c r="AA408" s="23">
        <v>78.052000000000007</v>
      </c>
      <c r="AB408" s="15">
        <f t="shared" si="204"/>
        <v>19014.637980000003</v>
      </c>
      <c r="AC408" s="19">
        <v>94.254000000000005</v>
      </c>
      <c r="AD408" s="15">
        <f t="shared" si="205"/>
        <v>22961.68821</v>
      </c>
      <c r="AE408" s="20">
        <v>82.51</v>
      </c>
      <c r="AF408" s="15">
        <f t="shared" si="206"/>
        <v>20100.673650000001</v>
      </c>
      <c r="AG408" s="21">
        <v>92.32</v>
      </c>
      <c r="AH408" s="15">
        <f t="shared" si="207"/>
        <v>14985.843999999999</v>
      </c>
      <c r="AI408" s="21">
        <v>112.17</v>
      </c>
      <c r="AJ408" s="15">
        <f t="shared" si="208"/>
        <v>18207.99525</v>
      </c>
      <c r="AK408" s="20">
        <v>150.1</v>
      </c>
      <c r="AL408" s="15">
        <f t="shared" si="209"/>
        <v>24364.982500000002</v>
      </c>
      <c r="AM408" s="29">
        <v>857.6</v>
      </c>
      <c r="AN408" s="15">
        <f t="shared" si="210"/>
        <v>13920.992000000002</v>
      </c>
      <c r="AO408" s="22">
        <v>288.25</v>
      </c>
      <c r="AP408" s="15">
        <f t="shared" si="211"/>
        <v>7022.2023749999998</v>
      </c>
      <c r="AQ408" s="24">
        <f t="shared" si="212"/>
        <v>3.1718999999999973</v>
      </c>
      <c r="AR408" s="24">
        <f t="shared" si="213"/>
        <v>3.1849999999999987</v>
      </c>
      <c r="AS408" s="24">
        <f t="shared" si="214"/>
        <v>2.5655999999999999</v>
      </c>
      <c r="AT408" s="24">
        <f t="shared" si="215"/>
        <v>3.2335999999999991</v>
      </c>
      <c r="AU408" s="24">
        <f t="shared" si="216"/>
        <v>3.3059999999999974</v>
      </c>
      <c r="AV408" s="24">
        <f t="shared" si="217"/>
        <v>2.6996000000000002</v>
      </c>
      <c r="AW408" s="24">
        <f t="shared" si="218"/>
        <v>3.4486999999999988</v>
      </c>
      <c r="AX408" s="24">
        <f t="shared" si="219"/>
        <v>2.8570999999999991</v>
      </c>
      <c r="AY408" s="24"/>
      <c r="AZ408" s="24"/>
      <c r="BA408" s="24"/>
      <c r="BB408" s="24"/>
      <c r="BC408" s="17">
        <v>16.232500000000002</v>
      </c>
      <c r="BD408" s="12">
        <v>24.361499999999999</v>
      </c>
    </row>
    <row r="409" spans="1:56">
      <c r="A409" s="2">
        <v>405</v>
      </c>
      <c r="B409" s="5">
        <v>39671</v>
      </c>
      <c r="C409" s="14">
        <v>41.67</v>
      </c>
      <c r="D409" s="4">
        <f t="shared" si="220"/>
        <v>674.82481499999994</v>
      </c>
      <c r="E409" s="14">
        <v>55.35</v>
      </c>
      <c r="F409" s="15">
        <f t="shared" si="221"/>
        <v>896.36557499999992</v>
      </c>
      <c r="G409" s="14">
        <v>66.62</v>
      </c>
      <c r="H409" s="15">
        <f t="shared" si="222"/>
        <v>1078.8775899999998</v>
      </c>
      <c r="I409" s="14">
        <v>48.53</v>
      </c>
      <c r="J409" s="15">
        <f t="shared" si="223"/>
        <v>785.91908499999988</v>
      </c>
      <c r="K409" s="14">
        <v>31.635000000000002</v>
      </c>
      <c r="L409" s="15">
        <f t="shared" si="224"/>
        <v>512.31300749999991</v>
      </c>
      <c r="M409" s="14">
        <v>29.95</v>
      </c>
      <c r="N409" s="15">
        <f t="shared" si="225"/>
        <v>485.02527499999991</v>
      </c>
      <c r="O409" s="16">
        <v>30.754999999999999</v>
      </c>
      <c r="P409" s="15">
        <f t="shared" si="198"/>
        <v>742.2719249999999</v>
      </c>
      <c r="Q409" s="11">
        <v>63.805</v>
      </c>
      <c r="R409" s="15">
        <f t="shared" si="199"/>
        <v>1539.9336749999998</v>
      </c>
      <c r="S409" s="11">
        <v>79.55</v>
      </c>
      <c r="T409" s="15">
        <f t="shared" si="200"/>
        <v>1919.9392499999997</v>
      </c>
      <c r="U409" s="11">
        <v>55.63</v>
      </c>
      <c r="V409" s="15">
        <f t="shared" si="201"/>
        <v>1342.63005</v>
      </c>
      <c r="W409" s="11">
        <v>88.02</v>
      </c>
      <c r="X409" s="15">
        <f t="shared" si="202"/>
        <v>2124.3626999999997</v>
      </c>
      <c r="Y409" s="11">
        <v>54.3</v>
      </c>
      <c r="Z409" s="15">
        <f t="shared" si="203"/>
        <v>1310.5304999999998</v>
      </c>
      <c r="AA409" s="23">
        <v>78.004999999999995</v>
      </c>
      <c r="AB409" s="15">
        <f t="shared" si="204"/>
        <v>18826.506749999997</v>
      </c>
      <c r="AC409" s="19">
        <v>94.17</v>
      </c>
      <c r="AD409" s="15">
        <f t="shared" si="205"/>
        <v>22727.929499999998</v>
      </c>
      <c r="AE409" s="20">
        <v>82.77</v>
      </c>
      <c r="AF409" s="15">
        <f t="shared" si="206"/>
        <v>19976.539499999995</v>
      </c>
      <c r="AG409" s="21">
        <v>92.32</v>
      </c>
      <c r="AH409" s="15">
        <f t="shared" si="207"/>
        <v>14950.762399999996</v>
      </c>
      <c r="AI409" s="21">
        <v>112.31</v>
      </c>
      <c r="AJ409" s="15">
        <f t="shared" si="208"/>
        <v>18188.042949999999</v>
      </c>
      <c r="AK409" s="20">
        <v>149.85</v>
      </c>
      <c r="AL409" s="15">
        <f t="shared" si="209"/>
        <v>24267.458249999996</v>
      </c>
      <c r="AM409" s="29">
        <v>823.6</v>
      </c>
      <c r="AN409" s="15">
        <f t="shared" si="210"/>
        <v>13337.790199999999</v>
      </c>
      <c r="AO409" s="22">
        <v>287.39999999999998</v>
      </c>
      <c r="AP409" s="15">
        <f t="shared" si="211"/>
        <v>6936.3989999999985</v>
      </c>
      <c r="AQ409" s="24">
        <f t="shared" si="212"/>
        <v>3.2099000000000011</v>
      </c>
      <c r="AR409" s="24">
        <f t="shared" si="213"/>
        <v>3.2230000000000025</v>
      </c>
      <c r="AS409" s="24">
        <f t="shared" si="214"/>
        <v>2.7921000000000014</v>
      </c>
      <c r="AT409" s="24">
        <f t="shared" si="215"/>
        <v>3.271600000000003</v>
      </c>
      <c r="AU409" s="24">
        <f t="shared" si="216"/>
        <v>3.3440000000000012</v>
      </c>
      <c r="AV409" s="24">
        <f t="shared" si="217"/>
        <v>2.9261000000000017</v>
      </c>
      <c r="AW409" s="24">
        <f t="shared" si="218"/>
        <v>3.4867000000000026</v>
      </c>
      <c r="AX409" s="24">
        <f t="shared" si="219"/>
        <v>3.0836000000000006</v>
      </c>
      <c r="AY409" s="24"/>
      <c r="AZ409" s="24"/>
      <c r="BA409" s="24"/>
      <c r="BB409" s="24"/>
      <c r="BC409" s="17">
        <v>16.194499999999998</v>
      </c>
      <c r="BD409" s="12">
        <v>24.134999999999998</v>
      </c>
    </row>
    <row r="410" spans="1:56">
      <c r="A410" s="2">
        <v>406</v>
      </c>
      <c r="B410" s="5">
        <v>39672</v>
      </c>
      <c r="C410" s="14">
        <v>41.02</v>
      </c>
      <c r="D410" s="4">
        <f t="shared" si="220"/>
        <v>653.79727000000014</v>
      </c>
      <c r="E410" s="14">
        <v>54.79</v>
      </c>
      <c r="F410" s="15">
        <f t="shared" si="221"/>
        <v>873.27041500000007</v>
      </c>
      <c r="G410" s="14">
        <v>65.930000000000007</v>
      </c>
      <c r="H410" s="15">
        <f t="shared" si="222"/>
        <v>1050.8253050000003</v>
      </c>
      <c r="I410" s="14">
        <v>48.06</v>
      </c>
      <c r="J410" s="15">
        <f t="shared" si="223"/>
        <v>766.00431000000015</v>
      </c>
      <c r="K410" s="14">
        <v>31.05</v>
      </c>
      <c r="L410" s="15">
        <f t="shared" si="224"/>
        <v>494.89042500000005</v>
      </c>
      <c r="M410" s="14">
        <v>29.74</v>
      </c>
      <c r="N410" s="15">
        <f t="shared" si="225"/>
        <v>474.01098999999999</v>
      </c>
      <c r="O410" s="16">
        <v>31.22</v>
      </c>
      <c r="P410" s="15">
        <f t="shared" si="198"/>
        <v>742.38037999999995</v>
      </c>
      <c r="Q410" s="11">
        <v>63.53</v>
      </c>
      <c r="R410" s="15">
        <f t="shared" si="199"/>
        <v>1510.6798699999999</v>
      </c>
      <c r="S410" s="11">
        <v>77.69</v>
      </c>
      <c r="T410" s="15">
        <f t="shared" si="200"/>
        <v>1847.3905099999999</v>
      </c>
      <c r="U410" s="11">
        <v>54.58</v>
      </c>
      <c r="V410" s="15">
        <f t="shared" si="201"/>
        <v>1297.8578199999999</v>
      </c>
      <c r="W410" s="11">
        <v>87.08</v>
      </c>
      <c r="X410" s="15">
        <f t="shared" si="202"/>
        <v>2070.6753199999998</v>
      </c>
      <c r="Y410" s="11">
        <v>53.9</v>
      </c>
      <c r="Z410" s="15">
        <f t="shared" si="203"/>
        <v>1281.6880999999998</v>
      </c>
      <c r="AA410" s="23">
        <v>77.863</v>
      </c>
      <c r="AB410" s="15">
        <f t="shared" si="204"/>
        <v>18515.04277</v>
      </c>
      <c r="AC410" s="19">
        <v>94.346999999999994</v>
      </c>
      <c r="AD410" s="15">
        <f t="shared" si="205"/>
        <v>22434.773129999998</v>
      </c>
      <c r="AE410" s="20">
        <v>82.72</v>
      </c>
      <c r="AF410" s="15">
        <f t="shared" si="206"/>
        <v>19669.988799999999</v>
      </c>
      <c r="AG410" s="21">
        <v>92.09</v>
      </c>
      <c r="AH410" s="15">
        <f t="shared" si="207"/>
        <v>14677.764650000001</v>
      </c>
      <c r="AI410" s="21">
        <v>112.35</v>
      </c>
      <c r="AJ410" s="15">
        <f t="shared" si="208"/>
        <v>17906.904750000002</v>
      </c>
      <c r="AK410" s="20">
        <v>149.75</v>
      </c>
      <c r="AL410" s="15">
        <f t="shared" si="209"/>
        <v>23867.903750000001</v>
      </c>
      <c r="AM410" s="29">
        <v>814.8</v>
      </c>
      <c r="AN410" s="15">
        <f t="shared" si="210"/>
        <v>12986.6898</v>
      </c>
      <c r="AO410" s="22">
        <v>285.12</v>
      </c>
      <c r="AP410" s="15">
        <f t="shared" si="211"/>
        <v>6779.8684800000001</v>
      </c>
      <c r="AQ410" s="24">
        <f t="shared" si="212"/>
        <v>3.4658999999999978</v>
      </c>
      <c r="AR410" s="24">
        <f t="shared" si="213"/>
        <v>3.4789999999999992</v>
      </c>
      <c r="AS410" s="24">
        <f t="shared" si="214"/>
        <v>3.1480999999999995</v>
      </c>
      <c r="AT410" s="24">
        <f t="shared" si="215"/>
        <v>3.5275999999999996</v>
      </c>
      <c r="AU410" s="24">
        <f t="shared" si="216"/>
        <v>3.5999999999999979</v>
      </c>
      <c r="AV410" s="24">
        <f t="shared" si="217"/>
        <v>3.2820999999999998</v>
      </c>
      <c r="AW410" s="24">
        <f t="shared" si="218"/>
        <v>3.7426999999999992</v>
      </c>
      <c r="AX410" s="24">
        <f t="shared" si="219"/>
        <v>3.4395999999999987</v>
      </c>
      <c r="AY410" s="24"/>
      <c r="AZ410" s="24"/>
      <c r="BA410" s="24"/>
      <c r="BB410" s="24"/>
      <c r="BC410" s="17">
        <v>15.938500000000001</v>
      </c>
      <c r="BD410" s="12">
        <v>23.779</v>
      </c>
    </row>
    <row r="411" spans="1:56">
      <c r="A411" s="2">
        <v>407</v>
      </c>
      <c r="B411" s="5">
        <v>39673</v>
      </c>
      <c r="C411" s="14">
        <v>40.76</v>
      </c>
      <c r="D411" s="4">
        <f t="shared" si="220"/>
        <v>657.72373999999991</v>
      </c>
      <c r="E411" s="14">
        <v>55.21</v>
      </c>
      <c r="F411" s="15">
        <f t="shared" si="221"/>
        <v>890.89616499999988</v>
      </c>
      <c r="G411" s="14">
        <v>64.260000000000005</v>
      </c>
      <c r="H411" s="15">
        <f t="shared" si="222"/>
        <v>1036.9314899999999</v>
      </c>
      <c r="I411" s="14">
        <v>47.8</v>
      </c>
      <c r="J411" s="15">
        <f t="shared" si="223"/>
        <v>771.32469999999989</v>
      </c>
      <c r="K411" s="14">
        <v>30.984999999999999</v>
      </c>
      <c r="L411" s="15">
        <f t="shared" si="224"/>
        <v>499.98945249999991</v>
      </c>
      <c r="M411" s="14">
        <v>29.31</v>
      </c>
      <c r="N411" s="15">
        <f t="shared" si="225"/>
        <v>472.96081499999991</v>
      </c>
      <c r="O411" s="16">
        <v>29.22</v>
      </c>
      <c r="P411" s="15">
        <f t="shared" si="198"/>
        <v>703.32539999999995</v>
      </c>
      <c r="Q411" s="11">
        <v>60.005000000000003</v>
      </c>
      <c r="R411" s="15">
        <f t="shared" si="199"/>
        <v>1444.3203500000002</v>
      </c>
      <c r="S411" s="11">
        <v>75.95</v>
      </c>
      <c r="T411" s="15">
        <f t="shared" si="200"/>
        <v>1828.1165000000001</v>
      </c>
      <c r="U411" s="11">
        <v>51.48</v>
      </c>
      <c r="V411" s="15">
        <f t="shared" si="201"/>
        <v>1239.1235999999999</v>
      </c>
      <c r="W411" s="11">
        <v>85.26</v>
      </c>
      <c r="X411" s="15">
        <f t="shared" si="202"/>
        <v>2052.2082</v>
      </c>
      <c r="Y411" s="11">
        <v>53.54</v>
      </c>
      <c r="Z411" s="15">
        <f t="shared" si="203"/>
        <v>1288.7077999999999</v>
      </c>
      <c r="AA411" s="23">
        <v>77.59</v>
      </c>
      <c r="AB411" s="15">
        <f t="shared" si="204"/>
        <v>18675.913</v>
      </c>
      <c r="AC411" s="19">
        <v>94.516000000000005</v>
      </c>
      <c r="AD411" s="15">
        <f t="shared" si="205"/>
        <v>22750.001200000002</v>
      </c>
      <c r="AE411" s="20">
        <v>82.79</v>
      </c>
      <c r="AF411" s="15">
        <f t="shared" si="206"/>
        <v>19927.553000000004</v>
      </c>
      <c r="AG411" s="21">
        <v>92.47</v>
      </c>
      <c r="AH411" s="15">
        <f t="shared" si="207"/>
        <v>14921.421549999997</v>
      </c>
      <c r="AI411" s="21">
        <v>112.45</v>
      </c>
      <c r="AJ411" s="15">
        <f t="shared" si="208"/>
        <v>18145.49425</v>
      </c>
      <c r="AK411" s="20">
        <v>150.35</v>
      </c>
      <c r="AL411" s="15">
        <f t="shared" si="209"/>
        <v>24261.227749999998</v>
      </c>
      <c r="AM411" s="29">
        <v>826.9</v>
      </c>
      <c r="AN411" s="15">
        <f t="shared" si="210"/>
        <v>13343.271849999997</v>
      </c>
      <c r="AO411" s="22">
        <v>293.89999999999998</v>
      </c>
      <c r="AP411" s="15">
        <f t="shared" si="211"/>
        <v>7074.1729999999998</v>
      </c>
      <c r="AQ411" s="24">
        <f t="shared" si="212"/>
        <v>3.2679000000000009</v>
      </c>
      <c r="AR411" s="24">
        <f t="shared" si="213"/>
        <v>3.2810000000000024</v>
      </c>
      <c r="AS411" s="24">
        <f t="shared" si="214"/>
        <v>2.8570999999999991</v>
      </c>
      <c r="AT411" s="24">
        <f t="shared" si="215"/>
        <v>3.3296000000000028</v>
      </c>
      <c r="AU411" s="24">
        <f t="shared" si="216"/>
        <v>3.402000000000001</v>
      </c>
      <c r="AV411" s="24">
        <f t="shared" si="217"/>
        <v>2.9910999999999994</v>
      </c>
      <c r="AW411" s="24">
        <f t="shared" si="218"/>
        <v>3.5447000000000024</v>
      </c>
      <c r="AX411" s="24">
        <f t="shared" si="219"/>
        <v>3.1485999999999983</v>
      </c>
      <c r="AY411" s="24"/>
      <c r="AZ411" s="24"/>
      <c r="BA411" s="24"/>
      <c r="BB411" s="24"/>
      <c r="BC411" s="17">
        <v>16.136499999999998</v>
      </c>
      <c r="BD411" s="12">
        <v>24.07</v>
      </c>
    </row>
    <row r="412" spans="1:56">
      <c r="A412" s="2">
        <v>408</v>
      </c>
      <c r="B412" s="5">
        <v>39674</v>
      </c>
      <c r="C412" s="14">
        <v>40.9</v>
      </c>
      <c r="D412" s="4">
        <f t="shared" si="220"/>
        <v>675.72934999999995</v>
      </c>
      <c r="E412" s="14">
        <v>55.02</v>
      </c>
      <c r="F412" s="15">
        <f t="shared" si="221"/>
        <v>909.01292999999998</v>
      </c>
      <c r="G412" s="14">
        <v>64.77</v>
      </c>
      <c r="H412" s="15">
        <f t="shared" si="222"/>
        <v>1070.0975549999998</v>
      </c>
      <c r="I412" s="14">
        <v>47.78</v>
      </c>
      <c r="J412" s="15">
        <f t="shared" si="223"/>
        <v>789.39727000000005</v>
      </c>
      <c r="K412" s="14">
        <v>31</v>
      </c>
      <c r="L412" s="15">
        <f t="shared" si="224"/>
        <v>512.16650000000004</v>
      </c>
      <c r="M412" s="14">
        <v>29.52</v>
      </c>
      <c r="N412" s="15">
        <f t="shared" si="225"/>
        <v>487.71467999999999</v>
      </c>
      <c r="O412" s="16">
        <v>28.88</v>
      </c>
      <c r="P412" s="15">
        <f t="shared" si="198"/>
        <v>706.36148000000003</v>
      </c>
      <c r="Q412" s="11">
        <v>60.26</v>
      </c>
      <c r="R412" s="15">
        <f t="shared" si="199"/>
        <v>1473.8692100000001</v>
      </c>
      <c r="S412" s="11">
        <v>76.25</v>
      </c>
      <c r="T412" s="15">
        <f t="shared" si="200"/>
        <v>1864.9606250000002</v>
      </c>
      <c r="U412" s="11">
        <v>52.75</v>
      </c>
      <c r="V412" s="15">
        <f t="shared" si="201"/>
        <v>1290.1858750000001</v>
      </c>
      <c r="W412" s="11">
        <v>85.83</v>
      </c>
      <c r="X412" s="15">
        <f t="shared" si="202"/>
        <v>2099.2730550000001</v>
      </c>
      <c r="Y412" s="11">
        <v>53.97</v>
      </c>
      <c r="Z412" s="15">
        <f t="shared" si="203"/>
        <v>1320.025245</v>
      </c>
      <c r="AA412" s="23">
        <v>77.466999999999999</v>
      </c>
      <c r="AB412" s="15">
        <f t="shared" si="204"/>
        <v>18947.266195</v>
      </c>
      <c r="AC412" s="19">
        <v>94.504999999999995</v>
      </c>
      <c r="AD412" s="15">
        <f t="shared" si="205"/>
        <v>23114.505424999996</v>
      </c>
      <c r="AE412" s="20">
        <v>83.08</v>
      </c>
      <c r="AF412" s="15">
        <f t="shared" si="206"/>
        <v>20320.121800000001</v>
      </c>
      <c r="AG412" s="21">
        <v>92.24</v>
      </c>
      <c r="AH412" s="15">
        <f t="shared" si="207"/>
        <v>15239.431599999998</v>
      </c>
      <c r="AI412" s="21">
        <v>112.43</v>
      </c>
      <c r="AJ412" s="15">
        <f t="shared" si="208"/>
        <v>18575.122450000003</v>
      </c>
      <c r="AK412" s="20">
        <v>150.5</v>
      </c>
      <c r="AL412" s="15">
        <f t="shared" si="209"/>
        <v>24864.857499999998</v>
      </c>
      <c r="AM412" s="29">
        <v>805.5</v>
      </c>
      <c r="AN412" s="15">
        <f t="shared" si="210"/>
        <v>13308.06825</v>
      </c>
      <c r="AO412" s="22">
        <v>290.39999999999998</v>
      </c>
      <c r="AP412" s="15">
        <f t="shared" si="211"/>
        <v>7102.7483999999995</v>
      </c>
      <c r="AQ412" s="24">
        <f t="shared" si="212"/>
        <v>2.8828999999999994</v>
      </c>
      <c r="AR412" s="24">
        <f t="shared" si="213"/>
        <v>2.8960000000000008</v>
      </c>
      <c r="AS412" s="24">
        <f t="shared" si="214"/>
        <v>2.4685999999999986</v>
      </c>
      <c r="AT412" s="24">
        <f t="shared" si="215"/>
        <v>2.9446000000000012</v>
      </c>
      <c r="AU412" s="24">
        <f t="shared" si="216"/>
        <v>3.0169999999999995</v>
      </c>
      <c r="AV412" s="24">
        <f t="shared" si="217"/>
        <v>2.6025999999999989</v>
      </c>
      <c r="AW412" s="24">
        <f t="shared" si="218"/>
        <v>3.1597000000000008</v>
      </c>
      <c r="AX412" s="24">
        <f t="shared" si="219"/>
        <v>2.7600999999999978</v>
      </c>
      <c r="AY412" s="24"/>
      <c r="AZ412" s="24"/>
      <c r="BA412" s="24"/>
      <c r="BB412" s="24"/>
      <c r="BC412" s="17">
        <v>16.5215</v>
      </c>
      <c r="BD412" s="12">
        <v>24.458500000000001</v>
      </c>
    </row>
    <row r="413" spans="1:56">
      <c r="A413" s="2">
        <v>409</v>
      </c>
      <c r="B413" s="5">
        <v>39675</v>
      </c>
      <c r="C413" s="14">
        <v>41.02</v>
      </c>
      <c r="D413" s="4">
        <f t="shared" si="220"/>
        <v>685.25961000000007</v>
      </c>
      <c r="E413" s="14">
        <v>55.06</v>
      </c>
      <c r="F413" s="15">
        <f t="shared" si="221"/>
        <v>919.80483000000004</v>
      </c>
      <c r="G413" s="14">
        <v>64.45</v>
      </c>
      <c r="H413" s="15">
        <f t="shared" si="222"/>
        <v>1076.6694750000001</v>
      </c>
      <c r="I413" s="14">
        <v>47.53</v>
      </c>
      <c r="J413" s="15">
        <f t="shared" si="223"/>
        <v>794.01241500000003</v>
      </c>
      <c r="K413" s="14">
        <v>31.145</v>
      </c>
      <c r="L413" s="15">
        <f t="shared" si="224"/>
        <v>520.29279750000001</v>
      </c>
      <c r="M413" s="14">
        <v>29.8</v>
      </c>
      <c r="N413" s="15">
        <f t="shared" si="225"/>
        <v>497.82390000000004</v>
      </c>
      <c r="O413" s="16">
        <v>29.58</v>
      </c>
      <c r="P413" s="15">
        <f t="shared" si="198"/>
        <v>725.77488000000005</v>
      </c>
      <c r="Q413" s="11">
        <v>60.67</v>
      </c>
      <c r="R413" s="15">
        <f t="shared" si="199"/>
        <v>1488.5991200000001</v>
      </c>
      <c r="S413" s="11">
        <v>76.3</v>
      </c>
      <c r="T413" s="15">
        <f t="shared" si="200"/>
        <v>1872.0968</v>
      </c>
      <c r="U413" s="11">
        <v>52.32</v>
      </c>
      <c r="V413" s="15">
        <f t="shared" si="201"/>
        <v>1283.72352</v>
      </c>
      <c r="W413" s="11">
        <v>85.68</v>
      </c>
      <c r="X413" s="15">
        <f t="shared" si="202"/>
        <v>2102.2444800000003</v>
      </c>
      <c r="Y413" s="11">
        <v>53.83</v>
      </c>
      <c r="Z413" s="15">
        <f t="shared" si="203"/>
        <v>1320.77288</v>
      </c>
      <c r="AA413" s="23">
        <v>77.667000000000002</v>
      </c>
      <c r="AB413" s="15">
        <f t="shared" si="204"/>
        <v>19056.375120000004</v>
      </c>
      <c r="AC413" s="19">
        <v>94.671000000000006</v>
      </c>
      <c r="AD413" s="15">
        <f t="shared" si="205"/>
        <v>23228.476560000003</v>
      </c>
      <c r="AE413" s="20">
        <v>83.24</v>
      </c>
      <c r="AF413" s="15">
        <f t="shared" si="206"/>
        <v>20423.7664</v>
      </c>
      <c r="AG413" s="21">
        <v>92.37</v>
      </c>
      <c r="AH413" s="15">
        <f t="shared" si="207"/>
        <v>15430.870350000003</v>
      </c>
      <c r="AI413" s="21">
        <v>112.32</v>
      </c>
      <c r="AJ413" s="15">
        <f t="shared" si="208"/>
        <v>18763.617600000001</v>
      </c>
      <c r="AK413" s="20">
        <v>149.6</v>
      </c>
      <c r="AL413" s="15">
        <f t="shared" si="209"/>
        <v>24991.428</v>
      </c>
      <c r="AM413" s="29">
        <v>786.1</v>
      </c>
      <c r="AN413" s="15">
        <f t="shared" si="210"/>
        <v>13132.193550000002</v>
      </c>
      <c r="AO413" s="22">
        <v>276.87</v>
      </c>
      <c r="AP413" s="15">
        <f t="shared" si="211"/>
        <v>6793.2823200000003</v>
      </c>
      <c r="AQ413" s="24">
        <f t="shared" si="212"/>
        <v>2.6988999999999983</v>
      </c>
      <c r="AR413" s="24">
        <f t="shared" si="213"/>
        <v>2.7119999999999997</v>
      </c>
      <c r="AS413" s="24">
        <f t="shared" si="214"/>
        <v>2.391099999999998</v>
      </c>
      <c r="AT413" s="24">
        <f t="shared" si="215"/>
        <v>2.7606000000000002</v>
      </c>
      <c r="AU413" s="24">
        <f t="shared" si="216"/>
        <v>2.8329999999999984</v>
      </c>
      <c r="AV413" s="24">
        <f t="shared" si="217"/>
        <v>2.5250999999999983</v>
      </c>
      <c r="AW413" s="24">
        <f t="shared" si="218"/>
        <v>2.9756999999999998</v>
      </c>
      <c r="AX413" s="24">
        <f t="shared" si="219"/>
        <v>2.6825999999999972</v>
      </c>
      <c r="AY413" s="24"/>
      <c r="AZ413" s="24"/>
      <c r="BA413" s="24"/>
      <c r="BB413" s="24"/>
      <c r="BC413" s="17">
        <v>16.705500000000001</v>
      </c>
      <c r="BD413" s="12">
        <v>24.536000000000001</v>
      </c>
    </row>
    <row r="414" spans="1:56">
      <c r="A414" s="2">
        <v>410</v>
      </c>
      <c r="B414" s="5">
        <v>39678</v>
      </c>
      <c r="C414" s="14">
        <v>40.79</v>
      </c>
      <c r="D414" s="4">
        <f t="shared" si="220"/>
        <v>673.4428999999999</v>
      </c>
      <c r="E414" s="14">
        <v>54.33</v>
      </c>
      <c r="F414" s="15">
        <f t="shared" si="221"/>
        <v>896.98829999999987</v>
      </c>
      <c r="G414" s="14">
        <v>63.64</v>
      </c>
      <c r="H414" s="15">
        <f t="shared" si="222"/>
        <v>1050.6963999999998</v>
      </c>
      <c r="I414" s="14">
        <v>46.95</v>
      </c>
      <c r="J414" s="15">
        <f t="shared" si="223"/>
        <v>775.14449999999999</v>
      </c>
      <c r="K414" s="14">
        <v>30.824999999999999</v>
      </c>
      <c r="L414" s="15">
        <f t="shared" si="224"/>
        <v>508.92074999999994</v>
      </c>
      <c r="M414" s="14">
        <v>29.35</v>
      </c>
      <c r="N414" s="15">
        <f t="shared" si="225"/>
        <v>484.56849999999997</v>
      </c>
      <c r="O414" s="16">
        <v>29.2</v>
      </c>
      <c r="P414" s="15">
        <f t="shared" si="198"/>
        <v>708.47959999999989</v>
      </c>
      <c r="Q414" s="11">
        <v>60.01</v>
      </c>
      <c r="R414" s="15">
        <f t="shared" si="199"/>
        <v>1456.0226299999999</v>
      </c>
      <c r="S414" s="11">
        <v>76.2</v>
      </c>
      <c r="T414" s="15">
        <f t="shared" si="200"/>
        <v>1848.8406</v>
      </c>
      <c r="U414" s="11">
        <v>51.79</v>
      </c>
      <c r="V414" s="15">
        <f t="shared" si="201"/>
        <v>1256.5807699999998</v>
      </c>
      <c r="W414" s="11">
        <v>86.29</v>
      </c>
      <c r="X414" s="15">
        <f t="shared" si="202"/>
        <v>2093.65427</v>
      </c>
      <c r="Y414" s="11">
        <v>53.56</v>
      </c>
      <c r="Z414" s="15">
        <f t="shared" si="203"/>
        <v>1299.52628</v>
      </c>
      <c r="AA414" s="23">
        <v>77.450999999999993</v>
      </c>
      <c r="AB414" s="15">
        <f t="shared" si="204"/>
        <v>18791.936129999998</v>
      </c>
      <c r="AC414" s="19">
        <v>94.745000000000005</v>
      </c>
      <c r="AD414" s="15">
        <f t="shared" si="205"/>
        <v>22987.979350000001</v>
      </c>
      <c r="AE414" s="20">
        <v>82.92</v>
      </c>
      <c r="AF414" s="15">
        <f t="shared" si="206"/>
        <v>20118.879599999997</v>
      </c>
      <c r="AG414" s="18">
        <v>92.64</v>
      </c>
      <c r="AH414" s="15">
        <f t="shared" si="207"/>
        <v>15294.863999999998</v>
      </c>
      <c r="AI414" s="21">
        <v>112.33</v>
      </c>
      <c r="AJ414" s="15">
        <f t="shared" si="208"/>
        <v>18545.682999999997</v>
      </c>
      <c r="AK414" s="20">
        <v>149.69999999999999</v>
      </c>
      <c r="AL414" s="15">
        <f t="shared" si="209"/>
        <v>24715.469999999994</v>
      </c>
      <c r="AM414" s="29">
        <v>799.9</v>
      </c>
      <c r="AN414" s="15">
        <f t="shared" si="210"/>
        <v>13206.348999999998</v>
      </c>
      <c r="AO414" s="22">
        <v>273.35000000000002</v>
      </c>
      <c r="AP414" s="15">
        <f t="shared" si="211"/>
        <v>6632.2910499999998</v>
      </c>
      <c r="AQ414" s="24">
        <f t="shared" si="212"/>
        <v>2.894400000000001</v>
      </c>
      <c r="AR414" s="24">
        <f t="shared" si="213"/>
        <v>2.9075000000000024</v>
      </c>
      <c r="AS414" s="24">
        <f t="shared" si="214"/>
        <v>2.6641000000000012</v>
      </c>
      <c r="AT414" s="24">
        <f t="shared" si="215"/>
        <v>2.9561000000000028</v>
      </c>
      <c r="AU414" s="24">
        <f t="shared" si="216"/>
        <v>3.0285000000000011</v>
      </c>
      <c r="AV414" s="24">
        <f t="shared" si="217"/>
        <v>2.7981000000000016</v>
      </c>
      <c r="AW414" s="24">
        <f t="shared" si="218"/>
        <v>3.1712000000000025</v>
      </c>
      <c r="AX414" s="24">
        <f t="shared" si="219"/>
        <v>2.9556000000000004</v>
      </c>
      <c r="AY414" s="24"/>
      <c r="AZ414" s="24"/>
      <c r="BA414" s="24"/>
      <c r="BB414" s="24"/>
      <c r="BC414" s="17">
        <v>16.509999999999998</v>
      </c>
      <c r="BD414" s="12">
        <v>24.262999999999998</v>
      </c>
    </row>
    <row r="415" spans="1:56">
      <c r="A415" s="2">
        <v>411</v>
      </c>
      <c r="B415" s="5">
        <v>39679</v>
      </c>
      <c r="C415" s="14">
        <v>40.369999999999997</v>
      </c>
      <c r="D415" s="4">
        <f t="shared" si="220"/>
        <v>665.82240999999999</v>
      </c>
      <c r="E415" s="14">
        <v>54.33</v>
      </c>
      <c r="F415" s="15">
        <f t="shared" si="221"/>
        <v>896.06469000000004</v>
      </c>
      <c r="G415" s="14">
        <v>62.95</v>
      </c>
      <c r="H415" s="15">
        <f t="shared" si="222"/>
        <v>1038.2343500000002</v>
      </c>
      <c r="I415" s="14">
        <v>46.6</v>
      </c>
      <c r="J415" s="15">
        <f t="shared" si="223"/>
        <v>768.57380000000012</v>
      </c>
      <c r="K415" s="14">
        <v>30.515000000000001</v>
      </c>
      <c r="L415" s="15">
        <f t="shared" si="224"/>
        <v>503.28389500000009</v>
      </c>
      <c r="M415" s="14">
        <v>28.71</v>
      </c>
      <c r="N415" s="15">
        <f t="shared" si="225"/>
        <v>473.51403000000005</v>
      </c>
      <c r="O415" s="16">
        <v>28.43</v>
      </c>
      <c r="P415" s="15">
        <f t="shared" si="198"/>
        <v>693.09496999999988</v>
      </c>
      <c r="Q415" s="11">
        <v>57.255000000000003</v>
      </c>
      <c r="R415" s="15">
        <f t="shared" si="199"/>
        <v>1395.819645</v>
      </c>
      <c r="S415" s="11">
        <v>74.599999999999994</v>
      </c>
      <c r="T415" s="15">
        <f t="shared" si="200"/>
        <v>1818.6733999999997</v>
      </c>
      <c r="U415" s="11">
        <v>49.79</v>
      </c>
      <c r="V415" s="15">
        <f t="shared" si="201"/>
        <v>1213.8304099999998</v>
      </c>
      <c r="W415" s="11">
        <v>84.78</v>
      </c>
      <c r="X415" s="15">
        <f t="shared" si="202"/>
        <v>2066.8516199999999</v>
      </c>
      <c r="Y415" s="11">
        <v>52.82</v>
      </c>
      <c r="Z415" s="15">
        <f t="shared" si="203"/>
        <v>1287.6987799999999</v>
      </c>
      <c r="AA415" s="23">
        <v>77.405000000000001</v>
      </c>
      <c r="AB415" s="15">
        <f t="shared" si="204"/>
        <v>18870.56495</v>
      </c>
      <c r="AC415" s="19">
        <v>94.637</v>
      </c>
      <c r="AD415" s="15">
        <f t="shared" si="205"/>
        <v>23071.554229999998</v>
      </c>
      <c r="AE415" s="20">
        <v>82.98</v>
      </c>
      <c r="AF415" s="15">
        <f t="shared" si="206"/>
        <v>20229.694199999998</v>
      </c>
      <c r="AG415" s="21">
        <v>92.94</v>
      </c>
      <c r="AH415" s="15">
        <f t="shared" si="207"/>
        <v>15328.594200000003</v>
      </c>
      <c r="AI415" s="21">
        <v>112.42</v>
      </c>
      <c r="AJ415" s="15">
        <f t="shared" si="208"/>
        <v>18541.430600000003</v>
      </c>
      <c r="AK415" s="20">
        <v>149.6</v>
      </c>
      <c r="AL415" s="15">
        <f t="shared" si="209"/>
        <v>24673.528000000002</v>
      </c>
      <c r="AM415" s="29">
        <v>814.5</v>
      </c>
      <c r="AN415" s="15">
        <f t="shared" si="210"/>
        <v>13433.548500000003</v>
      </c>
      <c r="AO415" s="22">
        <v>278.14999999999998</v>
      </c>
      <c r="AP415" s="15">
        <f t="shared" si="211"/>
        <v>6781.0188499999986</v>
      </c>
      <c r="AQ415" s="24">
        <f t="shared" si="212"/>
        <v>2.9113999999999969</v>
      </c>
      <c r="AR415" s="24">
        <f t="shared" si="213"/>
        <v>2.9244999999999983</v>
      </c>
      <c r="AS415" s="24">
        <f t="shared" si="214"/>
        <v>2.5481000000000016</v>
      </c>
      <c r="AT415" s="24">
        <f t="shared" si="215"/>
        <v>2.9730999999999987</v>
      </c>
      <c r="AU415" s="24">
        <f t="shared" si="216"/>
        <v>3.045499999999997</v>
      </c>
      <c r="AV415" s="24">
        <f t="shared" si="217"/>
        <v>2.6821000000000019</v>
      </c>
      <c r="AW415" s="24">
        <f t="shared" si="218"/>
        <v>3.1881999999999984</v>
      </c>
      <c r="AX415" s="24">
        <f t="shared" si="219"/>
        <v>2.8396000000000008</v>
      </c>
      <c r="AY415" s="24"/>
      <c r="AZ415" s="24"/>
      <c r="BA415" s="24"/>
      <c r="BB415" s="24"/>
      <c r="BC415" s="17">
        <v>16.493000000000002</v>
      </c>
      <c r="BD415" s="12">
        <v>24.378999999999998</v>
      </c>
    </row>
    <row r="416" spans="1:56">
      <c r="A416" s="2">
        <v>412</v>
      </c>
      <c r="B416" s="5">
        <v>39680</v>
      </c>
      <c r="C416" s="14">
        <v>40.19</v>
      </c>
      <c r="D416" s="4">
        <f t="shared" si="220"/>
        <v>666.06886999999995</v>
      </c>
      <c r="E416" s="14">
        <v>54.35</v>
      </c>
      <c r="F416" s="15">
        <f t="shared" si="221"/>
        <v>900.74255000000005</v>
      </c>
      <c r="G416" s="14">
        <v>63.21</v>
      </c>
      <c r="H416" s="15">
        <f t="shared" si="222"/>
        <v>1047.57933</v>
      </c>
      <c r="I416" s="14">
        <v>46.02</v>
      </c>
      <c r="J416" s="15">
        <f t="shared" si="223"/>
        <v>762.68946000000005</v>
      </c>
      <c r="K416" s="14">
        <v>30.33</v>
      </c>
      <c r="L416" s="15">
        <f t="shared" si="224"/>
        <v>502.65908999999999</v>
      </c>
      <c r="M416" s="14">
        <v>28.65</v>
      </c>
      <c r="N416" s="15">
        <f t="shared" si="225"/>
        <v>474.81644999999997</v>
      </c>
      <c r="O416" s="16">
        <v>28.7</v>
      </c>
      <c r="P416" s="15">
        <f t="shared" si="198"/>
        <v>700.73919999999998</v>
      </c>
      <c r="Q416" s="11">
        <v>57.05</v>
      </c>
      <c r="R416" s="15">
        <f t="shared" si="199"/>
        <v>1392.9328</v>
      </c>
      <c r="S416" s="11">
        <v>74.55</v>
      </c>
      <c r="T416" s="15">
        <f t="shared" si="200"/>
        <v>1820.2128</v>
      </c>
      <c r="U416" s="11">
        <v>50.28</v>
      </c>
      <c r="V416" s="15">
        <f t="shared" si="201"/>
        <v>1227.6364800000001</v>
      </c>
      <c r="W416" s="11">
        <v>85.23</v>
      </c>
      <c r="X416" s="15">
        <f t="shared" si="202"/>
        <v>2080.97568</v>
      </c>
      <c r="Y416" s="11">
        <v>52.9</v>
      </c>
      <c r="Z416" s="15">
        <f t="shared" si="203"/>
        <v>1291.6063999999999</v>
      </c>
      <c r="AA416" s="23">
        <v>77.367000000000004</v>
      </c>
      <c r="AB416" s="15">
        <f t="shared" si="204"/>
        <v>18889.926719999999</v>
      </c>
      <c r="AC416" s="19">
        <v>94.686000000000007</v>
      </c>
      <c r="AD416" s="15">
        <f t="shared" si="205"/>
        <v>23118.533759999998</v>
      </c>
      <c r="AE416" s="20">
        <v>82.72</v>
      </c>
      <c r="AF416" s="15">
        <f t="shared" si="206"/>
        <v>20196.915199999999</v>
      </c>
      <c r="AG416" s="21">
        <v>92.64</v>
      </c>
      <c r="AH416" s="15">
        <f t="shared" si="207"/>
        <v>15353.227200000001</v>
      </c>
      <c r="AI416" s="21">
        <v>112.25</v>
      </c>
      <c r="AJ416" s="15">
        <f t="shared" si="208"/>
        <v>18603.192500000001</v>
      </c>
      <c r="AK416" s="20">
        <v>149.9</v>
      </c>
      <c r="AL416" s="15">
        <f t="shared" si="209"/>
        <v>24842.927</v>
      </c>
      <c r="AM416" s="29">
        <v>812.5</v>
      </c>
      <c r="AN416" s="15">
        <f t="shared" si="210"/>
        <v>13465.5625</v>
      </c>
      <c r="AO416" s="22">
        <v>282.33</v>
      </c>
      <c r="AP416" s="15">
        <f t="shared" si="211"/>
        <v>6893.3692799999999</v>
      </c>
      <c r="AQ416" s="24">
        <f t="shared" si="212"/>
        <v>2.8313999999999986</v>
      </c>
      <c r="AR416" s="24">
        <f t="shared" si="213"/>
        <v>2.8445</v>
      </c>
      <c r="AS416" s="24">
        <f t="shared" si="214"/>
        <v>2.511099999999999</v>
      </c>
      <c r="AT416" s="24">
        <f t="shared" si="215"/>
        <v>2.8931000000000004</v>
      </c>
      <c r="AU416" s="24">
        <f t="shared" si="216"/>
        <v>2.9654999999999987</v>
      </c>
      <c r="AV416" s="24">
        <f t="shared" si="217"/>
        <v>2.6450999999999993</v>
      </c>
      <c r="AW416" s="24">
        <f t="shared" si="218"/>
        <v>3.1082000000000001</v>
      </c>
      <c r="AX416" s="24">
        <f t="shared" si="219"/>
        <v>2.8025999999999982</v>
      </c>
      <c r="AY416" s="24"/>
      <c r="AZ416" s="24"/>
      <c r="BA416" s="24"/>
      <c r="BB416" s="24"/>
      <c r="BC416" s="17">
        <v>16.573</v>
      </c>
      <c r="BD416" s="12">
        <v>24.416</v>
      </c>
    </row>
    <row r="417" spans="1:56">
      <c r="A417" s="2">
        <v>413</v>
      </c>
      <c r="B417" s="5">
        <v>39681</v>
      </c>
      <c r="C417" s="14">
        <v>40.049999999999997</v>
      </c>
      <c r="D417" s="4">
        <f t="shared" si="220"/>
        <v>653.67607499999997</v>
      </c>
      <c r="E417" s="14">
        <v>53.51</v>
      </c>
      <c r="F417" s="15">
        <f t="shared" si="221"/>
        <v>873.36346500000002</v>
      </c>
      <c r="G417" s="14">
        <v>63.55</v>
      </c>
      <c r="H417" s="15">
        <f t="shared" si="222"/>
        <v>1037.231325</v>
      </c>
      <c r="I417" s="14">
        <v>46.19</v>
      </c>
      <c r="J417" s="15">
        <f t="shared" si="223"/>
        <v>753.890085</v>
      </c>
      <c r="K417" s="14">
        <v>30.295000000000002</v>
      </c>
      <c r="L417" s="15">
        <f t="shared" si="224"/>
        <v>494.45984250000004</v>
      </c>
      <c r="M417" s="14">
        <v>28.75</v>
      </c>
      <c r="N417" s="15">
        <f t="shared" si="225"/>
        <v>469.24312500000002</v>
      </c>
      <c r="O417" s="16">
        <v>27.73</v>
      </c>
      <c r="P417" s="15">
        <f t="shared" si="198"/>
        <v>674.3797350000001</v>
      </c>
      <c r="Q417" s="11">
        <v>55.96</v>
      </c>
      <c r="R417" s="15">
        <f t="shared" si="199"/>
        <v>1360.91922</v>
      </c>
      <c r="S417" s="11">
        <v>74.2</v>
      </c>
      <c r="T417" s="15">
        <f t="shared" si="200"/>
        <v>1804.5069000000001</v>
      </c>
      <c r="U417" s="11">
        <v>50.9</v>
      </c>
      <c r="V417" s="15">
        <f t="shared" si="201"/>
        <v>1237.8625500000001</v>
      </c>
      <c r="W417" s="11">
        <v>83.26</v>
      </c>
      <c r="X417" s="15">
        <f t="shared" si="202"/>
        <v>2024.8415700000003</v>
      </c>
      <c r="Y417" s="11">
        <v>52.38</v>
      </c>
      <c r="Z417" s="15">
        <f t="shared" si="203"/>
        <v>1273.8554100000001</v>
      </c>
      <c r="AA417" s="23">
        <v>77.247</v>
      </c>
      <c r="AB417" s="15">
        <f t="shared" si="204"/>
        <v>18786.084165</v>
      </c>
      <c r="AC417" s="19">
        <v>94.328999999999994</v>
      </c>
      <c r="AD417" s="15">
        <f t="shared" si="205"/>
        <v>22940.341155000002</v>
      </c>
      <c r="AE417" s="20">
        <v>82.76</v>
      </c>
      <c r="AF417" s="15">
        <f t="shared" si="206"/>
        <v>20126.818200000002</v>
      </c>
      <c r="AG417" s="18">
        <v>92.51</v>
      </c>
      <c r="AH417" s="15">
        <f t="shared" si="207"/>
        <v>15099.01965</v>
      </c>
      <c r="AI417" s="21">
        <v>112.27</v>
      </c>
      <c r="AJ417" s="15">
        <f t="shared" si="208"/>
        <v>18324.14805</v>
      </c>
      <c r="AK417" s="20">
        <v>150</v>
      </c>
      <c r="AL417" s="15">
        <f t="shared" si="209"/>
        <v>24482.25</v>
      </c>
      <c r="AM417" s="29">
        <v>836.2</v>
      </c>
      <c r="AN417" s="15">
        <f t="shared" si="210"/>
        <v>13648.0383</v>
      </c>
      <c r="AO417" s="22">
        <v>296.31</v>
      </c>
      <c r="AP417" s="15">
        <f t="shared" si="211"/>
        <v>7206.1110450000006</v>
      </c>
      <c r="AQ417" s="24">
        <f t="shared" si="212"/>
        <v>3.0828999999999986</v>
      </c>
      <c r="AR417" s="24">
        <f t="shared" si="213"/>
        <v>3.0960000000000001</v>
      </c>
      <c r="AS417" s="24">
        <f t="shared" si="214"/>
        <v>2.6075999999999979</v>
      </c>
      <c r="AT417" s="24">
        <f t="shared" si="215"/>
        <v>3.1446000000000005</v>
      </c>
      <c r="AU417" s="24">
        <f t="shared" si="216"/>
        <v>3.2169999999999987</v>
      </c>
      <c r="AV417" s="24">
        <f t="shared" si="217"/>
        <v>2.7415999999999983</v>
      </c>
      <c r="AW417" s="24">
        <f t="shared" si="218"/>
        <v>3.3597000000000001</v>
      </c>
      <c r="AX417" s="24">
        <f t="shared" si="219"/>
        <v>2.8990999999999971</v>
      </c>
      <c r="AY417" s="24"/>
      <c r="AZ417" s="24"/>
      <c r="BA417" s="24"/>
      <c r="BB417" s="24"/>
      <c r="BC417" s="17">
        <v>16.3215</v>
      </c>
      <c r="BD417" s="12">
        <v>24.319500000000001</v>
      </c>
    </row>
    <row r="418" spans="1:56">
      <c r="A418" s="2">
        <v>414</v>
      </c>
      <c r="B418" s="5">
        <v>39682</v>
      </c>
      <c r="C418" s="14">
        <v>40.51</v>
      </c>
      <c r="D418" s="4">
        <f t="shared" si="220"/>
        <v>668.43525499999987</v>
      </c>
      <c r="E418" s="14">
        <v>54.37</v>
      </c>
      <c r="F418" s="15">
        <f t="shared" si="221"/>
        <v>897.13218499999994</v>
      </c>
      <c r="G418" s="14">
        <v>65.55</v>
      </c>
      <c r="H418" s="15">
        <f t="shared" si="222"/>
        <v>1081.6077749999999</v>
      </c>
      <c r="I418" s="14">
        <v>46.39</v>
      </c>
      <c r="J418" s="15">
        <f t="shared" si="223"/>
        <v>765.45819499999993</v>
      </c>
      <c r="K418" s="14">
        <v>30.555</v>
      </c>
      <c r="L418" s="15">
        <f t="shared" si="224"/>
        <v>504.17277749999994</v>
      </c>
      <c r="M418" s="14">
        <v>29.12</v>
      </c>
      <c r="N418" s="15">
        <f t="shared" si="225"/>
        <v>480.49455999999998</v>
      </c>
      <c r="O418" s="16">
        <v>28.63</v>
      </c>
      <c r="P418" s="15">
        <f t="shared" si="198"/>
        <v>698.85829999999999</v>
      </c>
      <c r="Q418" s="11">
        <v>57.604999999999997</v>
      </c>
      <c r="R418" s="15">
        <f t="shared" si="199"/>
        <v>1406.13805</v>
      </c>
      <c r="S418" s="11">
        <v>74.650000000000006</v>
      </c>
      <c r="T418" s="15">
        <f t="shared" si="200"/>
        <v>1822.2065000000002</v>
      </c>
      <c r="U418" s="11">
        <v>54.1</v>
      </c>
      <c r="V418" s="15">
        <f t="shared" si="201"/>
        <v>1320.5810000000001</v>
      </c>
      <c r="W418" s="11">
        <v>84.87</v>
      </c>
      <c r="X418" s="15">
        <f t="shared" si="202"/>
        <v>2071.6767</v>
      </c>
      <c r="Y418" s="11">
        <v>52.93</v>
      </c>
      <c r="Z418" s="15">
        <f t="shared" si="203"/>
        <v>1292.0213000000001</v>
      </c>
      <c r="AA418" s="23">
        <v>77.12</v>
      </c>
      <c r="AB418" s="15">
        <f t="shared" si="204"/>
        <v>18824.992000000002</v>
      </c>
      <c r="AC418" s="19">
        <v>94.024000000000001</v>
      </c>
      <c r="AD418" s="15">
        <f t="shared" si="205"/>
        <v>22951.258400000002</v>
      </c>
      <c r="AE418" s="20">
        <v>83.14</v>
      </c>
      <c r="AF418" s="15">
        <f t="shared" si="206"/>
        <v>20294.474000000002</v>
      </c>
      <c r="AG418" s="21">
        <v>92.49</v>
      </c>
      <c r="AH418" s="15">
        <f t="shared" si="207"/>
        <v>15261.312449999998</v>
      </c>
      <c r="AI418" s="21">
        <v>112.27</v>
      </c>
      <c r="AJ418" s="15">
        <f t="shared" si="208"/>
        <v>18525.111349999999</v>
      </c>
      <c r="AK418" s="20">
        <v>149.80000000000001</v>
      </c>
      <c r="AL418" s="15">
        <f t="shared" si="209"/>
        <v>24717.749</v>
      </c>
      <c r="AM418" s="29">
        <v>822.3</v>
      </c>
      <c r="AN418" s="15">
        <f t="shared" si="210"/>
        <v>13568.361149999999</v>
      </c>
      <c r="AO418" s="22">
        <v>285</v>
      </c>
      <c r="AP418" s="15">
        <f t="shared" si="211"/>
        <v>6956.85</v>
      </c>
      <c r="AQ418" s="24">
        <f t="shared" si="212"/>
        <v>2.9039000000000001</v>
      </c>
      <c r="AR418" s="24">
        <f t="shared" si="213"/>
        <v>2.9170000000000016</v>
      </c>
      <c r="AS418" s="24">
        <f t="shared" si="214"/>
        <v>2.5170999999999992</v>
      </c>
      <c r="AT418" s="24">
        <f t="shared" si="215"/>
        <v>2.965600000000002</v>
      </c>
      <c r="AU418" s="24">
        <f t="shared" si="216"/>
        <v>3.0380000000000003</v>
      </c>
      <c r="AV418" s="24">
        <f t="shared" si="217"/>
        <v>2.6510999999999996</v>
      </c>
      <c r="AW418" s="24">
        <f t="shared" si="218"/>
        <v>3.1807000000000016</v>
      </c>
      <c r="AX418" s="24">
        <f t="shared" si="219"/>
        <v>2.8085999999999984</v>
      </c>
      <c r="AY418" s="24"/>
      <c r="AZ418" s="24"/>
      <c r="BA418" s="24"/>
      <c r="BB418" s="24"/>
      <c r="BC418" s="17">
        <v>16.500499999999999</v>
      </c>
      <c r="BD418" s="12">
        <v>24.41</v>
      </c>
    </row>
    <row r="419" spans="1:56">
      <c r="A419" s="2">
        <v>415</v>
      </c>
      <c r="B419" s="5">
        <v>39685</v>
      </c>
      <c r="C419" s="14">
        <v>39.24</v>
      </c>
      <c r="D419" s="4">
        <f t="shared" si="220"/>
        <v>650.50110000000006</v>
      </c>
      <c r="E419" s="14">
        <v>53.57</v>
      </c>
      <c r="F419" s="15">
        <f t="shared" si="221"/>
        <v>888.05667500000004</v>
      </c>
      <c r="G419" s="14">
        <v>64.069999999999993</v>
      </c>
      <c r="H419" s="15">
        <f t="shared" si="222"/>
        <v>1062.1204249999998</v>
      </c>
      <c r="I419" s="14">
        <v>45.87</v>
      </c>
      <c r="J419" s="15">
        <f t="shared" si="223"/>
        <v>760.40992499999993</v>
      </c>
      <c r="K419" s="14">
        <v>29.855</v>
      </c>
      <c r="L419" s="15">
        <f t="shared" si="224"/>
        <v>494.92126250000001</v>
      </c>
      <c r="M419" s="14">
        <v>28.32</v>
      </c>
      <c r="N419" s="15">
        <f t="shared" si="225"/>
        <v>469.47480000000002</v>
      </c>
      <c r="O419" s="16">
        <v>28.14</v>
      </c>
      <c r="P419" s="15">
        <f t="shared" si="198"/>
        <v>687.93858000000012</v>
      </c>
      <c r="Q419" s="11">
        <v>56.89</v>
      </c>
      <c r="R419" s="15">
        <f t="shared" si="199"/>
        <v>1390.7898300000002</v>
      </c>
      <c r="S419" s="11">
        <v>73.44</v>
      </c>
      <c r="T419" s="15">
        <f t="shared" si="200"/>
        <v>1795.38768</v>
      </c>
      <c r="U419" s="11">
        <v>54.36</v>
      </c>
      <c r="V419" s="15">
        <f t="shared" si="201"/>
        <v>1328.9389200000001</v>
      </c>
      <c r="W419" s="11">
        <v>82.67</v>
      </c>
      <c r="X419" s="15">
        <f t="shared" si="202"/>
        <v>2021.0334900000003</v>
      </c>
      <c r="Y419" s="11">
        <v>52.23</v>
      </c>
      <c r="Z419" s="15">
        <f t="shared" si="203"/>
        <v>1276.86681</v>
      </c>
      <c r="AA419" s="23">
        <v>77.242999999999995</v>
      </c>
      <c r="AB419" s="15">
        <f t="shared" si="204"/>
        <v>18883.59621</v>
      </c>
      <c r="AC419" s="19">
        <v>94.417000000000002</v>
      </c>
      <c r="AD419" s="15">
        <f t="shared" si="205"/>
        <v>23082.123990000004</v>
      </c>
      <c r="AE419" s="20">
        <v>83.24</v>
      </c>
      <c r="AF419" s="15">
        <f t="shared" si="206"/>
        <v>20349.682800000002</v>
      </c>
      <c r="AG419" s="21">
        <v>92.41</v>
      </c>
      <c r="AH419" s="15">
        <f t="shared" si="207"/>
        <v>15319.267749999999</v>
      </c>
      <c r="AI419" s="21">
        <v>112.14</v>
      </c>
      <c r="AJ419" s="15">
        <f t="shared" si="208"/>
        <v>18590.0085</v>
      </c>
      <c r="AK419" s="20">
        <v>150.05000000000001</v>
      </c>
      <c r="AL419" s="15">
        <f t="shared" si="209"/>
        <v>24874.53875</v>
      </c>
      <c r="AM419" s="29">
        <v>821.8</v>
      </c>
      <c r="AN419" s="15">
        <f t="shared" si="210"/>
        <v>13623.389499999999</v>
      </c>
      <c r="AO419" s="22">
        <v>281.45999999999998</v>
      </c>
      <c r="AP419" s="15">
        <f t="shared" si="211"/>
        <v>6880.8526200000006</v>
      </c>
      <c r="AQ419" s="24">
        <f t="shared" si="212"/>
        <v>2.8268999999999984</v>
      </c>
      <c r="AR419" s="24">
        <f t="shared" si="213"/>
        <v>2.84</v>
      </c>
      <c r="AS419" s="24">
        <f t="shared" si="214"/>
        <v>2.4800999999999966</v>
      </c>
      <c r="AT419" s="24">
        <f t="shared" si="215"/>
        <v>2.8886000000000003</v>
      </c>
      <c r="AU419" s="24">
        <f t="shared" si="216"/>
        <v>2.9609999999999985</v>
      </c>
      <c r="AV419" s="24">
        <f t="shared" si="217"/>
        <v>2.614099999999997</v>
      </c>
      <c r="AW419" s="24">
        <f t="shared" si="218"/>
        <v>3.1036999999999999</v>
      </c>
      <c r="AX419" s="24">
        <f t="shared" si="219"/>
        <v>2.7715999999999958</v>
      </c>
      <c r="AY419" s="24"/>
      <c r="AZ419" s="24"/>
      <c r="BA419" s="24"/>
      <c r="BB419" s="24"/>
      <c r="BC419" s="17">
        <v>16.577500000000001</v>
      </c>
      <c r="BD419" s="12">
        <v>24.447000000000003</v>
      </c>
    </row>
    <row r="420" spans="1:56">
      <c r="A420" s="2">
        <v>416</v>
      </c>
      <c r="B420" s="5">
        <v>39686</v>
      </c>
      <c r="C420" s="14">
        <v>39.67</v>
      </c>
      <c r="D420" s="4">
        <f t="shared" si="220"/>
        <v>665.42458000000011</v>
      </c>
      <c r="E420" s="14">
        <v>53.52</v>
      </c>
      <c r="F420" s="15">
        <f t="shared" si="221"/>
        <v>897.74448000000007</v>
      </c>
      <c r="G420" s="14">
        <v>63.46</v>
      </c>
      <c r="H420" s="15">
        <f t="shared" si="222"/>
        <v>1064.47804</v>
      </c>
      <c r="I420" s="14">
        <v>46.49</v>
      </c>
      <c r="J420" s="15">
        <f t="shared" si="223"/>
        <v>779.82326000000012</v>
      </c>
      <c r="K420" s="14">
        <v>29.46</v>
      </c>
      <c r="L420" s="15">
        <f t="shared" si="224"/>
        <v>494.16204000000005</v>
      </c>
      <c r="M420" s="14">
        <v>28.27</v>
      </c>
      <c r="N420" s="15">
        <f t="shared" si="225"/>
        <v>474.20098000000002</v>
      </c>
      <c r="O420" s="16">
        <v>27.91</v>
      </c>
      <c r="P420" s="15">
        <f t="shared" si="198"/>
        <v>685.67892500000005</v>
      </c>
      <c r="Q420" s="11">
        <v>57.05</v>
      </c>
      <c r="R420" s="15">
        <f t="shared" si="199"/>
        <v>1401.575875</v>
      </c>
      <c r="S420" s="11">
        <v>73.5</v>
      </c>
      <c r="T420" s="15">
        <f t="shared" si="200"/>
        <v>1805.7112500000003</v>
      </c>
      <c r="U420" s="11">
        <v>55.16</v>
      </c>
      <c r="V420" s="15">
        <f t="shared" si="201"/>
        <v>1355.1433</v>
      </c>
      <c r="W420" s="11">
        <v>83.8</v>
      </c>
      <c r="X420" s="15">
        <f t="shared" si="202"/>
        <v>2058.7565</v>
      </c>
      <c r="Y420" s="11">
        <v>53.16</v>
      </c>
      <c r="Z420" s="15">
        <f t="shared" si="203"/>
        <v>1306.0083</v>
      </c>
      <c r="AA420" s="23">
        <v>77.554000000000002</v>
      </c>
      <c r="AB420" s="15">
        <f t="shared" si="204"/>
        <v>19053.078950000003</v>
      </c>
      <c r="AC420" s="19">
        <v>94.42</v>
      </c>
      <c r="AD420" s="15">
        <f t="shared" si="205"/>
        <v>23196.633500000004</v>
      </c>
      <c r="AE420" s="20">
        <v>82.74</v>
      </c>
      <c r="AF420" s="15">
        <f t="shared" si="206"/>
        <v>20327.1495</v>
      </c>
      <c r="AG420" s="21">
        <v>92.72</v>
      </c>
      <c r="AH420" s="15">
        <f t="shared" si="207"/>
        <v>15552.852800000001</v>
      </c>
      <c r="AI420" s="21">
        <v>111.87</v>
      </c>
      <c r="AJ420" s="15">
        <f t="shared" si="208"/>
        <v>18765.073800000002</v>
      </c>
      <c r="AK420" s="20">
        <v>150.80000000000001</v>
      </c>
      <c r="AL420" s="15">
        <f t="shared" si="209"/>
        <v>25295.192000000003</v>
      </c>
      <c r="AM420" s="29">
        <v>824.9</v>
      </c>
      <c r="AN420" s="15">
        <f t="shared" si="210"/>
        <v>13836.872600000001</v>
      </c>
      <c r="AO420" s="22">
        <v>285.48</v>
      </c>
      <c r="AP420" s="15">
        <f t="shared" si="211"/>
        <v>7013.5299000000014</v>
      </c>
      <c r="AQ420" s="24">
        <f t="shared" si="212"/>
        <v>2.6303999999999981</v>
      </c>
      <c r="AR420" s="24">
        <f t="shared" si="213"/>
        <v>2.6434999999999995</v>
      </c>
      <c r="AS420" s="24">
        <f t="shared" si="214"/>
        <v>2.3595999999999968</v>
      </c>
      <c r="AT420" s="24">
        <f t="shared" si="215"/>
        <v>2.6920999999999999</v>
      </c>
      <c r="AU420" s="24">
        <f t="shared" si="216"/>
        <v>2.7644999999999982</v>
      </c>
      <c r="AV420" s="24">
        <f t="shared" si="217"/>
        <v>2.4935999999999972</v>
      </c>
      <c r="AW420" s="24">
        <f t="shared" si="218"/>
        <v>2.9071999999999996</v>
      </c>
      <c r="AX420" s="24">
        <f t="shared" si="219"/>
        <v>2.651099999999996</v>
      </c>
      <c r="AY420" s="24"/>
      <c r="AZ420" s="24"/>
      <c r="BA420" s="24"/>
      <c r="BB420" s="24"/>
      <c r="BC420" s="17">
        <v>16.774000000000001</v>
      </c>
      <c r="BD420" s="12">
        <v>24.567500000000003</v>
      </c>
    </row>
    <row r="421" spans="1:56">
      <c r="A421" s="2">
        <v>417</v>
      </c>
      <c r="B421" s="5">
        <v>39687</v>
      </c>
      <c r="C421" s="14">
        <v>40.65</v>
      </c>
      <c r="D421" s="4">
        <f t="shared" si="220"/>
        <v>681.45659999999998</v>
      </c>
      <c r="E421" s="14">
        <v>53.79</v>
      </c>
      <c r="F421" s="15">
        <f t="shared" si="221"/>
        <v>901.73555999999996</v>
      </c>
      <c r="G421" s="14">
        <v>64.52</v>
      </c>
      <c r="H421" s="15">
        <f t="shared" si="222"/>
        <v>1081.6132799999998</v>
      </c>
      <c r="I421" s="14">
        <v>46.59</v>
      </c>
      <c r="J421" s="15">
        <f t="shared" si="223"/>
        <v>781.03476000000001</v>
      </c>
      <c r="K421" s="14">
        <v>29.835000000000001</v>
      </c>
      <c r="L421" s="15">
        <f t="shared" si="224"/>
        <v>500.15393999999998</v>
      </c>
      <c r="M421" s="14">
        <v>28.22</v>
      </c>
      <c r="N421" s="15">
        <f t="shared" si="225"/>
        <v>473.08007999999995</v>
      </c>
      <c r="O421" s="16">
        <v>27.655000000000001</v>
      </c>
      <c r="P421" s="15">
        <f t="shared" si="198"/>
        <v>682.24885000000006</v>
      </c>
      <c r="Q421" s="11">
        <v>56.77</v>
      </c>
      <c r="R421" s="15">
        <f t="shared" si="199"/>
        <v>1400.5159000000001</v>
      </c>
      <c r="S421" s="11">
        <v>73.7</v>
      </c>
      <c r="T421" s="15">
        <f t="shared" si="200"/>
        <v>1818.1790000000001</v>
      </c>
      <c r="U421" s="11">
        <v>57.1</v>
      </c>
      <c r="V421" s="15">
        <f t="shared" si="201"/>
        <v>1408.6570000000002</v>
      </c>
      <c r="W421" s="11">
        <v>83.01</v>
      </c>
      <c r="X421" s="15">
        <f t="shared" si="202"/>
        <v>2047.8567000000003</v>
      </c>
      <c r="Y421" s="11">
        <v>53.54</v>
      </c>
      <c r="Z421" s="15">
        <f t="shared" si="203"/>
        <v>1320.8318000000002</v>
      </c>
      <c r="AA421" s="23">
        <v>77.510000000000005</v>
      </c>
      <c r="AB421" s="15">
        <f t="shared" si="204"/>
        <v>19121.717000000004</v>
      </c>
      <c r="AC421" s="19">
        <v>94.113</v>
      </c>
      <c r="AD421" s="15">
        <f t="shared" si="205"/>
        <v>23217.677100000001</v>
      </c>
      <c r="AE421" s="20">
        <v>82.85</v>
      </c>
      <c r="AF421" s="15">
        <f t="shared" si="206"/>
        <v>20439.095000000001</v>
      </c>
      <c r="AG421" s="21">
        <v>92.74</v>
      </c>
      <c r="AH421" s="15">
        <f t="shared" si="207"/>
        <v>15546.933599999997</v>
      </c>
      <c r="AI421" s="21">
        <v>111.87</v>
      </c>
      <c r="AJ421" s="15">
        <f t="shared" si="208"/>
        <v>18753.8868</v>
      </c>
      <c r="AK421" s="20">
        <v>151.15</v>
      </c>
      <c r="AL421" s="15">
        <f t="shared" si="209"/>
        <v>25338.786</v>
      </c>
      <c r="AM421" s="29">
        <v>827.4</v>
      </c>
      <c r="AN421" s="15">
        <f t="shared" si="210"/>
        <v>13870.533599999999</v>
      </c>
      <c r="AO421" s="22">
        <v>292.55</v>
      </c>
      <c r="AP421" s="15">
        <f t="shared" si="211"/>
        <v>7217.2085000000006</v>
      </c>
      <c r="AQ421" s="24">
        <f t="shared" si="212"/>
        <v>2.6403999999999996</v>
      </c>
      <c r="AR421" s="24">
        <f t="shared" si="213"/>
        <v>2.6535000000000011</v>
      </c>
      <c r="AS421" s="24">
        <f t="shared" si="214"/>
        <v>2.2570999999999977</v>
      </c>
      <c r="AT421" s="24">
        <f t="shared" si="215"/>
        <v>2.7021000000000015</v>
      </c>
      <c r="AU421" s="24">
        <f t="shared" si="216"/>
        <v>2.7744999999999997</v>
      </c>
      <c r="AV421" s="24">
        <f t="shared" si="217"/>
        <v>2.391099999999998</v>
      </c>
      <c r="AW421" s="24">
        <f t="shared" si="218"/>
        <v>2.9172000000000011</v>
      </c>
      <c r="AX421" s="24">
        <f t="shared" si="219"/>
        <v>2.5485999999999969</v>
      </c>
      <c r="AY421" s="24"/>
      <c r="AZ421" s="24"/>
      <c r="BA421" s="24"/>
      <c r="BB421" s="24"/>
      <c r="BC421" s="17">
        <v>16.763999999999999</v>
      </c>
      <c r="BD421" s="12">
        <v>24.67</v>
      </c>
    </row>
    <row r="422" spans="1:56">
      <c r="A422" s="2">
        <v>418</v>
      </c>
      <c r="B422" s="5">
        <v>39688</v>
      </c>
      <c r="C422" s="14">
        <v>41.36</v>
      </c>
      <c r="D422" s="4">
        <f t="shared" si="220"/>
        <v>695.67520000000002</v>
      </c>
      <c r="E422" s="14">
        <v>53.12</v>
      </c>
      <c r="F422" s="15">
        <f t="shared" si="221"/>
        <v>893.47839999999997</v>
      </c>
      <c r="G422" s="14">
        <v>66.34</v>
      </c>
      <c r="H422" s="15">
        <f t="shared" si="222"/>
        <v>1115.8388</v>
      </c>
      <c r="I422" s="14">
        <v>47.09</v>
      </c>
      <c r="J422" s="15">
        <f t="shared" si="223"/>
        <v>792.05380000000002</v>
      </c>
      <c r="K422" s="14">
        <v>30.61</v>
      </c>
      <c r="L422" s="15">
        <f t="shared" si="224"/>
        <v>514.86019999999996</v>
      </c>
      <c r="M422" s="14">
        <v>28.83</v>
      </c>
      <c r="N422" s="15">
        <f t="shared" si="225"/>
        <v>484.92059999999998</v>
      </c>
      <c r="O422" s="16">
        <v>28.26</v>
      </c>
      <c r="P422" s="15">
        <f t="shared" si="198"/>
        <v>698.16329999999994</v>
      </c>
      <c r="Q422" s="11">
        <v>57.93</v>
      </c>
      <c r="R422" s="15">
        <f t="shared" si="199"/>
        <v>1431.1606499999998</v>
      </c>
      <c r="S422" s="11">
        <v>75.150000000000006</v>
      </c>
      <c r="T422" s="15">
        <f t="shared" si="200"/>
        <v>1856.5807500000001</v>
      </c>
      <c r="U422" s="11">
        <v>57.39</v>
      </c>
      <c r="V422" s="15">
        <f t="shared" si="201"/>
        <v>1417.8199499999998</v>
      </c>
      <c r="W422" s="11">
        <v>83.84</v>
      </c>
      <c r="X422" s="15">
        <f t="shared" si="202"/>
        <v>2071.2671999999998</v>
      </c>
      <c r="Y422" s="11">
        <v>54.1</v>
      </c>
      <c r="Z422" s="15">
        <f t="shared" si="203"/>
        <v>1336.5404999999998</v>
      </c>
      <c r="AA422" s="23">
        <v>77.438999999999993</v>
      </c>
      <c r="AB422" s="15">
        <f t="shared" si="204"/>
        <v>19131.304949999998</v>
      </c>
      <c r="AC422" s="19">
        <v>93.947000000000003</v>
      </c>
      <c r="AD422" s="15">
        <f t="shared" si="205"/>
        <v>23209.606349999998</v>
      </c>
      <c r="AE422" s="20">
        <v>82.88</v>
      </c>
      <c r="AF422" s="15">
        <f t="shared" si="206"/>
        <v>20475.503999999997</v>
      </c>
      <c r="AG422" s="21">
        <v>92.79</v>
      </c>
      <c r="AH422" s="15">
        <f t="shared" si="207"/>
        <v>15607.278000000002</v>
      </c>
      <c r="AI422" s="21">
        <v>112.13</v>
      </c>
      <c r="AJ422" s="15">
        <f t="shared" si="208"/>
        <v>18860.266</v>
      </c>
      <c r="AK422" s="20">
        <v>151.1</v>
      </c>
      <c r="AL422" s="15">
        <f t="shared" si="209"/>
        <v>25415.02</v>
      </c>
      <c r="AM422" s="29">
        <v>833.8</v>
      </c>
      <c r="AN422" s="15">
        <f t="shared" si="210"/>
        <v>14024.516</v>
      </c>
      <c r="AO422" s="22">
        <v>286.45</v>
      </c>
      <c r="AP422" s="15">
        <f t="shared" si="211"/>
        <v>7076.7472499999994</v>
      </c>
      <c r="AQ422" s="24">
        <f t="shared" si="212"/>
        <v>2.5843999999999987</v>
      </c>
      <c r="AR422" s="24">
        <f t="shared" si="213"/>
        <v>2.5975000000000001</v>
      </c>
      <c r="AS422" s="24">
        <f t="shared" si="214"/>
        <v>2.2221000000000011</v>
      </c>
      <c r="AT422" s="24">
        <f t="shared" si="215"/>
        <v>2.6461000000000006</v>
      </c>
      <c r="AU422" s="24">
        <f t="shared" si="216"/>
        <v>2.7184999999999988</v>
      </c>
      <c r="AV422" s="24">
        <f t="shared" si="217"/>
        <v>2.3561000000000014</v>
      </c>
      <c r="AW422" s="24">
        <f t="shared" si="218"/>
        <v>2.8612000000000002</v>
      </c>
      <c r="AX422" s="24">
        <f t="shared" si="219"/>
        <v>2.5136000000000003</v>
      </c>
      <c r="AY422" s="24"/>
      <c r="AZ422" s="24"/>
      <c r="BA422" s="24"/>
      <c r="BB422" s="24"/>
      <c r="BC422" s="17">
        <v>16.82</v>
      </c>
      <c r="BD422" s="12">
        <v>24.704999999999998</v>
      </c>
    </row>
    <row r="423" spans="1:56">
      <c r="A423" s="2">
        <v>419</v>
      </c>
      <c r="B423" s="5">
        <v>39689</v>
      </c>
      <c r="C423" s="14">
        <v>41.36</v>
      </c>
      <c r="D423" s="4">
        <f t="shared" si="220"/>
        <v>699.19080000000008</v>
      </c>
      <c r="E423" s="14">
        <v>52.07</v>
      </c>
      <c r="F423" s="15">
        <f t="shared" si="221"/>
        <v>880.24335000000008</v>
      </c>
      <c r="G423" s="14">
        <v>65.56</v>
      </c>
      <c r="H423" s="15">
        <f t="shared" si="222"/>
        <v>1108.2918000000002</v>
      </c>
      <c r="I423" s="14">
        <v>46.97</v>
      </c>
      <c r="J423" s="15">
        <f t="shared" si="223"/>
        <v>794.02785000000006</v>
      </c>
      <c r="K423" s="14">
        <v>30.305</v>
      </c>
      <c r="L423" s="15">
        <f t="shared" si="224"/>
        <v>512.30602499999998</v>
      </c>
      <c r="M423" s="14">
        <v>28.1</v>
      </c>
      <c r="N423" s="15">
        <f t="shared" si="225"/>
        <v>475.03050000000007</v>
      </c>
      <c r="O423" s="16">
        <v>28</v>
      </c>
      <c r="P423" s="15">
        <f t="shared" si="198"/>
        <v>694.26</v>
      </c>
      <c r="Q423" s="11">
        <v>58.2</v>
      </c>
      <c r="R423" s="15">
        <f t="shared" si="199"/>
        <v>1443.0690000000002</v>
      </c>
      <c r="S423" s="11">
        <v>74.349999999999994</v>
      </c>
      <c r="T423" s="15">
        <f t="shared" si="200"/>
        <v>1843.5082500000001</v>
      </c>
      <c r="U423" s="11">
        <v>57.66</v>
      </c>
      <c r="V423" s="15">
        <f t="shared" si="201"/>
        <v>1429.6796999999999</v>
      </c>
      <c r="W423" s="11">
        <v>85.8</v>
      </c>
      <c r="X423" s="15">
        <f t="shared" si="202"/>
        <v>2127.4110000000001</v>
      </c>
      <c r="Y423" s="11">
        <v>53.94</v>
      </c>
      <c r="Z423" s="15">
        <f t="shared" si="203"/>
        <v>1337.4422999999999</v>
      </c>
      <c r="AA423" s="23">
        <v>77.521000000000001</v>
      </c>
      <c r="AB423" s="15">
        <f t="shared" si="204"/>
        <v>19221.33195</v>
      </c>
      <c r="AC423" s="19">
        <v>94.034999999999997</v>
      </c>
      <c r="AD423" s="15">
        <f t="shared" si="205"/>
        <v>23315.978250000004</v>
      </c>
      <c r="AE423" s="20">
        <v>82.13</v>
      </c>
      <c r="AF423" s="15">
        <f t="shared" si="206"/>
        <v>20364.1335</v>
      </c>
      <c r="AG423" s="21">
        <v>92.75</v>
      </c>
      <c r="AH423" s="15">
        <f t="shared" si="207"/>
        <v>15679.387500000001</v>
      </c>
      <c r="AI423" s="21">
        <v>112.12</v>
      </c>
      <c r="AJ423" s="15">
        <f t="shared" si="208"/>
        <v>18953.886000000002</v>
      </c>
      <c r="AK423" s="20">
        <v>151.80000000000001</v>
      </c>
      <c r="AL423" s="15">
        <f t="shared" si="209"/>
        <v>25661.790000000005</v>
      </c>
      <c r="AM423" s="29">
        <v>830.7</v>
      </c>
      <c r="AN423" s="15">
        <f t="shared" si="210"/>
        <v>14042.983500000002</v>
      </c>
      <c r="AO423" s="22">
        <v>285.98</v>
      </c>
      <c r="AP423" s="15">
        <f t="shared" si="211"/>
        <v>7090.8741000000009</v>
      </c>
      <c r="AQ423" s="24">
        <f t="shared" si="212"/>
        <v>2.4993999999999978</v>
      </c>
      <c r="AR423" s="24">
        <f t="shared" si="213"/>
        <v>2.5124999999999993</v>
      </c>
      <c r="AS423" s="24">
        <f t="shared" si="214"/>
        <v>2.1320999999999977</v>
      </c>
      <c r="AT423" s="24">
        <f t="shared" si="215"/>
        <v>2.5610999999999997</v>
      </c>
      <c r="AU423" s="24">
        <f t="shared" si="216"/>
        <v>2.633499999999998</v>
      </c>
      <c r="AV423" s="24">
        <f t="shared" si="217"/>
        <v>2.266099999999998</v>
      </c>
      <c r="AW423" s="24">
        <f t="shared" si="218"/>
        <v>2.7761999999999993</v>
      </c>
      <c r="AX423" s="24">
        <f t="shared" si="219"/>
        <v>2.4235999999999969</v>
      </c>
      <c r="AY423" s="24"/>
      <c r="AZ423" s="24"/>
      <c r="BA423" s="24"/>
      <c r="BB423" s="24"/>
      <c r="BC423" s="17">
        <v>16.905000000000001</v>
      </c>
      <c r="BD423" s="12">
        <v>24.795000000000002</v>
      </c>
    </row>
    <row r="424" spans="1:56">
      <c r="A424" s="2">
        <v>420</v>
      </c>
      <c r="B424" s="5">
        <v>39693</v>
      </c>
      <c r="C424" s="14">
        <v>41.96</v>
      </c>
      <c r="D424" s="4">
        <f t="shared" si="220"/>
        <v>714.95644000000004</v>
      </c>
      <c r="E424" s="14">
        <v>51.96</v>
      </c>
      <c r="F424" s="15">
        <f t="shared" si="221"/>
        <v>885.34644000000014</v>
      </c>
      <c r="G424" s="14">
        <v>65.87</v>
      </c>
      <c r="H424" s="15">
        <f t="shared" si="222"/>
        <v>1122.3589300000001</v>
      </c>
      <c r="I424" s="14">
        <v>47.01</v>
      </c>
      <c r="J424" s="15">
        <f t="shared" si="223"/>
        <v>801.00339000000008</v>
      </c>
      <c r="K424" s="14">
        <v>30.59</v>
      </c>
      <c r="L424" s="15">
        <f t="shared" si="224"/>
        <v>521.22301000000004</v>
      </c>
      <c r="M424" s="14">
        <v>28.53</v>
      </c>
      <c r="N424" s="15">
        <f t="shared" si="225"/>
        <v>486.12267000000008</v>
      </c>
      <c r="O424" s="16">
        <v>29.3</v>
      </c>
      <c r="P424" s="15">
        <f t="shared" si="198"/>
        <v>724.38390000000004</v>
      </c>
      <c r="Q424" s="11">
        <v>59.814999999999998</v>
      </c>
      <c r="R424" s="15">
        <f t="shared" si="199"/>
        <v>1478.806245</v>
      </c>
      <c r="S424" s="11">
        <v>74.5</v>
      </c>
      <c r="T424" s="15">
        <f t="shared" si="200"/>
        <v>1841.8634999999999</v>
      </c>
      <c r="U424" s="11">
        <v>59.6</v>
      </c>
      <c r="V424" s="15">
        <f t="shared" si="201"/>
        <v>1473.4908</v>
      </c>
      <c r="W424" s="11">
        <v>87.53</v>
      </c>
      <c r="X424" s="15">
        <f t="shared" si="202"/>
        <v>2164.0041900000001</v>
      </c>
      <c r="Y424" s="11">
        <v>55.38</v>
      </c>
      <c r="Z424" s="15">
        <f t="shared" si="203"/>
        <v>1369.1597400000001</v>
      </c>
      <c r="AA424" s="23">
        <v>77.738</v>
      </c>
      <c r="AB424" s="15">
        <f t="shared" si="204"/>
        <v>19219.165739999997</v>
      </c>
      <c r="AC424" s="19">
        <v>94.406000000000006</v>
      </c>
      <c r="AD424" s="15">
        <f t="shared" si="205"/>
        <v>23339.99538</v>
      </c>
      <c r="AE424" s="20">
        <v>82.61</v>
      </c>
      <c r="AF424" s="15">
        <f t="shared" si="206"/>
        <v>20423.670299999998</v>
      </c>
      <c r="AG424" s="21">
        <v>92.64</v>
      </c>
      <c r="AH424" s="15">
        <f t="shared" si="207"/>
        <v>15784.929599999999</v>
      </c>
      <c r="AI424" s="21">
        <v>112.2</v>
      </c>
      <c r="AJ424" s="15">
        <f t="shared" si="208"/>
        <v>19117.758000000002</v>
      </c>
      <c r="AK424" s="20">
        <v>150.15</v>
      </c>
      <c r="AL424" s="15">
        <f t="shared" si="209"/>
        <v>25584.058499999999</v>
      </c>
      <c r="AM424" s="29">
        <v>805.4</v>
      </c>
      <c r="AN424" s="15">
        <f t="shared" si="210"/>
        <v>13723.2106</v>
      </c>
      <c r="AO424" s="22">
        <v>274.45</v>
      </c>
      <c r="AP424" s="15">
        <f t="shared" si="211"/>
        <v>6785.2273499999992</v>
      </c>
      <c r="AQ424" s="24">
        <f t="shared" si="212"/>
        <v>2.3653999999999975</v>
      </c>
      <c r="AR424" s="24">
        <f t="shared" si="213"/>
        <v>2.3784999999999989</v>
      </c>
      <c r="AS424" s="24">
        <f t="shared" si="214"/>
        <v>2.2041000000000004</v>
      </c>
      <c r="AT424" s="24">
        <f t="shared" si="215"/>
        <v>2.4270999999999994</v>
      </c>
      <c r="AU424" s="24">
        <f t="shared" si="216"/>
        <v>2.4994999999999976</v>
      </c>
      <c r="AV424" s="24">
        <f t="shared" si="217"/>
        <v>2.3381000000000007</v>
      </c>
      <c r="AW424" s="24">
        <f t="shared" si="218"/>
        <v>2.642199999999999</v>
      </c>
      <c r="AX424" s="24">
        <f t="shared" si="219"/>
        <v>2.4955999999999996</v>
      </c>
      <c r="AY424" s="24"/>
      <c r="AZ424" s="24"/>
      <c r="BA424" s="24"/>
      <c r="BB424" s="24"/>
      <c r="BC424" s="17">
        <v>17.039000000000001</v>
      </c>
      <c r="BD424" s="12">
        <v>24.722999999999999</v>
      </c>
    </row>
    <row r="425" spans="1:56">
      <c r="A425" s="2">
        <v>421</v>
      </c>
      <c r="B425" s="5">
        <v>39694</v>
      </c>
      <c r="C425" s="14">
        <v>39.99</v>
      </c>
      <c r="D425" s="4">
        <f t="shared" si="220"/>
        <v>685.26864</v>
      </c>
      <c r="E425" s="14">
        <v>51.66</v>
      </c>
      <c r="F425" s="15">
        <f t="shared" si="221"/>
        <v>885.2457599999999</v>
      </c>
      <c r="G425" s="14">
        <v>66.069999999999993</v>
      </c>
      <c r="H425" s="15">
        <f t="shared" si="222"/>
        <v>1132.1755199999998</v>
      </c>
      <c r="I425" s="14">
        <v>46.21</v>
      </c>
      <c r="J425" s="15">
        <f t="shared" si="223"/>
        <v>791.85455999999999</v>
      </c>
      <c r="K425" s="14">
        <v>30.954999999999998</v>
      </c>
      <c r="L425" s="15">
        <f t="shared" si="224"/>
        <v>530.4448799999999</v>
      </c>
      <c r="M425" s="14">
        <v>28.57</v>
      </c>
      <c r="N425" s="15">
        <f t="shared" si="225"/>
        <v>489.57551999999998</v>
      </c>
      <c r="O425" s="16">
        <v>29.07</v>
      </c>
      <c r="P425" s="15">
        <f t="shared" si="198"/>
        <v>721.57553999999993</v>
      </c>
      <c r="Q425" s="11">
        <v>59.57</v>
      </c>
      <c r="R425" s="15">
        <f t="shared" si="199"/>
        <v>1478.64654</v>
      </c>
      <c r="S425" s="11">
        <v>74.33</v>
      </c>
      <c r="T425" s="15">
        <f t="shared" si="200"/>
        <v>1845.0192599999998</v>
      </c>
      <c r="U425" s="11">
        <v>56.92</v>
      </c>
      <c r="V425" s="15">
        <f t="shared" si="201"/>
        <v>1412.86824</v>
      </c>
      <c r="W425" s="11">
        <v>88.04</v>
      </c>
      <c r="X425" s="15">
        <f t="shared" si="202"/>
        <v>2185.32888</v>
      </c>
      <c r="Y425" s="11">
        <v>54.5</v>
      </c>
      <c r="Z425" s="15">
        <f t="shared" si="203"/>
        <v>1352.799</v>
      </c>
      <c r="AA425" s="23">
        <v>77.828000000000003</v>
      </c>
      <c r="AB425" s="15">
        <f t="shared" si="204"/>
        <v>19318.46616</v>
      </c>
      <c r="AC425" s="19">
        <v>94.382000000000005</v>
      </c>
      <c r="AD425" s="15">
        <f t="shared" si="205"/>
        <v>23427.500039999999</v>
      </c>
      <c r="AE425" s="20">
        <v>82.86</v>
      </c>
      <c r="AF425" s="15">
        <f t="shared" si="206"/>
        <v>20567.5092</v>
      </c>
      <c r="AG425" s="21">
        <v>92.98</v>
      </c>
      <c r="AH425" s="15">
        <f t="shared" si="207"/>
        <v>15933.052800000001</v>
      </c>
      <c r="AI425" s="21">
        <v>112.12</v>
      </c>
      <c r="AJ425" s="15">
        <f t="shared" si="208"/>
        <v>19212.8832</v>
      </c>
      <c r="AK425" s="20">
        <v>150.05000000000001</v>
      </c>
      <c r="AL425" s="15">
        <f t="shared" si="209"/>
        <v>25712.567999999999</v>
      </c>
      <c r="AM425" s="29">
        <v>801.5</v>
      </c>
      <c r="AN425" s="15">
        <f t="shared" si="210"/>
        <v>13734.503999999999</v>
      </c>
      <c r="AO425" s="22">
        <v>277.05</v>
      </c>
      <c r="AP425" s="15">
        <f t="shared" si="211"/>
        <v>6876.9350999999997</v>
      </c>
      <c r="AQ425" s="24">
        <f t="shared" si="212"/>
        <v>2.2683999999999997</v>
      </c>
      <c r="AR425" s="24">
        <f t="shared" si="213"/>
        <v>2.2815000000000012</v>
      </c>
      <c r="AS425" s="24">
        <f t="shared" si="214"/>
        <v>2.1051000000000002</v>
      </c>
      <c r="AT425" s="24">
        <f t="shared" si="215"/>
        <v>2.3301000000000016</v>
      </c>
      <c r="AU425" s="24">
        <f t="shared" si="216"/>
        <v>2.4024999999999999</v>
      </c>
      <c r="AV425" s="24">
        <f t="shared" si="217"/>
        <v>2.2391000000000005</v>
      </c>
      <c r="AW425" s="24">
        <f t="shared" si="218"/>
        <v>2.5452000000000012</v>
      </c>
      <c r="AX425" s="24">
        <f t="shared" si="219"/>
        <v>2.3965999999999994</v>
      </c>
      <c r="AY425" s="24"/>
      <c r="AZ425" s="24"/>
      <c r="BA425" s="24"/>
      <c r="BB425" s="24"/>
      <c r="BC425" s="17">
        <v>17.135999999999999</v>
      </c>
      <c r="BD425" s="12">
        <v>24.821999999999999</v>
      </c>
    </row>
    <row r="426" spans="1:56">
      <c r="A426" s="2">
        <v>422</v>
      </c>
      <c r="B426" s="5">
        <v>39695</v>
      </c>
      <c r="C426" s="14">
        <v>38.94</v>
      </c>
      <c r="D426" s="4">
        <f t="shared" si="220"/>
        <v>680.76855</v>
      </c>
      <c r="E426" s="14">
        <v>51.71</v>
      </c>
      <c r="F426" s="15">
        <f t="shared" si="221"/>
        <v>904.02007500000013</v>
      </c>
      <c r="G426" s="14">
        <v>63.03</v>
      </c>
      <c r="H426" s="15">
        <f t="shared" si="222"/>
        <v>1101.9219750000002</v>
      </c>
      <c r="I426" s="14">
        <v>45.14</v>
      </c>
      <c r="J426" s="15">
        <f t="shared" si="223"/>
        <v>789.16005000000007</v>
      </c>
      <c r="K426" s="14">
        <v>29.87</v>
      </c>
      <c r="L426" s="15">
        <f t="shared" si="224"/>
        <v>522.2022750000001</v>
      </c>
      <c r="M426" s="14">
        <v>27.7</v>
      </c>
      <c r="N426" s="15">
        <f t="shared" si="225"/>
        <v>484.26525000000004</v>
      </c>
      <c r="O426" s="16">
        <v>28.27</v>
      </c>
      <c r="P426" s="15">
        <f t="shared" si="198"/>
        <v>703.18798000000004</v>
      </c>
      <c r="Q426" s="11">
        <v>57.75</v>
      </c>
      <c r="R426" s="15">
        <f t="shared" si="199"/>
        <v>1436.4735000000001</v>
      </c>
      <c r="S426" s="11">
        <v>70.680000000000007</v>
      </c>
      <c r="T426" s="15">
        <f t="shared" si="200"/>
        <v>1758.0943200000004</v>
      </c>
      <c r="U426" s="11">
        <v>54.58</v>
      </c>
      <c r="V426" s="15">
        <f t="shared" si="201"/>
        <v>1357.62292</v>
      </c>
      <c r="W426" s="11">
        <v>85.94</v>
      </c>
      <c r="X426" s="15">
        <f t="shared" si="202"/>
        <v>2137.6715600000002</v>
      </c>
      <c r="Y426" s="11">
        <v>53.22</v>
      </c>
      <c r="Z426" s="15">
        <f t="shared" si="203"/>
        <v>1323.7942800000001</v>
      </c>
      <c r="AA426" s="23">
        <v>78.001000000000005</v>
      </c>
      <c r="AB426" s="15">
        <f t="shared" si="204"/>
        <v>19401.968740000004</v>
      </c>
      <c r="AC426" s="19">
        <v>94.649000000000001</v>
      </c>
      <c r="AD426" s="15">
        <f t="shared" si="205"/>
        <v>23542.992259999999</v>
      </c>
      <c r="AE426" s="20">
        <v>81.78</v>
      </c>
      <c r="AF426" s="15">
        <f t="shared" si="206"/>
        <v>20341.957200000001</v>
      </c>
      <c r="AG426" s="21">
        <v>93.32</v>
      </c>
      <c r="AH426" s="15">
        <f t="shared" si="207"/>
        <v>16314.669000000002</v>
      </c>
      <c r="AI426" s="21">
        <v>111.95</v>
      </c>
      <c r="AJ426" s="15">
        <f t="shared" si="208"/>
        <v>19571.658750000002</v>
      </c>
      <c r="AK426" s="20">
        <v>152.30000000000001</v>
      </c>
      <c r="AL426" s="15">
        <f t="shared" si="209"/>
        <v>26625.847500000003</v>
      </c>
      <c r="AM426" s="29">
        <v>796.5</v>
      </c>
      <c r="AN426" s="15">
        <f t="shared" si="210"/>
        <v>13924.811250000001</v>
      </c>
      <c r="AO426" s="22">
        <v>272.41000000000003</v>
      </c>
      <c r="AP426" s="15">
        <f t="shared" si="211"/>
        <v>6775.9263400000009</v>
      </c>
      <c r="AQ426" s="24">
        <f t="shared" si="212"/>
        <v>1.9218999999999973</v>
      </c>
      <c r="AR426" s="24">
        <f t="shared" si="213"/>
        <v>1.9349999999999987</v>
      </c>
      <c r="AS426" s="24">
        <f t="shared" si="214"/>
        <v>2.053099999999997</v>
      </c>
      <c r="AT426" s="24">
        <f t="shared" si="215"/>
        <v>1.9835999999999991</v>
      </c>
      <c r="AU426" s="24">
        <f t="shared" si="216"/>
        <v>2.0559999999999974</v>
      </c>
      <c r="AV426" s="24">
        <f t="shared" si="217"/>
        <v>2.1870999999999974</v>
      </c>
      <c r="AW426" s="24">
        <f t="shared" si="218"/>
        <v>2.1986999999999988</v>
      </c>
      <c r="AX426" s="24">
        <f t="shared" si="219"/>
        <v>2.3445999999999962</v>
      </c>
      <c r="AY426" s="24"/>
      <c r="AZ426" s="24"/>
      <c r="BA426" s="24"/>
      <c r="BB426" s="24"/>
      <c r="BC426" s="17">
        <v>17.482500000000002</v>
      </c>
      <c r="BD426" s="12">
        <v>24.874000000000002</v>
      </c>
    </row>
    <row r="427" spans="1:56">
      <c r="A427" s="2">
        <v>423</v>
      </c>
      <c r="B427" s="5">
        <v>39696</v>
      </c>
      <c r="C427" s="14">
        <v>38.96</v>
      </c>
      <c r="D427" s="4">
        <f t="shared" si="220"/>
        <v>678.70267999999999</v>
      </c>
      <c r="E427" s="14">
        <v>51.93</v>
      </c>
      <c r="F427" s="15">
        <f t="shared" si="221"/>
        <v>904.64656500000001</v>
      </c>
      <c r="G427" s="14">
        <v>62.89</v>
      </c>
      <c r="H427" s="15">
        <f t="shared" si="222"/>
        <v>1095.575245</v>
      </c>
      <c r="I427" s="14">
        <v>45.28</v>
      </c>
      <c r="J427" s="15">
        <f t="shared" si="223"/>
        <v>788.80024000000003</v>
      </c>
      <c r="K427" s="14">
        <v>29.41</v>
      </c>
      <c r="L427" s="15">
        <f t="shared" si="224"/>
        <v>512.336905</v>
      </c>
      <c r="M427" s="14">
        <v>27.88</v>
      </c>
      <c r="N427" s="15">
        <f t="shared" si="225"/>
        <v>485.68353999999999</v>
      </c>
      <c r="O427" s="16">
        <v>27.58</v>
      </c>
      <c r="P427" s="15">
        <f t="shared" si="198"/>
        <v>685.5009</v>
      </c>
      <c r="Q427" s="11">
        <v>56.69</v>
      </c>
      <c r="R427" s="15">
        <f t="shared" si="199"/>
        <v>1409.0299499999999</v>
      </c>
      <c r="S427" s="11">
        <v>69.44</v>
      </c>
      <c r="T427" s="15">
        <f t="shared" si="200"/>
        <v>1725.9312</v>
      </c>
      <c r="U427" s="11">
        <v>52.32</v>
      </c>
      <c r="V427" s="15">
        <f t="shared" si="201"/>
        <v>1300.4136000000001</v>
      </c>
      <c r="W427" s="11">
        <v>83.51</v>
      </c>
      <c r="X427" s="15">
        <f t="shared" si="202"/>
        <v>2075.6410500000002</v>
      </c>
      <c r="Y427" s="11">
        <v>52.63</v>
      </c>
      <c r="Z427" s="15">
        <f t="shared" si="203"/>
        <v>1308.1186500000001</v>
      </c>
      <c r="AA427" s="23">
        <v>78.411000000000001</v>
      </c>
      <c r="AB427" s="15">
        <f t="shared" si="204"/>
        <v>19489.054049999999</v>
      </c>
      <c r="AC427" s="19">
        <v>94.92</v>
      </c>
      <c r="AD427" s="15">
        <f t="shared" si="205"/>
        <v>23592.366000000002</v>
      </c>
      <c r="AE427" s="20">
        <v>81.8</v>
      </c>
      <c r="AF427" s="15">
        <f t="shared" si="206"/>
        <v>20331.39</v>
      </c>
      <c r="AG427" s="21">
        <v>93.86</v>
      </c>
      <c r="AH427" s="15">
        <f t="shared" si="207"/>
        <v>16350.881300000001</v>
      </c>
      <c r="AI427" s="21">
        <v>111.97</v>
      </c>
      <c r="AJ427" s="15">
        <f t="shared" si="208"/>
        <v>19505.733850000001</v>
      </c>
      <c r="AK427" s="20">
        <v>151.55000000000001</v>
      </c>
      <c r="AL427" s="15">
        <f t="shared" si="209"/>
        <v>26400.767750000006</v>
      </c>
      <c r="AM427" s="29">
        <v>802.5</v>
      </c>
      <c r="AN427" s="15">
        <f t="shared" si="210"/>
        <v>13979.95125</v>
      </c>
      <c r="AO427" s="22">
        <v>269</v>
      </c>
      <c r="AP427" s="15">
        <f t="shared" si="211"/>
        <v>6685.9949999999999</v>
      </c>
      <c r="AQ427" s="24">
        <f t="shared" si="212"/>
        <v>1.9838999999999984</v>
      </c>
      <c r="AR427" s="24">
        <f t="shared" si="213"/>
        <v>1.9969999999999999</v>
      </c>
      <c r="AS427" s="24">
        <f t="shared" si="214"/>
        <v>2.0720999999999989</v>
      </c>
      <c r="AT427" s="24">
        <f t="shared" si="215"/>
        <v>2.0456000000000003</v>
      </c>
      <c r="AU427" s="24">
        <f t="shared" si="216"/>
        <v>2.1179999999999986</v>
      </c>
      <c r="AV427" s="24">
        <f t="shared" si="217"/>
        <v>2.2060999999999993</v>
      </c>
      <c r="AW427" s="24">
        <f t="shared" si="218"/>
        <v>2.2606999999999999</v>
      </c>
      <c r="AX427" s="24">
        <f t="shared" si="219"/>
        <v>2.3635999999999981</v>
      </c>
      <c r="AY427" s="24"/>
      <c r="AZ427" s="24"/>
      <c r="BA427" s="24"/>
      <c r="BB427" s="24"/>
      <c r="BC427" s="17">
        <v>17.420500000000001</v>
      </c>
      <c r="BD427" s="12">
        <v>24.855</v>
      </c>
    </row>
    <row r="428" spans="1:56">
      <c r="A428" s="2">
        <v>424</v>
      </c>
      <c r="B428" s="5">
        <v>39699</v>
      </c>
      <c r="C428" s="14">
        <v>39.69</v>
      </c>
      <c r="D428" s="4">
        <f t="shared" si="220"/>
        <v>699.55609500000003</v>
      </c>
      <c r="E428" s="14">
        <v>53.38</v>
      </c>
      <c r="F428" s="15">
        <f t="shared" si="221"/>
        <v>940.84919000000014</v>
      </c>
      <c r="G428" s="14">
        <v>63.91</v>
      </c>
      <c r="H428" s="15">
        <f t="shared" si="222"/>
        <v>1126.4457050000001</v>
      </c>
      <c r="I428" s="14">
        <v>43.99</v>
      </c>
      <c r="J428" s="15">
        <f t="shared" si="223"/>
        <v>775.34574500000019</v>
      </c>
      <c r="K428" s="14">
        <v>30.164999999999999</v>
      </c>
      <c r="L428" s="15">
        <f t="shared" si="224"/>
        <v>531.6732075000001</v>
      </c>
      <c r="M428" s="14">
        <v>29.09</v>
      </c>
      <c r="N428" s="15">
        <f t="shared" si="225"/>
        <v>512.72579500000006</v>
      </c>
      <c r="O428" s="16">
        <v>28.72</v>
      </c>
      <c r="P428" s="15">
        <f t="shared" si="198"/>
        <v>714.88387999999998</v>
      </c>
      <c r="Q428" s="11">
        <v>60.174999999999997</v>
      </c>
      <c r="R428" s="15">
        <f t="shared" si="199"/>
        <v>1497.8460124999999</v>
      </c>
      <c r="S428" s="11">
        <v>70.22</v>
      </c>
      <c r="T428" s="15">
        <f t="shared" si="200"/>
        <v>1747.88113</v>
      </c>
      <c r="U428" s="11">
        <v>54.09</v>
      </c>
      <c r="V428" s="15">
        <f t="shared" si="201"/>
        <v>1346.3812350000001</v>
      </c>
      <c r="W428" s="11">
        <v>84.8</v>
      </c>
      <c r="X428" s="15">
        <f t="shared" si="202"/>
        <v>2110.7991999999999</v>
      </c>
      <c r="Y428" s="11">
        <v>52.66</v>
      </c>
      <c r="Z428" s="15">
        <f t="shared" si="203"/>
        <v>1310.78639</v>
      </c>
      <c r="AA428" s="23">
        <v>78.192999999999998</v>
      </c>
      <c r="AB428" s="15">
        <f t="shared" si="204"/>
        <v>19463.410595000001</v>
      </c>
      <c r="AC428" s="19">
        <v>94.724999999999994</v>
      </c>
      <c r="AD428" s="15">
        <f t="shared" si="205"/>
        <v>23578.473374999998</v>
      </c>
      <c r="AE428" s="20">
        <v>81.45</v>
      </c>
      <c r="AF428" s="15">
        <f t="shared" si="206"/>
        <v>20274.126749999999</v>
      </c>
      <c r="AG428" s="21">
        <v>92.87</v>
      </c>
      <c r="AH428" s="15">
        <f t="shared" si="207"/>
        <v>16368.801850000002</v>
      </c>
      <c r="AI428" s="21">
        <v>112.03</v>
      </c>
      <c r="AJ428" s="15">
        <f t="shared" si="208"/>
        <v>19745.847650000003</v>
      </c>
      <c r="AK428" s="20">
        <v>151.30000000000001</v>
      </c>
      <c r="AL428" s="15">
        <f t="shared" si="209"/>
        <v>26667.381500000007</v>
      </c>
      <c r="AM428" s="29">
        <v>802.4</v>
      </c>
      <c r="AN428" s="15">
        <f t="shared" si="210"/>
        <v>14142.701200000001</v>
      </c>
      <c r="AO428" s="22">
        <v>274.77999999999997</v>
      </c>
      <c r="AP428" s="15">
        <f t="shared" si="211"/>
        <v>6839.6863699999994</v>
      </c>
      <c r="AQ428" s="24">
        <f t="shared" si="212"/>
        <v>1.7788999999999966</v>
      </c>
      <c r="AR428" s="24">
        <f t="shared" si="213"/>
        <v>1.791999999999998</v>
      </c>
      <c r="AS428" s="24">
        <f t="shared" si="214"/>
        <v>2.0355999999999987</v>
      </c>
      <c r="AT428" s="24">
        <f t="shared" si="215"/>
        <v>1.8405999999999985</v>
      </c>
      <c r="AU428" s="24">
        <f t="shared" si="216"/>
        <v>1.9129999999999967</v>
      </c>
      <c r="AV428" s="24">
        <f t="shared" si="217"/>
        <v>2.1695999999999991</v>
      </c>
      <c r="AW428" s="24">
        <f t="shared" si="218"/>
        <v>2.0556999999999981</v>
      </c>
      <c r="AX428" s="24">
        <f t="shared" si="219"/>
        <v>2.3270999999999979</v>
      </c>
      <c r="AY428" s="24"/>
      <c r="AZ428" s="24"/>
      <c r="BA428" s="24"/>
      <c r="BB428" s="24"/>
      <c r="BC428" s="17">
        <v>17.625500000000002</v>
      </c>
      <c r="BD428" s="12">
        <v>24.891500000000001</v>
      </c>
    </row>
    <row r="429" spans="1:56">
      <c r="A429" s="2">
        <v>425</v>
      </c>
      <c r="B429" s="5">
        <v>39700</v>
      </c>
      <c r="C429" s="14">
        <v>38.340000000000003</v>
      </c>
      <c r="D429" s="4">
        <f t="shared" si="220"/>
        <v>673.42293000000018</v>
      </c>
      <c r="E429" s="14">
        <v>53.88</v>
      </c>
      <c r="F429" s="15">
        <f t="shared" si="221"/>
        <v>946.37526000000014</v>
      </c>
      <c r="G429" s="14">
        <v>64.02</v>
      </c>
      <c r="H429" s="15">
        <f t="shared" si="222"/>
        <v>1124.47929</v>
      </c>
      <c r="I429" s="14">
        <v>43.97</v>
      </c>
      <c r="J429" s="15">
        <f t="shared" si="223"/>
        <v>772.3110650000001</v>
      </c>
      <c r="K429" s="14">
        <v>30.14</v>
      </c>
      <c r="L429" s="15">
        <f t="shared" si="224"/>
        <v>529.39403000000004</v>
      </c>
      <c r="M429" s="14">
        <v>28.12</v>
      </c>
      <c r="N429" s="15">
        <f t="shared" si="225"/>
        <v>493.91374000000008</v>
      </c>
      <c r="O429" s="16">
        <v>28.97</v>
      </c>
      <c r="P429" s="15">
        <f t="shared" si="198"/>
        <v>718.74570000000006</v>
      </c>
      <c r="Q429" s="11">
        <v>61.965000000000003</v>
      </c>
      <c r="R429" s="15">
        <f t="shared" si="199"/>
        <v>1537.3516500000003</v>
      </c>
      <c r="S429" s="11">
        <v>68.97</v>
      </c>
      <c r="T429" s="15">
        <f t="shared" si="200"/>
        <v>1711.1457</v>
      </c>
      <c r="U429" s="11">
        <v>51.35</v>
      </c>
      <c r="V429" s="15">
        <f t="shared" si="201"/>
        <v>1273.9935</v>
      </c>
      <c r="W429" s="11">
        <v>84.08</v>
      </c>
      <c r="X429" s="15">
        <f t="shared" si="202"/>
        <v>2086.0248000000001</v>
      </c>
      <c r="Y429" s="11">
        <v>53.27</v>
      </c>
      <c r="Z429" s="15">
        <f t="shared" si="203"/>
        <v>1321.6287000000002</v>
      </c>
      <c r="AA429" s="23">
        <v>78.198999999999998</v>
      </c>
      <c r="AB429" s="15">
        <f t="shared" si="204"/>
        <v>19401.171900000001</v>
      </c>
      <c r="AC429" s="19">
        <v>94.855999999999995</v>
      </c>
      <c r="AD429" s="15">
        <f t="shared" si="205"/>
        <v>23533.7736</v>
      </c>
      <c r="AE429" s="20">
        <v>81.44</v>
      </c>
      <c r="AF429" s="15">
        <f t="shared" si="206"/>
        <v>20205.264000000003</v>
      </c>
      <c r="AG429" s="21">
        <v>93.69</v>
      </c>
      <c r="AH429" s="15">
        <f t="shared" si="207"/>
        <v>16456.180050000003</v>
      </c>
      <c r="AI429" s="21">
        <v>111.92</v>
      </c>
      <c r="AJ429" s="15">
        <f t="shared" si="208"/>
        <v>19658.188400000003</v>
      </c>
      <c r="AK429" s="20">
        <v>150.30000000000001</v>
      </c>
      <c r="AL429" s="15">
        <f t="shared" si="209"/>
        <v>26399.443500000008</v>
      </c>
      <c r="AM429" s="29">
        <v>776.3</v>
      </c>
      <c r="AN429" s="15">
        <f t="shared" si="210"/>
        <v>13635.321350000002</v>
      </c>
      <c r="AO429" s="22">
        <v>262.3</v>
      </c>
      <c r="AP429" s="15">
        <f t="shared" si="211"/>
        <v>6507.6630000000005</v>
      </c>
      <c r="AQ429" s="24">
        <f t="shared" si="212"/>
        <v>1.8398999999999965</v>
      </c>
      <c r="AR429" s="24">
        <f t="shared" si="213"/>
        <v>1.852999999999998</v>
      </c>
      <c r="AS429" s="24">
        <f t="shared" si="214"/>
        <v>2.1170999999999971</v>
      </c>
      <c r="AT429" s="24">
        <f t="shared" si="215"/>
        <v>1.9015999999999984</v>
      </c>
      <c r="AU429" s="24">
        <f t="shared" si="216"/>
        <v>1.9739999999999966</v>
      </c>
      <c r="AV429" s="24">
        <f t="shared" si="217"/>
        <v>2.2510999999999974</v>
      </c>
      <c r="AW429" s="24">
        <f t="shared" si="218"/>
        <v>2.116699999999998</v>
      </c>
      <c r="AX429" s="24">
        <f t="shared" si="219"/>
        <v>2.4085999999999963</v>
      </c>
      <c r="AY429" s="24"/>
      <c r="AZ429" s="24"/>
      <c r="BA429" s="24"/>
      <c r="BB429" s="24"/>
      <c r="BC429" s="17">
        <v>17.564500000000002</v>
      </c>
      <c r="BD429" s="12">
        <v>24.810000000000002</v>
      </c>
    </row>
    <row r="430" spans="1:56">
      <c r="A430" s="2">
        <v>426</v>
      </c>
      <c r="B430" s="5">
        <v>39701</v>
      </c>
      <c r="C430" s="14">
        <v>38.229999999999997</v>
      </c>
      <c r="D430" s="4">
        <f t="shared" si="220"/>
        <v>668.81473499999993</v>
      </c>
      <c r="E430" s="14">
        <v>53.81</v>
      </c>
      <c r="F430" s="15">
        <f t="shared" si="221"/>
        <v>941.37904500000002</v>
      </c>
      <c r="G430" s="14">
        <v>61.71</v>
      </c>
      <c r="H430" s="15">
        <f t="shared" si="222"/>
        <v>1079.585595</v>
      </c>
      <c r="I430" s="14">
        <v>44.5</v>
      </c>
      <c r="J430" s="15">
        <f t="shared" si="223"/>
        <v>778.50524999999993</v>
      </c>
      <c r="K430" s="14">
        <v>29.934999999999999</v>
      </c>
      <c r="L430" s="15">
        <f t="shared" si="224"/>
        <v>523.69785749999994</v>
      </c>
      <c r="M430" s="14">
        <v>28.09</v>
      </c>
      <c r="N430" s="15">
        <f t="shared" si="225"/>
        <v>491.42050499999993</v>
      </c>
      <c r="O430" s="16">
        <v>29</v>
      </c>
      <c r="P430" s="15">
        <f t="shared" si="198"/>
        <v>709.4559999999999</v>
      </c>
      <c r="Q430" s="11">
        <v>61</v>
      </c>
      <c r="R430" s="15">
        <f t="shared" si="199"/>
        <v>1492.3039999999999</v>
      </c>
      <c r="S430" s="11">
        <v>68.72</v>
      </c>
      <c r="T430" s="15">
        <f t="shared" si="200"/>
        <v>1681.16608</v>
      </c>
      <c r="U430" s="11">
        <v>50.95</v>
      </c>
      <c r="V430" s="15">
        <f t="shared" si="201"/>
        <v>1246.4408000000001</v>
      </c>
      <c r="W430" s="11">
        <v>83.29</v>
      </c>
      <c r="X430" s="15">
        <f t="shared" si="202"/>
        <v>2037.6065599999999</v>
      </c>
      <c r="Y430" s="11">
        <v>53.94</v>
      </c>
      <c r="Z430" s="15">
        <f t="shared" si="203"/>
        <v>1319.5881599999998</v>
      </c>
      <c r="AA430" s="23">
        <v>78.165000000000006</v>
      </c>
      <c r="AB430" s="15">
        <f t="shared" si="204"/>
        <v>19122.285599999999</v>
      </c>
      <c r="AC430" s="19">
        <v>94.706000000000003</v>
      </c>
      <c r="AD430" s="15">
        <f t="shared" si="205"/>
        <v>23168.875840000001</v>
      </c>
      <c r="AE430" s="20">
        <v>80.58</v>
      </c>
      <c r="AF430" s="15">
        <f t="shared" si="206"/>
        <v>19713.091199999999</v>
      </c>
      <c r="AG430" s="21">
        <v>94.09</v>
      </c>
      <c r="AH430" s="15">
        <f t="shared" si="207"/>
        <v>16460.575049999999</v>
      </c>
      <c r="AI430" s="21">
        <v>111.72</v>
      </c>
      <c r="AJ430" s="15">
        <f t="shared" si="208"/>
        <v>19544.8554</v>
      </c>
      <c r="AK430" s="20">
        <v>150.69999999999999</v>
      </c>
      <c r="AL430" s="15">
        <f t="shared" si="209"/>
        <v>26364.211499999998</v>
      </c>
      <c r="AM430" s="29">
        <v>754.7</v>
      </c>
      <c r="AN430" s="15">
        <f t="shared" si="210"/>
        <v>13203.09915</v>
      </c>
      <c r="AO430" s="22">
        <v>268.25</v>
      </c>
      <c r="AP430" s="15">
        <f t="shared" si="211"/>
        <v>6562.4679999999998</v>
      </c>
      <c r="AQ430" s="24">
        <f t="shared" si="212"/>
        <v>1.9099000000000004</v>
      </c>
      <c r="AR430" s="24">
        <f t="shared" si="213"/>
        <v>1.9230000000000018</v>
      </c>
      <c r="AS430" s="24">
        <f t="shared" si="214"/>
        <v>2.4631000000000007</v>
      </c>
      <c r="AT430" s="24">
        <f t="shared" si="215"/>
        <v>1.9716000000000022</v>
      </c>
      <c r="AU430" s="24">
        <f t="shared" si="216"/>
        <v>2.0440000000000005</v>
      </c>
      <c r="AV430" s="24">
        <f t="shared" si="217"/>
        <v>2.5971000000000011</v>
      </c>
      <c r="AW430" s="24">
        <f t="shared" si="218"/>
        <v>2.1867000000000019</v>
      </c>
      <c r="AX430" s="24">
        <f t="shared" si="219"/>
        <v>2.7545999999999999</v>
      </c>
      <c r="AY430" s="24"/>
      <c r="AZ430" s="24"/>
      <c r="BA430" s="24"/>
      <c r="BB430" s="24"/>
      <c r="BC430" s="17">
        <v>17.494499999999999</v>
      </c>
      <c r="BD430" s="12">
        <v>24.463999999999999</v>
      </c>
    </row>
    <row r="431" spans="1:56">
      <c r="A431" s="2">
        <v>427</v>
      </c>
      <c r="B431" s="5">
        <v>39702</v>
      </c>
      <c r="C431" s="14">
        <v>36.630000000000003</v>
      </c>
      <c r="D431" s="4">
        <f t="shared" si="220"/>
        <v>641.29972500000008</v>
      </c>
      <c r="E431" s="14">
        <v>54.15</v>
      </c>
      <c r="F431" s="15">
        <f t="shared" si="221"/>
        <v>948.03112499999997</v>
      </c>
      <c r="G431" s="14">
        <v>62.57</v>
      </c>
      <c r="H431" s="15">
        <f t="shared" si="222"/>
        <v>1095.4442750000001</v>
      </c>
      <c r="I431" s="14">
        <v>44.22</v>
      </c>
      <c r="J431" s="15">
        <f t="shared" si="223"/>
        <v>774.18164999999999</v>
      </c>
      <c r="K431" s="14">
        <v>30.484999999999999</v>
      </c>
      <c r="L431" s="15">
        <f t="shared" si="224"/>
        <v>533.71613749999995</v>
      </c>
      <c r="M431" s="14">
        <v>28.16</v>
      </c>
      <c r="N431" s="15">
        <f t="shared" si="225"/>
        <v>493.01120000000003</v>
      </c>
      <c r="O431" s="16">
        <v>28.6</v>
      </c>
      <c r="P431" s="15">
        <f t="shared" si="198"/>
        <v>702.702</v>
      </c>
      <c r="Q431" s="11">
        <v>59.4</v>
      </c>
      <c r="R431" s="15">
        <f t="shared" si="199"/>
        <v>1459.4580000000001</v>
      </c>
      <c r="S431" s="11">
        <v>68.680000000000007</v>
      </c>
      <c r="T431" s="15">
        <f t="shared" si="200"/>
        <v>1687.4676000000002</v>
      </c>
      <c r="U431" s="11">
        <v>49.45</v>
      </c>
      <c r="V431" s="15">
        <f t="shared" si="201"/>
        <v>1214.9865</v>
      </c>
      <c r="W431" s="11">
        <v>82.43</v>
      </c>
      <c r="X431" s="15">
        <f t="shared" si="202"/>
        <v>2025.3051000000003</v>
      </c>
      <c r="Y431" s="11">
        <v>53.56</v>
      </c>
      <c r="Z431" s="15">
        <f t="shared" si="203"/>
        <v>1315.9692</v>
      </c>
      <c r="AA431" s="23">
        <v>78.167000000000002</v>
      </c>
      <c r="AB431" s="15">
        <f t="shared" si="204"/>
        <v>19205.6319</v>
      </c>
      <c r="AC431" s="19">
        <v>94.534999999999997</v>
      </c>
      <c r="AD431" s="15">
        <f t="shared" si="205"/>
        <v>23227.249499999998</v>
      </c>
      <c r="AE431" s="20">
        <v>81.3</v>
      </c>
      <c r="AF431" s="15">
        <f t="shared" si="206"/>
        <v>19975.41</v>
      </c>
      <c r="AG431" s="21">
        <v>94.06</v>
      </c>
      <c r="AH431" s="15">
        <f t="shared" si="207"/>
        <v>16467.554500000002</v>
      </c>
      <c r="AI431" s="21">
        <v>111.46</v>
      </c>
      <c r="AJ431" s="15">
        <f t="shared" si="208"/>
        <v>19513.859499999999</v>
      </c>
      <c r="AK431" s="20">
        <v>147.30000000000001</v>
      </c>
      <c r="AL431" s="15">
        <f t="shared" si="209"/>
        <v>25788.547500000004</v>
      </c>
      <c r="AM431" s="29">
        <v>744.6</v>
      </c>
      <c r="AN431" s="15">
        <f t="shared" si="210"/>
        <v>13036.084500000001</v>
      </c>
      <c r="AO431" s="22">
        <v>274.39</v>
      </c>
      <c r="AP431" s="15">
        <f t="shared" si="211"/>
        <v>6741.7622999999994</v>
      </c>
      <c r="AQ431" s="24">
        <f t="shared" si="212"/>
        <v>1.8968999999999987</v>
      </c>
      <c r="AR431" s="24">
        <f t="shared" si="213"/>
        <v>1.9100000000000001</v>
      </c>
      <c r="AS431" s="24">
        <f t="shared" si="214"/>
        <v>2.3570999999999991</v>
      </c>
      <c r="AT431" s="24">
        <f t="shared" si="215"/>
        <v>1.9586000000000006</v>
      </c>
      <c r="AU431" s="24">
        <f t="shared" si="216"/>
        <v>2.0309999999999988</v>
      </c>
      <c r="AV431" s="24">
        <f t="shared" si="217"/>
        <v>2.4910999999999994</v>
      </c>
      <c r="AW431" s="24">
        <f t="shared" si="218"/>
        <v>2.1737000000000002</v>
      </c>
      <c r="AX431" s="24">
        <f t="shared" si="219"/>
        <v>2.6485999999999983</v>
      </c>
      <c r="AY431" s="24"/>
      <c r="AZ431" s="24"/>
      <c r="BA431" s="24"/>
      <c r="BB431" s="24"/>
      <c r="BC431" s="17">
        <v>17.5075</v>
      </c>
      <c r="BD431" s="12">
        <v>24.57</v>
      </c>
    </row>
    <row r="432" spans="1:56">
      <c r="A432" s="2">
        <v>428</v>
      </c>
      <c r="B432" s="5">
        <v>39703</v>
      </c>
      <c r="C432" s="14">
        <v>36.85</v>
      </c>
      <c r="D432" s="4">
        <f t="shared" si="220"/>
        <v>624.27584999999999</v>
      </c>
      <c r="E432" s="14">
        <v>54.5</v>
      </c>
      <c r="F432" s="15">
        <f t="shared" si="221"/>
        <v>923.28449999999998</v>
      </c>
      <c r="G432" s="14">
        <v>63.3</v>
      </c>
      <c r="H432" s="15">
        <f t="shared" si="222"/>
        <v>1072.3652999999999</v>
      </c>
      <c r="I432" s="14">
        <v>44.23</v>
      </c>
      <c r="J432" s="15">
        <f t="shared" si="223"/>
        <v>749.30042999999989</v>
      </c>
      <c r="K432" s="14">
        <v>30.96</v>
      </c>
      <c r="L432" s="15">
        <f t="shared" si="224"/>
        <v>524.49335999999994</v>
      </c>
      <c r="M432" s="14">
        <v>26.75</v>
      </c>
      <c r="N432" s="15">
        <f t="shared" si="225"/>
        <v>453.17174999999997</v>
      </c>
      <c r="O432" s="16">
        <v>28.97</v>
      </c>
      <c r="P432" s="15">
        <f t="shared" si="198"/>
        <v>698.20596999999998</v>
      </c>
      <c r="Q432" s="11">
        <v>57.9</v>
      </c>
      <c r="R432" s="15">
        <f t="shared" si="199"/>
        <v>1395.4478999999999</v>
      </c>
      <c r="S432" s="11">
        <v>69.400000000000006</v>
      </c>
      <c r="T432" s="15">
        <f t="shared" si="200"/>
        <v>1672.6094000000001</v>
      </c>
      <c r="U432" s="11">
        <v>51.04</v>
      </c>
      <c r="V432" s="15">
        <f t="shared" si="201"/>
        <v>1230.1150399999999</v>
      </c>
      <c r="W432" s="11">
        <v>82.29</v>
      </c>
      <c r="X432" s="15">
        <f t="shared" si="202"/>
        <v>1983.2712900000001</v>
      </c>
      <c r="Y432" s="11">
        <v>54.36</v>
      </c>
      <c r="Z432" s="15">
        <f t="shared" si="203"/>
        <v>1310.1303599999999</v>
      </c>
      <c r="AA432" s="23">
        <v>77.881</v>
      </c>
      <c r="AB432" s="15">
        <f t="shared" si="204"/>
        <v>18770.09981</v>
      </c>
      <c r="AC432" s="19">
        <v>94.221999999999994</v>
      </c>
      <c r="AD432" s="15">
        <f t="shared" si="205"/>
        <v>22708.444219999998</v>
      </c>
      <c r="AE432" s="20">
        <v>80.510000000000005</v>
      </c>
      <c r="AF432" s="15">
        <f t="shared" si="206"/>
        <v>19403.715100000001</v>
      </c>
      <c r="AG432" s="21">
        <v>91.73</v>
      </c>
      <c r="AH432" s="15">
        <f t="shared" si="207"/>
        <v>15539.979299999999</v>
      </c>
      <c r="AI432" s="21">
        <v>110.83</v>
      </c>
      <c r="AJ432" s="15">
        <f t="shared" si="208"/>
        <v>18775.710299999999</v>
      </c>
      <c r="AK432" s="20">
        <v>141.30000000000001</v>
      </c>
      <c r="AL432" s="15">
        <f t="shared" si="209"/>
        <v>23937.633000000002</v>
      </c>
      <c r="AM432" s="29">
        <v>765.3</v>
      </c>
      <c r="AN432" s="15">
        <f t="shared" si="210"/>
        <v>12964.947299999998</v>
      </c>
      <c r="AO432" s="22">
        <v>276.33999999999997</v>
      </c>
      <c r="AP432" s="15">
        <f t="shared" si="211"/>
        <v>6660.0703399999993</v>
      </c>
      <c r="AQ432" s="24">
        <f t="shared" si="212"/>
        <v>2.4634</v>
      </c>
      <c r="AR432" s="24">
        <f t="shared" si="213"/>
        <v>2.4765000000000015</v>
      </c>
      <c r="AS432" s="24">
        <f t="shared" si="214"/>
        <v>2.8261000000000003</v>
      </c>
      <c r="AT432" s="24">
        <f t="shared" si="215"/>
        <v>2.5251000000000019</v>
      </c>
      <c r="AU432" s="24">
        <f t="shared" si="216"/>
        <v>2.5975000000000001</v>
      </c>
      <c r="AV432" s="24">
        <f t="shared" si="217"/>
        <v>2.9601000000000006</v>
      </c>
      <c r="AW432" s="24">
        <f t="shared" si="218"/>
        <v>2.7402000000000015</v>
      </c>
      <c r="AX432" s="24">
        <f t="shared" si="219"/>
        <v>3.1175999999999995</v>
      </c>
      <c r="AY432" s="24"/>
      <c r="AZ432" s="24"/>
      <c r="BA432" s="24"/>
      <c r="BB432" s="24"/>
      <c r="BC432" s="17">
        <v>16.940999999999999</v>
      </c>
      <c r="BD432" s="12">
        <v>24.100999999999999</v>
      </c>
    </row>
    <row r="433" spans="1:56">
      <c r="A433" s="2">
        <v>429</v>
      </c>
      <c r="B433" s="5">
        <v>39706</v>
      </c>
      <c r="C433" s="14">
        <v>36.22</v>
      </c>
      <c r="D433" s="4">
        <f t="shared" si="220"/>
        <v>613.8927799999999</v>
      </c>
      <c r="E433" s="14">
        <v>54.75</v>
      </c>
      <c r="F433" s="15">
        <f t="shared" si="221"/>
        <v>927.95774999999992</v>
      </c>
      <c r="G433" s="14">
        <v>62.25</v>
      </c>
      <c r="H433" s="15">
        <f t="shared" si="222"/>
        <v>1055.0752499999999</v>
      </c>
      <c r="I433" s="14">
        <v>43.84</v>
      </c>
      <c r="J433" s="15">
        <f t="shared" si="223"/>
        <v>743.04415999999992</v>
      </c>
      <c r="K433" s="14">
        <v>30.25</v>
      </c>
      <c r="L433" s="15">
        <f t="shared" si="224"/>
        <v>512.70724999999993</v>
      </c>
      <c r="M433" s="14">
        <v>24.6</v>
      </c>
      <c r="N433" s="15">
        <f t="shared" si="225"/>
        <v>416.94539999999995</v>
      </c>
      <c r="O433" s="16">
        <v>27.98</v>
      </c>
      <c r="P433" s="15">
        <f t="shared" si="198"/>
        <v>675.57710000000009</v>
      </c>
      <c r="Q433" s="11">
        <v>54.21</v>
      </c>
      <c r="R433" s="15">
        <f t="shared" si="199"/>
        <v>1308.9004500000001</v>
      </c>
      <c r="S433" s="11">
        <v>68.06</v>
      </c>
      <c r="T433" s="15">
        <f t="shared" si="200"/>
        <v>1643.3087000000003</v>
      </c>
      <c r="U433" s="11">
        <v>47.11</v>
      </c>
      <c r="V433" s="15">
        <f t="shared" si="201"/>
        <v>1137.4709500000001</v>
      </c>
      <c r="W433" s="11">
        <v>81</v>
      </c>
      <c r="X433" s="15">
        <f t="shared" si="202"/>
        <v>1955.7450000000003</v>
      </c>
      <c r="Y433" s="11">
        <v>55.54</v>
      </c>
      <c r="Z433" s="15">
        <f t="shared" si="203"/>
        <v>1341.0133000000001</v>
      </c>
      <c r="AA433" s="23">
        <v>78.352000000000004</v>
      </c>
      <c r="AB433" s="15">
        <f t="shared" si="204"/>
        <v>18918.090400000005</v>
      </c>
      <c r="AC433" s="19">
        <v>94.405000000000001</v>
      </c>
      <c r="AD433" s="15">
        <f t="shared" si="205"/>
        <v>22794.087250000004</v>
      </c>
      <c r="AE433" s="20">
        <v>80.09</v>
      </c>
      <c r="AF433" s="15">
        <f t="shared" si="206"/>
        <v>19337.730500000001</v>
      </c>
      <c r="AG433" s="21">
        <v>92.54</v>
      </c>
      <c r="AH433" s="15">
        <f t="shared" si="207"/>
        <v>15684.604600000001</v>
      </c>
      <c r="AI433" s="21">
        <v>110.39</v>
      </c>
      <c r="AJ433" s="15">
        <f t="shared" si="208"/>
        <v>18710.001099999998</v>
      </c>
      <c r="AK433" s="20">
        <v>142.30000000000001</v>
      </c>
      <c r="AL433" s="15">
        <f t="shared" si="209"/>
        <v>24118.426999999996</v>
      </c>
      <c r="AM433" s="29">
        <v>786.9</v>
      </c>
      <c r="AN433" s="15">
        <f t="shared" si="210"/>
        <v>13337.168099999999</v>
      </c>
      <c r="AO433" s="22">
        <v>253.97</v>
      </c>
      <c r="AP433" s="15">
        <f t="shared" si="211"/>
        <v>6132.1056500000004</v>
      </c>
      <c r="AQ433" s="24">
        <f t="shared" si="212"/>
        <v>2.4554000000000009</v>
      </c>
      <c r="AR433" s="24">
        <f t="shared" si="213"/>
        <v>2.4685000000000024</v>
      </c>
      <c r="AS433" s="24">
        <f t="shared" si="214"/>
        <v>2.7820999999999962</v>
      </c>
      <c r="AT433" s="24">
        <f t="shared" si="215"/>
        <v>2.5171000000000028</v>
      </c>
      <c r="AU433" s="24">
        <f t="shared" si="216"/>
        <v>2.589500000000001</v>
      </c>
      <c r="AV433" s="24">
        <f t="shared" si="217"/>
        <v>2.9160999999999966</v>
      </c>
      <c r="AW433" s="24">
        <f t="shared" si="218"/>
        <v>2.7322000000000024</v>
      </c>
      <c r="AX433" s="24">
        <f t="shared" si="219"/>
        <v>3.0735999999999954</v>
      </c>
      <c r="AY433" s="24"/>
      <c r="AZ433" s="24"/>
      <c r="BA433" s="24"/>
      <c r="BB433" s="24"/>
      <c r="BC433" s="17">
        <v>16.948999999999998</v>
      </c>
      <c r="BD433" s="12">
        <v>24.145000000000003</v>
      </c>
    </row>
    <row r="434" spans="1:56">
      <c r="A434" s="2">
        <v>430</v>
      </c>
      <c r="B434" s="5">
        <v>39707</v>
      </c>
      <c r="C434" s="14">
        <v>36.69</v>
      </c>
      <c r="D434" s="4">
        <f t="shared" si="220"/>
        <v>620.00596499999995</v>
      </c>
      <c r="E434" s="14">
        <v>54.85</v>
      </c>
      <c r="F434" s="15">
        <f t="shared" si="221"/>
        <v>926.88272499999994</v>
      </c>
      <c r="G434" s="14">
        <v>61.72</v>
      </c>
      <c r="H434" s="15">
        <f t="shared" si="222"/>
        <v>1042.97542</v>
      </c>
      <c r="I434" s="14">
        <v>43.17</v>
      </c>
      <c r="J434" s="15">
        <f t="shared" si="223"/>
        <v>729.50824499999999</v>
      </c>
      <c r="K434" s="14">
        <v>30.594999999999999</v>
      </c>
      <c r="L434" s="15">
        <f t="shared" si="224"/>
        <v>517.0096074999999</v>
      </c>
      <c r="M434" s="14">
        <v>25.06</v>
      </c>
      <c r="N434" s="15">
        <f t="shared" si="225"/>
        <v>423.47640999999993</v>
      </c>
      <c r="O434" s="16">
        <v>27.82</v>
      </c>
      <c r="P434" s="15">
        <f t="shared" si="198"/>
        <v>664.53634</v>
      </c>
      <c r="Q434" s="11">
        <v>51.734999999999999</v>
      </c>
      <c r="R434" s="15">
        <f t="shared" si="199"/>
        <v>1235.7939450000001</v>
      </c>
      <c r="S434" s="11">
        <v>66.569999999999993</v>
      </c>
      <c r="T434" s="15">
        <f t="shared" si="200"/>
        <v>1590.1575899999998</v>
      </c>
      <c r="U434" s="11">
        <v>44.08</v>
      </c>
      <c r="V434" s="15">
        <f t="shared" si="201"/>
        <v>1052.93896</v>
      </c>
      <c r="W434" s="11">
        <v>77.81</v>
      </c>
      <c r="X434" s="15">
        <f t="shared" si="202"/>
        <v>1858.6474700000001</v>
      </c>
      <c r="Y434" s="11">
        <v>55.92</v>
      </c>
      <c r="Z434" s="15">
        <f t="shared" si="203"/>
        <v>1335.7610400000001</v>
      </c>
      <c r="AA434" s="23">
        <v>78.995000000000005</v>
      </c>
      <c r="AB434" s="15">
        <f t="shared" si="204"/>
        <v>18869.535650000002</v>
      </c>
      <c r="AC434" s="19">
        <v>94.433999999999997</v>
      </c>
      <c r="AD434" s="15">
        <f t="shared" si="205"/>
        <v>22557.449579999997</v>
      </c>
      <c r="AE434" s="20">
        <v>75.5</v>
      </c>
      <c r="AF434" s="15">
        <f t="shared" si="206"/>
        <v>18034.684999999998</v>
      </c>
      <c r="AG434" s="21">
        <v>91.22</v>
      </c>
      <c r="AH434" s="15">
        <f t="shared" si="207"/>
        <v>15414.811699999998</v>
      </c>
      <c r="AI434" s="21">
        <v>109.52</v>
      </c>
      <c r="AJ434" s="15">
        <f t="shared" si="208"/>
        <v>18507.237199999996</v>
      </c>
      <c r="AK434" s="20">
        <v>142.80000000000001</v>
      </c>
      <c r="AL434" s="15">
        <f t="shared" si="209"/>
        <v>24131.057999999997</v>
      </c>
      <c r="AM434" s="29">
        <v>778.3</v>
      </c>
      <c r="AN434" s="15">
        <f t="shared" si="210"/>
        <v>13152.102549999998</v>
      </c>
      <c r="AO434" s="22">
        <v>230.48</v>
      </c>
      <c r="AP434" s="15">
        <f t="shared" si="211"/>
        <v>5505.4757600000003</v>
      </c>
      <c r="AQ434" s="24">
        <f t="shared" si="212"/>
        <v>2.5059000000000005</v>
      </c>
      <c r="AR434" s="24">
        <f t="shared" si="213"/>
        <v>2.5190000000000019</v>
      </c>
      <c r="AS434" s="24">
        <f t="shared" si="214"/>
        <v>3.0400999999999989</v>
      </c>
      <c r="AT434" s="24">
        <f t="shared" si="215"/>
        <v>2.5676000000000023</v>
      </c>
      <c r="AU434" s="24">
        <f t="shared" si="216"/>
        <v>2.6400000000000006</v>
      </c>
      <c r="AV434" s="24">
        <f t="shared" si="217"/>
        <v>3.1740999999999993</v>
      </c>
      <c r="AW434" s="24">
        <f t="shared" si="218"/>
        <v>2.7827000000000019</v>
      </c>
      <c r="AX434" s="24">
        <f t="shared" si="219"/>
        <v>3.3315999999999981</v>
      </c>
      <c r="AY434" s="24"/>
      <c r="AZ434" s="24"/>
      <c r="BA434" s="24"/>
      <c r="BB434" s="24"/>
      <c r="BC434" s="17">
        <v>16.898499999999999</v>
      </c>
      <c r="BD434" s="12">
        <v>23.887</v>
      </c>
    </row>
    <row r="435" spans="1:56">
      <c r="A435" s="2">
        <v>431</v>
      </c>
      <c r="B435" s="5">
        <v>39708</v>
      </c>
      <c r="C435" s="14">
        <v>35.270000000000003</v>
      </c>
      <c r="D435" s="4">
        <f t="shared" si="220"/>
        <v>595.30469500000015</v>
      </c>
      <c r="E435" s="14">
        <v>52.66</v>
      </c>
      <c r="F435" s="15">
        <f t="shared" si="221"/>
        <v>888.82181000000003</v>
      </c>
      <c r="G435" s="14">
        <v>57</v>
      </c>
      <c r="H435" s="15">
        <f t="shared" si="222"/>
        <v>962.07450000000017</v>
      </c>
      <c r="I435" s="14">
        <v>42.87</v>
      </c>
      <c r="J435" s="15">
        <f t="shared" si="223"/>
        <v>723.58129500000007</v>
      </c>
      <c r="K435" s="14">
        <v>29.78</v>
      </c>
      <c r="L435" s="15">
        <f t="shared" si="224"/>
        <v>502.64173000000011</v>
      </c>
      <c r="M435" s="14">
        <v>23.39</v>
      </c>
      <c r="N435" s="15">
        <f t="shared" si="225"/>
        <v>394.78811500000006</v>
      </c>
      <c r="O435" s="16">
        <v>27.32</v>
      </c>
      <c r="P435" s="15">
        <f t="shared" si="198"/>
        <v>659.7097</v>
      </c>
      <c r="Q435" s="11">
        <v>50.314999999999998</v>
      </c>
      <c r="R435" s="15">
        <f t="shared" si="199"/>
        <v>1214.9814624999999</v>
      </c>
      <c r="S435" s="11">
        <v>65.02</v>
      </c>
      <c r="T435" s="15">
        <f t="shared" si="200"/>
        <v>1570.0704499999999</v>
      </c>
      <c r="U435" s="11">
        <v>42.31</v>
      </c>
      <c r="V435" s="15">
        <f t="shared" si="201"/>
        <v>1021.6807250000001</v>
      </c>
      <c r="W435" s="11">
        <v>77.53</v>
      </c>
      <c r="X435" s="15">
        <f t="shared" si="202"/>
        <v>1872.1556750000002</v>
      </c>
      <c r="Y435" s="11">
        <v>54.05</v>
      </c>
      <c r="Z435" s="15">
        <f t="shared" si="203"/>
        <v>1305.1723749999999</v>
      </c>
      <c r="AA435" s="23">
        <v>79.024000000000001</v>
      </c>
      <c r="AB435" s="15">
        <f t="shared" si="204"/>
        <v>19082.320400000001</v>
      </c>
      <c r="AC435" s="19">
        <v>94.147999999999996</v>
      </c>
      <c r="AD435" s="15">
        <f t="shared" si="205"/>
        <v>22734.388299999999</v>
      </c>
      <c r="AE435" s="20">
        <v>75.5</v>
      </c>
      <c r="AF435" s="15">
        <f t="shared" si="206"/>
        <v>18231.362499999999</v>
      </c>
      <c r="AG435" s="21">
        <v>79.64</v>
      </c>
      <c r="AH435" s="15">
        <f t="shared" si="207"/>
        <v>13442.037400000001</v>
      </c>
      <c r="AI435" s="21">
        <v>109.23</v>
      </c>
      <c r="AJ435" s="15">
        <f t="shared" si="208"/>
        <v>18436.385550000006</v>
      </c>
      <c r="AK435" s="20">
        <v>147.30000000000001</v>
      </c>
      <c r="AL435" s="15">
        <f t="shared" si="209"/>
        <v>24862.030500000004</v>
      </c>
      <c r="AM435" s="29">
        <v>866</v>
      </c>
      <c r="AN435" s="15">
        <f t="shared" si="210"/>
        <v>14616.781000000003</v>
      </c>
      <c r="AO435" s="22">
        <v>238.65</v>
      </c>
      <c r="AP435" s="15">
        <f t="shared" si="211"/>
        <v>5762.8008749999999</v>
      </c>
      <c r="AQ435" s="24">
        <f t="shared" si="212"/>
        <v>2.5258999999999965</v>
      </c>
      <c r="AR435" s="24">
        <f t="shared" si="213"/>
        <v>2.5389999999999979</v>
      </c>
      <c r="AS435" s="24">
        <f t="shared" si="214"/>
        <v>2.7795999999999985</v>
      </c>
      <c r="AT435" s="24">
        <f t="shared" si="215"/>
        <v>2.5875999999999983</v>
      </c>
      <c r="AU435" s="24">
        <f t="shared" si="216"/>
        <v>2.6599999999999966</v>
      </c>
      <c r="AV435" s="24">
        <f t="shared" si="217"/>
        <v>2.9135999999999989</v>
      </c>
      <c r="AW435" s="24">
        <f t="shared" si="218"/>
        <v>2.802699999999998</v>
      </c>
      <c r="AX435" s="24">
        <f t="shared" si="219"/>
        <v>3.0710999999999977</v>
      </c>
      <c r="AY435" s="24"/>
      <c r="AZ435" s="24"/>
      <c r="BA435" s="24"/>
      <c r="BB435" s="24"/>
      <c r="BC435" s="17">
        <v>16.878500000000003</v>
      </c>
      <c r="BD435" s="12">
        <v>24.147500000000001</v>
      </c>
    </row>
    <row r="436" spans="1:56">
      <c r="A436" s="2">
        <v>432</v>
      </c>
      <c r="B436" s="5">
        <v>39709</v>
      </c>
      <c r="C436" s="14">
        <v>35.9</v>
      </c>
      <c r="D436" s="4">
        <f t="shared" si="220"/>
        <v>604.57394999999997</v>
      </c>
      <c r="E436" s="14">
        <v>53.39</v>
      </c>
      <c r="F436" s="15">
        <f t="shared" si="221"/>
        <v>899.11429499999997</v>
      </c>
      <c r="G436" s="14">
        <v>58.11</v>
      </c>
      <c r="H436" s="15">
        <f t="shared" si="222"/>
        <v>978.60145499999987</v>
      </c>
      <c r="I436" s="14">
        <v>43.79</v>
      </c>
      <c r="J436" s="15">
        <f t="shared" si="223"/>
        <v>737.44549499999994</v>
      </c>
      <c r="K436" s="14">
        <v>32.32</v>
      </c>
      <c r="L436" s="15">
        <f t="shared" si="224"/>
        <v>544.28495999999996</v>
      </c>
      <c r="M436" s="14">
        <v>24.79</v>
      </c>
      <c r="N436" s="15">
        <f t="shared" si="225"/>
        <v>417.47599499999995</v>
      </c>
      <c r="O436" s="16">
        <v>27.39</v>
      </c>
      <c r="P436" s="15">
        <f t="shared" si="198"/>
        <v>660.56463000000008</v>
      </c>
      <c r="Q436" s="11">
        <v>50.28</v>
      </c>
      <c r="R436" s="15">
        <f t="shared" si="199"/>
        <v>1212.60276</v>
      </c>
      <c r="S436" s="11">
        <v>65.42</v>
      </c>
      <c r="T436" s="15">
        <f t="shared" si="200"/>
        <v>1577.73414</v>
      </c>
      <c r="U436" s="11">
        <v>38.869999999999997</v>
      </c>
      <c r="V436" s="15">
        <f t="shared" si="201"/>
        <v>937.42778999999996</v>
      </c>
      <c r="W436" s="11">
        <v>77.849999999999994</v>
      </c>
      <c r="X436" s="15">
        <f t="shared" si="202"/>
        <v>1877.50845</v>
      </c>
      <c r="Y436" s="11">
        <v>54.23</v>
      </c>
      <c r="Z436" s="15">
        <f t="shared" si="203"/>
        <v>1307.86491</v>
      </c>
      <c r="AA436" s="23">
        <v>79.063000000000002</v>
      </c>
      <c r="AB436" s="15">
        <f t="shared" si="204"/>
        <v>19067.62371</v>
      </c>
      <c r="AC436" s="19">
        <v>93.712999999999994</v>
      </c>
      <c r="AD436" s="15">
        <f t="shared" si="205"/>
        <v>22600.764209999998</v>
      </c>
      <c r="AE436" s="20">
        <v>75.5</v>
      </c>
      <c r="AF436" s="15">
        <f t="shared" si="206"/>
        <v>18208.334999999999</v>
      </c>
      <c r="AG436" s="21">
        <v>80.19</v>
      </c>
      <c r="AH436" s="15">
        <f t="shared" si="207"/>
        <v>13504.396949999998</v>
      </c>
      <c r="AI436" s="21">
        <v>105.95</v>
      </c>
      <c r="AJ436" s="15">
        <f t="shared" si="208"/>
        <v>17842.509749999997</v>
      </c>
      <c r="AK436" s="20">
        <v>146.80000000000001</v>
      </c>
      <c r="AL436" s="15">
        <f t="shared" si="209"/>
        <v>24721.853999999999</v>
      </c>
      <c r="AM436" s="29">
        <v>853.3</v>
      </c>
      <c r="AN436" s="15">
        <f t="shared" si="210"/>
        <v>14369.998649999998</v>
      </c>
      <c r="AO436" s="22">
        <v>241.88</v>
      </c>
      <c r="AP436" s="15">
        <f t="shared" si="211"/>
        <v>5833.4199600000002</v>
      </c>
      <c r="AQ436" s="24">
        <f t="shared" si="212"/>
        <v>2.5639000000000003</v>
      </c>
      <c r="AR436" s="24">
        <f t="shared" si="213"/>
        <v>2.5770000000000017</v>
      </c>
      <c r="AS436" s="24">
        <f t="shared" si="214"/>
        <v>2.8100999999999985</v>
      </c>
      <c r="AT436" s="24">
        <f t="shared" si="215"/>
        <v>2.6256000000000022</v>
      </c>
      <c r="AU436" s="24">
        <f t="shared" si="216"/>
        <v>2.6980000000000004</v>
      </c>
      <c r="AV436" s="24">
        <f t="shared" si="217"/>
        <v>2.9440999999999988</v>
      </c>
      <c r="AW436" s="24">
        <f t="shared" si="218"/>
        <v>2.8407000000000018</v>
      </c>
      <c r="AX436" s="24">
        <f t="shared" si="219"/>
        <v>3.1015999999999977</v>
      </c>
      <c r="AY436" s="24"/>
      <c r="AZ436" s="24"/>
      <c r="BA436" s="24"/>
      <c r="BB436" s="24"/>
      <c r="BC436" s="17">
        <v>16.840499999999999</v>
      </c>
      <c r="BD436" s="12">
        <v>24.117000000000001</v>
      </c>
    </row>
    <row r="437" spans="1:56">
      <c r="A437" s="2">
        <v>433</v>
      </c>
      <c r="B437" s="5">
        <v>39710</v>
      </c>
      <c r="C437" s="14">
        <v>38.770000000000003</v>
      </c>
      <c r="D437" s="4">
        <f t="shared" si="220"/>
        <v>642.03120000000001</v>
      </c>
      <c r="E437" s="14">
        <v>52.72</v>
      </c>
      <c r="F437" s="15">
        <f t="shared" si="221"/>
        <v>873.04319999999996</v>
      </c>
      <c r="G437" s="14">
        <v>59.76</v>
      </c>
      <c r="H437" s="15">
        <f t="shared" si="222"/>
        <v>989.62559999999985</v>
      </c>
      <c r="I437" s="14">
        <v>44.52</v>
      </c>
      <c r="J437" s="15">
        <f t="shared" si="223"/>
        <v>737.25120000000004</v>
      </c>
      <c r="K437" s="14">
        <v>31.85</v>
      </c>
      <c r="L437" s="15">
        <f t="shared" si="224"/>
        <v>527.43600000000004</v>
      </c>
      <c r="M437" s="14">
        <v>26.62</v>
      </c>
      <c r="N437" s="15">
        <f t="shared" si="225"/>
        <v>440.8272</v>
      </c>
      <c r="O437" s="16">
        <v>30.92</v>
      </c>
      <c r="P437" s="15">
        <f t="shared" si="198"/>
        <v>739.37450000000013</v>
      </c>
      <c r="Q437" s="11">
        <v>57.5</v>
      </c>
      <c r="R437" s="15">
        <f t="shared" si="199"/>
        <v>1374.96875</v>
      </c>
      <c r="S437" s="11">
        <v>70.38</v>
      </c>
      <c r="T437" s="15">
        <f t="shared" si="200"/>
        <v>1682.9617499999999</v>
      </c>
      <c r="U437" s="11">
        <v>43.72</v>
      </c>
      <c r="V437" s="15">
        <f t="shared" si="201"/>
        <v>1045.4545000000001</v>
      </c>
      <c r="W437" s="11">
        <v>84.51</v>
      </c>
      <c r="X437" s="15">
        <f t="shared" si="202"/>
        <v>2020.8453750000003</v>
      </c>
      <c r="Y437" s="11">
        <v>57.5</v>
      </c>
      <c r="Z437" s="15">
        <f t="shared" si="203"/>
        <v>1374.96875</v>
      </c>
      <c r="AA437" s="23">
        <v>75.727000000000004</v>
      </c>
      <c r="AB437" s="15">
        <f t="shared" si="204"/>
        <v>18108.218875000002</v>
      </c>
      <c r="AC437" s="19">
        <v>93.388000000000005</v>
      </c>
      <c r="AD437" s="15">
        <f t="shared" si="205"/>
        <v>22331.405500000001</v>
      </c>
      <c r="AE437" s="20">
        <v>72.31</v>
      </c>
      <c r="AF437" s="15">
        <f t="shared" si="206"/>
        <v>17291.128750000003</v>
      </c>
      <c r="AG437" s="21">
        <v>81.349999999999994</v>
      </c>
      <c r="AH437" s="15">
        <f t="shared" si="207"/>
        <v>13471.559999999998</v>
      </c>
      <c r="AI437" s="21">
        <v>104.5</v>
      </c>
      <c r="AJ437" s="15">
        <f t="shared" si="208"/>
        <v>17305.199999999997</v>
      </c>
      <c r="AK437" s="20">
        <v>146.80000000000001</v>
      </c>
      <c r="AL437" s="15">
        <f t="shared" si="209"/>
        <v>24310.079999999998</v>
      </c>
      <c r="AM437" s="29">
        <v>872.6</v>
      </c>
      <c r="AN437" s="15">
        <f t="shared" si="210"/>
        <v>14450.255999999999</v>
      </c>
      <c r="AO437" s="22">
        <v>247.82</v>
      </c>
      <c r="AP437" s="15">
        <f t="shared" si="211"/>
        <v>5925.99575</v>
      </c>
      <c r="AQ437" s="24">
        <f t="shared" si="212"/>
        <v>2.8444000000000003</v>
      </c>
      <c r="AR437" s="24">
        <f t="shared" si="213"/>
        <v>2.8575000000000017</v>
      </c>
      <c r="AS437" s="24">
        <f t="shared" si="214"/>
        <v>3.0145999999999979</v>
      </c>
      <c r="AT437" s="24">
        <f t="shared" si="215"/>
        <v>2.9061000000000021</v>
      </c>
      <c r="AU437" s="24">
        <f t="shared" si="216"/>
        <v>2.9785000000000004</v>
      </c>
      <c r="AV437" s="24">
        <f t="shared" si="217"/>
        <v>3.1485999999999983</v>
      </c>
      <c r="AW437" s="24">
        <f t="shared" si="218"/>
        <v>3.1212000000000018</v>
      </c>
      <c r="AX437" s="24">
        <f t="shared" si="219"/>
        <v>3.3060999999999972</v>
      </c>
      <c r="AY437" s="24"/>
      <c r="AZ437" s="24"/>
      <c r="BA437" s="24"/>
      <c r="BB437" s="24"/>
      <c r="BC437" s="17">
        <v>16.559999999999999</v>
      </c>
      <c r="BD437" s="12">
        <v>23.912500000000001</v>
      </c>
    </row>
    <row r="438" spans="1:56">
      <c r="A438" s="2">
        <v>434</v>
      </c>
      <c r="B438" s="5">
        <v>39713</v>
      </c>
      <c r="C438" s="14">
        <v>37.07</v>
      </c>
      <c r="D438" s="4">
        <f t="shared" si="220"/>
        <v>599.97794999999996</v>
      </c>
      <c r="E438" s="14">
        <v>51.38</v>
      </c>
      <c r="F438" s="15">
        <f t="shared" si="221"/>
        <v>831.58529999999996</v>
      </c>
      <c r="G438" s="14">
        <v>58.81</v>
      </c>
      <c r="H438" s="15">
        <f t="shared" si="222"/>
        <v>951.83984999999996</v>
      </c>
      <c r="I438" s="14">
        <v>43.95</v>
      </c>
      <c r="J438" s="15">
        <f t="shared" si="223"/>
        <v>711.33074999999997</v>
      </c>
      <c r="K438" s="14">
        <v>31.574999999999999</v>
      </c>
      <c r="L438" s="15">
        <f t="shared" si="224"/>
        <v>511.04137499999996</v>
      </c>
      <c r="M438" s="14">
        <v>26.15</v>
      </c>
      <c r="N438" s="15">
        <f t="shared" si="225"/>
        <v>423.23774999999995</v>
      </c>
      <c r="O438" s="16">
        <v>29.78</v>
      </c>
      <c r="P438" s="15">
        <f t="shared" si="198"/>
        <v>712.27804000000003</v>
      </c>
      <c r="Q438" s="11">
        <v>55.56</v>
      </c>
      <c r="R438" s="15">
        <f t="shared" si="199"/>
        <v>1328.88408</v>
      </c>
      <c r="S438" s="11">
        <v>67.34</v>
      </c>
      <c r="T438" s="15">
        <f t="shared" si="200"/>
        <v>1610.6381200000001</v>
      </c>
      <c r="U438" s="11">
        <v>40.270000000000003</v>
      </c>
      <c r="V438" s="15">
        <f t="shared" si="201"/>
        <v>963.17786000000001</v>
      </c>
      <c r="W438" s="11">
        <v>82.91</v>
      </c>
      <c r="X438" s="15">
        <f t="shared" si="202"/>
        <v>1983.0413799999999</v>
      </c>
      <c r="Y438" s="11">
        <v>54.02</v>
      </c>
      <c r="Z438" s="15">
        <f t="shared" si="203"/>
        <v>1292.05036</v>
      </c>
      <c r="AA438" s="23">
        <v>75.665999999999997</v>
      </c>
      <c r="AB438" s="15">
        <f t="shared" si="204"/>
        <v>18097.793879999997</v>
      </c>
      <c r="AC438" s="19">
        <v>93.343999999999994</v>
      </c>
      <c r="AD438" s="15">
        <f t="shared" si="205"/>
        <v>22326.017919999998</v>
      </c>
      <c r="AE438" s="20">
        <v>72.58</v>
      </c>
      <c r="AF438" s="15">
        <f t="shared" si="206"/>
        <v>17359.684399999998</v>
      </c>
      <c r="AG438" s="21">
        <v>88.075000000000003</v>
      </c>
      <c r="AH438" s="15">
        <f t="shared" si="207"/>
        <v>14254.938749999999</v>
      </c>
      <c r="AI438" s="21">
        <v>105.37</v>
      </c>
      <c r="AJ438" s="15">
        <f t="shared" si="208"/>
        <v>17054.1345</v>
      </c>
      <c r="AK438" s="20">
        <v>146.55000000000001</v>
      </c>
      <c r="AL438" s="15">
        <f t="shared" si="209"/>
        <v>23719.1175</v>
      </c>
      <c r="AM438" s="29">
        <v>903.3</v>
      </c>
      <c r="AN438" s="15">
        <f t="shared" si="210"/>
        <v>14619.910499999998</v>
      </c>
      <c r="AO438" s="22">
        <v>265.62</v>
      </c>
      <c r="AP438" s="15">
        <f t="shared" si="211"/>
        <v>6353.0991599999998</v>
      </c>
      <c r="AQ438" s="24">
        <f t="shared" si="212"/>
        <v>3.2194000000000003</v>
      </c>
      <c r="AR438" s="24">
        <f t="shared" si="213"/>
        <v>3.2325000000000017</v>
      </c>
      <c r="AS438" s="24">
        <f t="shared" si="214"/>
        <v>3.0091000000000001</v>
      </c>
      <c r="AT438" s="24">
        <f t="shared" si="215"/>
        <v>3.2811000000000021</v>
      </c>
      <c r="AU438" s="24">
        <f t="shared" si="216"/>
        <v>3.3535000000000004</v>
      </c>
      <c r="AV438" s="24">
        <f t="shared" si="217"/>
        <v>3.1431000000000004</v>
      </c>
      <c r="AW438" s="24">
        <f t="shared" si="218"/>
        <v>3.4962000000000018</v>
      </c>
      <c r="AX438" s="24">
        <f t="shared" si="219"/>
        <v>3.3005999999999993</v>
      </c>
      <c r="AY438" s="24"/>
      <c r="AZ438" s="24"/>
      <c r="BA438" s="24"/>
      <c r="BB438" s="24"/>
      <c r="BC438" s="17">
        <v>16.184999999999999</v>
      </c>
      <c r="BD438" s="12">
        <v>23.917999999999999</v>
      </c>
    </row>
    <row r="439" spans="1:56">
      <c r="A439" s="2">
        <v>435</v>
      </c>
      <c r="B439" s="5">
        <v>39714</v>
      </c>
      <c r="C439" s="14">
        <v>37.25</v>
      </c>
      <c r="D439" s="4">
        <f t="shared" si="220"/>
        <v>615.59349999999995</v>
      </c>
      <c r="E439" s="14">
        <v>50.68</v>
      </c>
      <c r="F439" s="15">
        <f t="shared" si="221"/>
        <v>837.53768000000002</v>
      </c>
      <c r="G439" s="14">
        <v>57.31</v>
      </c>
      <c r="H439" s="15">
        <f t="shared" si="222"/>
        <v>947.10505999999998</v>
      </c>
      <c r="I439" s="14">
        <v>45</v>
      </c>
      <c r="J439" s="15">
        <f t="shared" si="223"/>
        <v>743.67</v>
      </c>
      <c r="K439" s="14">
        <v>30.414999999999999</v>
      </c>
      <c r="L439" s="15">
        <f t="shared" si="224"/>
        <v>502.63828999999998</v>
      </c>
      <c r="M439" s="14">
        <v>24.95</v>
      </c>
      <c r="N439" s="15">
        <f t="shared" si="225"/>
        <v>412.32369999999997</v>
      </c>
      <c r="O439" s="16">
        <v>28.92</v>
      </c>
      <c r="P439" s="15">
        <f t="shared" si="198"/>
        <v>698.37462000000005</v>
      </c>
      <c r="Q439" s="11">
        <v>53.825000000000003</v>
      </c>
      <c r="R439" s="15">
        <f t="shared" si="199"/>
        <v>1299.7930125</v>
      </c>
      <c r="S439" s="11">
        <v>67.180000000000007</v>
      </c>
      <c r="T439" s="15">
        <f t="shared" si="200"/>
        <v>1622.2962300000002</v>
      </c>
      <c r="U439" s="11">
        <v>38.6</v>
      </c>
      <c r="V439" s="15">
        <f t="shared" si="201"/>
        <v>932.13209999999992</v>
      </c>
      <c r="W439" s="11">
        <v>79.39</v>
      </c>
      <c r="X439" s="15">
        <f t="shared" si="202"/>
        <v>1917.1494149999999</v>
      </c>
      <c r="Y439" s="11">
        <v>54.56</v>
      </c>
      <c r="Z439" s="15">
        <f t="shared" si="203"/>
        <v>1317.54216</v>
      </c>
      <c r="AA439" s="23">
        <v>75.438000000000002</v>
      </c>
      <c r="AB439" s="15">
        <f t="shared" si="204"/>
        <v>18217.14543</v>
      </c>
      <c r="AC439" s="19">
        <v>93.436999999999998</v>
      </c>
      <c r="AD439" s="15">
        <f t="shared" si="205"/>
        <v>22563.633944999998</v>
      </c>
      <c r="AE439" s="20">
        <v>72.52</v>
      </c>
      <c r="AF439" s="15">
        <f t="shared" si="206"/>
        <v>17512.492199999997</v>
      </c>
      <c r="AG439" s="21">
        <v>88.144999999999996</v>
      </c>
      <c r="AH439" s="15">
        <f t="shared" si="207"/>
        <v>14566.842699999999</v>
      </c>
      <c r="AI439" s="21">
        <v>106.55</v>
      </c>
      <c r="AJ439" s="15">
        <f t="shared" si="208"/>
        <v>17608.453000000001</v>
      </c>
      <c r="AK439" s="20">
        <v>147.65</v>
      </c>
      <c r="AL439" s="15">
        <f t="shared" si="209"/>
        <v>24400.639000000003</v>
      </c>
      <c r="AM439" s="29">
        <v>894</v>
      </c>
      <c r="AN439" s="15">
        <f t="shared" si="210"/>
        <v>14774.244000000001</v>
      </c>
      <c r="AO439" s="22">
        <v>258.70999999999998</v>
      </c>
      <c r="AP439" s="15">
        <f t="shared" si="211"/>
        <v>6247.4584349999996</v>
      </c>
      <c r="AQ439" s="24">
        <f t="shared" si="212"/>
        <v>2.8783999999999992</v>
      </c>
      <c r="AR439" s="24">
        <f t="shared" si="213"/>
        <v>2.8915000000000006</v>
      </c>
      <c r="AS439" s="24">
        <f t="shared" si="214"/>
        <v>2.7786000000000008</v>
      </c>
      <c r="AT439" s="24">
        <f t="shared" si="215"/>
        <v>2.940100000000001</v>
      </c>
      <c r="AU439" s="24">
        <f t="shared" si="216"/>
        <v>3.0124999999999993</v>
      </c>
      <c r="AV439" s="24">
        <f t="shared" si="217"/>
        <v>2.9126000000000012</v>
      </c>
      <c r="AW439" s="24">
        <f t="shared" si="218"/>
        <v>3.1552000000000007</v>
      </c>
      <c r="AX439" s="24">
        <f t="shared" si="219"/>
        <v>3.0701000000000001</v>
      </c>
      <c r="AY439" s="24"/>
      <c r="AZ439" s="24"/>
      <c r="BA439" s="24"/>
      <c r="BB439" s="24"/>
      <c r="BC439" s="17">
        <v>16.526</v>
      </c>
      <c r="BD439" s="12">
        <v>24.148499999999999</v>
      </c>
    </row>
    <row r="440" spans="1:56">
      <c r="A440" s="2">
        <v>436</v>
      </c>
      <c r="B440" s="5">
        <v>39715</v>
      </c>
      <c r="C440" s="14">
        <v>36.58</v>
      </c>
      <c r="D440" s="4">
        <f t="shared" si="220"/>
        <v>611.63589000000002</v>
      </c>
      <c r="E440" s="14">
        <v>50.19</v>
      </c>
      <c r="F440" s="15">
        <f t="shared" si="221"/>
        <v>839.20189500000004</v>
      </c>
      <c r="G440" s="14">
        <v>57.36</v>
      </c>
      <c r="H440" s="15">
        <f t="shared" si="222"/>
        <v>959.08788000000004</v>
      </c>
      <c r="I440" s="14">
        <v>44.12</v>
      </c>
      <c r="J440" s="15">
        <f t="shared" si="223"/>
        <v>737.70846000000006</v>
      </c>
      <c r="K440" s="14">
        <v>29.635000000000002</v>
      </c>
      <c r="L440" s="15">
        <f t="shared" si="224"/>
        <v>495.51201750000007</v>
      </c>
      <c r="M440" s="14">
        <v>24.59</v>
      </c>
      <c r="N440" s="15">
        <f t="shared" si="225"/>
        <v>411.15709500000003</v>
      </c>
      <c r="O440" s="16">
        <v>28.465</v>
      </c>
      <c r="P440" s="15">
        <f t="shared" si="198"/>
        <v>695.62766999999997</v>
      </c>
      <c r="Q440" s="11">
        <v>55.5</v>
      </c>
      <c r="R440" s="15">
        <f t="shared" si="199"/>
        <v>1356.309</v>
      </c>
      <c r="S440" s="11">
        <v>67.5</v>
      </c>
      <c r="T440" s="15">
        <f t="shared" si="200"/>
        <v>1649.5649999999998</v>
      </c>
      <c r="U440" s="11">
        <v>37.450000000000003</v>
      </c>
      <c r="V440" s="15">
        <f t="shared" si="201"/>
        <v>915.20310000000006</v>
      </c>
      <c r="W440" s="11">
        <v>79.05</v>
      </c>
      <c r="X440" s="15">
        <f t="shared" si="202"/>
        <v>1931.8238999999999</v>
      </c>
      <c r="Y440" s="11">
        <v>54.15</v>
      </c>
      <c r="Z440" s="15">
        <f t="shared" si="203"/>
        <v>1323.3176999999998</v>
      </c>
      <c r="AA440" s="23">
        <v>75.356999999999999</v>
      </c>
      <c r="AB440" s="15">
        <f t="shared" si="204"/>
        <v>18415.74366</v>
      </c>
      <c r="AC440" s="19">
        <v>93.68</v>
      </c>
      <c r="AD440" s="15">
        <f t="shared" si="205"/>
        <v>22893.518400000001</v>
      </c>
      <c r="AE440" s="20">
        <v>72.58</v>
      </c>
      <c r="AF440" s="15">
        <f t="shared" si="206"/>
        <v>17737.100399999999</v>
      </c>
      <c r="AG440" s="21">
        <v>88.16</v>
      </c>
      <c r="AH440" s="15">
        <f t="shared" si="207"/>
        <v>14740.792800000001</v>
      </c>
      <c r="AI440" s="21">
        <v>106.15</v>
      </c>
      <c r="AJ440" s="15">
        <f t="shared" si="208"/>
        <v>17748.810750000004</v>
      </c>
      <c r="AK440" s="20">
        <v>146.55000000000001</v>
      </c>
      <c r="AL440" s="15">
        <f t="shared" si="209"/>
        <v>24503.892750000006</v>
      </c>
      <c r="AM440" s="29">
        <v>880.4</v>
      </c>
      <c r="AN440" s="15">
        <f t="shared" si="210"/>
        <v>14720.728200000001</v>
      </c>
      <c r="AO440" s="22">
        <v>255.85</v>
      </c>
      <c r="AP440" s="15">
        <f t="shared" si="211"/>
        <v>6252.4622999999992</v>
      </c>
      <c r="AQ440" s="24">
        <f t="shared" si="212"/>
        <v>2.6838999999999977</v>
      </c>
      <c r="AR440" s="24">
        <f t="shared" si="213"/>
        <v>2.6969999999999992</v>
      </c>
      <c r="AS440" s="24">
        <f t="shared" si="214"/>
        <v>2.4891000000000005</v>
      </c>
      <c r="AT440" s="24">
        <f t="shared" si="215"/>
        <v>2.7455999999999996</v>
      </c>
      <c r="AU440" s="24">
        <f t="shared" si="216"/>
        <v>2.8179999999999978</v>
      </c>
      <c r="AV440" s="24">
        <f t="shared" si="217"/>
        <v>2.6231000000000009</v>
      </c>
      <c r="AW440" s="24">
        <f t="shared" si="218"/>
        <v>2.9606999999999992</v>
      </c>
      <c r="AX440" s="24">
        <f t="shared" si="219"/>
        <v>2.7805999999999997</v>
      </c>
      <c r="AY440" s="24"/>
      <c r="AZ440" s="24"/>
      <c r="BA440" s="24"/>
      <c r="BB440" s="24"/>
      <c r="BC440" s="17">
        <v>16.720500000000001</v>
      </c>
      <c r="BD440" s="12">
        <v>24.437999999999999</v>
      </c>
    </row>
    <row r="441" spans="1:56">
      <c r="A441" s="2">
        <v>437</v>
      </c>
      <c r="B441" s="5">
        <v>39716</v>
      </c>
      <c r="C441" s="14">
        <v>37.17</v>
      </c>
      <c r="D441" s="4">
        <f t="shared" si="220"/>
        <v>621.11070000000007</v>
      </c>
      <c r="E441" s="14">
        <v>51.46</v>
      </c>
      <c r="F441" s="15">
        <f t="shared" si="221"/>
        <v>859.89660000000003</v>
      </c>
      <c r="G441" s="14">
        <v>57.42</v>
      </c>
      <c r="H441" s="15">
        <f t="shared" si="222"/>
        <v>959.48820000000012</v>
      </c>
      <c r="I441" s="14">
        <v>44.44</v>
      </c>
      <c r="J441" s="15">
        <f t="shared" si="223"/>
        <v>742.5924</v>
      </c>
      <c r="K441" s="14">
        <v>32.505000000000003</v>
      </c>
      <c r="L441" s="15">
        <f t="shared" si="224"/>
        <v>543.1585500000001</v>
      </c>
      <c r="M441" s="14">
        <v>25.68</v>
      </c>
      <c r="N441" s="15">
        <f t="shared" si="225"/>
        <v>429.11279999999999</v>
      </c>
      <c r="O441" s="16">
        <v>29.155000000000001</v>
      </c>
      <c r="P441" s="15">
        <f t="shared" si="198"/>
        <v>712.05256500000007</v>
      </c>
      <c r="Q441" s="11">
        <v>56</v>
      </c>
      <c r="R441" s="15">
        <f t="shared" si="199"/>
        <v>1367.6880000000001</v>
      </c>
      <c r="S441" s="11">
        <v>68.36</v>
      </c>
      <c r="T441" s="15">
        <f t="shared" si="200"/>
        <v>1669.55628</v>
      </c>
      <c r="U441" s="11">
        <v>38.75</v>
      </c>
      <c r="V441" s="15">
        <f t="shared" si="201"/>
        <v>946.39125000000013</v>
      </c>
      <c r="W441" s="11">
        <v>79.95</v>
      </c>
      <c r="X441" s="15">
        <f t="shared" si="202"/>
        <v>1952.6188500000003</v>
      </c>
      <c r="Y441" s="11">
        <v>54.65</v>
      </c>
      <c r="Z441" s="15">
        <f t="shared" si="203"/>
        <v>1334.71695</v>
      </c>
      <c r="AA441" s="23">
        <v>75.126999999999995</v>
      </c>
      <c r="AB441" s="15">
        <f t="shared" si="204"/>
        <v>18348.267210000002</v>
      </c>
      <c r="AC441" s="19">
        <v>93.542000000000002</v>
      </c>
      <c r="AD441" s="15">
        <f t="shared" si="205"/>
        <v>22845.76266</v>
      </c>
      <c r="AE441" s="20">
        <v>73.31</v>
      </c>
      <c r="AF441" s="15">
        <f t="shared" si="206"/>
        <v>17904.501300000004</v>
      </c>
      <c r="AG441" s="21">
        <v>88.26</v>
      </c>
      <c r="AH441" s="15">
        <f t="shared" si="207"/>
        <v>14748.246000000001</v>
      </c>
      <c r="AI441" s="21">
        <v>104.61</v>
      </c>
      <c r="AJ441" s="15">
        <f t="shared" si="208"/>
        <v>17480.331000000002</v>
      </c>
      <c r="AK441" s="20">
        <v>144.05000000000001</v>
      </c>
      <c r="AL441" s="15">
        <f t="shared" si="209"/>
        <v>24070.755000000005</v>
      </c>
      <c r="AM441" s="29">
        <v>876.1</v>
      </c>
      <c r="AN441" s="15">
        <f t="shared" si="210"/>
        <v>14639.631000000001</v>
      </c>
      <c r="AO441" s="22">
        <v>263.2</v>
      </c>
      <c r="AP441" s="15">
        <f t="shared" si="211"/>
        <v>6428.1336000000001</v>
      </c>
      <c r="AQ441" s="24">
        <f t="shared" si="212"/>
        <v>2.6943999999999981</v>
      </c>
      <c r="AR441" s="24">
        <f t="shared" si="213"/>
        <v>2.7074999999999996</v>
      </c>
      <c r="AS441" s="24">
        <f t="shared" si="214"/>
        <v>2.5040999999999976</v>
      </c>
      <c r="AT441" s="24">
        <f t="shared" si="215"/>
        <v>2.7561</v>
      </c>
      <c r="AU441" s="24">
        <f t="shared" si="216"/>
        <v>2.8284999999999982</v>
      </c>
      <c r="AV441" s="24">
        <f t="shared" si="217"/>
        <v>2.6380999999999979</v>
      </c>
      <c r="AW441" s="24">
        <f t="shared" si="218"/>
        <v>2.9711999999999996</v>
      </c>
      <c r="AX441" s="24">
        <f t="shared" si="219"/>
        <v>2.7955999999999968</v>
      </c>
      <c r="AY441" s="24"/>
      <c r="AZ441" s="24"/>
      <c r="BA441" s="24"/>
      <c r="BB441" s="24"/>
      <c r="BC441" s="17">
        <v>16.71</v>
      </c>
      <c r="BD441" s="12">
        <v>24.423000000000002</v>
      </c>
    </row>
    <row r="442" spans="1:56">
      <c r="A442" s="2">
        <v>438</v>
      </c>
      <c r="B442" s="5">
        <v>39717</v>
      </c>
      <c r="C442" s="14">
        <v>39.549999999999997</v>
      </c>
      <c r="D442" s="4">
        <f t="shared" si="220"/>
        <v>659.4962499999998</v>
      </c>
      <c r="E442" s="14">
        <v>52.48</v>
      </c>
      <c r="F442" s="15">
        <f t="shared" si="221"/>
        <v>875.10399999999981</v>
      </c>
      <c r="G442" s="14">
        <v>58.32</v>
      </c>
      <c r="H442" s="15">
        <f t="shared" si="222"/>
        <v>972.48599999999988</v>
      </c>
      <c r="I442" s="14">
        <v>44.93</v>
      </c>
      <c r="J442" s="15">
        <f t="shared" si="223"/>
        <v>749.20774999999992</v>
      </c>
      <c r="K442" s="14">
        <v>33.895000000000003</v>
      </c>
      <c r="L442" s="15">
        <f t="shared" si="224"/>
        <v>565.19912499999998</v>
      </c>
      <c r="M442" s="14">
        <v>25.25</v>
      </c>
      <c r="N442" s="15">
        <f t="shared" si="225"/>
        <v>421.04374999999993</v>
      </c>
      <c r="O442" s="16">
        <v>28.22</v>
      </c>
      <c r="P442" s="15">
        <f t="shared" si="198"/>
        <v>688.93485999999996</v>
      </c>
      <c r="Q442" s="11">
        <v>54.9</v>
      </c>
      <c r="R442" s="15">
        <f t="shared" si="199"/>
        <v>1340.2737</v>
      </c>
      <c r="S442" s="11">
        <v>67.010000000000005</v>
      </c>
      <c r="T442" s="15">
        <f t="shared" si="200"/>
        <v>1635.9151300000001</v>
      </c>
      <c r="U442" s="11">
        <v>37.5</v>
      </c>
      <c r="V442" s="15">
        <f t="shared" si="201"/>
        <v>915.48749999999995</v>
      </c>
      <c r="W442" s="11">
        <v>79.599999999999994</v>
      </c>
      <c r="X442" s="15">
        <f t="shared" si="202"/>
        <v>1943.2747999999999</v>
      </c>
      <c r="Y442" s="11">
        <v>53.62</v>
      </c>
      <c r="Z442" s="15">
        <f t="shared" si="203"/>
        <v>1309.0250599999999</v>
      </c>
      <c r="AA442" s="23">
        <v>75.195999999999998</v>
      </c>
      <c r="AB442" s="15">
        <f t="shared" si="204"/>
        <v>18357.599479999997</v>
      </c>
      <c r="AC442" s="19">
        <v>93.951999999999998</v>
      </c>
      <c r="AD442" s="15">
        <f t="shared" si="205"/>
        <v>22936.501759999999</v>
      </c>
      <c r="AE442" s="20">
        <v>73.459999999999994</v>
      </c>
      <c r="AF442" s="15">
        <f t="shared" si="206"/>
        <v>17933.789799999999</v>
      </c>
      <c r="AG442" s="21">
        <v>88.234999999999999</v>
      </c>
      <c r="AH442" s="15">
        <f t="shared" si="207"/>
        <v>14713.186249999997</v>
      </c>
      <c r="AI442" s="21">
        <v>104.46</v>
      </c>
      <c r="AJ442" s="15">
        <f t="shared" si="208"/>
        <v>17418.704999999994</v>
      </c>
      <c r="AK442" s="20">
        <v>143.94999999999999</v>
      </c>
      <c r="AL442" s="15">
        <f t="shared" si="209"/>
        <v>24003.662499999995</v>
      </c>
      <c r="AM442" s="29">
        <v>880.2</v>
      </c>
      <c r="AN442" s="15">
        <f t="shared" si="210"/>
        <v>14677.334999999999</v>
      </c>
      <c r="AO442" s="22">
        <v>262</v>
      </c>
      <c r="AP442" s="15">
        <f t="shared" si="211"/>
        <v>6396.2060000000001</v>
      </c>
      <c r="AQ442" s="24">
        <f t="shared" si="212"/>
        <v>2.7294000000000018</v>
      </c>
      <c r="AR442" s="24">
        <f t="shared" si="213"/>
        <v>2.7425000000000033</v>
      </c>
      <c r="AS442" s="24">
        <f t="shared" si="214"/>
        <v>2.5140999999999991</v>
      </c>
      <c r="AT442" s="24">
        <f t="shared" si="215"/>
        <v>2.7911000000000037</v>
      </c>
      <c r="AU442" s="24">
        <f t="shared" si="216"/>
        <v>2.8635000000000019</v>
      </c>
      <c r="AV442" s="24">
        <f t="shared" si="217"/>
        <v>2.6480999999999995</v>
      </c>
      <c r="AW442" s="24">
        <f t="shared" si="218"/>
        <v>3.0062000000000033</v>
      </c>
      <c r="AX442" s="24">
        <f t="shared" si="219"/>
        <v>2.8055999999999983</v>
      </c>
      <c r="AY442" s="24"/>
      <c r="AZ442" s="24"/>
      <c r="BA442" s="24"/>
      <c r="BB442" s="24"/>
      <c r="BC442" s="17">
        <v>16.674999999999997</v>
      </c>
      <c r="BD442" s="12">
        <v>24.413</v>
      </c>
    </row>
    <row r="443" spans="1:56">
      <c r="A443" s="2">
        <v>439</v>
      </c>
      <c r="B443" s="5">
        <v>39720</v>
      </c>
      <c r="C443" s="14">
        <v>38</v>
      </c>
      <c r="D443" s="4">
        <f t="shared" si="220"/>
        <v>649.93299999999999</v>
      </c>
      <c r="E443" s="14">
        <v>51.03</v>
      </c>
      <c r="F443" s="15">
        <f t="shared" si="221"/>
        <v>872.791605</v>
      </c>
      <c r="G443" s="14">
        <v>55.47</v>
      </c>
      <c r="H443" s="15">
        <f t="shared" si="222"/>
        <v>948.73114499999997</v>
      </c>
      <c r="I443" s="14">
        <v>42.08</v>
      </c>
      <c r="J443" s="15">
        <f t="shared" si="223"/>
        <v>719.71528000000001</v>
      </c>
      <c r="K443" s="14">
        <v>32.524999999999999</v>
      </c>
      <c r="L443" s="15">
        <f t="shared" si="224"/>
        <v>556.29133749999994</v>
      </c>
      <c r="M443" s="14">
        <v>23.1</v>
      </c>
      <c r="N443" s="15">
        <f t="shared" si="225"/>
        <v>395.09085000000005</v>
      </c>
      <c r="O443" s="16">
        <v>27.295000000000002</v>
      </c>
      <c r="P443" s="15">
        <f t="shared" si="198"/>
        <v>673.50412499999993</v>
      </c>
      <c r="Q443" s="11">
        <v>50.65</v>
      </c>
      <c r="R443" s="15">
        <f t="shared" si="199"/>
        <v>1249.7887499999997</v>
      </c>
      <c r="S443" s="11">
        <v>64.5</v>
      </c>
      <c r="T443" s="15">
        <f t="shared" si="200"/>
        <v>1591.5374999999999</v>
      </c>
      <c r="U443" s="11">
        <v>32.5</v>
      </c>
      <c r="V443" s="15">
        <f t="shared" si="201"/>
        <v>801.93749999999989</v>
      </c>
      <c r="W443" s="11">
        <v>73.63</v>
      </c>
      <c r="X443" s="15">
        <f t="shared" si="202"/>
        <v>1816.8202499999998</v>
      </c>
      <c r="Y443" s="11">
        <v>52</v>
      </c>
      <c r="Z443" s="15">
        <f t="shared" si="203"/>
        <v>1283.0999999999999</v>
      </c>
      <c r="AA443" s="23">
        <v>75.900000000000006</v>
      </c>
      <c r="AB443" s="15">
        <f t="shared" si="204"/>
        <v>18728.325000000001</v>
      </c>
      <c r="AC443" s="19">
        <v>94.507999999999996</v>
      </c>
      <c r="AD443" s="15">
        <f t="shared" si="205"/>
        <v>23319.848999999995</v>
      </c>
      <c r="AE443" s="20">
        <v>73.38</v>
      </c>
      <c r="AF443" s="15">
        <f t="shared" si="206"/>
        <v>18106.514999999996</v>
      </c>
      <c r="AG443" s="21">
        <v>88.17</v>
      </c>
      <c r="AH443" s="15">
        <f t="shared" si="207"/>
        <v>15080.15595</v>
      </c>
      <c r="AI443" s="21">
        <v>104.84</v>
      </c>
      <c r="AJ443" s="15">
        <f t="shared" si="208"/>
        <v>17931.309399999998</v>
      </c>
      <c r="AK443" s="20">
        <v>143.94999999999999</v>
      </c>
      <c r="AL443" s="15">
        <f t="shared" si="209"/>
        <v>24620.488249999999</v>
      </c>
      <c r="AM443" s="29">
        <v>906.5</v>
      </c>
      <c r="AN443" s="15">
        <f t="shared" si="210"/>
        <v>15504.322750000001</v>
      </c>
      <c r="AO443" s="22">
        <v>249.38</v>
      </c>
      <c r="AP443" s="15">
        <f t="shared" si="211"/>
        <v>6153.4514999999992</v>
      </c>
      <c r="AQ443" s="24">
        <f t="shared" si="212"/>
        <v>2.3008999999999986</v>
      </c>
      <c r="AR443" s="24">
        <f t="shared" si="213"/>
        <v>2.3140000000000001</v>
      </c>
      <c r="AS443" s="24">
        <f t="shared" si="214"/>
        <v>2.2521000000000022</v>
      </c>
      <c r="AT443" s="24">
        <f t="shared" si="215"/>
        <v>2.3626000000000005</v>
      </c>
      <c r="AU443" s="24">
        <f t="shared" si="216"/>
        <v>2.4349999999999987</v>
      </c>
      <c r="AV443" s="24">
        <f t="shared" si="217"/>
        <v>2.3861000000000026</v>
      </c>
      <c r="AW443" s="24">
        <f t="shared" si="218"/>
        <v>2.5777000000000001</v>
      </c>
      <c r="AX443" s="24">
        <f t="shared" si="219"/>
        <v>2.5436000000000014</v>
      </c>
      <c r="AY443" s="24"/>
      <c r="AZ443" s="24"/>
      <c r="BA443" s="24"/>
      <c r="BB443" s="24"/>
      <c r="BC443" s="17">
        <v>17.1035</v>
      </c>
      <c r="BD443" s="12">
        <v>24.674999999999997</v>
      </c>
    </row>
    <row r="444" spans="1:56">
      <c r="A444" s="2">
        <v>440</v>
      </c>
      <c r="B444" s="5">
        <v>39721</v>
      </c>
      <c r="C444" s="14">
        <v>38</v>
      </c>
      <c r="D444" s="4">
        <f t="shared" si="220"/>
        <v>659.94599999999991</v>
      </c>
      <c r="E444" s="14">
        <v>52.88</v>
      </c>
      <c r="F444" s="15">
        <f t="shared" si="221"/>
        <v>918.36695999999995</v>
      </c>
      <c r="G444" s="14">
        <v>57.35</v>
      </c>
      <c r="H444" s="15">
        <f t="shared" si="222"/>
        <v>995.99744999999984</v>
      </c>
      <c r="I444" s="14">
        <v>43.46</v>
      </c>
      <c r="J444" s="15">
        <f t="shared" si="223"/>
        <v>754.76981999999987</v>
      </c>
      <c r="K444" s="14">
        <v>33.450000000000003</v>
      </c>
      <c r="L444" s="15">
        <f t="shared" si="224"/>
        <v>580.92615000000001</v>
      </c>
      <c r="M444" s="14">
        <v>25.5</v>
      </c>
      <c r="N444" s="15">
        <f t="shared" si="225"/>
        <v>442.85849999999994</v>
      </c>
      <c r="O444" s="16">
        <v>27.29</v>
      </c>
      <c r="P444" s="15">
        <f t="shared" si="198"/>
        <v>668.22293999999999</v>
      </c>
      <c r="Q444" s="11">
        <v>49.534999999999997</v>
      </c>
      <c r="R444" s="15">
        <f t="shared" si="199"/>
        <v>1212.91401</v>
      </c>
      <c r="S444" s="11">
        <v>66.3</v>
      </c>
      <c r="T444" s="15">
        <f t="shared" si="200"/>
        <v>1623.4218000000001</v>
      </c>
      <c r="U444" s="11">
        <v>33.71</v>
      </c>
      <c r="V444" s="15">
        <f t="shared" si="201"/>
        <v>825.42306000000008</v>
      </c>
      <c r="W444" s="11">
        <v>75.7</v>
      </c>
      <c r="X444" s="15">
        <f t="shared" si="202"/>
        <v>1853.5902000000001</v>
      </c>
      <c r="Y444" s="11">
        <v>51.92</v>
      </c>
      <c r="Z444" s="15">
        <f t="shared" si="203"/>
        <v>1271.31312</v>
      </c>
      <c r="AA444" s="23">
        <v>74.33</v>
      </c>
      <c r="AB444" s="15">
        <f t="shared" si="204"/>
        <v>18200.443800000001</v>
      </c>
      <c r="AC444" s="19">
        <v>94.284999999999997</v>
      </c>
      <c r="AD444" s="15">
        <f t="shared" si="205"/>
        <v>23086.625100000001</v>
      </c>
      <c r="AE444" s="20">
        <v>72.61</v>
      </c>
      <c r="AF444" s="15">
        <f t="shared" si="206"/>
        <v>17779.284599999999</v>
      </c>
      <c r="AG444" s="21">
        <v>88.8</v>
      </c>
      <c r="AH444" s="15">
        <f t="shared" si="207"/>
        <v>15421.895999999997</v>
      </c>
      <c r="AI444" s="21">
        <v>103.75</v>
      </c>
      <c r="AJ444" s="15">
        <f t="shared" si="208"/>
        <v>18018.262499999997</v>
      </c>
      <c r="AK444" s="20">
        <v>141.69999999999999</v>
      </c>
      <c r="AL444" s="15">
        <f t="shared" si="209"/>
        <v>24609.038999999993</v>
      </c>
      <c r="AM444" s="29">
        <v>869.8</v>
      </c>
      <c r="AN444" s="15">
        <f t="shared" si="210"/>
        <v>15105.816599999996</v>
      </c>
      <c r="AO444" s="22">
        <v>244.16</v>
      </c>
      <c r="AP444" s="15">
        <f t="shared" si="211"/>
        <v>5978.5017600000001</v>
      </c>
      <c r="AQ444" s="24">
        <f t="shared" si="212"/>
        <v>2.0374000000000017</v>
      </c>
      <c r="AR444" s="24">
        <f t="shared" si="213"/>
        <v>2.0505000000000031</v>
      </c>
      <c r="AS444" s="24">
        <f t="shared" si="214"/>
        <v>2.4410999999999987</v>
      </c>
      <c r="AT444" s="24">
        <f t="shared" si="215"/>
        <v>2.0991000000000035</v>
      </c>
      <c r="AU444" s="24">
        <f t="shared" si="216"/>
        <v>2.1715000000000018</v>
      </c>
      <c r="AV444" s="24">
        <f t="shared" si="217"/>
        <v>2.5750999999999991</v>
      </c>
      <c r="AW444" s="24">
        <f t="shared" si="218"/>
        <v>2.3142000000000031</v>
      </c>
      <c r="AX444" s="24">
        <f t="shared" si="219"/>
        <v>2.7325999999999979</v>
      </c>
      <c r="AY444" s="24"/>
      <c r="AZ444" s="24"/>
      <c r="BA444" s="24"/>
      <c r="BB444" s="24"/>
      <c r="BC444" s="17">
        <v>17.366999999999997</v>
      </c>
      <c r="BD444" s="12">
        <v>24.486000000000001</v>
      </c>
    </row>
    <row r="445" spans="1:56">
      <c r="A445" s="2">
        <v>441</v>
      </c>
      <c r="B445" s="5">
        <v>39722</v>
      </c>
      <c r="C445" s="14">
        <v>37.06</v>
      </c>
      <c r="D445" s="4">
        <f t="shared" si="220"/>
        <v>649.0132500000002</v>
      </c>
      <c r="E445" s="14">
        <v>54.16</v>
      </c>
      <c r="F445" s="15">
        <f t="shared" si="221"/>
        <v>948.47700000000009</v>
      </c>
      <c r="G445" s="14">
        <v>56.62</v>
      </c>
      <c r="H445" s="15">
        <f t="shared" si="222"/>
        <v>991.55775000000017</v>
      </c>
      <c r="I445" s="14">
        <v>43.39</v>
      </c>
      <c r="J445" s="15">
        <f t="shared" si="223"/>
        <v>759.86737500000015</v>
      </c>
      <c r="K445" s="14">
        <v>33.08</v>
      </c>
      <c r="L445" s="15">
        <f t="shared" si="224"/>
        <v>579.31350000000009</v>
      </c>
      <c r="M445" s="14">
        <v>24.5</v>
      </c>
      <c r="N445" s="15">
        <f t="shared" si="225"/>
        <v>429.05625000000009</v>
      </c>
      <c r="O445" s="16">
        <v>26.085000000000001</v>
      </c>
      <c r="P445" s="15">
        <f t="shared" si="198"/>
        <v>640.43892000000005</v>
      </c>
      <c r="Q445" s="11">
        <v>49.695</v>
      </c>
      <c r="R445" s="15">
        <f t="shared" si="199"/>
        <v>1220.1116400000001</v>
      </c>
      <c r="S445" s="11">
        <v>64.25</v>
      </c>
      <c r="T445" s="15">
        <f t="shared" si="200"/>
        <v>1577.4659999999999</v>
      </c>
      <c r="U445" s="11">
        <v>32.700000000000003</v>
      </c>
      <c r="V445" s="15">
        <f t="shared" si="201"/>
        <v>802.85040000000004</v>
      </c>
      <c r="W445" s="11">
        <v>72.709999999999994</v>
      </c>
      <c r="X445" s="15">
        <f t="shared" si="202"/>
        <v>1785.1759199999999</v>
      </c>
      <c r="Y445" s="11">
        <v>52.49</v>
      </c>
      <c r="Z445" s="15">
        <f t="shared" si="203"/>
        <v>1288.7344800000001</v>
      </c>
      <c r="AA445" s="23">
        <v>74.569000000000003</v>
      </c>
      <c r="AB445" s="15">
        <f t="shared" si="204"/>
        <v>18308.18088</v>
      </c>
      <c r="AC445" s="19">
        <v>94.263000000000005</v>
      </c>
      <c r="AD445" s="15">
        <f t="shared" si="205"/>
        <v>23143.451760000004</v>
      </c>
      <c r="AE445" s="20">
        <v>73.349999999999994</v>
      </c>
      <c r="AF445" s="15">
        <f t="shared" si="206"/>
        <v>18008.892</v>
      </c>
      <c r="AG445" s="21">
        <v>88.34</v>
      </c>
      <c r="AH445" s="15">
        <f t="shared" si="207"/>
        <v>15470.542500000003</v>
      </c>
      <c r="AI445" s="21">
        <v>101.63</v>
      </c>
      <c r="AJ445" s="15">
        <f t="shared" si="208"/>
        <v>17797.953750000001</v>
      </c>
      <c r="AK445" s="20">
        <v>142.69999999999999</v>
      </c>
      <c r="AL445" s="15">
        <f t="shared" si="209"/>
        <v>24990.337500000001</v>
      </c>
      <c r="AM445" s="29">
        <v>872.3</v>
      </c>
      <c r="AN445" s="15">
        <f t="shared" si="210"/>
        <v>15276.153750000001</v>
      </c>
      <c r="AO445" s="22">
        <v>237.27</v>
      </c>
      <c r="AP445" s="15">
        <f t="shared" si="211"/>
        <v>5825.4530400000003</v>
      </c>
      <c r="AQ445" s="24">
        <f t="shared" si="212"/>
        <v>1.8918999999999961</v>
      </c>
      <c r="AR445" s="24">
        <f t="shared" si="213"/>
        <v>1.9049999999999976</v>
      </c>
      <c r="AS445" s="24">
        <f t="shared" si="214"/>
        <v>2.3750999999999998</v>
      </c>
      <c r="AT445" s="24">
        <f t="shared" si="215"/>
        <v>1.953599999999998</v>
      </c>
      <c r="AU445" s="24">
        <f t="shared" si="216"/>
        <v>2.0259999999999962</v>
      </c>
      <c r="AV445" s="24">
        <f t="shared" si="217"/>
        <v>2.5091000000000001</v>
      </c>
      <c r="AW445" s="24">
        <f t="shared" si="218"/>
        <v>2.1686999999999976</v>
      </c>
      <c r="AX445" s="24">
        <f t="shared" si="219"/>
        <v>2.666599999999999</v>
      </c>
      <c r="AY445" s="24"/>
      <c r="AZ445" s="24"/>
      <c r="BA445" s="24"/>
      <c r="BB445" s="24"/>
      <c r="BC445" s="17">
        <v>17.512500000000003</v>
      </c>
      <c r="BD445" s="12">
        <v>24.552</v>
      </c>
    </row>
    <row r="446" spans="1:56">
      <c r="A446" s="2">
        <v>442</v>
      </c>
      <c r="B446" s="5">
        <v>39723</v>
      </c>
      <c r="C446" s="14">
        <v>36.5</v>
      </c>
      <c r="D446" s="4">
        <f t="shared" si="220"/>
        <v>655.01075000000014</v>
      </c>
      <c r="E446" s="14">
        <v>53.6</v>
      </c>
      <c r="F446" s="15">
        <f t="shared" si="221"/>
        <v>961.87880000000018</v>
      </c>
      <c r="G446" s="14">
        <v>53.58</v>
      </c>
      <c r="H446" s="15">
        <f t="shared" si="222"/>
        <v>961.51989000000015</v>
      </c>
      <c r="I446" s="14">
        <v>42.76</v>
      </c>
      <c r="J446" s="15">
        <f t="shared" si="223"/>
        <v>767.34958000000006</v>
      </c>
      <c r="K446" s="14">
        <v>31.875</v>
      </c>
      <c r="L446" s="15">
        <f t="shared" si="224"/>
        <v>572.01281250000011</v>
      </c>
      <c r="M446" s="14">
        <v>22.15</v>
      </c>
      <c r="N446" s="15">
        <f t="shared" si="225"/>
        <v>397.49282500000004</v>
      </c>
      <c r="O446" s="16">
        <v>24.85</v>
      </c>
      <c r="P446" s="15">
        <f t="shared" si="198"/>
        <v>615.98180000000002</v>
      </c>
      <c r="Q446" s="11">
        <v>49.69</v>
      </c>
      <c r="R446" s="15">
        <f t="shared" si="199"/>
        <v>1231.7157199999999</v>
      </c>
      <c r="S446" s="11">
        <v>60.9</v>
      </c>
      <c r="T446" s="15">
        <f t="shared" si="200"/>
        <v>1509.5891999999999</v>
      </c>
      <c r="U446" s="11">
        <v>30.09</v>
      </c>
      <c r="V446" s="15">
        <f t="shared" si="201"/>
        <v>745.87091999999996</v>
      </c>
      <c r="W446" s="11">
        <v>69</v>
      </c>
      <c r="X446" s="15">
        <f t="shared" si="202"/>
        <v>1710.3720000000001</v>
      </c>
      <c r="Y446" s="11">
        <v>49.56</v>
      </c>
      <c r="Z446" s="15">
        <f t="shared" si="203"/>
        <v>1228.4932800000001</v>
      </c>
      <c r="AA446" s="23">
        <v>74.709000000000003</v>
      </c>
      <c r="AB446" s="15">
        <f t="shared" si="204"/>
        <v>18518.86692</v>
      </c>
      <c r="AC446" s="19">
        <v>94.694999999999993</v>
      </c>
      <c r="AD446" s="15">
        <f t="shared" si="205"/>
        <v>23472.996599999999</v>
      </c>
      <c r="AE446" s="20">
        <v>73.84</v>
      </c>
      <c r="AF446" s="15">
        <f t="shared" si="206"/>
        <v>18303.459200000001</v>
      </c>
      <c r="AG446" s="21">
        <v>88.31</v>
      </c>
      <c r="AH446" s="15">
        <f t="shared" si="207"/>
        <v>15847.671050000004</v>
      </c>
      <c r="AI446" s="21">
        <v>101.75</v>
      </c>
      <c r="AJ446" s="15">
        <f t="shared" si="208"/>
        <v>18259.546250000003</v>
      </c>
      <c r="AK446" s="20">
        <v>139.19999999999999</v>
      </c>
      <c r="AL446" s="15">
        <f t="shared" si="209"/>
        <v>24980.136000000002</v>
      </c>
      <c r="AM446" s="29">
        <v>837</v>
      </c>
      <c r="AN446" s="15">
        <f t="shared" si="210"/>
        <v>15020.383500000002</v>
      </c>
      <c r="AO446" s="22">
        <v>226.38</v>
      </c>
      <c r="AP446" s="15">
        <f t="shared" si="211"/>
        <v>5611.5074400000003</v>
      </c>
      <c r="AQ446" s="24">
        <f t="shared" si="212"/>
        <v>1.4588999999999963</v>
      </c>
      <c r="AR446" s="24">
        <f t="shared" si="213"/>
        <v>1.4719999999999978</v>
      </c>
      <c r="AS446" s="24">
        <f t="shared" si="214"/>
        <v>2.1390999999999991</v>
      </c>
      <c r="AT446" s="24">
        <f t="shared" si="215"/>
        <v>1.5205999999999982</v>
      </c>
      <c r="AU446" s="24">
        <f t="shared" si="216"/>
        <v>1.5929999999999964</v>
      </c>
      <c r="AV446" s="24">
        <f t="shared" si="217"/>
        <v>2.2730999999999995</v>
      </c>
      <c r="AW446" s="24">
        <f t="shared" si="218"/>
        <v>1.7356999999999978</v>
      </c>
      <c r="AX446" s="24">
        <f t="shared" si="219"/>
        <v>2.4305999999999983</v>
      </c>
      <c r="AY446" s="24"/>
      <c r="AZ446" s="24"/>
      <c r="BA446" s="24"/>
      <c r="BB446" s="24"/>
      <c r="BC446" s="17">
        <v>17.945500000000003</v>
      </c>
      <c r="BD446" s="12">
        <v>24.788</v>
      </c>
    </row>
    <row r="447" spans="1:56">
      <c r="A447" s="2">
        <v>443</v>
      </c>
      <c r="B447" s="5">
        <v>39724</v>
      </c>
      <c r="C447" s="14">
        <v>35.19</v>
      </c>
      <c r="D447" s="4">
        <f t="shared" si="220"/>
        <v>634.35253499999988</v>
      </c>
      <c r="E447" s="14">
        <v>52.57</v>
      </c>
      <c r="F447" s="15">
        <f t="shared" si="221"/>
        <v>947.65310499999998</v>
      </c>
      <c r="G447" s="14">
        <v>53.83</v>
      </c>
      <c r="H447" s="15">
        <f t="shared" si="222"/>
        <v>970.36649499999987</v>
      </c>
      <c r="I447" s="14">
        <v>42.59</v>
      </c>
      <c r="J447" s="15">
        <f t="shared" si="223"/>
        <v>767.74863500000004</v>
      </c>
      <c r="K447" s="14">
        <v>31.625</v>
      </c>
      <c r="L447" s="15">
        <f t="shared" si="224"/>
        <v>570.08806249999998</v>
      </c>
      <c r="M447" s="14">
        <v>21.57</v>
      </c>
      <c r="N447" s="15">
        <f t="shared" si="225"/>
        <v>388.83160499999997</v>
      </c>
      <c r="O447" s="16">
        <v>25.87</v>
      </c>
      <c r="P447" s="15">
        <f t="shared" si="198"/>
        <v>641.70535000000007</v>
      </c>
      <c r="Q447" s="11">
        <v>53.01</v>
      </c>
      <c r="R447" s="15">
        <f t="shared" si="199"/>
        <v>1314.9130499999999</v>
      </c>
      <c r="S447" s="11">
        <v>60.1</v>
      </c>
      <c r="T447" s="15">
        <f t="shared" si="200"/>
        <v>1490.7805000000001</v>
      </c>
      <c r="U447" s="11">
        <v>28</v>
      </c>
      <c r="V447" s="15">
        <f t="shared" si="201"/>
        <v>694.54</v>
      </c>
      <c r="W447" s="11">
        <v>65.900000000000006</v>
      </c>
      <c r="X447" s="15">
        <f t="shared" si="202"/>
        <v>1634.6495000000002</v>
      </c>
      <c r="Y447" s="11">
        <v>51.37</v>
      </c>
      <c r="Z447" s="15">
        <f t="shared" si="203"/>
        <v>1274.2328499999999</v>
      </c>
      <c r="AA447" s="23">
        <v>72.722999999999999</v>
      </c>
      <c r="AB447" s="15">
        <f t="shared" si="204"/>
        <v>18038.940149999999</v>
      </c>
      <c r="AC447" s="19">
        <v>94.926000000000002</v>
      </c>
      <c r="AD447" s="15">
        <f t="shared" si="205"/>
        <v>23546.3943</v>
      </c>
      <c r="AE447" s="20">
        <v>73.81</v>
      </c>
      <c r="AF447" s="15">
        <f t="shared" si="206"/>
        <v>18308.570500000002</v>
      </c>
      <c r="AG447" s="21">
        <v>88.73</v>
      </c>
      <c r="AH447" s="15">
        <f t="shared" si="207"/>
        <v>15994.91345</v>
      </c>
      <c r="AI447" s="21">
        <v>100.97</v>
      </c>
      <c r="AJ447" s="15">
        <f t="shared" si="208"/>
        <v>18201.357049999999</v>
      </c>
      <c r="AK447" s="20">
        <v>140.69999999999999</v>
      </c>
      <c r="AL447" s="15">
        <f t="shared" si="209"/>
        <v>25363.285499999998</v>
      </c>
      <c r="AM447" s="29">
        <v>835.8</v>
      </c>
      <c r="AN447" s="15">
        <f t="shared" si="210"/>
        <v>15066.548699999998</v>
      </c>
      <c r="AO447" s="22">
        <v>222.25</v>
      </c>
      <c r="AP447" s="15">
        <f t="shared" si="211"/>
        <v>5512.9112500000001</v>
      </c>
      <c r="AQ447" s="24">
        <f t="shared" si="212"/>
        <v>1.3779000000000003</v>
      </c>
      <c r="AR447" s="24">
        <f t="shared" si="213"/>
        <v>1.3910000000000018</v>
      </c>
      <c r="AS447" s="24">
        <f t="shared" si="214"/>
        <v>2.1220999999999997</v>
      </c>
      <c r="AT447" s="24">
        <f t="shared" si="215"/>
        <v>1.4396000000000022</v>
      </c>
      <c r="AU447" s="24">
        <f t="shared" si="216"/>
        <v>1.5120000000000005</v>
      </c>
      <c r="AV447" s="24">
        <f t="shared" si="217"/>
        <v>2.2561</v>
      </c>
      <c r="AW447" s="24">
        <f t="shared" si="218"/>
        <v>1.6547000000000018</v>
      </c>
      <c r="AX447" s="24">
        <f t="shared" si="219"/>
        <v>2.4135999999999989</v>
      </c>
      <c r="AY447" s="24"/>
      <c r="AZ447" s="24"/>
      <c r="BA447" s="24"/>
      <c r="BB447" s="24"/>
      <c r="BC447" s="17">
        <v>18.026499999999999</v>
      </c>
      <c r="BD447" s="12">
        <v>24.805</v>
      </c>
    </row>
    <row r="448" spans="1:56">
      <c r="A448" s="2">
        <v>444</v>
      </c>
      <c r="B448" s="5">
        <v>39727</v>
      </c>
      <c r="C448" s="14">
        <v>34</v>
      </c>
      <c r="D448" s="4">
        <f t="shared" si="220"/>
        <v>624.39300000000003</v>
      </c>
      <c r="E448" s="14">
        <v>50.92</v>
      </c>
      <c r="F448" s="15">
        <f t="shared" si="221"/>
        <v>935.12034000000006</v>
      </c>
      <c r="G448" s="14">
        <v>51.29</v>
      </c>
      <c r="H448" s="15">
        <f t="shared" si="222"/>
        <v>941.91520500000001</v>
      </c>
      <c r="I448" s="14">
        <v>41.42</v>
      </c>
      <c r="J448" s="15">
        <f t="shared" si="223"/>
        <v>760.65759000000003</v>
      </c>
      <c r="K448" s="14">
        <v>30.57</v>
      </c>
      <c r="L448" s="15">
        <f t="shared" si="224"/>
        <v>561.40276500000004</v>
      </c>
      <c r="M448" s="14">
        <v>21.38</v>
      </c>
      <c r="N448" s="15">
        <f t="shared" si="225"/>
        <v>392.63300999999996</v>
      </c>
      <c r="O448" s="16">
        <v>24.72</v>
      </c>
      <c r="P448" s="15">
        <f t="shared" si="198"/>
        <v>612.06719999999996</v>
      </c>
      <c r="Q448" s="11">
        <v>47.854999999999997</v>
      </c>
      <c r="R448" s="15">
        <f t="shared" si="199"/>
        <v>1184.8897999999999</v>
      </c>
      <c r="S448" s="11">
        <v>55.29</v>
      </c>
      <c r="T448" s="15">
        <f t="shared" si="200"/>
        <v>1368.9803999999999</v>
      </c>
      <c r="U448" s="11">
        <v>25.5</v>
      </c>
      <c r="V448" s="15">
        <f t="shared" si="201"/>
        <v>631.38</v>
      </c>
      <c r="W448" s="11">
        <v>62.99</v>
      </c>
      <c r="X448" s="15">
        <f t="shared" si="202"/>
        <v>1559.6324</v>
      </c>
      <c r="Y448" s="11">
        <v>49.31</v>
      </c>
      <c r="Z448" s="15">
        <f t="shared" si="203"/>
        <v>1220.9156</v>
      </c>
      <c r="AA448" s="23">
        <v>72.59</v>
      </c>
      <c r="AB448" s="15">
        <f t="shared" si="204"/>
        <v>17973.284</v>
      </c>
      <c r="AC448" s="19">
        <v>95.296000000000006</v>
      </c>
      <c r="AD448" s="15">
        <f t="shared" si="205"/>
        <v>23595.2896</v>
      </c>
      <c r="AE448" s="20">
        <v>74.099999999999994</v>
      </c>
      <c r="AF448" s="15">
        <f t="shared" si="206"/>
        <v>18347.159999999996</v>
      </c>
      <c r="AG448" s="21">
        <v>89.31</v>
      </c>
      <c r="AH448" s="15">
        <f t="shared" si="207"/>
        <v>16401.33495</v>
      </c>
      <c r="AI448" s="21">
        <v>100.13</v>
      </c>
      <c r="AJ448" s="15">
        <f t="shared" si="208"/>
        <v>18388.373849999996</v>
      </c>
      <c r="AK448" s="20">
        <v>137.19999999999999</v>
      </c>
      <c r="AL448" s="15">
        <f t="shared" si="209"/>
        <v>25196.093999999997</v>
      </c>
      <c r="AM448" s="29">
        <v>863.8</v>
      </c>
      <c r="AN448" s="15">
        <f t="shared" si="210"/>
        <v>15863.255099999998</v>
      </c>
      <c r="AO448" s="22">
        <v>206.8</v>
      </c>
      <c r="AP448" s="15">
        <f t="shared" si="211"/>
        <v>5120.3679999999995</v>
      </c>
      <c r="AQ448" s="24">
        <f t="shared" si="212"/>
        <v>1.0398999999999994</v>
      </c>
      <c r="AR448" s="24">
        <f t="shared" si="213"/>
        <v>1.0530000000000008</v>
      </c>
      <c r="AS448" s="24">
        <f t="shared" si="214"/>
        <v>2.1671000000000014</v>
      </c>
      <c r="AT448" s="24">
        <f t="shared" si="215"/>
        <v>1.1016000000000012</v>
      </c>
      <c r="AU448" s="24">
        <f t="shared" si="216"/>
        <v>1.1739999999999995</v>
      </c>
      <c r="AV448" s="24">
        <f t="shared" si="217"/>
        <v>2.3011000000000017</v>
      </c>
      <c r="AW448" s="24">
        <f t="shared" si="218"/>
        <v>1.3167000000000009</v>
      </c>
      <c r="AX448" s="24">
        <f t="shared" si="219"/>
        <v>2.4586000000000006</v>
      </c>
      <c r="AY448" s="24"/>
      <c r="AZ448" s="24"/>
      <c r="BA448" s="24"/>
      <c r="BB448" s="24"/>
      <c r="BC448" s="17">
        <v>18.3645</v>
      </c>
      <c r="BD448" s="12">
        <v>24.759999999999998</v>
      </c>
    </row>
    <row r="449" spans="1:56">
      <c r="A449" s="2">
        <v>445</v>
      </c>
      <c r="B449" s="5">
        <v>39728</v>
      </c>
      <c r="C449" s="14">
        <v>31.92</v>
      </c>
      <c r="D449" s="4">
        <f t="shared" si="220"/>
        <v>578.00736000000006</v>
      </c>
      <c r="E449" s="14">
        <v>49.3</v>
      </c>
      <c r="F449" s="15">
        <f t="shared" si="221"/>
        <v>892.72439999999995</v>
      </c>
      <c r="G449" s="14">
        <v>49.28</v>
      </c>
      <c r="H449" s="15">
        <f t="shared" si="222"/>
        <v>892.36224000000004</v>
      </c>
      <c r="I449" s="14">
        <v>41.16</v>
      </c>
      <c r="J449" s="15">
        <f t="shared" si="223"/>
        <v>745.32527999999991</v>
      </c>
      <c r="K449" s="14">
        <v>28.99</v>
      </c>
      <c r="L449" s="15">
        <f t="shared" si="224"/>
        <v>524.95092</v>
      </c>
      <c r="M449" s="14">
        <v>20.3</v>
      </c>
      <c r="N449" s="15">
        <f t="shared" si="225"/>
        <v>367.5924</v>
      </c>
      <c r="O449" s="16">
        <v>24.54</v>
      </c>
      <c r="P449" s="15">
        <f t="shared" si="198"/>
        <v>603.88031999999998</v>
      </c>
      <c r="Q449" s="11">
        <v>43.575000000000003</v>
      </c>
      <c r="R449" s="15">
        <f t="shared" si="199"/>
        <v>1072.2936000000002</v>
      </c>
      <c r="S449" s="11">
        <v>53.24</v>
      </c>
      <c r="T449" s="15">
        <f t="shared" si="200"/>
        <v>1310.1299200000001</v>
      </c>
      <c r="U449" s="11">
        <v>24.05</v>
      </c>
      <c r="V449" s="15">
        <f t="shared" si="201"/>
        <v>591.82240000000002</v>
      </c>
      <c r="W449" s="11">
        <v>64.28</v>
      </c>
      <c r="X449" s="15">
        <f t="shared" si="202"/>
        <v>1581.80224</v>
      </c>
      <c r="Y449" s="11">
        <v>49.32</v>
      </c>
      <c r="Z449" s="15">
        <f t="shared" si="203"/>
        <v>1213.6665600000001</v>
      </c>
      <c r="AA449" s="23">
        <v>73.016999999999996</v>
      </c>
      <c r="AB449" s="15">
        <f t="shared" si="204"/>
        <v>17968.023359999999</v>
      </c>
      <c r="AC449" s="19">
        <v>95.605999999999995</v>
      </c>
      <c r="AD449" s="15">
        <f t="shared" si="205"/>
        <v>23526.724479999997</v>
      </c>
      <c r="AE449" s="20">
        <v>73.42</v>
      </c>
      <c r="AF449" s="15">
        <f t="shared" si="206"/>
        <v>18067.193599999999</v>
      </c>
      <c r="AG449" s="21">
        <v>89.3</v>
      </c>
      <c r="AH449" s="15">
        <f t="shared" si="207"/>
        <v>16170.444</v>
      </c>
      <c r="AI449" s="21">
        <v>98.19</v>
      </c>
      <c r="AJ449" s="15">
        <f t="shared" si="208"/>
        <v>17780.245199999998</v>
      </c>
      <c r="AK449" s="20">
        <v>137.69999999999999</v>
      </c>
      <c r="AL449" s="15">
        <f t="shared" si="209"/>
        <v>24934.716</v>
      </c>
      <c r="AM449" s="29">
        <v>886.8</v>
      </c>
      <c r="AN449" s="15">
        <f t="shared" si="210"/>
        <v>16058.1744</v>
      </c>
      <c r="AO449" s="22">
        <v>205.91</v>
      </c>
      <c r="AP449" s="15">
        <f t="shared" si="211"/>
        <v>5067.0332799999996</v>
      </c>
      <c r="AQ449" s="24">
        <f t="shared" si="212"/>
        <v>1.2963999999999984</v>
      </c>
      <c r="AR449" s="24">
        <f t="shared" si="213"/>
        <v>1.3094999999999999</v>
      </c>
      <c r="AS449" s="24">
        <f t="shared" si="214"/>
        <v>2.3190999999999988</v>
      </c>
      <c r="AT449" s="24">
        <f t="shared" si="215"/>
        <v>1.3581000000000003</v>
      </c>
      <c r="AU449" s="24">
        <f t="shared" si="216"/>
        <v>1.4304999999999986</v>
      </c>
      <c r="AV449" s="24">
        <f t="shared" si="217"/>
        <v>2.4530999999999992</v>
      </c>
      <c r="AW449" s="24">
        <f t="shared" si="218"/>
        <v>1.5731999999999999</v>
      </c>
      <c r="AX449" s="24">
        <f t="shared" si="219"/>
        <v>2.610599999999998</v>
      </c>
      <c r="AY449" s="24"/>
      <c r="AZ449" s="24"/>
      <c r="BA449" s="24"/>
      <c r="BB449" s="24"/>
      <c r="BC449" s="17">
        <v>18.108000000000001</v>
      </c>
      <c r="BD449" s="12">
        <v>24.608000000000001</v>
      </c>
    </row>
    <row r="450" spans="1:56">
      <c r="A450" s="2">
        <v>446</v>
      </c>
      <c r="B450" s="5">
        <v>39729</v>
      </c>
      <c r="C450" s="14">
        <v>32</v>
      </c>
      <c r="D450" s="4">
        <f t="shared" si="220"/>
        <v>579.32799999999997</v>
      </c>
      <c r="E450" s="14">
        <v>47.41</v>
      </c>
      <c r="F450" s="15">
        <f t="shared" si="221"/>
        <v>858.31063999999992</v>
      </c>
      <c r="G450" s="14">
        <v>47.7</v>
      </c>
      <c r="H450" s="15">
        <f t="shared" si="222"/>
        <v>863.56079999999997</v>
      </c>
      <c r="I450" s="14">
        <v>39.1</v>
      </c>
      <c r="J450" s="15">
        <f t="shared" si="223"/>
        <v>707.8664</v>
      </c>
      <c r="K450" s="14">
        <v>27.85</v>
      </c>
      <c r="L450" s="15">
        <f t="shared" si="224"/>
        <v>504.19639999999998</v>
      </c>
      <c r="M450" s="14">
        <v>20.65</v>
      </c>
      <c r="N450" s="15">
        <f t="shared" si="225"/>
        <v>373.84759999999994</v>
      </c>
      <c r="O450" s="16">
        <v>22.66</v>
      </c>
      <c r="P450" s="15">
        <f t="shared" si="198"/>
        <v>558.97687999999994</v>
      </c>
      <c r="Q450" s="11">
        <v>38.935000000000002</v>
      </c>
      <c r="R450" s="15">
        <f t="shared" si="199"/>
        <v>960.44857999999999</v>
      </c>
      <c r="S450" s="11">
        <v>50.1</v>
      </c>
      <c r="T450" s="15">
        <f t="shared" si="200"/>
        <v>1235.8668</v>
      </c>
      <c r="U450" s="11">
        <v>23.99</v>
      </c>
      <c r="V450" s="15">
        <f t="shared" si="201"/>
        <v>591.78531999999996</v>
      </c>
      <c r="W450" s="11">
        <v>61.86</v>
      </c>
      <c r="X450" s="15">
        <f t="shared" si="202"/>
        <v>1525.9624799999999</v>
      </c>
      <c r="Y450" s="11">
        <v>45.9</v>
      </c>
      <c r="Z450" s="15">
        <f t="shared" si="203"/>
        <v>1132.2611999999999</v>
      </c>
      <c r="AA450" s="23">
        <v>72.561999999999998</v>
      </c>
      <c r="AB450" s="15">
        <f t="shared" si="204"/>
        <v>17899.594160000001</v>
      </c>
      <c r="AC450" s="19">
        <v>95.382000000000005</v>
      </c>
      <c r="AD450" s="15">
        <f t="shared" si="205"/>
        <v>23528.831760000001</v>
      </c>
      <c r="AE450" s="20">
        <v>70.16</v>
      </c>
      <c r="AF450" s="15">
        <f t="shared" si="206"/>
        <v>17307.068800000001</v>
      </c>
      <c r="AG450" s="21">
        <v>89.54</v>
      </c>
      <c r="AH450" s="15">
        <f t="shared" si="207"/>
        <v>16210.321599999999</v>
      </c>
      <c r="AI450" s="21">
        <v>92.33</v>
      </c>
      <c r="AJ450" s="15">
        <f t="shared" si="208"/>
        <v>16715.423199999997</v>
      </c>
      <c r="AK450" s="20">
        <v>120</v>
      </c>
      <c r="AL450" s="15">
        <f t="shared" si="209"/>
        <v>21724.799999999999</v>
      </c>
      <c r="AM450" s="29">
        <v>906.5</v>
      </c>
      <c r="AN450" s="15">
        <f t="shared" si="210"/>
        <v>16411.275999999998</v>
      </c>
      <c r="AO450" s="22">
        <v>202.98</v>
      </c>
      <c r="AP450" s="15">
        <f t="shared" si="211"/>
        <v>5007.1106399999999</v>
      </c>
      <c r="AQ450" s="24">
        <f t="shared" si="212"/>
        <v>1.3003999999999998</v>
      </c>
      <c r="AR450" s="24">
        <f t="shared" si="213"/>
        <v>1.3135000000000012</v>
      </c>
      <c r="AS450" s="24">
        <f t="shared" si="214"/>
        <v>2.2591000000000001</v>
      </c>
      <c r="AT450" s="24">
        <f t="shared" si="215"/>
        <v>1.3621000000000016</v>
      </c>
      <c r="AU450" s="24">
        <f t="shared" si="216"/>
        <v>1.4344999999999999</v>
      </c>
      <c r="AV450" s="24">
        <f t="shared" si="217"/>
        <v>2.3931000000000004</v>
      </c>
      <c r="AW450" s="24">
        <f t="shared" si="218"/>
        <v>1.5772000000000013</v>
      </c>
      <c r="AX450" s="24">
        <f t="shared" si="219"/>
        <v>2.5505999999999993</v>
      </c>
      <c r="AY450" s="24"/>
      <c r="AZ450" s="24"/>
      <c r="BA450" s="24"/>
      <c r="BB450" s="24"/>
      <c r="BC450" s="17">
        <v>18.103999999999999</v>
      </c>
      <c r="BD450" s="12">
        <v>24.667999999999999</v>
      </c>
    </row>
    <row r="451" spans="1:56">
      <c r="A451" s="2">
        <v>447</v>
      </c>
      <c r="B451" s="5">
        <v>39730</v>
      </c>
      <c r="C451" s="14">
        <v>30.06</v>
      </c>
      <c r="D451" s="4">
        <f t="shared" si="220"/>
        <v>549.28638000000001</v>
      </c>
      <c r="E451" s="14">
        <v>43.3</v>
      </c>
      <c r="F451" s="15">
        <f t="shared" si="221"/>
        <v>791.22089999999992</v>
      </c>
      <c r="G451" s="14">
        <v>44.41</v>
      </c>
      <c r="H451" s="15">
        <f t="shared" si="222"/>
        <v>811.50392999999997</v>
      </c>
      <c r="I451" s="14">
        <v>35.409999999999997</v>
      </c>
      <c r="J451" s="15">
        <f t="shared" si="223"/>
        <v>647.04692999999997</v>
      </c>
      <c r="K451" s="14">
        <v>26.54</v>
      </c>
      <c r="L451" s="15">
        <f t="shared" si="224"/>
        <v>484.96541999999999</v>
      </c>
      <c r="M451" s="14">
        <v>19.010000000000002</v>
      </c>
      <c r="N451" s="15">
        <f t="shared" si="225"/>
        <v>347.36973</v>
      </c>
      <c r="O451" s="16">
        <v>21.52</v>
      </c>
      <c r="P451" s="15">
        <f t="shared" si="198"/>
        <v>534.96568000000002</v>
      </c>
      <c r="Q451" s="11">
        <v>37.21</v>
      </c>
      <c r="R451" s="15">
        <f t="shared" si="199"/>
        <v>925.00339000000008</v>
      </c>
      <c r="S451" s="11">
        <v>50.45</v>
      </c>
      <c r="T451" s="15">
        <f t="shared" si="200"/>
        <v>1254.1365500000002</v>
      </c>
      <c r="U451" s="11">
        <v>24.98</v>
      </c>
      <c r="V451" s="15">
        <f t="shared" si="201"/>
        <v>620.97782000000007</v>
      </c>
      <c r="W451" s="11">
        <v>63.29</v>
      </c>
      <c r="X451" s="15">
        <f t="shared" si="202"/>
        <v>1573.3261100000002</v>
      </c>
      <c r="Y451" s="11">
        <v>44.55</v>
      </c>
      <c r="Z451" s="15">
        <f t="shared" si="203"/>
        <v>1107.4684500000001</v>
      </c>
      <c r="AA451" s="23">
        <v>75.463999999999999</v>
      </c>
      <c r="AB451" s="15">
        <f t="shared" si="204"/>
        <v>18759.595760000004</v>
      </c>
      <c r="AC451" s="19">
        <v>94.831999999999994</v>
      </c>
      <c r="AD451" s="15">
        <f t="shared" si="205"/>
        <v>23574.28688</v>
      </c>
      <c r="AE451" s="20">
        <v>67.33</v>
      </c>
      <c r="AF451" s="15">
        <f t="shared" si="206"/>
        <v>16737.564699999999</v>
      </c>
      <c r="AG451" s="21">
        <v>89.54</v>
      </c>
      <c r="AH451" s="15">
        <f t="shared" si="207"/>
        <v>16361.644200000001</v>
      </c>
      <c r="AI451" s="21">
        <v>88.15</v>
      </c>
      <c r="AJ451" s="15">
        <f t="shared" si="208"/>
        <v>16107.6495</v>
      </c>
      <c r="AK451" s="20">
        <v>123.7</v>
      </c>
      <c r="AL451" s="15">
        <f t="shared" si="209"/>
        <v>22603.701000000001</v>
      </c>
      <c r="AM451" s="29">
        <v>904.8</v>
      </c>
      <c r="AN451" s="15">
        <f t="shared" si="210"/>
        <v>16533.410400000001</v>
      </c>
      <c r="AO451" s="22">
        <v>196.52</v>
      </c>
      <c r="AP451" s="15">
        <f t="shared" si="211"/>
        <v>4885.290680000001</v>
      </c>
      <c r="AQ451" s="24">
        <f t="shared" si="212"/>
        <v>1.1313999999999993</v>
      </c>
      <c r="AR451" s="24">
        <f t="shared" si="213"/>
        <v>1.1445000000000007</v>
      </c>
      <c r="AS451" s="24">
        <f t="shared" si="214"/>
        <v>2.0680999999999976</v>
      </c>
      <c r="AT451" s="24">
        <f t="shared" si="215"/>
        <v>1.1931000000000012</v>
      </c>
      <c r="AU451" s="24">
        <f t="shared" si="216"/>
        <v>1.2654999999999994</v>
      </c>
      <c r="AV451" s="24">
        <f t="shared" si="217"/>
        <v>2.2020999999999979</v>
      </c>
      <c r="AW451" s="24">
        <f t="shared" si="218"/>
        <v>1.4082000000000008</v>
      </c>
      <c r="AX451" s="24">
        <f t="shared" si="219"/>
        <v>2.3595999999999968</v>
      </c>
      <c r="AY451" s="24"/>
      <c r="AZ451" s="24"/>
      <c r="BA451" s="24"/>
      <c r="BB451" s="24"/>
      <c r="BC451" s="17">
        <v>18.273</v>
      </c>
      <c r="BD451" s="12">
        <v>24.859000000000002</v>
      </c>
    </row>
    <row r="452" spans="1:56">
      <c r="A452" s="2">
        <v>448</v>
      </c>
      <c r="B452" s="5">
        <v>39731</v>
      </c>
      <c r="C452" s="14">
        <v>28.9</v>
      </c>
      <c r="D452" s="4">
        <f t="shared" si="220"/>
        <v>536.02274999999997</v>
      </c>
      <c r="E452" s="14">
        <v>41.5</v>
      </c>
      <c r="F452" s="15">
        <f t="shared" si="221"/>
        <v>769.72124999999994</v>
      </c>
      <c r="G452" s="14">
        <v>41.8</v>
      </c>
      <c r="H452" s="15">
        <f t="shared" si="222"/>
        <v>775.28549999999996</v>
      </c>
      <c r="I452" s="14">
        <v>35.08</v>
      </c>
      <c r="J452" s="15">
        <f t="shared" si="223"/>
        <v>650.6463</v>
      </c>
      <c r="K452" s="14">
        <v>27.265000000000001</v>
      </c>
      <c r="L452" s="15">
        <f t="shared" si="224"/>
        <v>505.6975875</v>
      </c>
      <c r="M452" s="14">
        <v>21.5</v>
      </c>
      <c r="N452" s="15">
        <f t="shared" si="225"/>
        <v>398.77125000000001</v>
      </c>
      <c r="O452" s="16">
        <v>19.63</v>
      </c>
      <c r="P452" s="15">
        <f t="shared" si="198"/>
        <v>488.1980999999999</v>
      </c>
      <c r="Q452" s="11">
        <v>31.225000000000001</v>
      </c>
      <c r="R452" s="15">
        <f t="shared" si="199"/>
        <v>776.56574999999998</v>
      </c>
      <c r="S452" s="11">
        <v>45.31</v>
      </c>
      <c r="T452" s="15">
        <f t="shared" si="200"/>
        <v>1126.8597</v>
      </c>
      <c r="U452" s="11">
        <v>21.95</v>
      </c>
      <c r="V452" s="15">
        <f t="shared" si="201"/>
        <v>545.89649999999995</v>
      </c>
      <c r="W452" s="11">
        <v>62.1</v>
      </c>
      <c r="X452" s="15">
        <f t="shared" si="202"/>
        <v>1544.4269999999999</v>
      </c>
      <c r="Y452" s="11">
        <v>40.76</v>
      </c>
      <c r="Z452" s="15">
        <f t="shared" si="203"/>
        <v>1013.7011999999999</v>
      </c>
      <c r="AA452" s="23">
        <v>75.411000000000001</v>
      </c>
      <c r="AB452" s="15">
        <f t="shared" si="204"/>
        <v>18754.715700000001</v>
      </c>
      <c r="AC452" s="19">
        <v>94.385000000000005</v>
      </c>
      <c r="AD452" s="15">
        <f t="shared" si="205"/>
        <v>23473.549500000001</v>
      </c>
      <c r="AE452" s="20">
        <v>67.040000000000006</v>
      </c>
      <c r="AF452" s="15">
        <f t="shared" si="206"/>
        <v>16672.847999999998</v>
      </c>
      <c r="AG452" s="21">
        <v>78.97</v>
      </c>
      <c r="AH452" s="15">
        <f t="shared" si="207"/>
        <v>14646.960749999998</v>
      </c>
      <c r="AI452" s="21">
        <v>88.11</v>
      </c>
      <c r="AJ452" s="15">
        <f t="shared" si="208"/>
        <v>16342.20225</v>
      </c>
      <c r="AK452" s="20">
        <v>132.69999999999999</v>
      </c>
      <c r="AL452" s="15">
        <f t="shared" si="209"/>
        <v>24612.532499999998</v>
      </c>
      <c r="AM452" s="29">
        <v>848.7</v>
      </c>
      <c r="AN452" s="15">
        <f t="shared" si="210"/>
        <v>15741.26325</v>
      </c>
      <c r="AO452" s="22">
        <v>182.8</v>
      </c>
      <c r="AP452" s="15">
        <f t="shared" si="211"/>
        <v>4546.2359999999999</v>
      </c>
      <c r="AQ452" s="24">
        <f t="shared" si="212"/>
        <v>0.85689999999999955</v>
      </c>
      <c r="AR452" s="24">
        <f t="shared" si="213"/>
        <v>0.87000000000000099</v>
      </c>
      <c r="AS452" s="24">
        <f t="shared" si="214"/>
        <v>2.0571000000000019</v>
      </c>
      <c r="AT452" s="24">
        <f t="shared" si="215"/>
        <v>0.91860000000000142</v>
      </c>
      <c r="AU452" s="24">
        <f t="shared" si="216"/>
        <v>0.99099999999999966</v>
      </c>
      <c r="AV452" s="24">
        <f t="shared" si="217"/>
        <v>2.1911000000000023</v>
      </c>
      <c r="AW452" s="24">
        <f t="shared" si="218"/>
        <v>1.133700000000001</v>
      </c>
      <c r="AX452" s="24">
        <f t="shared" si="219"/>
        <v>2.3486000000000011</v>
      </c>
      <c r="AY452" s="24"/>
      <c r="AZ452" s="24"/>
      <c r="BA452" s="24"/>
      <c r="BB452" s="24"/>
      <c r="BC452" s="17">
        <v>18.547499999999999</v>
      </c>
      <c r="BD452" s="12">
        <v>24.869999999999997</v>
      </c>
    </row>
    <row r="453" spans="1:56">
      <c r="A453" s="2">
        <v>449</v>
      </c>
      <c r="B453" s="5">
        <v>39734</v>
      </c>
      <c r="C453" s="14">
        <v>33.630000000000003</v>
      </c>
      <c r="D453" s="4">
        <f t="shared" si="220"/>
        <v>614.436915</v>
      </c>
      <c r="E453" s="14">
        <v>47.26</v>
      </c>
      <c r="F453" s="15">
        <f t="shared" si="221"/>
        <v>863.46382999999992</v>
      </c>
      <c r="G453" s="14">
        <v>47.08</v>
      </c>
      <c r="H453" s="15">
        <f t="shared" si="222"/>
        <v>860.17513999999994</v>
      </c>
      <c r="I453" s="14">
        <v>39</v>
      </c>
      <c r="J453" s="15">
        <f t="shared" si="223"/>
        <v>712.54949999999997</v>
      </c>
      <c r="K453" s="14">
        <v>27.925000000000001</v>
      </c>
      <c r="L453" s="15">
        <f t="shared" si="224"/>
        <v>510.20371249999999</v>
      </c>
      <c r="M453" s="14">
        <v>21</v>
      </c>
      <c r="N453" s="15">
        <f t="shared" si="225"/>
        <v>383.68049999999994</v>
      </c>
      <c r="O453" s="16">
        <v>21.85</v>
      </c>
      <c r="P453" s="15">
        <f t="shared" ref="P453:P516" si="226">O453*BD453</f>
        <v>542.71030000000007</v>
      </c>
      <c r="Q453" s="11">
        <v>35</v>
      </c>
      <c r="R453" s="15">
        <f t="shared" ref="R453:R516" si="227">Q453*BD453</f>
        <v>869.33</v>
      </c>
      <c r="S453" s="11">
        <v>52.64</v>
      </c>
      <c r="T453" s="15">
        <f t="shared" ref="T453:T516" si="228">S453*BD453</f>
        <v>1307.4723200000001</v>
      </c>
      <c r="U453" s="11">
        <v>24.95</v>
      </c>
      <c r="V453" s="15">
        <f t="shared" ref="V453:V516" si="229">U453*BD453</f>
        <v>619.70810000000006</v>
      </c>
      <c r="W453" s="11">
        <v>66.86</v>
      </c>
      <c r="X453" s="15">
        <f t="shared" ref="X453:X516" si="230">W453*BD453</f>
        <v>1660.66868</v>
      </c>
      <c r="Y453" s="11">
        <v>44.48</v>
      </c>
      <c r="Z453" s="15">
        <f t="shared" ref="Z453:Z516" si="231">Y453*BD453</f>
        <v>1104.7942399999999</v>
      </c>
      <c r="AA453" s="23">
        <v>75.018000000000001</v>
      </c>
      <c r="AB453" s="15">
        <f t="shared" ref="AB453:AB516" si="232">AA453*BD453*10</f>
        <v>18632.970840000002</v>
      </c>
      <c r="AC453" s="19">
        <v>94.075999999999993</v>
      </c>
      <c r="AD453" s="15">
        <f t="shared" ref="AD453:AD516" si="233">AC453*BD453*10</f>
        <v>23366.596879999997</v>
      </c>
      <c r="AE453" s="20">
        <v>67.209999999999994</v>
      </c>
      <c r="AF453" s="15">
        <f t="shared" ref="AF453:AF516" si="234">AE453*BD453*10</f>
        <v>16693.6198</v>
      </c>
      <c r="AG453" s="21">
        <v>78.674999999999997</v>
      </c>
      <c r="AH453" s="15">
        <f t="shared" ref="AH453:AH516" si="235">AG453*BC453*10</f>
        <v>14374.315874999997</v>
      </c>
      <c r="AI453" s="21">
        <v>87.77</v>
      </c>
      <c r="AJ453" s="15">
        <f t="shared" ref="AJ453:AJ516" si="236">AI453*BC453*10</f>
        <v>16036.017849999998</v>
      </c>
      <c r="AK453" s="20">
        <v>126.8</v>
      </c>
      <c r="AL453" s="15">
        <f t="shared" ref="AL453:AL516" si="237">AK453*BC453*10</f>
        <v>23166.993999999999</v>
      </c>
      <c r="AM453" s="29">
        <v>832</v>
      </c>
      <c r="AN453" s="15">
        <f t="shared" ref="AN453:AN516" si="238">AM453*BC453</f>
        <v>15201.055999999999</v>
      </c>
      <c r="AO453" s="22">
        <v>192.41</v>
      </c>
      <c r="AP453" s="15">
        <f t="shared" ref="AP453:AP516" si="239">AO453*BD453</f>
        <v>4779.0795800000005</v>
      </c>
      <c r="AQ453" s="24">
        <f t="shared" ref="AQ453:AQ516" si="240">-BC453+19.4044</f>
        <v>1.1339000000000006</v>
      </c>
      <c r="AR453" s="24">
        <f t="shared" ref="AR453:AR516" si="241">-BC453+19.4175</f>
        <v>1.147000000000002</v>
      </c>
      <c r="AS453" s="24">
        <f t="shared" ref="AS453:AS516" si="242">-BD453+26.9271</f>
        <v>2.0890999999999984</v>
      </c>
      <c r="AT453" s="24">
        <f t="shared" ref="AT453:AT516" si="243">-BC453+19.4661</f>
        <v>1.1956000000000024</v>
      </c>
      <c r="AU453" s="24">
        <f t="shared" ref="AU453:AU516" si="244">-BC453+19.5385</f>
        <v>1.2680000000000007</v>
      </c>
      <c r="AV453" s="24">
        <f t="shared" ref="AV453:AV516" si="245">-BD453+27.0611</f>
        <v>2.2230999999999987</v>
      </c>
      <c r="AW453" s="24">
        <f t="shared" ref="AW453:AW516" si="246">-BC453+19.6812</f>
        <v>1.4107000000000021</v>
      </c>
      <c r="AX453" s="24">
        <f t="shared" ref="AX453:AX516" si="247">-BD453+27.2186</f>
        <v>2.3805999999999976</v>
      </c>
      <c r="AY453" s="24"/>
      <c r="AZ453" s="24"/>
      <c r="BA453" s="24"/>
      <c r="BB453" s="24"/>
      <c r="BC453" s="17">
        <v>18.270499999999998</v>
      </c>
      <c r="BD453" s="12">
        <v>24.838000000000001</v>
      </c>
    </row>
    <row r="454" spans="1:56">
      <c r="A454" s="2">
        <v>450</v>
      </c>
      <c r="B454" s="5">
        <v>39735</v>
      </c>
      <c r="C454" s="14">
        <v>33</v>
      </c>
      <c r="D454" s="4">
        <f t="shared" si="220"/>
        <v>595.55100000000004</v>
      </c>
      <c r="E454" s="14">
        <v>43.73</v>
      </c>
      <c r="F454" s="15">
        <f t="shared" si="221"/>
        <v>789.19530999999995</v>
      </c>
      <c r="G454" s="14">
        <v>45.07</v>
      </c>
      <c r="H454" s="15">
        <f t="shared" si="222"/>
        <v>813.37828999999999</v>
      </c>
      <c r="I454" s="14">
        <v>38.5</v>
      </c>
      <c r="J454" s="15">
        <f t="shared" si="223"/>
        <v>694.80950000000007</v>
      </c>
      <c r="K454" s="14">
        <v>28.56</v>
      </c>
      <c r="L454" s="15">
        <f t="shared" si="224"/>
        <v>515.42232000000001</v>
      </c>
      <c r="M454" s="14">
        <v>20.85</v>
      </c>
      <c r="N454" s="15">
        <f t="shared" si="225"/>
        <v>376.27995000000004</v>
      </c>
      <c r="O454" s="16">
        <v>22.52</v>
      </c>
      <c r="P454" s="15">
        <f t="shared" si="226"/>
        <v>553.65420000000006</v>
      </c>
      <c r="Q454" s="11">
        <v>38.75</v>
      </c>
      <c r="R454" s="15">
        <f t="shared" si="227"/>
        <v>952.66875000000005</v>
      </c>
      <c r="S454" s="11">
        <v>53.43</v>
      </c>
      <c r="T454" s="15">
        <f t="shared" si="228"/>
        <v>1313.57655</v>
      </c>
      <c r="U454" s="11">
        <v>25.53</v>
      </c>
      <c r="V454" s="15">
        <f t="shared" si="229"/>
        <v>627.65505000000007</v>
      </c>
      <c r="W454" s="11">
        <v>68.400000000000006</v>
      </c>
      <c r="X454" s="15">
        <f t="shared" si="230"/>
        <v>1681.6140000000003</v>
      </c>
      <c r="Y454" s="11">
        <v>45.3</v>
      </c>
      <c r="Z454" s="15">
        <f t="shared" si="231"/>
        <v>1113.7004999999999</v>
      </c>
      <c r="AA454" s="23">
        <v>74.817999999999998</v>
      </c>
      <c r="AB454" s="15">
        <f t="shared" si="232"/>
        <v>18394.005300000001</v>
      </c>
      <c r="AC454" s="19">
        <v>93.739000000000004</v>
      </c>
      <c r="AD454" s="15">
        <f t="shared" si="233"/>
        <v>23045.73315</v>
      </c>
      <c r="AE454" s="20">
        <v>67.36</v>
      </c>
      <c r="AF454" s="15">
        <f t="shared" si="234"/>
        <v>16560.456000000002</v>
      </c>
      <c r="AG454" s="21">
        <v>78.215000000000003</v>
      </c>
      <c r="AH454" s="15">
        <f t="shared" si="235"/>
        <v>14115.461050000002</v>
      </c>
      <c r="AI454" s="21">
        <v>88.36</v>
      </c>
      <c r="AJ454" s="15">
        <f t="shared" si="236"/>
        <v>15946.3292</v>
      </c>
      <c r="AK454" s="20">
        <v>124.8</v>
      </c>
      <c r="AL454" s="15">
        <f t="shared" si="237"/>
        <v>22522.656000000003</v>
      </c>
      <c r="AM454" s="29">
        <v>836.2</v>
      </c>
      <c r="AN454" s="15">
        <f t="shared" si="238"/>
        <v>15090.901400000001</v>
      </c>
      <c r="AO454" s="22">
        <v>188.41</v>
      </c>
      <c r="AP454" s="15">
        <f t="shared" si="239"/>
        <v>4632.0598499999996</v>
      </c>
      <c r="AQ454" s="24">
        <f t="shared" si="240"/>
        <v>1.3573999999999984</v>
      </c>
      <c r="AR454" s="24">
        <f t="shared" si="241"/>
        <v>1.3704999999999998</v>
      </c>
      <c r="AS454" s="24">
        <f t="shared" si="242"/>
        <v>2.3420999999999985</v>
      </c>
      <c r="AT454" s="24">
        <f t="shared" si="243"/>
        <v>1.4191000000000003</v>
      </c>
      <c r="AU454" s="24">
        <f t="shared" si="244"/>
        <v>1.4914999999999985</v>
      </c>
      <c r="AV454" s="24">
        <f t="shared" si="245"/>
        <v>2.4760999999999989</v>
      </c>
      <c r="AW454" s="24">
        <f t="shared" si="246"/>
        <v>1.6341999999999999</v>
      </c>
      <c r="AX454" s="24">
        <f t="shared" si="247"/>
        <v>2.6335999999999977</v>
      </c>
      <c r="AY454" s="24"/>
      <c r="AZ454" s="24"/>
      <c r="BA454" s="24"/>
      <c r="BB454" s="24"/>
      <c r="BC454" s="17">
        <v>18.047000000000001</v>
      </c>
      <c r="BD454" s="12">
        <v>24.585000000000001</v>
      </c>
    </row>
    <row r="455" spans="1:56">
      <c r="A455" s="2">
        <v>451</v>
      </c>
      <c r="B455" s="5">
        <v>39736</v>
      </c>
      <c r="C455" s="14">
        <v>31.16</v>
      </c>
      <c r="D455" s="4">
        <f t="shared" si="220"/>
        <v>576.58463999999992</v>
      </c>
      <c r="E455" s="14">
        <v>44.21</v>
      </c>
      <c r="F455" s="15">
        <f t="shared" si="221"/>
        <v>818.06183999999996</v>
      </c>
      <c r="G455" s="14">
        <v>42.33</v>
      </c>
      <c r="H455" s="15">
        <f t="shared" si="222"/>
        <v>783.27431999999988</v>
      </c>
      <c r="I455" s="14">
        <v>36.35</v>
      </c>
      <c r="J455" s="15">
        <f t="shared" si="223"/>
        <v>672.6203999999999</v>
      </c>
      <c r="K455" s="14">
        <v>25.18</v>
      </c>
      <c r="L455" s="15">
        <f t="shared" si="224"/>
        <v>465.93071999999995</v>
      </c>
      <c r="M455" s="14">
        <v>19.25</v>
      </c>
      <c r="N455" s="15">
        <f t="shared" si="225"/>
        <v>356.20199999999994</v>
      </c>
      <c r="O455" s="16">
        <v>20.254999999999999</v>
      </c>
      <c r="P455" s="15">
        <f t="shared" si="226"/>
        <v>504.43052</v>
      </c>
      <c r="Q455" s="11">
        <v>33.914999999999999</v>
      </c>
      <c r="R455" s="15">
        <f t="shared" si="227"/>
        <v>844.61915999999997</v>
      </c>
      <c r="S455" s="11">
        <v>45.4</v>
      </c>
      <c r="T455" s="15">
        <f t="shared" si="228"/>
        <v>1130.6415999999999</v>
      </c>
      <c r="U455" s="11">
        <v>21.99</v>
      </c>
      <c r="V455" s="15">
        <f t="shared" si="229"/>
        <v>547.63896</v>
      </c>
      <c r="W455" s="11">
        <v>63.1</v>
      </c>
      <c r="X455" s="15">
        <f t="shared" si="230"/>
        <v>1571.4424000000001</v>
      </c>
      <c r="Y455" s="11">
        <v>41.48</v>
      </c>
      <c r="Z455" s="15">
        <f t="shared" si="231"/>
        <v>1033.01792</v>
      </c>
      <c r="AA455" s="23">
        <v>74.849999999999994</v>
      </c>
      <c r="AB455" s="15">
        <f t="shared" si="232"/>
        <v>18640.643999999997</v>
      </c>
      <c r="AC455" s="19">
        <v>94.649000000000001</v>
      </c>
      <c r="AD455" s="15">
        <f t="shared" si="233"/>
        <v>23571.38696</v>
      </c>
      <c r="AE455" s="20">
        <v>67.650000000000006</v>
      </c>
      <c r="AF455" s="15">
        <f t="shared" si="234"/>
        <v>16847.556</v>
      </c>
      <c r="AG455" s="21">
        <v>86.25</v>
      </c>
      <c r="AH455" s="15">
        <f t="shared" si="235"/>
        <v>15959.699999999997</v>
      </c>
      <c r="AI455" s="21">
        <v>88.55</v>
      </c>
      <c r="AJ455" s="15">
        <f t="shared" si="236"/>
        <v>16385.291999999998</v>
      </c>
      <c r="AK455" s="20">
        <v>122.8</v>
      </c>
      <c r="AL455" s="15">
        <f t="shared" si="237"/>
        <v>22722.911999999997</v>
      </c>
      <c r="AM455" s="29">
        <v>848.9</v>
      </c>
      <c r="AN455" s="15">
        <f t="shared" si="238"/>
        <v>15708.045599999998</v>
      </c>
      <c r="AO455" s="22">
        <v>178</v>
      </c>
      <c r="AP455" s="15">
        <f t="shared" si="239"/>
        <v>4432.9120000000003</v>
      </c>
      <c r="AQ455" s="24">
        <f t="shared" si="240"/>
        <v>0.9004000000000012</v>
      </c>
      <c r="AR455" s="24">
        <f t="shared" si="241"/>
        <v>0.91350000000000264</v>
      </c>
      <c r="AS455" s="24">
        <f t="shared" si="242"/>
        <v>2.0230999999999995</v>
      </c>
      <c r="AT455" s="24">
        <f t="shared" si="243"/>
        <v>0.96210000000000306</v>
      </c>
      <c r="AU455" s="24">
        <f t="shared" si="244"/>
        <v>1.0345000000000013</v>
      </c>
      <c r="AV455" s="24">
        <f t="shared" si="245"/>
        <v>2.1570999999999998</v>
      </c>
      <c r="AW455" s="24">
        <f t="shared" si="246"/>
        <v>1.1772000000000027</v>
      </c>
      <c r="AX455" s="24">
        <f t="shared" si="247"/>
        <v>2.3145999999999987</v>
      </c>
      <c r="AY455" s="24"/>
      <c r="AZ455" s="24"/>
      <c r="BA455" s="24"/>
      <c r="BB455" s="24"/>
      <c r="BC455" s="17">
        <v>18.503999999999998</v>
      </c>
      <c r="BD455" s="12">
        <v>24.904</v>
      </c>
    </row>
    <row r="456" spans="1:56">
      <c r="A456" s="2">
        <v>452</v>
      </c>
      <c r="B456" s="5">
        <v>39737</v>
      </c>
      <c r="C456" s="14">
        <v>30.86</v>
      </c>
      <c r="D456" s="4">
        <f t="shared" si="220"/>
        <v>571.94380999999998</v>
      </c>
      <c r="E456" s="14">
        <v>45.78</v>
      </c>
      <c r="F456" s="15">
        <f t="shared" si="221"/>
        <v>848.46363000000008</v>
      </c>
      <c r="G456" s="14">
        <v>44.79</v>
      </c>
      <c r="H456" s="15">
        <f t="shared" si="222"/>
        <v>830.11546499999997</v>
      </c>
      <c r="I456" s="14">
        <v>37.630000000000003</v>
      </c>
      <c r="J456" s="15">
        <f t="shared" si="223"/>
        <v>697.41560500000003</v>
      </c>
      <c r="K456" s="14">
        <v>27.984999999999999</v>
      </c>
      <c r="L456" s="15">
        <f t="shared" si="224"/>
        <v>518.65999750000003</v>
      </c>
      <c r="M456" s="14">
        <v>19.89</v>
      </c>
      <c r="N456" s="15">
        <f t="shared" si="225"/>
        <v>368.63131500000003</v>
      </c>
      <c r="O456" s="16">
        <v>19.635000000000002</v>
      </c>
      <c r="P456" s="15">
        <f t="shared" si="226"/>
        <v>490.60992750000003</v>
      </c>
      <c r="Q456" s="11">
        <v>31.87</v>
      </c>
      <c r="R456" s="15">
        <f t="shared" si="227"/>
        <v>796.31975499999999</v>
      </c>
      <c r="S456" s="11">
        <v>43.9</v>
      </c>
      <c r="T456" s="15">
        <f t="shared" si="228"/>
        <v>1096.90735</v>
      </c>
      <c r="U456" s="11">
        <v>20.88</v>
      </c>
      <c r="V456" s="15">
        <f t="shared" si="229"/>
        <v>521.71812</v>
      </c>
      <c r="W456" s="11">
        <v>60.55</v>
      </c>
      <c r="X456" s="15">
        <f t="shared" si="230"/>
        <v>1512.9325749999998</v>
      </c>
      <c r="Y456" s="11">
        <v>38.99</v>
      </c>
      <c r="Z456" s="15">
        <f t="shared" si="231"/>
        <v>974.22363500000006</v>
      </c>
      <c r="AA456" s="18">
        <v>62.88</v>
      </c>
      <c r="AB456" s="15">
        <f t="shared" si="232"/>
        <v>15711.511200000001</v>
      </c>
      <c r="AC456" s="19">
        <v>95.611999999999995</v>
      </c>
      <c r="AD456" s="15">
        <f t="shared" si="233"/>
        <v>23890.092379999995</v>
      </c>
      <c r="AE456" s="20">
        <v>67.540000000000006</v>
      </c>
      <c r="AF456" s="15">
        <f t="shared" si="234"/>
        <v>16875.882100000003</v>
      </c>
      <c r="AG456" s="21">
        <v>85.92</v>
      </c>
      <c r="AH456" s="15">
        <f t="shared" si="235"/>
        <v>15923.983200000001</v>
      </c>
      <c r="AI456" s="21">
        <v>87.04</v>
      </c>
      <c r="AJ456" s="15">
        <f t="shared" si="236"/>
        <v>16131.558400000002</v>
      </c>
      <c r="AK456" s="20">
        <v>123.8</v>
      </c>
      <c r="AL456" s="15">
        <f t="shared" si="237"/>
        <v>22944.472999999998</v>
      </c>
      <c r="AM456" s="29">
        <v>807.2</v>
      </c>
      <c r="AN456" s="15">
        <f t="shared" si="238"/>
        <v>14960.2412</v>
      </c>
      <c r="AO456" s="22">
        <v>163.15</v>
      </c>
      <c r="AP456" s="15">
        <f t="shared" si="239"/>
        <v>4076.5474749999998</v>
      </c>
      <c r="AQ456" s="24">
        <f t="shared" si="240"/>
        <v>0.8708999999999989</v>
      </c>
      <c r="AR456" s="24">
        <f t="shared" si="241"/>
        <v>0.88400000000000034</v>
      </c>
      <c r="AS456" s="24">
        <f t="shared" si="242"/>
        <v>1.9405999999999999</v>
      </c>
      <c r="AT456" s="24">
        <f t="shared" si="243"/>
        <v>0.93260000000000076</v>
      </c>
      <c r="AU456" s="24">
        <f t="shared" si="244"/>
        <v>1.004999999999999</v>
      </c>
      <c r="AV456" s="24">
        <f t="shared" si="245"/>
        <v>2.0746000000000002</v>
      </c>
      <c r="AW456" s="24">
        <f t="shared" si="246"/>
        <v>1.1477000000000004</v>
      </c>
      <c r="AX456" s="24">
        <f t="shared" si="247"/>
        <v>2.2320999999999991</v>
      </c>
      <c r="AY456" s="24"/>
      <c r="AZ456" s="24"/>
      <c r="BA456" s="24"/>
      <c r="BB456" s="24"/>
      <c r="BC456" s="17">
        <v>18.5335</v>
      </c>
      <c r="BD456" s="12">
        <v>24.986499999999999</v>
      </c>
    </row>
    <row r="457" spans="1:56">
      <c r="A457" s="2">
        <v>453</v>
      </c>
      <c r="B457" s="5">
        <v>39738</v>
      </c>
      <c r="C457" s="14">
        <v>31.4</v>
      </c>
      <c r="D457" s="4">
        <f t="shared" ref="D457:D463" si="248">C457*BC457</f>
        <v>582.73689999999988</v>
      </c>
      <c r="E457" s="14">
        <v>44.2</v>
      </c>
      <c r="F457" s="15">
        <f t="shared" ref="F457:F463" si="249">E457*BC457</f>
        <v>820.28570000000002</v>
      </c>
      <c r="G457" s="14">
        <v>44.55</v>
      </c>
      <c r="H457" s="15">
        <f t="shared" ref="H457:H463" si="250">G457*BC457</f>
        <v>826.78117499999985</v>
      </c>
      <c r="I457" s="14">
        <v>38.94</v>
      </c>
      <c r="J457" s="15">
        <f t="shared" ref="J457:J463" si="251">I457*BC457</f>
        <v>722.66798999999992</v>
      </c>
      <c r="K457" s="14">
        <v>28.74</v>
      </c>
      <c r="L457" s="15">
        <f t="shared" ref="L457:L463" si="252">K457*BC457</f>
        <v>533.37128999999993</v>
      </c>
      <c r="M457" s="14">
        <v>19.63</v>
      </c>
      <c r="N457" s="15">
        <f t="shared" ref="N457:N463" si="253">M457*BC457</f>
        <v>364.30335499999995</v>
      </c>
      <c r="O457" s="16">
        <v>20.484999999999999</v>
      </c>
      <c r="P457" s="15">
        <f t="shared" si="226"/>
        <v>509.87164999999999</v>
      </c>
      <c r="Q457" s="11">
        <v>32.61</v>
      </c>
      <c r="R457" s="15">
        <f t="shared" si="227"/>
        <v>811.66290000000004</v>
      </c>
      <c r="S457" s="11">
        <v>46.71</v>
      </c>
      <c r="T457" s="15">
        <f t="shared" si="228"/>
        <v>1162.6119000000001</v>
      </c>
      <c r="U457" s="11">
        <v>21.07</v>
      </c>
      <c r="V457" s="15">
        <f t="shared" si="229"/>
        <v>524.43230000000005</v>
      </c>
      <c r="W457" s="11">
        <v>63.91</v>
      </c>
      <c r="X457" s="15">
        <f t="shared" si="230"/>
        <v>1590.7199000000001</v>
      </c>
      <c r="Y457" s="11">
        <v>40.590000000000003</v>
      </c>
      <c r="Z457" s="15">
        <f t="shared" si="231"/>
        <v>1010.2851000000001</v>
      </c>
      <c r="AA457" s="23">
        <v>57.652999999999999</v>
      </c>
      <c r="AB457" s="15">
        <f t="shared" si="232"/>
        <v>14349.831699999999</v>
      </c>
      <c r="AC457" s="19">
        <v>95.966999999999999</v>
      </c>
      <c r="AD457" s="15">
        <f t="shared" si="233"/>
        <v>23886.186300000001</v>
      </c>
      <c r="AE457" s="20">
        <v>67.81</v>
      </c>
      <c r="AF457" s="15">
        <f t="shared" si="234"/>
        <v>16877.909000000003</v>
      </c>
      <c r="AG457" s="21">
        <v>86.23</v>
      </c>
      <c r="AH457" s="15">
        <f t="shared" si="235"/>
        <v>16002.994549999999</v>
      </c>
      <c r="AI457" s="21">
        <v>86.14</v>
      </c>
      <c r="AJ457" s="15">
        <f t="shared" si="236"/>
        <v>15986.291899999998</v>
      </c>
      <c r="AK457" s="20">
        <v>121</v>
      </c>
      <c r="AL457" s="15">
        <f t="shared" si="237"/>
        <v>22455.784999999996</v>
      </c>
      <c r="AM457" s="29">
        <v>784.3</v>
      </c>
      <c r="AN457" s="15">
        <f t="shared" si="238"/>
        <v>14555.431549999998</v>
      </c>
      <c r="AO457" s="22">
        <v>165.04</v>
      </c>
      <c r="AP457" s="15">
        <f t="shared" si="239"/>
        <v>4107.8455999999996</v>
      </c>
      <c r="AQ457" s="24">
        <f t="shared" si="240"/>
        <v>0.84590000000000032</v>
      </c>
      <c r="AR457" s="24">
        <f t="shared" si="241"/>
        <v>0.85900000000000176</v>
      </c>
      <c r="AS457" s="24">
        <f t="shared" si="242"/>
        <v>2.0370999999999988</v>
      </c>
      <c r="AT457" s="24">
        <f t="shared" si="243"/>
        <v>0.90760000000000218</v>
      </c>
      <c r="AU457" s="24">
        <f t="shared" si="244"/>
        <v>0.98000000000000043</v>
      </c>
      <c r="AV457" s="24">
        <f t="shared" si="245"/>
        <v>2.1710999999999991</v>
      </c>
      <c r="AW457" s="24">
        <f t="shared" si="246"/>
        <v>1.1227000000000018</v>
      </c>
      <c r="AX457" s="24">
        <f t="shared" si="247"/>
        <v>2.328599999999998</v>
      </c>
      <c r="AY457" s="24"/>
      <c r="AZ457" s="24"/>
      <c r="BA457" s="24"/>
      <c r="BB457" s="24"/>
      <c r="BC457" s="17">
        <v>18.558499999999999</v>
      </c>
      <c r="BD457" s="12">
        <v>24.89</v>
      </c>
    </row>
    <row r="458" spans="1:56">
      <c r="A458" s="2">
        <v>454</v>
      </c>
      <c r="B458" s="5">
        <v>39741</v>
      </c>
      <c r="C458" s="14">
        <v>31.86</v>
      </c>
      <c r="D458" s="4">
        <f t="shared" si="248"/>
        <v>600.21053999999992</v>
      </c>
      <c r="E458" s="14">
        <v>46.46</v>
      </c>
      <c r="F458" s="15">
        <f t="shared" si="249"/>
        <v>875.25993999999992</v>
      </c>
      <c r="G458" s="14">
        <v>46.71</v>
      </c>
      <c r="H458" s="15">
        <f t="shared" si="250"/>
        <v>879.9696899999999</v>
      </c>
      <c r="I458" s="14">
        <v>39.99</v>
      </c>
      <c r="J458" s="15">
        <f t="shared" si="251"/>
        <v>753.37161000000003</v>
      </c>
      <c r="K458" s="14">
        <v>29.875</v>
      </c>
      <c r="L458" s="15">
        <f t="shared" si="252"/>
        <v>562.81512499999997</v>
      </c>
      <c r="M458" s="14">
        <v>20.14</v>
      </c>
      <c r="N458" s="15">
        <f t="shared" si="253"/>
        <v>379.41746000000001</v>
      </c>
      <c r="O458" s="16">
        <v>20.295000000000002</v>
      </c>
      <c r="P458" s="15">
        <f t="shared" si="226"/>
        <v>510.58161000000007</v>
      </c>
      <c r="Q458" s="11">
        <v>33.9</v>
      </c>
      <c r="R458" s="15">
        <f t="shared" si="227"/>
        <v>852.85620000000006</v>
      </c>
      <c r="S458" s="11">
        <v>49.08</v>
      </c>
      <c r="T458" s="15">
        <f t="shared" si="228"/>
        <v>1234.7546400000001</v>
      </c>
      <c r="U458" s="11">
        <v>23.22</v>
      </c>
      <c r="V458" s="15">
        <f t="shared" si="229"/>
        <v>584.16876000000002</v>
      </c>
      <c r="W458" s="11">
        <v>64.989999999999995</v>
      </c>
      <c r="X458" s="15">
        <f t="shared" si="230"/>
        <v>1635.0184199999999</v>
      </c>
      <c r="Y458" s="11">
        <v>41.82</v>
      </c>
      <c r="Z458" s="15">
        <f t="shared" si="231"/>
        <v>1052.1075600000001</v>
      </c>
      <c r="AA458" s="23">
        <v>59.54</v>
      </c>
      <c r="AB458" s="15">
        <f t="shared" si="232"/>
        <v>14979.073200000001</v>
      </c>
      <c r="AC458" s="19">
        <v>86.843999999999994</v>
      </c>
      <c r="AD458" s="15">
        <f t="shared" si="233"/>
        <v>21848.213519999998</v>
      </c>
      <c r="AE458" s="20">
        <v>68.36</v>
      </c>
      <c r="AF458" s="15">
        <f t="shared" si="234"/>
        <v>17198.0088</v>
      </c>
      <c r="AG458" s="21">
        <v>84.94</v>
      </c>
      <c r="AH458" s="15">
        <f t="shared" si="235"/>
        <v>16001.846599999999</v>
      </c>
      <c r="AI458" s="21">
        <v>85.84</v>
      </c>
      <c r="AJ458" s="15">
        <f t="shared" si="236"/>
        <v>16171.3976</v>
      </c>
      <c r="AK458" s="20">
        <v>112</v>
      </c>
      <c r="AL458" s="15">
        <f t="shared" si="237"/>
        <v>21099.68</v>
      </c>
      <c r="AM458" s="29">
        <v>796.8</v>
      </c>
      <c r="AN458" s="15">
        <f t="shared" si="238"/>
        <v>15010.915199999998</v>
      </c>
      <c r="AO458" s="22">
        <v>170.5</v>
      </c>
      <c r="AP458" s="15">
        <f t="shared" si="239"/>
        <v>4289.4390000000003</v>
      </c>
      <c r="AQ458" s="24">
        <f t="shared" si="240"/>
        <v>0.56540000000000035</v>
      </c>
      <c r="AR458" s="24">
        <f t="shared" si="241"/>
        <v>0.57850000000000179</v>
      </c>
      <c r="AS458" s="24">
        <f t="shared" si="242"/>
        <v>1.7690999999999981</v>
      </c>
      <c r="AT458" s="24">
        <f t="shared" si="243"/>
        <v>0.62710000000000221</v>
      </c>
      <c r="AU458" s="24">
        <f t="shared" si="244"/>
        <v>0.69950000000000045</v>
      </c>
      <c r="AV458" s="24">
        <f t="shared" si="245"/>
        <v>1.9030999999999985</v>
      </c>
      <c r="AW458" s="24">
        <f t="shared" si="246"/>
        <v>0.84220000000000184</v>
      </c>
      <c r="AX458" s="24">
        <f t="shared" si="247"/>
        <v>2.0605999999999973</v>
      </c>
      <c r="AY458" s="24"/>
      <c r="AZ458" s="24"/>
      <c r="BA458" s="24"/>
      <c r="BB458" s="24"/>
      <c r="BC458" s="17">
        <v>18.838999999999999</v>
      </c>
      <c r="BD458" s="12">
        <v>25.158000000000001</v>
      </c>
    </row>
    <row r="459" spans="1:56">
      <c r="A459" s="2">
        <v>455</v>
      </c>
      <c r="B459" s="5">
        <v>39742</v>
      </c>
      <c r="C459" s="14">
        <v>31.09</v>
      </c>
      <c r="D459" s="4">
        <f t="shared" si="248"/>
        <v>609.14637000000005</v>
      </c>
      <c r="E459" s="14">
        <v>46.03</v>
      </c>
      <c r="F459" s="15">
        <f t="shared" si="249"/>
        <v>901.86579000000006</v>
      </c>
      <c r="G459" s="14">
        <v>46.4</v>
      </c>
      <c r="H459" s="15">
        <f t="shared" si="250"/>
        <v>909.11519999999996</v>
      </c>
      <c r="I459" s="14">
        <v>37.82</v>
      </c>
      <c r="J459" s="15">
        <f t="shared" si="251"/>
        <v>741.00725999999997</v>
      </c>
      <c r="K459" s="14">
        <v>28.56</v>
      </c>
      <c r="L459" s="15">
        <f t="shared" si="252"/>
        <v>559.57607999999993</v>
      </c>
      <c r="M459" s="14">
        <v>20.350000000000001</v>
      </c>
      <c r="N459" s="15">
        <f t="shared" si="253"/>
        <v>398.71755000000002</v>
      </c>
      <c r="O459" s="16">
        <v>21.045000000000002</v>
      </c>
      <c r="P459" s="15">
        <f t="shared" si="226"/>
        <v>538.22587499999997</v>
      </c>
      <c r="Q459" s="11">
        <v>35.049999999999997</v>
      </c>
      <c r="R459" s="15">
        <f t="shared" si="227"/>
        <v>896.40374999999995</v>
      </c>
      <c r="S459" s="11">
        <v>49.09</v>
      </c>
      <c r="T459" s="15">
        <f t="shared" si="228"/>
        <v>1255.47675</v>
      </c>
      <c r="U459" s="11">
        <v>23.94</v>
      </c>
      <c r="V459" s="15">
        <f t="shared" si="229"/>
        <v>612.26549999999997</v>
      </c>
      <c r="W459" s="11">
        <v>64.650000000000006</v>
      </c>
      <c r="X459" s="15">
        <f t="shared" si="230"/>
        <v>1653.4237500000002</v>
      </c>
      <c r="Y459" s="11">
        <v>42.78</v>
      </c>
      <c r="Z459" s="15">
        <f t="shared" si="231"/>
        <v>1094.0985000000001</v>
      </c>
      <c r="AA459" s="23">
        <v>59.753999999999998</v>
      </c>
      <c r="AB459" s="15">
        <f t="shared" si="232"/>
        <v>15282.085499999997</v>
      </c>
      <c r="AC459" s="19">
        <v>86.858000000000004</v>
      </c>
      <c r="AD459" s="15">
        <f t="shared" si="233"/>
        <v>22213.933499999999</v>
      </c>
      <c r="AE459" s="20">
        <v>68.680000000000007</v>
      </c>
      <c r="AF459" s="15">
        <f t="shared" si="234"/>
        <v>17564.910000000003</v>
      </c>
      <c r="AG459" s="21">
        <v>85.42</v>
      </c>
      <c r="AH459" s="15">
        <f t="shared" si="235"/>
        <v>16736.3406</v>
      </c>
      <c r="AI459" s="21">
        <v>84.76</v>
      </c>
      <c r="AJ459" s="15">
        <f t="shared" si="236"/>
        <v>16607.0268</v>
      </c>
      <c r="AK459" s="20">
        <v>108.5</v>
      </c>
      <c r="AL459" s="15">
        <f t="shared" si="237"/>
        <v>21258.404999999999</v>
      </c>
      <c r="AM459" s="29">
        <v>773</v>
      </c>
      <c r="AN459" s="15">
        <f t="shared" si="238"/>
        <v>15145.388999999999</v>
      </c>
      <c r="AO459" s="22">
        <v>162.22999999999999</v>
      </c>
      <c r="AP459" s="15">
        <f t="shared" si="239"/>
        <v>4149.0322499999993</v>
      </c>
      <c r="AQ459" s="24">
        <f t="shared" si="240"/>
        <v>-0.18860000000000099</v>
      </c>
      <c r="AR459" s="24">
        <f t="shared" si="241"/>
        <v>-0.17549999999999955</v>
      </c>
      <c r="AS459" s="24">
        <f t="shared" si="242"/>
        <v>1.3521000000000001</v>
      </c>
      <c r="AT459" s="24">
        <f t="shared" si="243"/>
        <v>-0.12689999999999912</v>
      </c>
      <c r="AU459" s="24">
        <f t="shared" si="244"/>
        <v>-5.4500000000000881E-2</v>
      </c>
      <c r="AV459" s="24">
        <f t="shared" si="245"/>
        <v>1.4861000000000004</v>
      </c>
      <c r="AW459" s="24">
        <f t="shared" si="246"/>
        <v>8.82000000000005E-2</v>
      </c>
      <c r="AX459" s="24">
        <f t="shared" si="247"/>
        <v>1.6435999999999993</v>
      </c>
      <c r="AY459" s="24"/>
      <c r="AZ459" s="24"/>
      <c r="BA459" s="24"/>
      <c r="BB459" s="24"/>
      <c r="BC459" s="17">
        <v>19.593</v>
      </c>
      <c r="BD459" s="12">
        <v>25.574999999999999</v>
      </c>
    </row>
    <row r="460" spans="1:56">
      <c r="A460" s="2">
        <v>456</v>
      </c>
      <c r="B460" s="5">
        <v>39743</v>
      </c>
      <c r="C460" s="14">
        <v>29.96</v>
      </c>
      <c r="D460" s="4">
        <f t="shared" si="248"/>
        <v>611.84312</v>
      </c>
      <c r="E460" s="14">
        <v>45.38</v>
      </c>
      <c r="F460" s="15">
        <f t="shared" si="249"/>
        <v>926.75036000000011</v>
      </c>
      <c r="G460" s="14">
        <v>42.91</v>
      </c>
      <c r="H460" s="15">
        <f t="shared" si="250"/>
        <v>876.30801999999994</v>
      </c>
      <c r="I460" s="14">
        <v>36.61</v>
      </c>
      <c r="J460" s="15">
        <f t="shared" si="251"/>
        <v>747.64941999999996</v>
      </c>
      <c r="K460" s="14">
        <v>26.25</v>
      </c>
      <c r="L460" s="15">
        <f t="shared" si="252"/>
        <v>536.07749999999999</v>
      </c>
      <c r="M460" s="14">
        <v>18.96</v>
      </c>
      <c r="N460" s="15">
        <f t="shared" si="253"/>
        <v>387.20112</v>
      </c>
      <c r="O460" s="16">
        <v>19.850000000000001</v>
      </c>
      <c r="P460" s="15">
        <f t="shared" si="226"/>
        <v>520.22879999999998</v>
      </c>
      <c r="Q460" s="11">
        <v>33.200000000000003</v>
      </c>
      <c r="R460" s="15">
        <f t="shared" si="227"/>
        <v>870.10559999999998</v>
      </c>
      <c r="S460" s="11">
        <v>46.28</v>
      </c>
      <c r="T460" s="15">
        <f t="shared" si="228"/>
        <v>1212.90624</v>
      </c>
      <c r="U460" s="11">
        <v>24.01</v>
      </c>
      <c r="V460" s="15">
        <f t="shared" si="229"/>
        <v>629.25408000000004</v>
      </c>
      <c r="W460" s="11">
        <v>60.13</v>
      </c>
      <c r="X460" s="15">
        <f t="shared" si="230"/>
        <v>1575.8870400000001</v>
      </c>
      <c r="Y460" s="11">
        <v>41.34</v>
      </c>
      <c r="Z460" s="15">
        <f t="shared" si="231"/>
        <v>1083.4387200000001</v>
      </c>
      <c r="AA460" s="23">
        <v>59.863</v>
      </c>
      <c r="AB460" s="15">
        <f t="shared" si="232"/>
        <v>15688.895039999999</v>
      </c>
      <c r="AC460" s="19">
        <v>84.18</v>
      </c>
      <c r="AD460" s="15">
        <f t="shared" si="233"/>
        <v>22061.894400000001</v>
      </c>
      <c r="AE460" s="20">
        <v>68.97</v>
      </c>
      <c r="AF460" s="15">
        <f t="shared" si="234"/>
        <v>18075.657599999999</v>
      </c>
      <c r="AG460" s="21">
        <v>87.41</v>
      </c>
      <c r="AH460" s="15">
        <f t="shared" si="235"/>
        <v>17850.870199999998</v>
      </c>
      <c r="AI460" s="21">
        <v>83.52</v>
      </c>
      <c r="AJ460" s="15">
        <f t="shared" si="236"/>
        <v>17056.454399999999</v>
      </c>
      <c r="AK460" s="20">
        <v>105</v>
      </c>
      <c r="AL460" s="15">
        <f t="shared" si="237"/>
        <v>21443.1</v>
      </c>
      <c r="AM460" s="29">
        <v>730.4</v>
      </c>
      <c r="AN460" s="15">
        <f t="shared" si="238"/>
        <v>14916.228800000001</v>
      </c>
      <c r="AO460" s="22">
        <v>152.51</v>
      </c>
      <c r="AP460" s="15">
        <f t="shared" si="239"/>
        <v>3996.9820799999993</v>
      </c>
      <c r="AQ460" s="24">
        <f t="shared" si="240"/>
        <v>-1.0176000000000016</v>
      </c>
      <c r="AR460" s="24">
        <f t="shared" si="241"/>
        <v>-1.0045000000000002</v>
      </c>
      <c r="AS460" s="24">
        <f t="shared" si="242"/>
        <v>0.71910000000000096</v>
      </c>
      <c r="AT460" s="24">
        <f t="shared" si="243"/>
        <v>-0.95589999999999975</v>
      </c>
      <c r="AU460" s="24">
        <f t="shared" si="244"/>
        <v>-0.88350000000000151</v>
      </c>
      <c r="AV460" s="24">
        <f t="shared" si="245"/>
        <v>0.8531000000000013</v>
      </c>
      <c r="AW460" s="24">
        <f t="shared" si="246"/>
        <v>-0.74080000000000013</v>
      </c>
      <c r="AX460" s="24">
        <f t="shared" si="247"/>
        <v>1.0106000000000002</v>
      </c>
      <c r="AY460" s="24"/>
      <c r="AZ460" s="24"/>
      <c r="BA460" s="24"/>
      <c r="BB460" s="24"/>
      <c r="BC460" s="17">
        <v>20.422000000000001</v>
      </c>
      <c r="BD460" s="12">
        <v>26.207999999999998</v>
      </c>
    </row>
    <row r="461" spans="1:56">
      <c r="A461" s="2">
        <v>457</v>
      </c>
      <c r="B461" s="5">
        <v>39744</v>
      </c>
      <c r="C461" s="14">
        <v>29.41</v>
      </c>
      <c r="D461" s="4">
        <f t="shared" si="248"/>
        <v>570.3187200000001</v>
      </c>
      <c r="E461" s="14">
        <v>43.06</v>
      </c>
      <c r="F461" s="15">
        <f t="shared" si="249"/>
        <v>835.01952000000017</v>
      </c>
      <c r="G461" s="14">
        <v>46.52</v>
      </c>
      <c r="H461" s="15">
        <f t="shared" si="250"/>
        <v>902.11584000000016</v>
      </c>
      <c r="I461" s="14">
        <v>37.11</v>
      </c>
      <c r="J461" s="15">
        <f t="shared" si="251"/>
        <v>719.6371200000001</v>
      </c>
      <c r="K461" s="14">
        <v>25.364999999999998</v>
      </c>
      <c r="L461" s="15">
        <f t="shared" si="252"/>
        <v>491.87808000000007</v>
      </c>
      <c r="M461" s="14">
        <v>18.8</v>
      </c>
      <c r="N461" s="15">
        <f t="shared" si="253"/>
        <v>364.56960000000009</v>
      </c>
      <c r="O461" s="16">
        <v>19.3</v>
      </c>
      <c r="P461" s="15">
        <f t="shared" si="226"/>
        <v>485.39499999999998</v>
      </c>
      <c r="Q461" s="11">
        <v>32.914999999999999</v>
      </c>
      <c r="R461" s="15">
        <f t="shared" si="227"/>
        <v>827.81224999999995</v>
      </c>
      <c r="S461" s="11">
        <v>42.25</v>
      </c>
      <c r="T461" s="15">
        <f t="shared" si="228"/>
        <v>1062.5874999999999</v>
      </c>
      <c r="U461" s="11">
        <v>22.26</v>
      </c>
      <c r="V461" s="15">
        <f t="shared" si="229"/>
        <v>559.83900000000006</v>
      </c>
      <c r="W461" s="11">
        <v>60.59</v>
      </c>
      <c r="X461" s="15">
        <f t="shared" si="230"/>
        <v>1523.8385000000001</v>
      </c>
      <c r="Y461" s="11">
        <v>42.47</v>
      </c>
      <c r="Z461" s="15">
        <f t="shared" si="231"/>
        <v>1068.1205</v>
      </c>
      <c r="AA461" s="23">
        <v>60.045000000000002</v>
      </c>
      <c r="AB461" s="15">
        <f t="shared" si="232"/>
        <v>15101.317500000001</v>
      </c>
      <c r="AC461" s="19">
        <v>97.751000000000005</v>
      </c>
      <c r="AD461" s="15">
        <f t="shared" si="233"/>
        <v>24584.376499999998</v>
      </c>
      <c r="AE461" s="20">
        <v>69.03</v>
      </c>
      <c r="AF461" s="15">
        <f t="shared" si="234"/>
        <v>17361.044999999998</v>
      </c>
      <c r="AG461" s="21">
        <v>87.67</v>
      </c>
      <c r="AH461" s="15">
        <f t="shared" si="235"/>
        <v>17000.966400000001</v>
      </c>
      <c r="AI461" s="21">
        <v>82.41</v>
      </c>
      <c r="AJ461" s="15">
        <f t="shared" si="236"/>
        <v>15980.947200000002</v>
      </c>
      <c r="AK461" s="20">
        <v>107.5</v>
      </c>
      <c r="AL461" s="15">
        <f t="shared" si="237"/>
        <v>20846.400000000001</v>
      </c>
      <c r="AM461" s="29">
        <v>721.4</v>
      </c>
      <c r="AN461" s="15">
        <f t="shared" si="238"/>
        <v>13989.388800000002</v>
      </c>
      <c r="AO461" s="22">
        <v>157.1</v>
      </c>
      <c r="AP461" s="15">
        <f t="shared" si="239"/>
        <v>3951.0649999999996</v>
      </c>
      <c r="AQ461" s="24">
        <f t="shared" si="240"/>
        <v>1.239999999999597E-2</v>
      </c>
      <c r="AR461" s="24">
        <f t="shared" si="241"/>
        <v>2.5499999999997414E-2</v>
      </c>
      <c r="AS461" s="24">
        <f t="shared" si="242"/>
        <v>1.7771000000000008</v>
      </c>
      <c r="AT461" s="24">
        <f t="shared" si="243"/>
        <v>7.4099999999997834E-2</v>
      </c>
      <c r="AU461" s="24">
        <f t="shared" si="244"/>
        <v>0.14649999999999608</v>
      </c>
      <c r="AV461" s="24">
        <f t="shared" si="245"/>
        <v>1.9111000000000011</v>
      </c>
      <c r="AW461" s="24">
        <f t="shared" si="246"/>
        <v>0.28919999999999746</v>
      </c>
      <c r="AX461" s="24">
        <f t="shared" si="247"/>
        <v>2.0686</v>
      </c>
      <c r="AY461" s="24"/>
      <c r="AZ461" s="24"/>
      <c r="BA461" s="24"/>
      <c r="BB461" s="24"/>
      <c r="BC461" s="17">
        <v>19.392000000000003</v>
      </c>
      <c r="BD461" s="12">
        <v>25.15</v>
      </c>
    </row>
    <row r="462" spans="1:56">
      <c r="A462" s="2">
        <v>458</v>
      </c>
      <c r="B462" s="5">
        <v>39745</v>
      </c>
      <c r="C462" s="14">
        <v>28.87</v>
      </c>
      <c r="D462" s="4">
        <f t="shared" si="248"/>
        <v>565.28903500000001</v>
      </c>
      <c r="E462" s="14">
        <v>41.61</v>
      </c>
      <c r="F462" s="15">
        <f t="shared" si="249"/>
        <v>814.74460499999998</v>
      </c>
      <c r="G462" s="14">
        <v>45.24</v>
      </c>
      <c r="H462" s="15">
        <f t="shared" si="250"/>
        <v>885.82182000000012</v>
      </c>
      <c r="I462" s="14">
        <v>35.74</v>
      </c>
      <c r="J462" s="15">
        <f t="shared" si="251"/>
        <v>699.80707000000007</v>
      </c>
      <c r="K462" s="14">
        <v>23.895</v>
      </c>
      <c r="L462" s="15">
        <f t="shared" si="252"/>
        <v>467.87604750000003</v>
      </c>
      <c r="M462" s="14">
        <v>17.829999999999998</v>
      </c>
      <c r="N462" s="15">
        <f t="shared" si="253"/>
        <v>349.12031500000001</v>
      </c>
      <c r="O462" s="16">
        <v>18.254999999999999</v>
      </c>
      <c r="P462" s="15">
        <f t="shared" si="226"/>
        <v>451.35487499999999</v>
      </c>
      <c r="Q462" s="11">
        <v>30.26</v>
      </c>
      <c r="R462" s="15">
        <f t="shared" si="227"/>
        <v>748.1785000000001</v>
      </c>
      <c r="S462" s="11">
        <v>40.58</v>
      </c>
      <c r="T462" s="15">
        <f t="shared" si="228"/>
        <v>1003.3405</v>
      </c>
      <c r="U462" s="11">
        <v>21.5</v>
      </c>
      <c r="V462" s="15">
        <f t="shared" si="229"/>
        <v>531.58749999999998</v>
      </c>
      <c r="W462" s="11">
        <v>57.65</v>
      </c>
      <c r="X462" s="15">
        <f t="shared" si="230"/>
        <v>1425.39625</v>
      </c>
      <c r="Y462" s="11">
        <v>41</v>
      </c>
      <c r="Z462" s="15">
        <f t="shared" si="231"/>
        <v>1013.725</v>
      </c>
      <c r="AA462" s="23">
        <v>60.026000000000003</v>
      </c>
      <c r="AB462" s="15">
        <f t="shared" si="232"/>
        <v>14841.428500000002</v>
      </c>
      <c r="AC462" s="19">
        <v>97.932000000000002</v>
      </c>
      <c r="AD462" s="15">
        <f t="shared" si="233"/>
        <v>24213.686999999998</v>
      </c>
      <c r="AE462" s="20">
        <v>68.849999999999994</v>
      </c>
      <c r="AF462" s="15">
        <f t="shared" si="234"/>
        <v>17023.162499999999</v>
      </c>
      <c r="AG462" s="21">
        <v>87.83</v>
      </c>
      <c r="AH462" s="15">
        <f t="shared" si="235"/>
        <v>17197.55315</v>
      </c>
      <c r="AI462" s="21">
        <v>76.12</v>
      </c>
      <c r="AJ462" s="15">
        <f t="shared" si="236"/>
        <v>14904.676600000003</v>
      </c>
      <c r="AK462" s="20">
        <v>107.5</v>
      </c>
      <c r="AL462" s="15">
        <f t="shared" si="237"/>
        <v>21049.037499999999</v>
      </c>
      <c r="AM462" s="29">
        <v>733.1</v>
      </c>
      <c r="AN462" s="15">
        <f t="shared" si="238"/>
        <v>14354.464550000001</v>
      </c>
      <c r="AO462" s="22">
        <v>145.94999999999999</v>
      </c>
      <c r="AP462" s="15">
        <f t="shared" si="239"/>
        <v>3608.61375</v>
      </c>
      <c r="AQ462" s="24">
        <f t="shared" si="240"/>
        <v>-0.1761000000000017</v>
      </c>
      <c r="AR462" s="24">
        <f t="shared" si="241"/>
        <v>-0.16300000000000026</v>
      </c>
      <c r="AS462" s="24">
        <f t="shared" si="242"/>
        <v>2.2020999999999979</v>
      </c>
      <c r="AT462" s="24">
        <f t="shared" si="243"/>
        <v>-0.11439999999999984</v>
      </c>
      <c r="AU462" s="24">
        <f t="shared" si="244"/>
        <v>-4.2000000000001592E-2</v>
      </c>
      <c r="AV462" s="24">
        <f t="shared" si="245"/>
        <v>2.3360999999999983</v>
      </c>
      <c r="AW462" s="24">
        <f t="shared" si="246"/>
        <v>0.10069999999999979</v>
      </c>
      <c r="AX462" s="24">
        <f t="shared" si="247"/>
        <v>2.4935999999999972</v>
      </c>
      <c r="AY462" s="24"/>
      <c r="AZ462" s="24"/>
      <c r="BA462" s="24"/>
      <c r="BB462" s="24"/>
      <c r="BC462" s="17">
        <v>19.580500000000001</v>
      </c>
      <c r="BD462" s="12">
        <v>24.725000000000001</v>
      </c>
    </row>
    <row r="463" spans="1:56">
      <c r="A463" s="2">
        <v>459</v>
      </c>
      <c r="B463" s="5">
        <v>39748</v>
      </c>
      <c r="C463" s="14">
        <v>27.54</v>
      </c>
      <c r="D463" s="4">
        <f t="shared" si="248"/>
        <v>545.65001999999993</v>
      </c>
      <c r="E463" s="14">
        <v>41.01</v>
      </c>
      <c r="F463" s="15">
        <f t="shared" si="249"/>
        <v>812.53112999999996</v>
      </c>
      <c r="G463" s="14">
        <v>42.36</v>
      </c>
      <c r="H463" s="15">
        <f t="shared" si="250"/>
        <v>839.27867999999989</v>
      </c>
      <c r="I463" s="14">
        <v>36.35</v>
      </c>
      <c r="J463" s="15">
        <f t="shared" si="251"/>
        <v>720.20254999999997</v>
      </c>
      <c r="K463" s="14">
        <v>23.274999999999999</v>
      </c>
      <c r="L463" s="15">
        <f t="shared" si="252"/>
        <v>461.14757499999996</v>
      </c>
      <c r="M463" s="14">
        <v>17.73</v>
      </c>
      <c r="N463" s="15">
        <f t="shared" si="253"/>
        <v>351.28449000000001</v>
      </c>
      <c r="O463" s="16">
        <v>17.184999999999999</v>
      </c>
      <c r="P463" s="15">
        <f t="shared" si="226"/>
        <v>424.72727499999996</v>
      </c>
      <c r="Q463" s="11">
        <v>25.69</v>
      </c>
      <c r="R463" s="15">
        <f t="shared" si="227"/>
        <v>634.92835000000002</v>
      </c>
      <c r="S463" s="11">
        <v>36.24</v>
      </c>
      <c r="T463" s="15">
        <f t="shared" si="228"/>
        <v>895.67160000000001</v>
      </c>
      <c r="U463" s="11">
        <v>21.51</v>
      </c>
      <c r="V463" s="15">
        <f t="shared" si="229"/>
        <v>531.61965000000009</v>
      </c>
      <c r="W463" s="11">
        <v>53.63</v>
      </c>
      <c r="X463" s="15">
        <f t="shared" si="230"/>
        <v>1325.4654500000001</v>
      </c>
      <c r="Y463" s="11">
        <v>37.85</v>
      </c>
      <c r="Z463" s="15">
        <f t="shared" si="231"/>
        <v>935.46275000000003</v>
      </c>
      <c r="AA463" s="23">
        <v>56.622</v>
      </c>
      <c r="AB463" s="15">
        <f t="shared" si="232"/>
        <v>13994.1273</v>
      </c>
      <c r="AC463" s="19">
        <v>97.68</v>
      </c>
      <c r="AD463" s="15">
        <f t="shared" si="233"/>
        <v>24141.612000000001</v>
      </c>
      <c r="AE463" s="20">
        <v>69.23</v>
      </c>
      <c r="AF463" s="15">
        <f t="shared" si="234"/>
        <v>17110.194500000001</v>
      </c>
      <c r="AG463" s="21">
        <v>97.534999999999997</v>
      </c>
      <c r="AH463" s="15">
        <f t="shared" si="235"/>
        <v>19324.609549999997</v>
      </c>
      <c r="AI463" s="21">
        <v>81.64</v>
      </c>
      <c r="AJ463" s="15">
        <f t="shared" si="236"/>
        <v>16175.333200000001</v>
      </c>
      <c r="AK463" s="20">
        <v>113.5</v>
      </c>
      <c r="AL463" s="15">
        <f t="shared" si="237"/>
        <v>22487.754999999997</v>
      </c>
      <c r="AM463" s="29">
        <v>730.9</v>
      </c>
      <c r="AN463" s="15">
        <f t="shared" si="238"/>
        <v>14481.321699999999</v>
      </c>
      <c r="AO463" s="22">
        <v>140.33000000000001</v>
      </c>
      <c r="AP463" s="15">
        <f t="shared" si="239"/>
        <v>3468.2559500000002</v>
      </c>
      <c r="AQ463" s="24">
        <f t="shared" si="240"/>
        <v>-0.40859999999999985</v>
      </c>
      <c r="AR463" s="24">
        <f t="shared" si="241"/>
        <v>-0.39549999999999841</v>
      </c>
      <c r="AS463" s="24">
        <f t="shared" si="242"/>
        <v>2.2120999999999995</v>
      </c>
      <c r="AT463" s="24">
        <f t="shared" si="243"/>
        <v>-0.34689999999999799</v>
      </c>
      <c r="AU463" s="24">
        <f t="shared" si="244"/>
        <v>-0.27449999999999974</v>
      </c>
      <c r="AV463" s="24">
        <f t="shared" si="245"/>
        <v>2.3460999999999999</v>
      </c>
      <c r="AW463" s="24">
        <f t="shared" si="246"/>
        <v>-0.13179999999999836</v>
      </c>
      <c r="AX463" s="24">
        <f t="shared" si="247"/>
        <v>2.5035999999999987</v>
      </c>
      <c r="AY463" s="24"/>
      <c r="AZ463" s="24"/>
      <c r="BA463" s="24"/>
      <c r="BB463" s="24"/>
      <c r="BC463" s="17">
        <v>19.812999999999999</v>
      </c>
      <c r="BD463" s="12">
        <v>24.715</v>
      </c>
    </row>
    <row r="464" spans="1:56">
      <c r="A464" s="2">
        <v>460</v>
      </c>
      <c r="B464" s="5">
        <v>39750</v>
      </c>
      <c r="C464" s="14">
        <v>30.78</v>
      </c>
      <c r="D464" s="4">
        <f t="shared" ref="D464:D504" si="254">C464*BC464</f>
        <v>565.18236000000013</v>
      </c>
      <c r="E464" s="14">
        <v>43.85</v>
      </c>
      <c r="F464" s="15">
        <f t="shared" ref="F464:F504" si="255">E464*BC464</f>
        <v>805.17370000000005</v>
      </c>
      <c r="G464" s="14">
        <v>49.8</v>
      </c>
      <c r="H464" s="15">
        <f t="shared" ref="H464:H504" si="256">G464*BC464</f>
        <v>914.4276000000001</v>
      </c>
      <c r="I464" s="14">
        <v>37.32</v>
      </c>
      <c r="J464" s="15">
        <f t="shared" ref="J464:J504" si="257">I464*BC464</f>
        <v>685.26984000000004</v>
      </c>
      <c r="K464" s="14">
        <v>26.24</v>
      </c>
      <c r="L464" s="15">
        <f t="shared" ref="L464:L504" si="258">K464*BC464</f>
        <v>481.81888000000004</v>
      </c>
      <c r="M464" s="14">
        <v>19.2</v>
      </c>
      <c r="N464" s="15">
        <f t="shared" ref="N464:N504" si="259">M464*BC464</f>
        <v>352.55040000000002</v>
      </c>
      <c r="O464" s="16">
        <v>18.489999999999998</v>
      </c>
      <c r="P464" s="15">
        <f t="shared" si="226"/>
        <v>439.92332499999998</v>
      </c>
      <c r="Q464" s="11">
        <v>24.8</v>
      </c>
      <c r="R464" s="15">
        <f t="shared" si="227"/>
        <v>590.05399999999997</v>
      </c>
      <c r="S464" s="11">
        <v>43.8</v>
      </c>
      <c r="T464" s="15">
        <f t="shared" si="228"/>
        <v>1042.1115</v>
      </c>
      <c r="U464" s="11">
        <v>23.66</v>
      </c>
      <c r="V464" s="15">
        <f t="shared" si="229"/>
        <v>562.93055000000004</v>
      </c>
      <c r="W464" s="11">
        <v>60.49</v>
      </c>
      <c r="X464" s="15">
        <f t="shared" si="230"/>
        <v>1439.2083250000001</v>
      </c>
      <c r="Y464" s="11">
        <v>43.46</v>
      </c>
      <c r="Z464" s="15">
        <f t="shared" si="231"/>
        <v>1034.02205</v>
      </c>
      <c r="AA464" s="23">
        <v>55.664000000000001</v>
      </c>
      <c r="AB464" s="15">
        <f t="shared" si="232"/>
        <v>13243.8572</v>
      </c>
      <c r="AC464" s="18">
        <v>86.25</v>
      </c>
      <c r="AD464" s="15">
        <f t="shared" si="233"/>
        <v>20521.03125</v>
      </c>
      <c r="AE464" s="20">
        <v>69.47</v>
      </c>
      <c r="AF464" s="15">
        <f t="shared" si="234"/>
        <v>16528.64975</v>
      </c>
      <c r="AG464" s="21">
        <v>84.76</v>
      </c>
      <c r="AH464" s="15">
        <f t="shared" si="235"/>
        <v>15563.631200000002</v>
      </c>
      <c r="AI464" s="21">
        <v>80.23</v>
      </c>
      <c r="AJ464" s="15">
        <f t="shared" si="236"/>
        <v>14731.832600000002</v>
      </c>
      <c r="AK464" s="20">
        <v>118.25</v>
      </c>
      <c r="AL464" s="15">
        <f t="shared" si="237"/>
        <v>21713.065000000002</v>
      </c>
      <c r="AM464" s="29">
        <v>756.7</v>
      </c>
      <c r="AN464" s="15">
        <f t="shared" si="238"/>
        <v>13894.525400000002</v>
      </c>
      <c r="AO464" s="22">
        <v>152.19</v>
      </c>
      <c r="AP464" s="15">
        <f t="shared" si="239"/>
        <v>3620.980575</v>
      </c>
      <c r="AQ464" s="24">
        <f t="shared" si="240"/>
        <v>1.0423999999999971</v>
      </c>
      <c r="AR464" s="24">
        <f t="shared" si="241"/>
        <v>1.0554999999999986</v>
      </c>
      <c r="AS464" s="24">
        <f t="shared" si="242"/>
        <v>3.1345999999999989</v>
      </c>
      <c r="AT464" s="24">
        <f t="shared" si="243"/>
        <v>1.104099999999999</v>
      </c>
      <c r="AU464" s="24">
        <f t="shared" si="244"/>
        <v>1.1764999999999972</v>
      </c>
      <c r="AV464" s="24">
        <f t="shared" si="245"/>
        <v>3.2685999999999993</v>
      </c>
      <c r="AW464" s="24">
        <f t="shared" si="246"/>
        <v>1.3191999999999986</v>
      </c>
      <c r="AX464" s="24">
        <f t="shared" si="247"/>
        <v>3.4260999999999981</v>
      </c>
      <c r="AY464" s="24"/>
      <c r="AZ464" s="24"/>
      <c r="BA464" s="24"/>
      <c r="BB464" s="24"/>
      <c r="BC464" s="17">
        <v>18.362000000000002</v>
      </c>
      <c r="BD464" s="12">
        <v>23.7925</v>
      </c>
    </row>
    <row r="465" spans="1:56">
      <c r="A465" s="2">
        <v>461</v>
      </c>
      <c r="B465" s="5">
        <v>39751</v>
      </c>
      <c r="C465" s="14">
        <v>32.08</v>
      </c>
      <c r="D465" s="4">
        <f t="shared" si="254"/>
        <v>605.54207999999994</v>
      </c>
      <c r="E465" s="14">
        <v>44.66</v>
      </c>
      <c r="F465" s="15">
        <f t="shared" si="255"/>
        <v>843.00215999999978</v>
      </c>
      <c r="G465" s="14">
        <v>50.7</v>
      </c>
      <c r="H465" s="15">
        <f t="shared" si="256"/>
        <v>957.01319999999998</v>
      </c>
      <c r="I465" s="14">
        <v>37.9</v>
      </c>
      <c r="J465" s="15">
        <f t="shared" si="257"/>
        <v>715.40039999999988</v>
      </c>
      <c r="K465" s="14">
        <v>27.905000000000001</v>
      </c>
      <c r="L465" s="15">
        <f t="shared" si="258"/>
        <v>526.73478</v>
      </c>
      <c r="M465" s="14">
        <v>19.350000000000001</v>
      </c>
      <c r="N465" s="15">
        <f t="shared" si="259"/>
        <v>365.25059999999996</v>
      </c>
      <c r="O465" s="16">
        <v>20.2</v>
      </c>
      <c r="P465" s="15">
        <f t="shared" si="226"/>
        <v>492.173</v>
      </c>
      <c r="Q465" s="11">
        <v>29.2</v>
      </c>
      <c r="R465" s="15">
        <f t="shared" si="227"/>
        <v>711.45800000000008</v>
      </c>
      <c r="S465" s="11">
        <v>44.65</v>
      </c>
      <c r="T465" s="15">
        <f t="shared" si="228"/>
        <v>1087.89725</v>
      </c>
      <c r="U465" s="11">
        <v>24.6</v>
      </c>
      <c r="V465" s="15">
        <f t="shared" si="229"/>
        <v>599.37900000000013</v>
      </c>
      <c r="W465" s="11">
        <v>60.87</v>
      </c>
      <c r="X465" s="15">
        <f t="shared" si="230"/>
        <v>1483.09755</v>
      </c>
      <c r="Y465" s="11">
        <v>41.05</v>
      </c>
      <c r="Z465" s="15">
        <f t="shared" si="231"/>
        <v>1000.18325</v>
      </c>
      <c r="AA465" s="23">
        <v>56.673000000000002</v>
      </c>
      <c r="AB465" s="15">
        <f t="shared" si="232"/>
        <v>13808.37645</v>
      </c>
      <c r="AC465" s="18">
        <v>82.99</v>
      </c>
      <c r="AD465" s="15">
        <f t="shared" si="233"/>
        <v>20220.513500000001</v>
      </c>
      <c r="AE465" s="20">
        <v>69.069999999999993</v>
      </c>
      <c r="AF465" s="15">
        <f t="shared" si="234"/>
        <v>16828.905500000001</v>
      </c>
      <c r="AG465" s="21">
        <v>84.49</v>
      </c>
      <c r="AH465" s="15">
        <f t="shared" si="235"/>
        <v>15948.332399999998</v>
      </c>
      <c r="AI465" s="21">
        <v>81.680000000000007</v>
      </c>
      <c r="AJ465" s="15">
        <f t="shared" si="236"/>
        <v>15417.916800000001</v>
      </c>
      <c r="AK465" s="20">
        <v>123.25</v>
      </c>
      <c r="AL465" s="15">
        <f t="shared" si="237"/>
        <v>23264.67</v>
      </c>
      <c r="AM465" s="29">
        <v>738.9</v>
      </c>
      <c r="AN465" s="15">
        <f t="shared" si="238"/>
        <v>13947.476399999998</v>
      </c>
      <c r="AO465" s="22">
        <v>144.68</v>
      </c>
      <c r="AP465" s="15">
        <f t="shared" si="239"/>
        <v>3525.1282000000006</v>
      </c>
      <c r="AQ465" s="24">
        <f t="shared" si="240"/>
        <v>0.52840000000000131</v>
      </c>
      <c r="AR465" s="24">
        <f t="shared" si="241"/>
        <v>0.54150000000000276</v>
      </c>
      <c r="AS465" s="24">
        <f t="shared" si="242"/>
        <v>2.5620999999999974</v>
      </c>
      <c r="AT465" s="24">
        <f t="shared" si="243"/>
        <v>0.59010000000000318</v>
      </c>
      <c r="AU465" s="24">
        <f t="shared" si="244"/>
        <v>0.66250000000000142</v>
      </c>
      <c r="AV465" s="24">
        <f t="shared" si="245"/>
        <v>2.6960999999999977</v>
      </c>
      <c r="AW465" s="24">
        <f t="shared" si="246"/>
        <v>0.8052000000000028</v>
      </c>
      <c r="AX465" s="24">
        <f t="shared" si="247"/>
        <v>2.8535999999999966</v>
      </c>
      <c r="AY465" s="24"/>
      <c r="AZ465" s="24"/>
      <c r="BA465" s="24"/>
      <c r="BB465" s="24"/>
      <c r="BC465" s="17">
        <v>18.875999999999998</v>
      </c>
      <c r="BD465" s="12">
        <v>24.365000000000002</v>
      </c>
    </row>
    <row r="466" spans="1:56">
      <c r="A466" s="2">
        <v>462</v>
      </c>
      <c r="B466" s="5">
        <v>39752</v>
      </c>
      <c r="C466" s="14">
        <v>33.049999999999997</v>
      </c>
      <c r="D466" s="4">
        <f t="shared" si="254"/>
        <v>624.11619999999994</v>
      </c>
      <c r="E466" s="14">
        <v>44.06</v>
      </c>
      <c r="F466" s="15">
        <f t="shared" si="255"/>
        <v>832.02904000000001</v>
      </c>
      <c r="G466" s="14">
        <v>52.419998</v>
      </c>
      <c r="H466" s="15">
        <f t="shared" si="256"/>
        <v>989.89924223200001</v>
      </c>
      <c r="I466" s="14">
        <v>38.700000000000003</v>
      </c>
      <c r="J466" s="15">
        <f t="shared" si="257"/>
        <v>730.81080000000009</v>
      </c>
      <c r="K466" s="14">
        <v>28.815000000000001</v>
      </c>
      <c r="L466" s="15">
        <f t="shared" si="258"/>
        <v>544.14246000000003</v>
      </c>
      <c r="M466" s="14">
        <v>19.510000000000002</v>
      </c>
      <c r="N466" s="15">
        <f t="shared" si="259"/>
        <v>368.42684000000003</v>
      </c>
      <c r="O466" s="16">
        <v>20.114999999999998</v>
      </c>
      <c r="P466" s="15">
        <f t="shared" si="226"/>
        <v>483.66517499999998</v>
      </c>
      <c r="Q466" s="11">
        <v>29.44</v>
      </c>
      <c r="R466" s="15">
        <f t="shared" si="227"/>
        <v>707.88480000000004</v>
      </c>
      <c r="S466" s="11">
        <v>47.46</v>
      </c>
      <c r="T466" s="15">
        <f t="shared" si="228"/>
        <v>1141.1757</v>
      </c>
      <c r="U466" s="11">
        <v>24.48</v>
      </c>
      <c r="V466" s="15">
        <f t="shared" si="229"/>
        <v>588.62160000000006</v>
      </c>
      <c r="W466" s="11">
        <v>66.19</v>
      </c>
      <c r="X466" s="15">
        <f t="shared" si="230"/>
        <v>1591.53855</v>
      </c>
      <c r="Y466" s="11">
        <v>44.1</v>
      </c>
      <c r="Z466" s="15">
        <f t="shared" si="231"/>
        <v>1060.3845000000001</v>
      </c>
      <c r="AA466" s="23">
        <v>56.673000000000002</v>
      </c>
      <c r="AB466" s="15">
        <f t="shared" si="232"/>
        <v>13627.022850000001</v>
      </c>
      <c r="AC466" s="19">
        <v>78.656999999999996</v>
      </c>
      <c r="AD466" s="15">
        <f t="shared" si="233"/>
        <v>18913.075649999999</v>
      </c>
      <c r="AE466" s="20">
        <v>69.239999999999995</v>
      </c>
      <c r="AF466" s="15">
        <f t="shared" si="234"/>
        <v>16648.758000000002</v>
      </c>
      <c r="AG466" s="21">
        <v>86.47</v>
      </c>
      <c r="AH466" s="15">
        <f t="shared" si="235"/>
        <v>16328.9948</v>
      </c>
      <c r="AI466" s="21">
        <v>83.09</v>
      </c>
      <c r="AJ466" s="15">
        <f t="shared" si="236"/>
        <v>15690.715600000001</v>
      </c>
      <c r="AK466" s="20">
        <v>131</v>
      </c>
      <c r="AL466" s="15">
        <f t="shared" si="237"/>
        <v>24738.04</v>
      </c>
      <c r="AM466" s="29">
        <v>725</v>
      </c>
      <c r="AN466" s="15">
        <f t="shared" si="238"/>
        <v>13690.9</v>
      </c>
      <c r="AO466" s="22">
        <v>139.44999999999999</v>
      </c>
      <c r="AP466" s="15">
        <f t="shared" si="239"/>
        <v>3353.0752499999999</v>
      </c>
      <c r="AQ466" s="24">
        <f t="shared" si="240"/>
        <v>0.52039999999999864</v>
      </c>
      <c r="AR466" s="24">
        <f t="shared" si="241"/>
        <v>0.53350000000000009</v>
      </c>
      <c r="AS466" s="24">
        <f t="shared" si="242"/>
        <v>2.8820999999999977</v>
      </c>
      <c r="AT466" s="24">
        <f t="shared" si="243"/>
        <v>0.58210000000000051</v>
      </c>
      <c r="AU466" s="24">
        <f t="shared" si="244"/>
        <v>0.65449999999999875</v>
      </c>
      <c r="AV466" s="24">
        <f t="shared" si="245"/>
        <v>3.016099999999998</v>
      </c>
      <c r="AW466" s="24">
        <f t="shared" si="246"/>
        <v>0.79720000000000013</v>
      </c>
      <c r="AX466" s="24">
        <f t="shared" si="247"/>
        <v>3.1735999999999969</v>
      </c>
      <c r="AY466" s="24"/>
      <c r="AZ466" s="24"/>
      <c r="BA466" s="24"/>
      <c r="BB466" s="24"/>
      <c r="BC466" s="17">
        <v>18.884</v>
      </c>
      <c r="BD466" s="12">
        <v>24.045000000000002</v>
      </c>
    </row>
    <row r="467" spans="1:56">
      <c r="A467" s="2">
        <v>463</v>
      </c>
      <c r="B467" s="5">
        <v>39755</v>
      </c>
      <c r="C467" s="14">
        <v>32.19</v>
      </c>
      <c r="D467" s="4">
        <f t="shared" si="254"/>
        <v>618.96541500000001</v>
      </c>
      <c r="E467" s="14">
        <v>45.45</v>
      </c>
      <c r="F467" s="15">
        <f t="shared" si="255"/>
        <v>873.93532500000003</v>
      </c>
      <c r="G467" s="14">
        <v>52.85</v>
      </c>
      <c r="H467" s="15">
        <f t="shared" si="256"/>
        <v>1016.226225</v>
      </c>
      <c r="I467" s="14">
        <v>39.15</v>
      </c>
      <c r="J467" s="15">
        <f t="shared" si="257"/>
        <v>752.79577499999994</v>
      </c>
      <c r="K467" s="14">
        <v>27.92</v>
      </c>
      <c r="L467" s="15">
        <f t="shared" si="258"/>
        <v>536.85972000000004</v>
      </c>
      <c r="M467" s="14">
        <v>19.3</v>
      </c>
      <c r="N467" s="15">
        <f t="shared" si="259"/>
        <v>371.11005</v>
      </c>
      <c r="O467" s="16">
        <v>20.574999999999999</v>
      </c>
      <c r="P467" s="15">
        <f t="shared" si="226"/>
        <v>500.17825000000005</v>
      </c>
      <c r="Q467" s="11">
        <v>31.2</v>
      </c>
      <c r="R467" s="15">
        <f t="shared" si="227"/>
        <v>758.47200000000009</v>
      </c>
      <c r="S467" s="11">
        <v>47.39</v>
      </c>
      <c r="T467" s="15">
        <f t="shared" si="228"/>
        <v>1152.0509000000002</v>
      </c>
      <c r="U467" s="11">
        <v>25.18</v>
      </c>
      <c r="V467" s="15">
        <f t="shared" si="229"/>
        <v>612.12580000000003</v>
      </c>
      <c r="W467" s="11">
        <v>69.48</v>
      </c>
      <c r="X467" s="15">
        <f t="shared" si="230"/>
        <v>1689.0588000000002</v>
      </c>
      <c r="Y467" s="11">
        <v>43.3</v>
      </c>
      <c r="Z467" s="15">
        <f t="shared" si="231"/>
        <v>1052.623</v>
      </c>
      <c r="AA467" s="23">
        <v>56.887</v>
      </c>
      <c r="AB467" s="15">
        <f t="shared" si="232"/>
        <v>13829.2297</v>
      </c>
      <c r="AC467" s="19">
        <v>78.84</v>
      </c>
      <c r="AD467" s="15">
        <f t="shared" si="233"/>
        <v>19166.004000000001</v>
      </c>
      <c r="AE467" s="20">
        <v>69.36</v>
      </c>
      <c r="AF467" s="15">
        <f t="shared" si="234"/>
        <v>16861.416000000001</v>
      </c>
      <c r="AG467" s="18">
        <v>86.51</v>
      </c>
      <c r="AH467" s="15">
        <f t="shared" si="235"/>
        <v>16634.575350000003</v>
      </c>
      <c r="AI467" s="21">
        <v>84.68</v>
      </c>
      <c r="AJ467" s="15">
        <f t="shared" si="236"/>
        <v>16282.693800000001</v>
      </c>
      <c r="AK467" s="20">
        <v>131.5</v>
      </c>
      <c r="AL467" s="15">
        <f t="shared" si="237"/>
        <v>25285.477500000001</v>
      </c>
      <c r="AM467" s="29">
        <v>722.9</v>
      </c>
      <c r="AN467" s="15">
        <f t="shared" si="238"/>
        <v>13900.282649999999</v>
      </c>
      <c r="AO467" s="22">
        <v>138.88999999999999</v>
      </c>
      <c r="AP467" s="15">
        <f t="shared" si="239"/>
        <v>3376.4159</v>
      </c>
      <c r="AQ467" s="24">
        <f t="shared" si="240"/>
        <v>0.17589999999999861</v>
      </c>
      <c r="AR467" s="24">
        <f t="shared" si="241"/>
        <v>0.18900000000000006</v>
      </c>
      <c r="AS467" s="24">
        <f t="shared" si="242"/>
        <v>2.6170999999999971</v>
      </c>
      <c r="AT467" s="24">
        <f t="shared" si="243"/>
        <v>0.23760000000000048</v>
      </c>
      <c r="AU467" s="24">
        <f t="shared" si="244"/>
        <v>0.30999999999999872</v>
      </c>
      <c r="AV467" s="24">
        <f t="shared" si="245"/>
        <v>2.7510999999999974</v>
      </c>
      <c r="AW467" s="24">
        <f t="shared" si="246"/>
        <v>0.4527000000000001</v>
      </c>
      <c r="AX467" s="24">
        <f t="shared" si="247"/>
        <v>2.9085999999999963</v>
      </c>
      <c r="AY467" s="24"/>
      <c r="AZ467" s="24"/>
      <c r="BA467" s="24"/>
      <c r="BB467" s="24"/>
      <c r="BC467" s="17">
        <v>19.2285</v>
      </c>
      <c r="BD467" s="12">
        <v>24.310000000000002</v>
      </c>
    </row>
    <row r="468" spans="1:56">
      <c r="A468" s="2">
        <v>464</v>
      </c>
      <c r="B468" s="5">
        <v>39756</v>
      </c>
      <c r="C468" s="14">
        <v>33.06</v>
      </c>
      <c r="D468" s="4">
        <f t="shared" si="254"/>
        <v>609.84129000000007</v>
      </c>
      <c r="E468" s="14">
        <v>46.03</v>
      </c>
      <c r="F468" s="15">
        <f t="shared" si="255"/>
        <v>849.09239500000001</v>
      </c>
      <c r="G468" s="14">
        <v>53.62</v>
      </c>
      <c r="H468" s="15">
        <f t="shared" si="256"/>
        <v>989.10132999999996</v>
      </c>
      <c r="I468" s="14">
        <v>40.19</v>
      </c>
      <c r="J468" s="15">
        <f t="shared" si="257"/>
        <v>741.36483499999997</v>
      </c>
      <c r="K468" s="14">
        <v>28.11</v>
      </c>
      <c r="L468" s="15">
        <f t="shared" si="258"/>
        <v>518.531115</v>
      </c>
      <c r="M468" s="14">
        <v>20.77</v>
      </c>
      <c r="N468" s="15">
        <f t="shared" si="259"/>
        <v>383.133805</v>
      </c>
      <c r="O468" s="16">
        <v>22.97</v>
      </c>
      <c r="P468" s="15">
        <f t="shared" si="226"/>
        <v>552.7730499999999</v>
      </c>
      <c r="Q468" s="11">
        <v>36.005000000000003</v>
      </c>
      <c r="R468" s="15">
        <f t="shared" si="227"/>
        <v>866.46032500000001</v>
      </c>
      <c r="S468" s="11">
        <v>50.6</v>
      </c>
      <c r="T468" s="15">
        <f t="shared" si="228"/>
        <v>1217.6889999999999</v>
      </c>
      <c r="U468" s="11">
        <v>29.12</v>
      </c>
      <c r="V468" s="15">
        <f t="shared" si="229"/>
        <v>700.77279999999996</v>
      </c>
      <c r="W468" s="11">
        <v>74.290000000000006</v>
      </c>
      <c r="X468" s="15">
        <f t="shared" si="230"/>
        <v>1787.7888499999999</v>
      </c>
      <c r="Y468" s="11">
        <v>45</v>
      </c>
      <c r="Z468" s="15">
        <f t="shared" si="231"/>
        <v>1082.925</v>
      </c>
      <c r="AA468" s="23">
        <v>56.94</v>
      </c>
      <c r="AB468" s="15">
        <f t="shared" si="232"/>
        <v>13702.610999999997</v>
      </c>
      <c r="AC468" s="18">
        <v>79.55</v>
      </c>
      <c r="AD468" s="15">
        <f t="shared" si="233"/>
        <v>19143.707499999997</v>
      </c>
      <c r="AE468" s="20">
        <v>69.73</v>
      </c>
      <c r="AF468" s="15">
        <f t="shared" si="234"/>
        <v>16780.5245</v>
      </c>
      <c r="AG468" s="21">
        <v>86.53</v>
      </c>
      <c r="AH468" s="15">
        <f t="shared" si="235"/>
        <v>15961.756450000001</v>
      </c>
      <c r="AI468" s="21">
        <v>86.93</v>
      </c>
      <c r="AJ468" s="15">
        <f t="shared" si="236"/>
        <v>16035.542450000003</v>
      </c>
      <c r="AK468" s="20">
        <v>128.5</v>
      </c>
      <c r="AL468" s="15">
        <f t="shared" si="237"/>
        <v>23703.752500000002</v>
      </c>
      <c r="AM468" s="29">
        <v>764.5</v>
      </c>
      <c r="AN468" s="15">
        <f t="shared" si="238"/>
        <v>14102.349250000001</v>
      </c>
      <c r="AO468" s="22">
        <v>152.34</v>
      </c>
      <c r="AP468" s="15">
        <f t="shared" si="239"/>
        <v>3666.0620999999996</v>
      </c>
      <c r="AQ468" s="24">
        <f t="shared" si="240"/>
        <v>0.95789999999999864</v>
      </c>
      <c r="AR468" s="24">
        <f t="shared" si="241"/>
        <v>0.97100000000000009</v>
      </c>
      <c r="AS468" s="24">
        <f t="shared" si="242"/>
        <v>2.8621000000000016</v>
      </c>
      <c r="AT468" s="24">
        <f t="shared" si="243"/>
        <v>1.0196000000000005</v>
      </c>
      <c r="AU468" s="24">
        <f t="shared" si="244"/>
        <v>1.0919999999999987</v>
      </c>
      <c r="AV468" s="24">
        <f t="shared" si="245"/>
        <v>2.996100000000002</v>
      </c>
      <c r="AW468" s="24">
        <f t="shared" si="246"/>
        <v>1.2347000000000001</v>
      </c>
      <c r="AX468" s="24">
        <f t="shared" si="247"/>
        <v>3.1536000000000008</v>
      </c>
      <c r="AY468" s="24"/>
      <c r="AZ468" s="24"/>
      <c r="BA468" s="24"/>
      <c r="BB468" s="24"/>
      <c r="BC468" s="17">
        <v>18.4465</v>
      </c>
      <c r="BD468" s="12">
        <v>24.064999999999998</v>
      </c>
    </row>
    <row r="469" spans="1:56">
      <c r="A469" s="2">
        <v>465</v>
      </c>
      <c r="B469" s="5">
        <v>39757</v>
      </c>
      <c r="C469" s="14">
        <v>31.37</v>
      </c>
      <c r="D469" s="4">
        <f t="shared" si="254"/>
        <v>594.790885</v>
      </c>
      <c r="E469" s="14">
        <v>44.73</v>
      </c>
      <c r="F469" s="15">
        <f t="shared" si="255"/>
        <v>848.10316499999988</v>
      </c>
      <c r="G469" s="14">
        <v>49.55</v>
      </c>
      <c r="H469" s="15">
        <f t="shared" si="256"/>
        <v>939.49277499999994</v>
      </c>
      <c r="I469" s="14">
        <v>36.96</v>
      </c>
      <c r="J469" s="15">
        <f t="shared" si="257"/>
        <v>700.78008</v>
      </c>
      <c r="K469" s="14">
        <v>26.39</v>
      </c>
      <c r="L469" s="15">
        <f t="shared" si="258"/>
        <v>500.36759499999999</v>
      </c>
      <c r="M469" s="14">
        <v>19.93</v>
      </c>
      <c r="N469" s="15">
        <f t="shared" si="259"/>
        <v>377.88276500000001</v>
      </c>
      <c r="O469" s="16">
        <v>22.8</v>
      </c>
      <c r="P469" s="15">
        <f t="shared" si="226"/>
        <v>559.96800000000007</v>
      </c>
      <c r="Q469" s="11">
        <v>34.594999999999999</v>
      </c>
      <c r="R469" s="15">
        <f t="shared" si="227"/>
        <v>849.65320000000008</v>
      </c>
      <c r="S469" s="11">
        <v>47.81</v>
      </c>
      <c r="T469" s="15">
        <f t="shared" si="228"/>
        <v>1174.2136000000003</v>
      </c>
      <c r="U469" s="11">
        <v>30.13</v>
      </c>
      <c r="V469" s="15">
        <f t="shared" si="229"/>
        <v>739.99279999999999</v>
      </c>
      <c r="W469" s="11">
        <v>68.959999999999994</v>
      </c>
      <c r="X469" s="15">
        <f t="shared" si="230"/>
        <v>1693.6576</v>
      </c>
      <c r="Y469" s="11">
        <v>42.6</v>
      </c>
      <c r="Z469" s="15">
        <f t="shared" si="231"/>
        <v>1046.2560000000001</v>
      </c>
      <c r="AA469" s="23">
        <v>57.063000000000002</v>
      </c>
      <c r="AB469" s="15">
        <f t="shared" si="232"/>
        <v>14014.672800000004</v>
      </c>
      <c r="AC469" s="18">
        <v>79.81</v>
      </c>
      <c r="AD469" s="15">
        <f t="shared" si="233"/>
        <v>19601.336000000003</v>
      </c>
      <c r="AE469" s="20">
        <v>69.87</v>
      </c>
      <c r="AF469" s="15">
        <f t="shared" si="234"/>
        <v>17160.072000000004</v>
      </c>
      <c r="AG469" s="21">
        <v>87.08</v>
      </c>
      <c r="AH469" s="15">
        <f t="shared" si="235"/>
        <v>16510.803400000001</v>
      </c>
      <c r="AI469" s="21">
        <v>90.3</v>
      </c>
      <c r="AJ469" s="15">
        <f t="shared" si="236"/>
        <v>17121.3315</v>
      </c>
      <c r="AK469" s="20">
        <v>127.5</v>
      </c>
      <c r="AL469" s="15">
        <f t="shared" si="237"/>
        <v>24174.637499999997</v>
      </c>
      <c r="AM469" s="29">
        <v>741</v>
      </c>
      <c r="AN469" s="15">
        <f t="shared" si="238"/>
        <v>14049.7305</v>
      </c>
      <c r="AO469" s="22">
        <v>142.19999999999999</v>
      </c>
      <c r="AP469" s="15">
        <f t="shared" si="239"/>
        <v>3492.4320000000002</v>
      </c>
      <c r="AQ469" s="24">
        <f t="shared" si="240"/>
        <v>0.4438999999999993</v>
      </c>
      <c r="AR469" s="24">
        <f t="shared" si="241"/>
        <v>0.45700000000000074</v>
      </c>
      <c r="AS469" s="24">
        <f t="shared" si="242"/>
        <v>2.3670999999999971</v>
      </c>
      <c r="AT469" s="24">
        <f t="shared" si="243"/>
        <v>0.50560000000000116</v>
      </c>
      <c r="AU469" s="24">
        <f t="shared" si="244"/>
        <v>0.5779999999999994</v>
      </c>
      <c r="AV469" s="24">
        <f t="shared" si="245"/>
        <v>2.5010999999999974</v>
      </c>
      <c r="AW469" s="24">
        <f t="shared" si="246"/>
        <v>0.72070000000000078</v>
      </c>
      <c r="AX469" s="24">
        <f t="shared" si="247"/>
        <v>2.6585999999999963</v>
      </c>
      <c r="AY469" s="24"/>
      <c r="AZ469" s="24"/>
      <c r="BA469" s="24"/>
      <c r="BB469" s="24"/>
      <c r="BC469" s="17">
        <v>18.9605</v>
      </c>
      <c r="BD469" s="12">
        <v>24.560000000000002</v>
      </c>
    </row>
    <row r="470" spans="1:56">
      <c r="A470" s="2">
        <v>466</v>
      </c>
      <c r="B470" s="5">
        <v>39758</v>
      </c>
      <c r="C470" s="14">
        <v>29.43</v>
      </c>
      <c r="D470" s="4">
        <f t="shared" si="254"/>
        <v>577.195875</v>
      </c>
      <c r="E470" s="14">
        <v>44.49</v>
      </c>
      <c r="F470" s="15">
        <f t="shared" si="255"/>
        <v>872.56012500000008</v>
      </c>
      <c r="G470" s="14">
        <v>45.72</v>
      </c>
      <c r="H470" s="15">
        <f t="shared" si="256"/>
        <v>896.68349999999998</v>
      </c>
      <c r="I470" s="14">
        <v>36.44</v>
      </c>
      <c r="J470" s="15">
        <f t="shared" si="257"/>
        <v>714.67949999999996</v>
      </c>
      <c r="K470" s="14">
        <v>25.32</v>
      </c>
      <c r="L470" s="15">
        <f t="shared" si="258"/>
        <v>496.58850000000001</v>
      </c>
      <c r="M470" s="14">
        <v>18.34</v>
      </c>
      <c r="N470" s="15">
        <f t="shared" si="259"/>
        <v>359.69325000000003</v>
      </c>
      <c r="O470" s="16">
        <v>21.065000000000001</v>
      </c>
      <c r="P470" s="15">
        <f t="shared" si="226"/>
        <v>524.834475</v>
      </c>
      <c r="Q470" s="11">
        <v>30.16</v>
      </c>
      <c r="R470" s="15">
        <f t="shared" si="227"/>
        <v>751.43639999999994</v>
      </c>
      <c r="S470" s="11">
        <v>42.9</v>
      </c>
      <c r="T470" s="15">
        <f t="shared" si="228"/>
        <v>1068.8534999999999</v>
      </c>
      <c r="U470" s="11">
        <v>26.85</v>
      </c>
      <c r="V470" s="15">
        <f t="shared" si="229"/>
        <v>668.96775000000002</v>
      </c>
      <c r="W470" s="11">
        <v>63.52</v>
      </c>
      <c r="X470" s="15">
        <f t="shared" si="230"/>
        <v>1582.6007999999999</v>
      </c>
      <c r="Y470" s="11">
        <v>40.75</v>
      </c>
      <c r="Z470" s="15">
        <f t="shared" si="231"/>
        <v>1015.28625</v>
      </c>
      <c r="AA470" s="18">
        <v>59.49</v>
      </c>
      <c r="AB470" s="15">
        <f t="shared" si="232"/>
        <v>14821.933499999999</v>
      </c>
      <c r="AC470" s="19">
        <v>80.277000000000001</v>
      </c>
      <c r="AD470" s="15">
        <f t="shared" si="233"/>
        <v>20001.01455</v>
      </c>
      <c r="AE470" s="20">
        <v>69.81</v>
      </c>
      <c r="AF470" s="15">
        <f t="shared" si="234"/>
        <v>17393.161500000002</v>
      </c>
      <c r="AG470" s="21">
        <v>85.94</v>
      </c>
      <c r="AH470" s="15">
        <f t="shared" si="235"/>
        <v>16854.982500000002</v>
      </c>
      <c r="AI470" s="21">
        <v>90.56</v>
      </c>
      <c r="AJ470" s="15">
        <f t="shared" si="236"/>
        <v>17761.080000000002</v>
      </c>
      <c r="AK470" s="20">
        <v>129</v>
      </c>
      <c r="AL470" s="15">
        <f t="shared" si="237"/>
        <v>25300.125000000004</v>
      </c>
      <c r="AM470" s="29">
        <v>732.2</v>
      </c>
      <c r="AN470" s="15">
        <f t="shared" si="238"/>
        <v>14360.272500000001</v>
      </c>
      <c r="AO470" s="22">
        <v>135.25</v>
      </c>
      <c r="AP470" s="15">
        <f t="shared" si="239"/>
        <v>3369.7537499999999</v>
      </c>
      <c r="AQ470" s="24">
        <f t="shared" si="240"/>
        <v>-0.20810000000000173</v>
      </c>
      <c r="AR470" s="24">
        <f t="shared" si="241"/>
        <v>-0.19500000000000028</v>
      </c>
      <c r="AS470" s="24">
        <f t="shared" si="242"/>
        <v>2.0121000000000002</v>
      </c>
      <c r="AT470" s="24">
        <f t="shared" si="243"/>
        <v>-0.14639999999999986</v>
      </c>
      <c r="AU470" s="24">
        <f t="shared" si="244"/>
        <v>-7.400000000000162E-2</v>
      </c>
      <c r="AV470" s="24">
        <f t="shared" si="245"/>
        <v>2.1461000000000006</v>
      </c>
      <c r="AW470" s="24">
        <f t="shared" si="246"/>
        <v>6.8699999999999761E-2</v>
      </c>
      <c r="AX470" s="24">
        <f t="shared" si="247"/>
        <v>2.3035999999999994</v>
      </c>
      <c r="AY470" s="24"/>
      <c r="AZ470" s="24"/>
      <c r="BA470" s="24"/>
      <c r="BB470" s="24"/>
      <c r="BC470" s="17">
        <v>19.612500000000001</v>
      </c>
      <c r="BD470" s="12">
        <v>24.914999999999999</v>
      </c>
    </row>
    <row r="471" spans="1:56">
      <c r="A471" s="2">
        <v>467</v>
      </c>
      <c r="B471" s="5">
        <v>39759</v>
      </c>
      <c r="C471" s="14">
        <v>30.51</v>
      </c>
      <c r="D471" s="4">
        <f t="shared" si="254"/>
        <v>600.34527000000003</v>
      </c>
      <c r="E471" s="14">
        <v>46.25</v>
      </c>
      <c r="F471" s="15">
        <f t="shared" si="255"/>
        <v>910.06124999999997</v>
      </c>
      <c r="G471" s="14">
        <v>46.58</v>
      </c>
      <c r="H471" s="15">
        <f t="shared" si="256"/>
        <v>916.5546599999999</v>
      </c>
      <c r="I471" s="14">
        <v>38.43</v>
      </c>
      <c r="J471" s="15">
        <f t="shared" si="257"/>
        <v>756.18710999999996</v>
      </c>
      <c r="K471" s="14">
        <v>24.704999999999998</v>
      </c>
      <c r="L471" s="15">
        <f t="shared" si="258"/>
        <v>486.12028499999997</v>
      </c>
      <c r="M471" s="14">
        <v>18.86</v>
      </c>
      <c r="N471" s="15">
        <f t="shared" si="259"/>
        <v>371.10821999999996</v>
      </c>
      <c r="O471" s="16">
        <v>21.56</v>
      </c>
      <c r="P471" s="15">
        <f t="shared" si="226"/>
        <v>540.78947999999991</v>
      </c>
      <c r="Q471" s="11">
        <v>30.04</v>
      </c>
      <c r="R471" s="15">
        <f t="shared" si="227"/>
        <v>753.49331999999993</v>
      </c>
      <c r="S471" s="11">
        <v>43.56</v>
      </c>
      <c r="T471" s="15">
        <f t="shared" si="228"/>
        <v>1092.6154799999999</v>
      </c>
      <c r="U471" s="11">
        <v>28.59</v>
      </c>
      <c r="V471" s="15">
        <f t="shared" si="229"/>
        <v>717.1229699999999</v>
      </c>
      <c r="W471" s="11">
        <v>67.099999999999994</v>
      </c>
      <c r="X471" s="15">
        <f t="shared" si="230"/>
        <v>1683.0692999999997</v>
      </c>
      <c r="Y471" s="11">
        <v>43.05</v>
      </c>
      <c r="Z471" s="15">
        <f t="shared" si="231"/>
        <v>1079.8231499999999</v>
      </c>
      <c r="AA471" s="23">
        <v>60.383000000000003</v>
      </c>
      <c r="AB471" s="15">
        <f t="shared" si="232"/>
        <v>15145.86789</v>
      </c>
      <c r="AC471" s="19">
        <v>80.441000000000003</v>
      </c>
      <c r="AD471" s="15">
        <f t="shared" si="233"/>
        <v>20177.016029999999</v>
      </c>
      <c r="AE471" s="20">
        <v>70.03</v>
      </c>
      <c r="AF471" s="15">
        <f t="shared" si="234"/>
        <v>17565.624899999999</v>
      </c>
      <c r="AG471" s="21">
        <v>86.02</v>
      </c>
      <c r="AH471" s="15">
        <f t="shared" si="235"/>
        <v>16926.155399999996</v>
      </c>
      <c r="AI471" s="21">
        <v>90.13</v>
      </c>
      <c r="AJ471" s="15">
        <f t="shared" si="236"/>
        <v>17734.880099999998</v>
      </c>
      <c r="AK471" s="20">
        <v>126.5</v>
      </c>
      <c r="AL471" s="15">
        <f t="shared" si="237"/>
        <v>24891.404999999999</v>
      </c>
      <c r="AM471" s="29">
        <v>735.6</v>
      </c>
      <c r="AN471" s="15">
        <f t="shared" si="238"/>
        <v>14474.4012</v>
      </c>
      <c r="AO471" s="22">
        <v>134.86000000000001</v>
      </c>
      <c r="AP471" s="15">
        <f t="shared" si="239"/>
        <v>3382.6933800000002</v>
      </c>
      <c r="AQ471" s="24">
        <f t="shared" si="240"/>
        <v>-0.27260000000000062</v>
      </c>
      <c r="AR471" s="24">
        <f t="shared" si="241"/>
        <v>-0.25949999999999918</v>
      </c>
      <c r="AS471" s="24">
        <f t="shared" si="242"/>
        <v>1.844100000000001</v>
      </c>
      <c r="AT471" s="24">
        <f t="shared" si="243"/>
        <v>-0.21089999999999876</v>
      </c>
      <c r="AU471" s="24">
        <f t="shared" si="244"/>
        <v>-0.13850000000000051</v>
      </c>
      <c r="AV471" s="24">
        <f t="shared" si="245"/>
        <v>1.9781000000000013</v>
      </c>
      <c r="AW471" s="24">
        <f t="shared" si="246"/>
        <v>4.2000000000008697E-3</v>
      </c>
      <c r="AX471" s="24">
        <f t="shared" si="247"/>
        <v>2.1356000000000002</v>
      </c>
      <c r="AY471" s="24"/>
      <c r="AZ471" s="24"/>
      <c r="BA471" s="24"/>
      <c r="BB471" s="24"/>
      <c r="BC471" s="17">
        <v>19.677</v>
      </c>
      <c r="BD471" s="12">
        <v>25.082999999999998</v>
      </c>
    </row>
    <row r="472" spans="1:56">
      <c r="A472" s="2">
        <v>468</v>
      </c>
      <c r="B472" s="5">
        <v>39762</v>
      </c>
      <c r="C472" s="14">
        <v>30.02</v>
      </c>
      <c r="D472" s="4">
        <f t="shared" si="254"/>
        <v>595.94203000000005</v>
      </c>
      <c r="E472" s="14">
        <v>45.9</v>
      </c>
      <c r="F472" s="15">
        <f t="shared" si="255"/>
        <v>911.18385000000001</v>
      </c>
      <c r="G472" s="14">
        <v>46.14</v>
      </c>
      <c r="H472" s="15">
        <f t="shared" si="256"/>
        <v>915.94821000000013</v>
      </c>
      <c r="I472" s="14">
        <v>37.6</v>
      </c>
      <c r="J472" s="15">
        <f t="shared" si="257"/>
        <v>746.41640000000007</v>
      </c>
      <c r="K472" s="14">
        <v>23.984999999999999</v>
      </c>
      <c r="L472" s="15">
        <f t="shared" si="258"/>
        <v>476.13822750000003</v>
      </c>
      <c r="M472" s="14">
        <v>18.45</v>
      </c>
      <c r="N472" s="15">
        <f t="shared" si="259"/>
        <v>366.260175</v>
      </c>
      <c r="O472" s="16">
        <v>22.524999999999999</v>
      </c>
      <c r="P472" s="15">
        <f t="shared" si="226"/>
        <v>569.46578750000003</v>
      </c>
      <c r="Q472" s="11">
        <v>30.245000000000001</v>
      </c>
      <c r="R472" s="15">
        <f t="shared" si="227"/>
        <v>764.63896750000004</v>
      </c>
      <c r="S472" s="11">
        <v>44.1</v>
      </c>
      <c r="T472" s="15">
        <f t="shared" si="228"/>
        <v>1114.9141500000001</v>
      </c>
      <c r="U472" s="11">
        <v>27.97</v>
      </c>
      <c r="V472" s="15">
        <f t="shared" si="229"/>
        <v>707.12355500000001</v>
      </c>
      <c r="W472" s="11">
        <v>66.89</v>
      </c>
      <c r="X472" s="15">
        <f t="shared" si="230"/>
        <v>1691.0795350000001</v>
      </c>
      <c r="Y472" s="11">
        <v>42.68</v>
      </c>
      <c r="Z472" s="15">
        <f t="shared" si="231"/>
        <v>1079.01442</v>
      </c>
      <c r="AA472" s="23">
        <v>60.386000000000003</v>
      </c>
      <c r="AB472" s="15">
        <f t="shared" si="232"/>
        <v>15266.486590000002</v>
      </c>
      <c r="AC472" s="19">
        <v>80.64</v>
      </c>
      <c r="AD472" s="15">
        <f t="shared" si="233"/>
        <v>20387.0016</v>
      </c>
      <c r="AE472" s="20">
        <v>70.3</v>
      </c>
      <c r="AF472" s="15">
        <f t="shared" si="234"/>
        <v>17772.894499999999</v>
      </c>
      <c r="AG472" s="21">
        <v>85.47</v>
      </c>
      <c r="AH472" s="15">
        <f t="shared" si="235"/>
        <v>16967.07705</v>
      </c>
      <c r="AI472" s="21">
        <v>91.02</v>
      </c>
      <c r="AJ472" s="15">
        <f t="shared" si="236"/>
        <v>18068.835299999999</v>
      </c>
      <c r="AK472" s="20">
        <v>121.5</v>
      </c>
      <c r="AL472" s="15">
        <f t="shared" si="237"/>
        <v>24119.572500000002</v>
      </c>
      <c r="AM472" s="29">
        <v>746.7</v>
      </c>
      <c r="AN472" s="15">
        <f t="shared" si="238"/>
        <v>14823.115050000002</v>
      </c>
      <c r="AO472" s="22">
        <v>136.88999999999999</v>
      </c>
      <c r="AP472" s="15">
        <f t="shared" si="239"/>
        <v>3460.7845349999998</v>
      </c>
      <c r="AQ472" s="24">
        <f t="shared" si="240"/>
        <v>-0.4471000000000025</v>
      </c>
      <c r="AR472" s="24">
        <f t="shared" si="241"/>
        <v>-0.43400000000000105</v>
      </c>
      <c r="AS472" s="24">
        <f t="shared" si="242"/>
        <v>1.6455999999999982</v>
      </c>
      <c r="AT472" s="24">
        <f t="shared" si="243"/>
        <v>-0.38540000000000063</v>
      </c>
      <c r="AU472" s="24">
        <f t="shared" si="244"/>
        <v>-0.31300000000000239</v>
      </c>
      <c r="AV472" s="24">
        <f t="shared" si="245"/>
        <v>1.7795999999999985</v>
      </c>
      <c r="AW472" s="24">
        <f t="shared" si="246"/>
        <v>-0.17030000000000101</v>
      </c>
      <c r="AX472" s="24">
        <f t="shared" si="247"/>
        <v>1.9370999999999974</v>
      </c>
      <c r="AY472" s="24"/>
      <c r="AZ472" s="24"/>
      <c r="BA472" s="24"/>
      <c r="BB472" s="24"/>
      <c r="BC472" s="17">
        <v>19.851500000000001</v>
      </c>
      <c r="BD472" s="12">
        <v>25.281500000000001</v>
      </c>
    </row>
    <row r="473" spans="1:56">
      <c r="A473" s="2">
        <v>469</v>
      </c>
      <c r="B473" s="5">
        <v>39763</v>
      </c>
      <c r="C473" s="14">
        <v>29.56</v>
      </c>
      <c r="D473" s="4">
        <f t="shared" si="254"/>
        <v>598.53088000000002</v>
      </c>
      <c r="E473" s="14">
        <v>44.44</v>
      </c>
      <c r="F473" s="15">
        <f t="shared" si="255"/>
        <v>899.82111999999995</v>
      </c>
      <c r="G473" s="14">
        <v>43.97</v>
      </c>
      <c r="H473" s="15">
        <f t="shared" si="256"/>
        <v>890.30456000000004</v>
      </c>
      <c r="I473" s="14">
        <v>37.99</v>
      </c>
      <c r="J473" s="15">
        <f t="shared" si="257"/>
        <v>769.22152000000006</v>
      </c>
      <c r="K473" s="14">
        <v>22.835000000000001</v>
      </c>
      <c r="L473" s="15">
        <f t="shared" si="258"/>
        <v>462.36308000000002</v>
      </c>
      <c r="M473" s="14">
        <v>17.809999999999999</v>
      </c>
      <c r="N473" s="15">
        <f t="shared" si="259"/>
        <v>360.61687999999998</v>
      </c>
      <c r="O473" s="16">
        <v>21.41</v>
      </c>
      <c r="P473" s="15">
        <f t="shared" si="226"/>
        <v>542.647155</v>
      </c>
      <c r="Q473" s="11">
        <v>27.2</v>
      </c>
      <c r="R473" s="15">
        <f t="shared" si="227"/>
        <v>689.39760000000001</v>
      </c>
      <c r="S473" s="11">
        <v>41.45</v>
      </c>
      <c r="T473" s="15">
        <f t="shared" si="228"/>
        <v>1050.5709750000001</v>
      </c>
      <c r="U473" s="11">
        <v>27.5</v>
      </c>
      <c r="V473" s="15">
        <f t="shared" si="229"/>
        <v>697.00125000000003</v>
      </c>
      <c r="W473" s="11">
        <v>63.78</v>
      </c>
      <c r="X473" s="15">
        <f t="shared" si="230"/>
        <v>1616.5359900000001</v>
      </c>
      <c r="Y473" s="11">
        <v>40.98</v>
      </c>
      <c r="Z473" s="15">
        <f t="shared" si="231"/>
        <v>1038.65859</v>
      </c>
      <c r="AA473" s="23">
        <v>60.386000000000003</v>
      </c>
      <c r="AB473" s="15">
        <f t="shared" si="232"/>
        <v>15305.133630000002</v>
      </c>
      <c r="AC473" s="19">
        <v>80.39</v>
      </c>
      <c r="AD473" s="15">
        <f t="shared" si="233"/>
        <v>20375.247450000003</v>
      </c>
      <c r="AE473" s="20">
        <v>70.55</v>
      </c>
      <c r="AF473" s="15">
        <f t="shared" si="234"/>
        <v>17881.250250000001</v>
      </c>
      <c r="AG473" s="21">
        <v>86.48</v>
      </c>
      <c r="AH473" s="15">
        <f t="shared" si="235"/>
        <v>17510.470400000002</v>
      </c>
      <c r="AI473" s="21">
        <v>91.31</v>
      </c>
      <c r="AJ473" s="15">
        <f t="shared" si="236"/>
        <v>18488.448800000002</v>
      </c>
      <c r="AK473" s="20">
        <v>123.5</v>
      </c>
      <c r="AL473" s="15">
        <f t="shared" si="237"/>
        <v>25006.280000000002</v>
      </c>
      <c r="AM473" s="29">
        <v>732.5</v>
      </c>
      <c r="AN473" s="15">
        <f t="shared" si="238"/>
        <v>14831.660000000002</v>
      </c>
      <c r="AO473" s="22">
        <v>129.69999999999999</v>
      </c>
      <c r="AP473" s="15">
        <f t="shared" si="239"/>
        <v>3287.3113499999999</v>
      </c>
      <c r="AQ473" s="24">
        <f t="shared" si="240"/>
        <v>-0.84360000000000213</v>
      </c>
      <c r="AR473" s="24">
        <f t="shared" si="241"/>
        <v>-0.83050000000000068</v>
      </c>
      <c r="AS473" s="24">
        <f t="shared" si="242"/>
        <v>1.5815999999999981</v>
      </c>
      <c r="AT473" s="24">
        <f t="shared" si="243"/>
        <v>-0.78190000000000026</v>
      </c>
      <c r="AU473" s="24">
        <f t="shared" si="244"/>
        <v>-0.70950000000000202</v>
      </c>
      <c r="AV473" s="24">
        <f t="shared" si="245"/>
        <v>1.7155999999999985</v>
      </c>
      <c r="AW473" s="24">
        <f t="shared" si="246"/>
        <v>-0.56680000000000064</v>
      </c>
      <c r="AX473" s="24">
        <f t="shared" si="247"/>
        <v>1.8730999999999973</v>
      </c>
      <c r="AY473" s="24"/>
      <c r="AZ473" s="24"/>
      <c r="BA473" s="24"/>
      <c r="BB473" s="24"/>
      <c r="BC473" s="17">
        <v>20.248000000000001</v>
      </c>
      <c r="BD473" s="12">
        <v>25.345500000000001</v>
      </c>
    </row>
    <row r="474" spans="1:56">
      <c r="A474" s="2">
        <v>470</v>
      </c>
      <c r="B474" s="5">
        <v>39764</v>
      </c>
      <c r="C474" s="14">
        <v>28.09</v>
      </c>
      <c r="D474" s="4">
        <f t="shared" si="254"/>
        <v>573.61184500000002</v>
      </c>
      <c r="E474" s="14">
        <v>43.83</v>
      </c>
      <c r="F474" s="15">
        <f t="shared" si="255"/>
        <v>895.03051500000004</v>
      </c>
      <c r="G474" s="14">
        <v>42.52</v>
      </c>
      <c r="H474" s="15">
        <f t="shared" si="256"/>
        <v>868.27966000000004</v>
      </c>
      <c r="I474" s="14">
        <v>36.43</v>
      </c>
      <c r="J474" s="15">
        <f t="shared" si="257"/>
        <v>743.918815</v>
      </c>
      <c r="K474" s="14">
        <v>22.184999999999999</v>
      </c>
      <c r="L474" s="15">
        <f t="shared" si="258"/>
        <v>453.02879250000001</v>
      </c>
      <c r="M474" s="14">
        <v>16.29</v>
      </c>
      <c r="N474" s="15">
        <f t="shared" si="259"/>
        <v>332.649945</v>
      </c>
      <c r="O474" s="16">
        <v>20.67</v>
      </c>
      <c r="P474" s="15">
        <f t="shared" si="226"/>
        <v>526.77494999999999</v>
      </c>
      <c r="Q474" s="11">
        <v>25.31</v>
      </c>
      <c r="R474" s="15">
        <f t="shared" si="227"/>
        <v>645.02535</v>
      </c>
      <c r="S474" s="11">
        <v>39.99</v>
      </c>
      <c r="T474" s="15">
        <f t="shared" si="228"/>
        <v>1019.1451500000001</v>
      </c>
      <c r="U474" s="11">
        <v>25.8</v>
      </c>
      <c r="V474" s="15">
        <f t="shared" si="229"/>
        <v>657.51300000000003</v>
      </c>
      <c r="W474" s="11">
        <v>63.81</v>
      </c>
      <c r="X474" s="15">
        <f t="shared" si="230"/>
        <v>1626.19785</v>
      </c>
      <c r="Y474" s="11">
        <v>40.06</v>
      </c>
      <c r="Z474" s="15">
        <f t="shared" si="231"/>
        <v>1020.9291000000001</v>
      </c>
      <c r="AA474" s="23">
        <v>60.402999999999999</v>
      </c>
      <c r="AB474" s="15">
        <f t="shared" si="232"/>
        <v>15393.70455</v>
      </c>
      <c r="AC474" s="19">
        <v>80.792000000000002</v>
      </c>
      <c r="AD474" s="15">
        <f t="shared" si="233"/>
        <v>20589.841200000003</v>
      </c>
      <c r="AE474" s="20">
        <v>70.36</v>
      </c>
      <c r="AF474" s="15">
        <f t="shared" si="234"/>
        <v>17931.245999999999</v>
      </c>
      <c r="AG474" s="21">
        <v>87.95</v>
      </c>
      <c r="AH474" s="15">
        <f t="shared" si="235"/>
        <v>17959.829750000001</v>
      </c>
      <c r="AI474" s="21">
        <v>91.59</v>
      </c>
      <c r="AJ474" s="15">
        <f t="shared" si="236"/>
        <v>18703.13595</v>
      </c>
      <c r="AK474" s="20">
        <v>121.5</v>
      </c>
      <c r="AL474" s="15">
        <f t="shared" si="237"/>
        <v>24810.907499999998</v>
      </c>
      <c r="AM474" s="29">
        <v>720.8</v>
      </c>
      <c r="AN474" s="15">
        <f t="shared" si="238"/>
        <v>14719.0964</v>
      </c>
      <c r="AO474" s="22">
        <v>128.12</v>
      </c>
      <c r="AP474" s="15">
        <f t="shared" si="239"/>
        <v>3265.1381999999999</v>
      </c>
      <c r="AQ474" s="24">
        <f t="shared" si="240"/>
        <v>-1.0161000000000016</v>
      </c>
      <c r="AR474" s="24">
        <f t="shared" si="241"/>
        <v>-1.0030000000000001</v>
      </c>
      <c r="AS474" s="24">
        <f t="shared" si="242"/>
        <v>1.4420999999999999</v>
      </c>
      <c r="AT474" s="24">
        <f t="shared" si="243"/>
        <v>-0.95439999999999969</v>
      </c>
      <c r="AU474" s="24">
        <f t="shared" si="244"/>
        <v>-0.88200000000000145</v>
      </c>
      <c r="AV474" s="24">
        <f t="shared" si="245"/>
        <v>1.5761000000000003</v>
      </c>
      <c r="AW474" s="24">
        <f t="shared" si="246"/>
        <v>-0.73930000000000007</v>
      </c>
      <c r="AX474" s="24">
        <f t="shared" si="247"/>
        <v>1.7335999999999991</v>
      </c>
      <c r="AY474" s="24"/>
      <c r="AZ474" s="24"/>
      <c r="BA474" s="24"/>
      <c r="BB474" s="24"/>
      <c r="BC474" s="17">
        <v>20.420500000000001</v>
      </c>
      <c r="BD474" s="12">
        <v>25.484999999999999</v>
      </c>
    </row>
    <row r="475" spans="1:56">
      <c r="A475" s="2">
        <v>471</v>
      </c>
      <c r="B475" s="5">
        <v>39765</v>
      </c>
      <c r="C475" s="14">
        <v>29.37</v>
      </c>
      <c r="D475" s="4">
        <f t="shared" si="254"/>
        <v>581.80501500000003</v>
      </c>
      <c r="E475" s="14">
        <v>46.28</v>
      </c>
      <c r="F475" s="15">
        <f t="shared" si="255"/>
        <v>916.78366000000005</v>
      </c>
      <c r="G475" s="14">
        <v>43.16</v>
      </c>
      <c r="H475" s="15">
        <f t="shared" si="256"/>
        <v>854.9780199999999</v>
      </c>
      <c r="I475" s="14">
        <v>37.229999999999997</v>
      </c>
      <c r="J475" s="15">
        <f t="shared" si="257"/>
        <v>737.50768499999992</v>
      </c>
      <c r="K475" s="14">
        <v>24.43</v>
      </c>
      <c r="L475" s="15">
        <f t="shared" si="258"/>
        <v>483.94608499999998</v>
      </c>
      <c r="M475" s="14">
        <v>16.86</v>
      </c>
      <c r="N475" s="15">
        <f t="shared" si="259"/>
        <v>333.98816999999997</v>
      </c>
      <c r="O475" s="16">
        <v>22.04</v>
      </c>
      <c r="P475" s="15">
        <f t="shared" si="226"/>
        <v>558.05279999999993</v>
      </c>
      <c r="Q475" s="11">
        <v>24.51</v>
      </c>
      <c r="R475" s="15">
        <f t="shared" si="227"/>
        <v>620.59320000000002</v>
      </c>
      <c r="S475" s="11">
        <v>41.32</v>
      </c>
      <c r="T475" s="15">
        <f t="shared" si="228"/>
        <v>1046.2224000000001</v>
      </c>
      <c r="U475" s="11">
        <v>26.74</v>
      </c>
      <c r="V475" s="15">
        <f t="shared" si="229"/>
        <v>677.05679999999995</v>
      </c>
      <c r="W475" s="11">
        <v>61.55</v>
      </c>
      <c r="X475" s="15">
        <f t="shared" si="230"/>
        <v>1558.4459999999999</v>
      </c>
      <c r="Y475" s="11">
        <v>39.92</v>
      </c>
      <c r="Z475" s="15">
        <f t="shared" si="231"/>
        <v>1010.7744</v>
      </c>
      <c r="AA475" s="23">
        <v>60.387999999999998</v>
      </c>
      <c r="AB475" s="15">
        <f t="shared" si="232"/>
        <v>15290.241599999999</v>
      </c>
      <c r="AC475" s="19">
        <v>80.540000000000006</v>
      </c>
      <c r="AD475" s="15">
        <f t="shared" si="233"/>
        <v>20392.728000000003</v>
      </c>
      <c r="AE475" s="20">
        <v>70.64</v>
      </c>
      <c r="AF475" s="15">
        <f t="shared" si="234"/>
        <v>17886.048000000003</v>
      </c>
      <c r="AG475" s="21">
        <v>86.69</v>
      </c>
      <c r="AH475" s="15">
        <f t="shared" si="235"/>
        <v>17172.85555</v>
      </c>
      <c r="AI475" s="21">
        <v>91.64</v>
      </c>
      <c r="AJ475" s="15">
        <f t="shared" si="236"/>
        <v>18153.425800000001</v>
      </c>
      <c r="AK475" s="20">
        <v>120.5</v>
      </c>
      <c r="AL475" s="15">
        <f t="shared" si="237"/>
        <v>23870.447500000002</v>
      </c>
      <c r="AM475" s="29">
        <v>707.6</v>
      </c>
      <c r="AN475" s="15">
        <f t="shared" si="238"/>
        <v>14017.2022</v>
      </c>
      <c r="AO475" s="22">
        <v>125.95</v>
      </c>
      <c r="AP475" s="15">
        <f t="shared" si="239"/>
        <v>3189.0540000000001</v>
      </c>
      <c r="AQ475" s="24">
        <f t="shared" si="240"/>
        <v>-0.4051000000000009</v>
      </c>
      <c r="AR475" s="24">
        <f t="shared" si="241"/>
        <v>-0.39199999999999946</v>
      </c>
      <c r="AS475" s="24">
        <f t="shared" si="242"/>
        <v>1.6070999999999991</v>
      </c>
      <c r="AT475" s="24">
        <f t="shared" si="243"/>
        <v>-0.34339999999999904</v>
      </c>
      <c r="AU475" s="24">
        <f t="shared" si="244"/>
        <v>-0.2710000000000008</v>
      </c>
      <c r="AV475" s="24">
        <f t="shared" si="245"/>
        <v>1.7410999999999994</v>
      </c>
      <c r="AW475" s="24">
        <f t="shared" si="246"/>
        <v>-0.12829999999999941</v>
      </c>
      <c r="AX475" s="24">
        <f t="shared" si="247"/>
        <v>1.8985999999999983</v>
      </c>
      <c r="AY475" s="24"/>
      <c r="AZ475" s="24"/>
      <c r="BA475" s="24"/>
      <c r="BB475" s="24"/>
      <c r="BC475" s="17">
        <v>19.8095</v>
      </c>
      <c r="BD475" s="12">
        <v>25.32</v>
      </c>
    </row>
    <row r="476" spans="1:56">
      <c r="A476" s="2">
        <v>472</v>
      </c>
      <c r="B476" s="5">
        <v>39766</v>
      </c>
      <c r="C476" s="14">
        <v>28.67</v>
      </c>
      <c r="D476" s="4">
        <f t="shared" si="254"/>
        <v>572.32487500000002</v>
      </c>
      <c r="E476" s="14">
        <v>45.02</v>
      </c>
      <c r="F476" s="15">
        <f t="shared" si="255"/>
        <v>898.71175000000005</v>
      </c>
      <c r="G476" s="14">
        <v>41.04</v>
      </c>
      <c r="H476" s="15">
        <f t="shared" si="256"/>
        <v>819.26099999999997</v>
      </c>
      <c r="I476" s="14">
        <v>36.25</v>
      </c>
      <c r="J476" s="15">
        <f t="shared" si="257"/>
        <v>723.640625</v>
      </c>
      <c r="K476" s="14">
        <v>23.265000000000001</v>
      </c>
      <c r="L476" s="15">
        <f t="shared" si="258"/>
        <v>464.42756249999996</v>
      </c>
      <c r="M476" s="14">
        <v>16.02</v>
      </c>
      <c r="N476" s="15">
        <f t="shared" si="259"/>
        <v>319.79924999999997</v>
      </c>
      <c r="O476" s="16">
        <v>21.39</v>
      </c>
      <c r="P476" s="15">
        <f t="shared" si="226"/>
        <v>542.23650000000009</v>
      </c>
      <c r="Q476" s="11">
        <v>24.5</v>
      </c>
      <c r="R476" s="15">
        <f t="shared" si="227"/>
        <v>621.07500000000005</v>
      </c>
      <c r="S476" s="11">
        <v>42.48</v>
      </c>
      <c r="T476" s="15">
        <f t="shared" si="228"/>
        <v>1076.8679999999999</v>
      </c>
      <c r="U476" s="11">
        <v>29.03</v>
      </c>
      <c r="V476" s="15">
        <f t="shared" si="229"/>
        <v>735.91050000000007</v>
      </c>
      <c r="W476" s="11">
        <v>62.14</v>
      </c>
      <c r="X476" s="15">
        <f t="shared" si="230"/>
        <v>1575.249</v>
      </c>
      <c r="Y476" s="11">
        <v>40</v>
      </c>
      <c r="Z476" s="15">
        <f t="shared" si="231"/>
        <v>1014</v>
      </c>
      <c r="AA476" s="23">
        <v>60.396000000000001</v>
      </c>
      <c r="AB476" s="15">
        <f t="shared" si="232"/>
        <v>15310.386</v>
      </c>
      <c r="AC476" s="19">
        <v>80.402000000000001</v>
      </c>
      <c r="AD476" s="15">
        <f t="shared" si="233"/>
        <v>20381.906999999999</v>
      </c>
      <c r="AE476" s="20">
        <v>70.739999999999995</v>
      </c>
      <c r="AF476" s="15">
        <f t="shared" si="234"/>
        <v>17932.59</v>
      </c>
      <c r="AG476" s="21">
        <v>86.19</v>
      </c>
      <c r="AH476" s="15">
        <f t="shared" si="235"/>
        <v>17205.678749999999</v>
      </c>
      <c r="AI476" s="21">
        <v>90.45</v>
      </c>
      <c r="AJ476" s="15">
        <f t="shared" si="236"/>
        <v>18056.081249999999</v>
      </c>
      <c r="AK476" s="20">
        <v>121.75</v>
      </c>
      <c r="AL476" s="15">
        <f t="shared" si="237"/>
        <v>24304.34375</v>
      </c>
      <c r="AM476" s="29">
        <v>742.3</v>
      </c>
      <c r="AN476" s="15">
        <f t="shared" si="238"/>
        <v>14818.163749999998</v>
      </c>
      <c r="AO476" s="22">
        <v>127.1</v>
      </c>
      <c r="AP476" s="15">
        <f t="shared" si="239"/>
        <v>3221.9850000000001</v>
      </c>
      <c r="AQ476" s="24">
        <f t="shared" si="240"/>
        <v>-0.5580999999999996</v>
      </c>
      <c r="AR476" s="24">
        <f t="shared" si="241"/>
        <v>-0.54499999999999815</v>
      </c>
      <c r="AS476" s="24">
        <f t="shared" si="242"/>
        <v>1.5770999999999979</v>
      </c>
      <c r="AT476" s="24">
        <f t="shared" si="243"/>
        <v>-0.49639999999999773</v>
      </c>
      <c r="AU476" s="24">
        <f t="shared" si="244"/>
        <v>-0.42399999999999949</v>
      </c>
      <c r="AV476" s="24">
        <f t="shared" si="245"/>
        <v>1.7110999999999983</v>
      </c>
      <c r="AW476" s="24">
        <f t="shared" si="246"/>
        <v>-0.28129999999999811</v>
      </c>
      <c r="AX476" s="24">
        <f t="shared" si="247"/>
        <v>1.8685999999999972</v>
      </c>
      <c r="AY476" s="24"/>
      <c r="AZ476" s="24"/>
      <c r="BA476" s="24"/>
      <c r="BB476" s="24"/>
      <c r="BC476" s="17">
        <v>19.962499999999999</v>
      </c>
      <c r="BD476" s="12">
        <v>25.35</v>
      </c>
    </row>
    <row r="477" spans="1:56">
      <c r="A477" s="2">
        <v>473</v>
      </c>
      <c r="B477" s="5">
        <v>39769</v>
      </c>
      <c r="C477" s="14">
        <v>27.55</v>
      </c>
      <c r="D477" s="4">
        <f t="shared" si="254"/>
        <v>553.12135000000001</v>
      </c>
      <c r="E477" s="14">
        <v>43.97</v>
      </c>
      <c r="F477" s="15">
        <f t="shared" si="255"/>
        <v>882.78568999999993</v>
      </c>
      <c r="G477" s="14">
        <v>41.18</v>
      </c>
      <c r="H477" s="15">
        <f t="shared" si="256"/>
        <v>826.77085999999997</v>
      </c>
      <c r="I477" s="14">
        <v>35.6</v>
      </c>
      <c r="J477" s="15">
        <f t="shared" si="257"/>
        <v>714.74119999999994</v>
      </c>
      <c r="K477" s="14">
        <v>23.155000000000001</v>
      </c>
      <c r="L477" s="15">
        <f t="shared" si="258"/>
        <v>464.88293499999997</v>
      </c>
      <c r="M477" s="14">
        <v>16.11</v>
      </c>
      <c r="N477" s="15">
        <f t="shared" si="259"/>
        <v>323.44046999999995</v>
      </c>
      <c r="O477" s="16">
        <v>21.58</v>
      </c>
      <c r="P477" s="15">
        <f t="shared" si="226"/>
        <v>547.97014999999988</v>
      </c>
      <c r="Q477" s="11">
        <v>23.83</v>
      </c>
      <c r="R477" s="15">
        <f t="shared" si="227"/>
        <v>605.10327499999994</v>
      </c>
      <c r="S477" s="11">
        <v>43.25</v>
      </c>
      <c r="T477" s="15">
        <f t="shared" si="228"/>
        <v>1098.225625</v>
      </c>
      <c r="U477" s="11">
        <v>28.8</v>
      </c>
      <c r="V477" s="15">
        <f t="shared" si="229"/>
        <v>731.30399999999997</v>
      </c>
      <c r="W477" s="11">
        <v>61.47</v>
      </c>
      <c r="X477" s="15">
        <f t="shared" si="230"/>
        <v>1560.8769749999999</v>
      </c>
      <c r="Y477" s="11">
        <v>40.42</v>
      </c>
      <c r="Z477" s="15">
        <f t="shared" si="231"/>
        <v>1026.3648499999999</v>
      </c>
      <c r="AA477" s="23">
        <v>60.37</v>
      </c>
      <c r="AB477" s="15">
        <f t="shared" si="232"/>
        <v>15329.452249999998</v>
      </c>
      <c r="AC477" s="19">
        <v>79.951999999999998</v>
      </c>
      <c r="AD477" s="15">
        <f t="shared" si="233"/>
        <v>20301.811599999997</v>
      </c>
      <c r="AE477" s="20">
        <v>71.010000000000005</v>
      </c>
      <c r="AF477" s="15">
        <f t="shared" si="234"/>
        <v>18031.214250000001</v>
      </c>
      <c r="AG477" s="21">
        <v>86.59</v>
      </c>
      <c r="AH477" s="15">
        <f t="shared" si="235"/>
        <v>17384.674299999999</v>
      </c>
      <c r="AI477" s="21">
        <v>89.98</v>
      </c>
      <c r="AJ477" s="15">
        <f t="shared" si="236"/>
        <v>18065.284599999999</v>
      </c>
      <c r="AK477" s="20">
        <v>120.75</v>
      </c>
      <c r="AL477" s="15">
        <f t="shared" si="237"/>
        <v>24242.977499999997</v>
      </c>
      <c r="AM477" s="29">
        <v>737.5</v>
      </c>
      <c r="AN477" s="15">
        <f t="shared" si="238"/>
        <v>14806.787499999999</v>
      </c>
      <c r="AO477" s="22">
        <v>124.74</v>
      </c>
      <c r="AP477" s="15">
        <f t="shared" si="239"/>
        <v>3167.4604499999996</v>
      </c>
      <c r="AQ477" s="24">
        <f t="shared" si="240"/>
        <v>-0.6725999999999992</v>
      </c>
      <c r="AR477" s="24">
        <f t="shared" si="241"/>
        <v>-0.65949999999999775</v>
      </c>
      <c r="AS477" s="24">
        <f t="shared" si="242"/>
        <v>1.5346000000000011</v>
      </c>
      <c r="AT477" s="24">
        <f t="shared" si="243"/>
        <v>-0.61089999999999733</v>
      </c>
      <c r="AU477" s="24">
        <f t="shared" si="244"/>
        <v>-0.53849999999999909</v>
      </c>
      <c r="AV477" s="24">
        <f t="shared" si="245"/>
        <v>1.6686000000000014</v>
      </c>
      <c r="AW477" s="24">
        <f t="shared" si="246"/>
        <v>-0.39579999999999771</v>
      </c>
      <c r="AX477" s="24">
        <f t="shared" si="247"/>
        <v>1.8261000000000003</v>
      </c>
      <c r="AY477" s="24"/>
      <c r="AZ477" s="24"/>
      <c r="BA477" s="24"/>
      <c r="BB477" s="24"/>
      <c r="BC477" s="17">
        <v>20.076999999999998</v>
      </c>
      <c r="BD477" s="12">
        <v>25.392499999999998</v>
      </c>
    </row>
    <row r="478" spans="1:56">
      <c r="A478" s="2">
        <v>474</v>
      </c>
      <c r="B478" s="5">
        <v>39770</v>
      </c>
      <c r="C478" s="14">
        <v>28.55</v>
      </c>
      <c r="D478" s="4">
        <f t="shared" si="254"/>
        <v>583.54772500000013</v>
      </c>
      <c r="E478" s="14">
        <v>43.49</v>
      </c>
      <c r="F478" s="15">
        <f t="shared" si="255"/>
        <v>888.91385500000013</v>
      </c>
      <c r="G478" s="14">
        <v>39.56</v>
      </c>
      <c r="H478" s="15">
        <f t="shared" si="256"/>
        <v>808.58662000000015</v>
      </c>
      <c r="I478" s="14">
        <v>37.200000000000003</v>
      </c>
      <c r="J478" s="15">
        <f t="shared" si="257"/>
        <v>760.34940000000017</v>
      </c>
      <c r="K478" s="14">
        <v>23.32</v>
      </c>
      <c r="L478" s="15">
        <f t="shared" si="258"/>
        <v>476.64914000000005</v>
      </c>
      <c r="M478" s="14">
        <v>16.059999999999999</v>
      </c>
      <c r="N478" s="15">
        <f t="shared" si="259"/>
        <v>328.25837000000001</v>
      </c>
      <c r="O478" s="16">
        <v>21.805</v>
      </c>
      <c r="P478" s="15">
        <f t="shared" si="226"/>
        <v>562.78705000000002</v>
      </c>
      <c r="Q478" s="11">
        <v>23.44</v>
      </c>
      <c r="R478" s="15">
        <f t="shared" si="227"/>
        <v>604.98640000000012</v>
      </c>
      <c r="S478" s="11">
        <v>41.7</v>
      </c>
      <c r="T478" s="15">
        <f t="shared" si="228"/>
        <v>1076.2770000000003</v>
      </c>
      <c r="U478" s="11">
        <v>27.62</v>
      </c>
      <c r="V478" s="15">
        <f t="shared" si="229"/>
        <v>712.87220000000013</v>
      </c>
      <c r="W478" s="11">
        <v>61</v>
      </c>
      <c r="X478" s="15">
        <f t="shared" si="230"/>
        <v>1574.41</v>
      </c>
      <c r="Y478" s="11">
        <v>39.299999999999997</v>
      </c>
      <c r="Z478" s="15">
        <f t="shared" si="231"/>
        <v>1014.333</v>
      </c>
      <c r="AA478" s="23">
        <v>60.460999999999999</v>
      </c>
      <c r="AB478" s="15">
        <f t="shared" si="232"/>
        <v>15604.984100000001</v>
      </c>
      <c r="AC478" s="19">
        <v>79.911000000000001</v>
      </c>
      <c r="AD478" s="15">
        <f t="shared" si="233"/>
        <v>20625.0291</v>
      </c>
      <c r="AE478" s="20">
        <v>71.290000000000006</v>
      </c>
      <c r="AF478" s="15">
        <f t="shared" si="234"/>
        <v>18399.949000000004</v>
      </c>
      <c r="AG478" s="21">
        <v>86.92</v>
      </c>
      <c r="AH478" s="15">
        <f t="shared" si="235"/>
        <v>17766.013400000003</v>
      </c>
      <c r="AI478" s="21">
        <v>89.62</v>
      </c>
      <c r="AJ478" s="15">
        <f t="shared" si="236"/>
        <v>18317.879900000004</v>
      </c>
      <c r="AK478" s="20">
        <v>120.75</v>
      </c>
      <c r="AL478" s="15">
        <f t="shared" si="237"/>
        <v>24680.696250000001</v>
      </c>
      <c r="AM478" s="29">
        <v>738.6</v>
      </c>
      <c r="AN478" s="15">
        <f t="shared" si="238"/>
        <v>15096.614700000002</v>
      </c>
      <c r="AO478" s="22">
        <v>116.94</v>
      </c>
      <c r="AP478" s="15">
        <f t="shared" si="239"/>
        <v>3018.2214000000004</v>
      </c>
      <c r="AQ478" s="24">
        <f t="shared" si="240"/>
        <v>-1.0351000000000035</v>
      </c>
      <c r="AR478" s="24">
        <f t="shared" si="241"/>
        <v>-1.022000000000002</v>
      </c>
      <c r="AS478" s="24">
        <f t="shared" si="242"/>
        <v>1.1170999999999971</v>
      </c>
      <c r="AT478" s="24">
        <f t="shared" si="243"/>
        <v>-0.9734000000000016</v>
      </c>
      <c r="AU478" s="24">
        <f t="shared" si="244"/>
        <v>-0.90100000000000335</v>
      </c>
      <c r="AV478" s="24">
        <f t="shared" si="245"/>
        <v>1.2510999999999974</v>
      </c>
      <c r="AW478" s="24">
        <f t="shared" si="246"/>
        <v>-0.75830000000000197</v>
      </c>
      <c r="AX478" s="24">
        <f t="shared" si="247"/>
        <v>1.4085999999999963</v>
      </c>
      <c r="AY478" s="24"/>
      <c r="AZ478" s="24"/>
      <c r="BA478" s="24"/>
      <c r="BB478" s="24"/>
      <c r="BC478" s="17">
        <v>20.439500000000002</v>
      </c>
      <c r="BD478" s="12">
        <v>25.810000000000002</v>
      </c>
    </row>
    <row r="479" spans="1:56">
      <c r="A479" s="2">
        <v>475</v>
      </c>
      <c r="B479" s="5">
        <v>39771</v>
      </c>
      <c r="C479" s="14">
        <v>27</v>
      </c>
      <c r="D479" s="4">
        <f t="shared" si="254"/>
        <v>554.51250000000005</v>
      </c>
      <c r="E479" s="14">
        <v>42.27</v>
      </c>
      <c r="F479" s="15">
        <f t="shared" si="255"/>
        <v>868.12012500000014</v>
      </c>
      <c r="G479" s="14">
        <v>37.479999999999997</v>
      </c>
      <c r="H479" s="15">
        <f t="shared" si="256"/>
        <v>769.74549999999999</v>
      </c>
      <c r="I479" s="14">
        <v>35.049999999999997</v>
      </c>
      <c r="J479" s="15">
        <f t="shared" si="257"/>
        <v>719.83937500000002</v>
      </c>
      <c r="K479" s="14">
        <v>21.92</v>
      </c>
      <c r="L479" s="15">
        <f t="shared" si="258"/>
        <v>450.18200000000007</v>
      </c>
      <c r="M479" s="14">
        <v>14.45</v>
      </c>
      <c r="N479" s="15">
        <f t="shared" si="259"/>
        <v>296.76687500000003</v>
      </c>
      <c r="O479" s="16">
        <v>18.93</v>
      </c>
      <c r="P479" s="15">
        <f t="shared" si="226"/>
        <v>484.96767</v>
      </c>
      <c r="Q479" s="11">
        <v>21.39</v>
      </c>
      <c r="R479" s="15">
        <f t="shared" si="227"/>
        <v>547.99041</v>
      </c>
      <c r="S479" s="11">
        <v>40.729999999999997</v>
      </c>
      <c r="T479" s="15">
        <f t="shared" si="228"/>
        <v>1043.4618699999999</v>
      </c>
      <c r="U479" s="11">
        <v>25.55</v>
      </c>
      <c r="V479" s="15">
        <f t="shared" si="229"/>
        <v>654.56545000000006</v>
      </c>
      <c r="W479" s="11">
        <v>57.88</v>
      </c>
      <c r="X479" s="15">
        <f t="shared" si="230"/>
        <v>1482.82772</v>
      </c>
      <c r="Y479" s="11">
        <v>38.1</v>
      </c>
      <c r="Z479" s="15">
        <f t="shared" si="231"/>
        <v>976.08389999999997</v>
      </c>
      <c r="AA479" s="23">
        <v>58.594000000000001</v>
      </c>
      <c r="AB479" s="15">
        <f t="shared" si="232"/>
        <v>15011.19686</v>
      </c>
      <c r="AC479" s="19">
        <v>80.168000000000006</v>
      </c>
      <c r="AD479" s="15">
        <f t="shared" si="233"/>
        <v>20538.23992</v>
      </c>
      <c r="AE479" s="20">
        <v>69.44</v>
      </c>
      <c r="AF479" s="15">
        <f t="shared" si="234"/>
        <v>17789.833599999998</v>
      </c>
      <c r="AG479" s="21">
        <v>87.64</v>
      </c>
      <c r="AH479" s="15">
        <f t="shared" si="235"/>
        <v>17999.065000000002</v>
      </c>
      <c r="AI479" s="21">
        <v>89.39</v>
      </c>
      <c r="AJ479" s="15">
        <f t="shared" si="236"/>
        <v>18358.471250000002</v>
      </c>
      <c r="AK479" s="20">
        <v>125.25</v>
      </c>
      <c r="AL479" s="15">
        <f t="shared" si="237"/>
        <v>25723.21875</v>
      </c>
      <c r="AM479" s="29">
        <v>734.1</v>
      </c>
      <c r="AN479" s="15">
        <f t="shared" si="238"/>
        <v>15076.578750000002</v>
      </c>
      <c r="AO479" s="22">
        <v>114.61</v>
      </c>
      <c r="AP479" s="15">
        <f t="shared" si="239"/>
        <v>2936.1935899999999</v>
      </c>
      <c r="AQ479" s="24">
        <f t="shared" si="240"/>
        <v>-1.1331000000000024</v>
      </c>
      <c r="AR479" s="24">
        <f t="shared" si="241"/>
        <v>-1.120000000000001</v>
      </c>
      <c r="AS479" s="24">
        <f t="shared" si="242"/>
        <v>1.3080999999999996</v>
      </c>
      <c r="AT479" s="24">
        <f t="shared" si="243"/>
        <v>-1.0714000000000006</v>
      </c>
      <c r="AU479" s="24">
        <f t="shared" si="244"/>
        <v>-0.99900000000000233</v>
      </c>
      <c r="AV479" s="24">
        <f t="shared" si="245"/>
        <v>1.4420999999999999</v>
      </c>
      <c r="AW479" s="24">
        <f t="shared" si="246"/>
        <v>-0.85630000000000095</v>
      </c>
      <c r="AX479" s="24">
        <f t="shared" si="247"/>
        <v>1.5995999999999988</v>
      </c>
      <c r="AY479" s="24"/>
      <c r="AZ479" s="24"/>
      <c r="BA479" s="24"/>
      <c r="BB479" s="24"/>
      <c r="BC479" s="17">
        <v>20.537500000000001</v>
      </c>
      <c r="BD479" s="12">
        <v>25.619</v>
      </c>
    </row>
    <row r="480" spans="1:56">
      <c r="A480" s="2">
        <v>476</v>
      </c>
      <c r="B480" s="5">
        <v>39772</v>
      </c>
      <c r="C480" s="14">
        <v>26.71</v>
      </c>
      <c r="D480" s="4">
        <f t="shared" si="254"/>
        <v>550.34619500000008</v>
      </c>
      <c r="E480" s="14">
        <v>41.07</v>
      </c>
      <c r="F480" s="15">
        <f t="shared" si="255"/>
        <v>846.2268150000001</v>
      </c>
      <c r="G480" s="14">
        <v>37.11</v>
      </c>
      <c r="H480" s="15">
        <f t="shared" si="256"/>
        <v>764.63299500000005</v>
      </c>
      <c r="I480" s="14">
        <v>32.54</v>
      </c>
      <c r="J480" s="15">
        <f t="shared" si="257"/>
        <v>670.47043000000008</v>
      </c>
      <c r="K480" s="14">
        <v>21.805</v>
      </c>
      <c r="L480" s="15">
        <f t="shared" si="258"/>
        <v>449.28112250000004</v>
      </c>
      <c r="M480" s="14">
        <v>12.84</v>
      </c>
      <c r="N480" s="15">
        <f t="shared" si="259"/>
        <v>264.56178</v>
      </c>
      <c r="O480" s="16">
        <v>18.524999999999999</v>
      </c>
      <c r="P480" s="15">
        <f t="shared" si="226"/>
        <v>475.53674999999998</v>
      </c>
      <c r="Q480" s="11">
        <v>19.37</v>
      </c>
      <c r="R480" s="15">
        <f t="shared" si="227"/>
        <v>497.22790000000003</v>
      </c>
      <c r="S480" s="11">
        <v>40.54</v>
      </c>
      <c r="T480" s="15">
        <f t="shared" si="228"/>
        <v>1040.6618000000001</v>
      </c>
      <c r="U480" s="11">
        <v>26</v>
      </c>
      <c r="V480" s="15">
        <f t="shared" si="229"/>
        <v>667.42000000000007</v>
      </c>
      <c r="W480" s="11">
        <v>55.08</v>
      </c>
      <c r="X480" s="15">
        <f t="shared" si="230"/>
        <v>1413.9036000000001</v>
      </c>
      <c r="Y480" s="11">
        <v>38.06</v>
      </c>
      <c r="Z480" s="15">
        <f t="shared" si="231"/>
        <v>977.00020000000018</v>
      </c>
      <c r="AA480" s="23">
        <v>59.210999999999999</v>
      </c>
      <c r="AB480" s="15">
        <f t="shared" si="232"/>
        <v>15199.4637</v>
      </c>
      <c r="AC480" s="19">
        <v>80.825000000000003</v>
      </c>
      <c r="AD480" s="15">
        <f t="shared" si="233"/>
        <v>20747.777500000004</v>
      </c>
      <c r="AE480" s="20">
        <v>69.37</v>
      </c>
      <c r="AF480" s="15">
        <f t="shared" si="234"/>
        <v>17807.279000000002</v>
      </c>
      <c r="AG480" s="21">
        <v>85.084999999999994</v>
      </c>
      <c r="AH480" s="15">
        <f t="shared" si="235"/>
        <v>17531.338824999999</v>
      </c>
      <c r="AI480" s="21">
        <v>89.11</v>
      </c>
      <c r="AJ480" s="15">
        <f t="shared" si="236"/>
        <v>18360.669950000003</v>
      </c>
      <c r="AK480" s="20">
        <v>126.25</v>
      </c>
      <c r="AL480" s="15">
        <f t="shared" si="237"/>
        <v>26013.181250000001</v>
      </c>
      <c r="AM480" s="29">
        <v>745.1</v>
      </c>
      <c r="AN480" s="15">
        <f t="shared" si="238"/>
        <v>15352.412950000002</v>
      </c>
      <c r="AO480" s="22">
        <v>107.95</v>
      </c>
      <c r="AP480" s="15">
        <f t="shared" si="239"/>
        <v>2771.0765000000001</v>
      </c>
      <c r="AQ480" s="24">
        <f t="shared" si="240"/>
        <v>-1.2001000000000026</v>
      </c>
      <c r="AR480" s="24">
        <f t="shared" si="241"/>
        <v>-1.1870000000000012</v>
      </c>
      <c r="AS480" s="24">
        <f t="shared" si="242"/>
        <v>1.2570999999999977</v>
      </c>
      <c r="AT480" s="24">
        <f t="shared" si="243"/>
        <v>-1.1384000000000007</v>
      </c>
      <c r="AU480" s="24">
        <f t="shared" si="244"/>
        <v>-1.0660000000000025</v>
      </c>
      <c r="AV480" s="24">
        <f t="shared" si="245"/>
        <v>1.391099999999998</v>
      </c>
      <c r="AW480" s="24">
        <f t="shared" si="246"/>
        <v>-0.92330000000000112</v>
      </c>
      <c r="AX480" s="24">
        <f t="shared" si="247"/>
        <v>1.5485999999999969</v>
      </c>
      <c r="AY480" s="24"/>
      <c r="AZ480" s="24"/>
      <c r="BA480" s="24"/>
      <c r="BB480" s="24"/>
      <c r="BC480" s="17">
        <v>20.604500000000002</v>
      </c>
      <c r="BD480" s="12">
        <v>25.67</v>
      </c>
    </row>
    <row r="481" spans="1:56">
      <c r="A481" s="2">
        <v>477</v>
      </c>
      <c r="B481" s="5">
        <v>39773</v>
      </c>
      <c r="C481" s="14">
        <v>28.51</v>
      </c>
      <c r="D481" s="4">
        <f t="shared" si="254"/>
        <v>582.04590500000006</v>
      </c>
      <c r="E481" s="14">
        <v>44</v>
      </c>
      <c r="F481" s="15">
        <f t="shared" si="255"/>
        <v>898.28200000000004</v>
      </c>
      <c r="G481" s="14">
        <v>39.58</v>
      </c>
      <c r="H481" s="15">
        <f t="shared" si="256"/>
        <v>808.04548999999997</v>
      </c>
      <c r="I481" s="14">
        <v>32.85</v>
      </c>
      <c r="J481" s="15">
        <f t="shared" si="257"/>
        <v>670.64917500000013</v>
      </c>
      <c r="K481" s="14">
        <v>23.94</v>
      </c>
      <c r="L481" s="15">
        <f t="shared" si="258"/>
        <v>488.74707000000006</v>
      </c>
      <c r="M481" s="14">
        <v>14.03</v>
      </c>
      <c r="N481" s="15">
        <f t="shared" si="259"/>
        <v>286.42946499999999</v>
      </c>
      <c r="O481" s="16">
        <v>17.940000000000001</v>
      </c>
      <c r="P481" s="15">
        <f t="shared" si="226"/>
        <v>461.23740000000004</v>
      </c>
      <c r="Q481" s="11">
        <v>18.8</v>
      </c>
      <c r="R481" s="15">
        <f t="shared" si="227"/>
        <v>483.34800000000001</v>
      </c>
      <c r="S481" s="11">
        <v>39.92</v>
      </c>
      <c r="T481" s="15">
        <f t="shared" si="228"/>
        <v>1026.3432</v>
      </c>
      <c r="U481" s="11">
        <v>25.2</v>
      </c>
      <c r="V481" s="15">
        <f t="shared" si="229"/>
        <v>647.89200000000005</v>
      </c>
      <c r="W481" s="11">
        <v>53.83</v>
      </c>
      <c r="X481" s="15">
        <f t="shared" si="230"/>
        <v>1383.9693</v>
      </c>
      <c r="Y481" s="11">
        <v>36.86</v>
      </c>
      <c r="Z481" s="15">
        <f t="shared" si="231"/>
        <v>947.67060000000004</v>
      </c>
      <c r="AA481" s="23">
        <v>56.320999999999998</v>
      </c>
      <c r="AB481" s="15">
        <f t="shared" si="232"/>
        <v>14480.129099999998</v>
      </c>
      <c r="AC481" s="19">
        <v>80.63</v>
      </c>
      <c r="AD481" s="15">
        <f t="shared" si="233"/>
        <v>20729.972999999998</v>
      </c>
      <c r="AE481" s="20">
        <v>69.33</v>
      </c>
      <c r="AF481" s="15">
        <f t="shared" si="234"/>
        <v>17824.743000000002</v>
      </c>
      <c r="AG481" s="21">
        <v>85.58</v>
      </c>
      <c r="AH481" s="15">
        <f t="shared" si="235"/>
        <v>17471.584900000002</v>
      </c>
      <c r="AI481" s="21">
        <v>88.13</v>
      </c>
      <c r="AJ481" s="15">
        <f t="shared" si="236"/>
        <v>17992.18015</v>
      </c>
      <c r="AK481" s="20">
        <v>131</v>
      </c>
      <c r="AL481" s="15">
        <f t="shared" si="237"/>
        <v>26744.305000000004</v>
      </c>
      <c r="AM481" s="29">
        <v>797.4</v>
      </c>
      <c r="AN481" s="15">
        <f t="shared" si="238"/>
        <v>16279.3197</v>
      </c>
      <c r="AO481" s="22">
        <v>110.04</v>
      </c>
      <c r="AP481" s="15">
        <f t="shared" si="239"/>
        <v>2829.1284000000001</v>
      </c>
      <c r="AQ481" s="24">
        <f t="shared" si="240"/>
        <v>-1.0111000000000026</v>
      </c>
      <c r="AR481" s="24">
        <f t="shared" si="241"/>
        <v>-0.99800000000000111</v>
      </c>
      <c r="AS481" s="24">
        <f t="shared" si="242"/>
        <v>1.2170999999999985</v>
      </c>
      <c r="AT481" s="24">
        <f t="shared" si="243"/>
        <v>-0.94940000000000069</v>
      </c>
      <c r="AU481" s="24">
        <f t="shared" si="244"/>
        <v>-0.87700000000000244</v>
      </c>
      <c r="AV481" s="24">
        <f t="shared" si="245"/>
        <v>1.3510999999999989</v>
      </c>
      <c r="AW481" s="24">
        <f t="shared" si="246"/>
        <v>-0.73430000000000106</v>
      </c>
      <c r="AX481" s="24">
        <f t="shared" si="247"/>
        <v>1.5085999999999977</v>
      </c>
      <c r="AY481" s="24"/>
      <c r="AZ481" s="24"/>
      <c r="BA481" s="24"/>
      <c r="BB481" s="24"/>
      <c r="BC481" s="17">
        <v>20.415500000000002</v>
      </c>
      <c r="BD481" s="12">
        <v>25.71</v>
      </c>
    </row>
    <row r="482" spans="1:56">
      <c r="A482" s="2">
        <v>478</v>
      </c>
      <c r="B482" s="5">
        <v>39776</v>
      </c>
      <c r="C482" s="14">
        <v>29.99</v>
      </c>
      <c r="D482" s="4">
        <f t="shared" si="254"/>
        <v>590.63805499999989</v>
      </c>
      <c r="E482" s="14">
        <v>45.23</v>
      </c>
      <c r="F482" s="15">
        <f t="shared" si="255"/>
        <v>890.78223499999979</v>
      </c>
      <c r="G482" s="14">
        <v>40.75</v>
      </c>
      <c r="H482" s="15">
        <f t="shared" si="256"/>
        <v>802.55087499999991</v>
      </c>
      <c r="I482" s="14">
        <v>34.61</v>
      </c>
      <c r="J482" s="15">
        <f t="shared" si="257"/>
        <v>681.62664499999994</v>
      </c>
      <c r="K482" s="14">
        <v>25.16</v>
      </c>
      <c r="L482" s="15">
        <f t="shared" si="258"/>
        <v>495.51361999999995</v>
      </c>
      <c r="M482" s="14">
        <v>15.26</v>
      </c>
      <c r="N482" s="15">
        <f t="shared" si="259"/>
        <v>300.53806999999995</v>
      </c>
      <c r="O482" s="16">
        <v>19.7</v>
      </c>
      <c r="P482" s="15">
        <f t="shared" si="226"/>
        <v>500.9513</v>
      </c>
      <c r="Q482" s="11">
        <v>23.25</v>
      </c>
      <c r="R482" s="15">
        <f t="shared" si="227"/>
        <v>591.2242500000001</v>
      </c>
      <c r="S482" s="11">
        <v>45.43</v>
      </c>
      <c r="T482" s="15">
        <f t="shared" si="228"/>
        <v>1155.23947</v>
      </c>
      <c r="U482" s="11">
        <v>26.75</v>
      </c>
      <c r="V482" s="15">
        <f t="shared" si="229"/>
        <v>680.22575000000006</v>
      </c>
      <c r="W482" s="11">
        <v>54.25</v>
      </c>
      <c r="X482" s="15">
        <f t="shared" si="230"/>
        <v>1379.5232500000002</v>
      </c>
      <c r="Y482" s="11">
        <v>39.950000000000003</v>
      </c>
      <c r="Z482" s="15">
        <f t="shared" si="231"/>
        <v>1015.8885500000001</v>
      </c>
      <c r="AA482" s="23">
        <v>56.726999999999997</v>
      </c>
      <c r="AB482" s="15">
        <f t="shared" si="232"/>
        <v>14425.108829999999</v>
      </c>
      <c r="AC482" s="19">
        <v>80.406000000000006</v>
      </c>
      <c r="AD482" s="15">
        <f t="shared" si="233"/>
        <v>20446.441740000002</v>
      </c>
      <c r="AE482" s="20">
        <v>60</v>
      </c>
      <c r="AF482" s="15">
        <f t="shared" si="234"/>
        <v>15257.400000000001</v>
      </c>
      <c r="AG482" s="21">
        <v>82.53</v>
      </c>
      <c r="AH482" s="15">
        <f t="shared" si="235"/>
        <v>16253.870849999999</v>
      </c>
      <c r="AI482" s="21">
        <v>87.68</v>
      </c>
      <c r="AJ482" s="15">
        <f t="shared" si="236"/>
        <v>17268.137600000002</v>
      </c>
      <c r="AK482" s="20">
        <v>131</v>
      </c>
      <c r="AL482" s="15">
        <f t="shared" si="237"/>
        <v>25799.794999999998</v>
      </c>
      <c r="AM482" s="29">
        <v>820.9</v>
      </c>
      <c r="AN482" s="15">
        <f t="shared" si="238"/>
        <v>16167.215049999997</v>
      </c>
      <c r="AO482" s="22">
        <v>117.25</v>
      </c>
      <c r="AP482" s="15">
        <f t="shared" si="239"/>
        <v>2981.5502500000002</v>
      </c>
      <c r="AQ482" s="24">
        <f t="shared" si="240"/>
        <v>-0.29009999999999891</v>
      </c>
      <c r="AR482" s="24">
        <f t="shared" si="241"/>
        <v>-0.27699999999999747</v>
      </c>
      <c r="AS482" s="24">
        <f t="shared" si="242"/>
        <v>1.4980999999999973</v>
      </c>
      <c r="AT482" s="24">
        <f t="shared" si="243"/>
        <v>-0.22839999999999705</v>
      </c>
      <c r="AU482" s="24">
        <f t="shared" si="244"/>
        <v>-0.15599999999999881</v>
      </c>
      <c r="AV482" s="24">
        <f t="shared" si="245"/>
        <v>1.6320999999999977</v>
      </c>
      <c r="AW482" s="24">
        <f t="shared" si="246"/>
        <v>-1.3299999999997425E-2</v>
      </c>
      <c r="AX482" s="24">
        <f t="shared" si="247"/>
        <v>1.7895999999999965</v>
      </c>
      <c r="AY482" s="24"/>
      <c r="AZ482" s="24"/>
      <c r="BA482" s="24"/>
      <c r="BB482" s="24"/>
      <c r="BC482" s="17">
        <v>19.694499999999998</v>
      </c>
      <c r="BD482" s="12">
        <v>25.429000000000002</v>
      </c>
    </row>
    <row r="483" spans="1:56">
      <c r="A483" s="2">
        <v>479</v>
      </c>
      <c r="B483" s="5">
        <v>39777</v>
      </c>
      <c r="C483" s="14">
        <v>29.44</v>
      </c>
      <c r="D483" s="4">
        <f t="shared" si="254"/>
        <v>568.33920000000001</v>
      </c>
      <c r="E483" s="14">
        <v>45.07</v>
      </c>
      <c r="F483" s="15">
        <f t="shared" si="255"/>
        <v>870.07635000000005</v>
      </c>
      <c r="G483" s="14">
        <v>40.18</v>
      </c>
      <c r="H483" s="15">
        <f t="shared" si="256"/>
        <v>775.67489999999998</v>
      </c>
      <c r="I483" s="14">
        <v>34.39</v>
      </c>
      <c r="J483" s="15">
        <f t="shared" si="257"/>
        <v>663.89895000000001</v>
      </c>
      <c r="K483" s="14">
        <v>24.645</v>
      </c>
      <c r="L483" s="15">
        <f t="shared" si="258"/>
        <v>475.771725</v>
      </c>
      <c r="M483" s="14">
        <v>15.77</v>
      </c>
      <c r="N483" s="15">
        <f t="shared" si="259"/>
        <v>304.43984999999998</v>
      </c>
      <c r="O483" s="16">
        <v>19.145</v>
      </c>
      <c r="P483" s="15">
        <f t="shared" si="226"/>
        <v>482.741175</v>
      </c>
      <c r="Q483" s="11">
        <v>24.2</v>
      </c>
      <c r="R483" s="15">
        <f t="shared" si="227"/>
        <v>610.20299999999997</v>
      </c>
      <c r="S483" s="11">
        <v>46.77</v>
      </c>
      <c r="T483" s="15">
        <f t="shared" si="228"/>
        <v>1179.30555</v>
      </c>
      <c r="U483" s="11">
        <v>26.05</v>
      </c>
      <c r="V483" s="15">
        <f t="shared" si="229"/>
        <v>656.85075000000006</v>
      </c>
      <c r="W483" s="11">
        <v>55.86</v>
      </c>
      <c r="X483" s="15">
        <f t="shared" si="230"/>
        <v>1408.5099</v>
      </c>
      <c r="Y483" s="11">
        <v>41.18</v>
      </c>
      <c r="Z483" s="15">
        <f t="shared" si="231"/>
        <v>1038.3536999999999</v>
      </c>
      <c r="AA483" s="23">
        <v>57.57</v>
      </c>
      <c r="AB483" s="15">
        <f t="shared" si="232"/>
        <v>14516.2755</v>
      </c>
      <c r="AC483" s="19">
        <v>80.278000000000006</v>
      </c>
      <c r="AD483" s="15">
        <f t="shared" si="233"/>
        <v>20242.097700000002</v>
      </c>
      <c r="AE483" s="20">
        <v>60</v>
      </c>
      <c r="AF483" s="15">
        <f t="shared" si="234"/>
        <v>15129</v>
      </c>
      <c r="AG483" s="21">
        <v>82.25</v>
      </c>
      <c r="AH483" s="15">
        <f t="shared" si="235"/>
        <v>15878.362500000001</v>
      </c>
      <c r="AI483" s="21">
        <v>88.9</v>
      </c>
      <c r="AJ483" s="15">
        <f t="shared" si="236"/>
        <v>17162.145</v>
      </c>
      <c r="AK483" s="20">
        <v>132</v>
      </c>
      <c r="AL483" s="15">
        <f t="shared" si="237"/>
        <v>25482.6</v>
      </c>
      <c r="AM483" s="29">
        <v>822</v>
      </c>
      <c r="AN483" s="15">
        <f t="shared" si="238"/>
        <v>15868.71</v>
      </c>
      <c r="AO483" s="22">
        <v>111.7</v>
      </c>
      <c r="AP483" s="15">
        <f t="shared" si="239"/>
        <v>2816.5155</v>
      </c>
      <c r="AQ483" s="24">
        <f t="shared" si="240"/>
        <v>9.9399999999999267E-2</v>
      </c>
      <c r="AR483" s="24">
        <f t="shared" si="241"/>
        <v>0.11250000000000071</v>
      </c>
      <c r="AS483" s="24">
        <f t="shared" si="242"/>
        <v>1.7120999999999995</v>
      </c>
      <c r="AT483" s="24">
        <f t="shared" si="243"/>
        <v>0.16110000000000113</v>
      </c>
      <c r="AU483" s="24">
        <f t="shared" si="244"/>
        <v>0.23349999999999937</v>
      </c>
      <c r="AV483" s="24">
        <f t="shared" si="245"/>
        <v>1.8460999999999999</v>
      </c>
      <c r="AW483" s="24">
        <f t="shared" si="246"/>
        <v>0.37620000000000076</v>
      </c>
      <c r="AX483" s="24">
        <f t="shared" si="247"/>
        <v>2.0035999999999987</v>
      </c>
      <c r="AY483" s="24"/>
      <c r="AZ483" s="24"/>
      <c r="BA483" s="24"/>
      <c r="BB483" s="24"/>
      <c r="BC483" s="17">
        <v>19.305</v>
      </c>
      <c r="BD483" s="12">
        <v>25.215</v>
      </c>
    </row>
    <row r="484" spans="1:56">
      <c r="A484" s="2">
        <v>480</v>
      </c>
      <c r="B484" s="5">
        <v>39778</v>
      </c>
      <c r="C484" s="14">
        <v>30.58</v>
      </c>
      <c r="D484" s="4">
        <f t="shared" si="254"/>
        <v>594.26113999999995</v>
      </c>
      <c r="E484" s="14">
        <v>45.38</v>
      </c>
      <c r="F484" s="15">
        <f t="shared" si="255"/>
        <v>881.86954000000003</v>
      </c>
      <c r="G484" s="14">
        <v>41.28</v>
      </c>
      <c r="H484" s="15">
        <f t="shared" si="256"/>
        <v>802.19424000000004</v>
      </c>
      <c r="I484" s="14">
        <v>33.51</v>
      </c>
      <c r="J484" s="15">
        <f t="shared" si="257"/>
        <v>651.19982999999991</v>
      </c>
      <c r="K484" s="14">
        <v>26.625</v>
      </c>
      <c r="L484" s="15">
        <f t="shared" si="258"/>
        <v>517.40362500000003</v>
      </c>
      <c r="M484" s="14">
        <v>16.190000000000001</v>
      </c>
      <c r="N484" s="15">
        <f t="shared" si="259"/>
        <v>314.62027</v>
      </c>
      <c r="O484" s="16">
        <v>19.465</v>
      </c>
      <c r="P484" s="15">
        <f t="shared" si="226"/>
        <v>487.55932000000001</v>
      </c>
      <c r="Q484" s="11">
        <v>24.225000000000001</v>
      </c>
      <c r="R484" s="15">
        <f t="shared" si="227"/>
        <v>606.78780000000006</v>
      </c>
      <c r="S484" s="11">
        <v>47.05</v>
      </c>
      <c r="T484" s="15">
        <f t="shared" si="228"/>
        <v>1178.5083999999999</v>
      </c>
      <c r="U484" s="11">
        <v>26.89</v>
      </c>
      <c r="V484" s="15">
        <f t="shared" si="229"/>
        <v>673.54072000000008</v>
      </c>
      <c r="W484" s="11">
        <v>56.28</v>
      </c>
      <c r="X484" s="15">
        <f t="shared" si="230"/>
        <v>1409.70144</v>
      </c>
      <c r="Y484" s="11">
        <v>41.23</v>
      </c>
      <c r="Z484" s="15">
        <f t="shared" si="231"/>
        <v>1032.7290399999999</v>
      </c>
      <c r="AA484" s="23">
        <v>57.676000000000002</v>
      </c>
      <c r="AB484" s="15">
        <f t="shared" si="232"/>
        <v>14446.684480000002</v>
      </c>
      <c r="AC484" s="19">
        <v>81.861000000000004</v>
      </c>
      <c r="AD484" s="15">
        <f t="shared" si="233"/>
        <v>20504.543280000002</v>
      </c>
      <c r="AE484" s="20">
        <v>60</v>
      </c>
      <c r="AF484" s="15">
        <f t="shared" si="234"/>
        <v>15028.800000000001</v>
      </c>
      <c r="AG484" s="21">
        <v>83.07</v>
      </c>
      <c r="AH484" s="15">
        <f t="shared" si="235"/>
        <v>16142.9931</v>
      </c>
      <c r="AI484" s="21">
        <v>89.54</v>
      </c>
      <c r="AJ484" s="15">
        <f t="shared" si="236"/>
        <v>17400.308200000003</v>
      </c>
      <c r="AK484" s="20">
        <v>131</v>
      </c>
      <c r="AL484" s="15">
        <f t="shared" si="237"/>
        <v>25457.23</v>
      </c>
      <c r="AM484" s="29">
        <v>813.9</v>
      </c>
      <c r="AN484" s="15">
        <f t="shared" si="238"/>
        <v>15816.518699999999</v>
      </c>
      <c r="AO484" s="22">
        <v>119.55</v>
      </c>
      <c r="AP484" s="15">
        <f t="shared" si="239"/>
        <v>2994.4884000000002</v>
      </c>
      <c r="AQ484" s="24">
        <f t="shared" si="240"/>
        <v>-2.8600000000000847E-2</v>
      </c>
      <c r="AR484" s="24">
        <f t="shared" si="241"/>
        <v>-1.5499999999999403E-2</v>
      </c>
      <c r="AS484" s="24">
        <f t="shared" si="242"/>
        <v>1.8790999999999976</v>
      </c>
      <c r="AT484" s="24">
        <f t="shared" si="243"/>
        <v>3.3100000000001017E-2</v>
      </c>
      <c r="AU484" s="24">
        <f t="shared" si="244"/>
        <v>0.10549999999999926</v>
      </c>
      <c r="AV484" s="24">
        <f t="shared" si="245"/>
        <v>2.0130999999999979</v>
      </c>
      <c r="AW484" s="24">
        <f t="shared" si="246"/>
        <v>0.24820000000000064</v>
      </c>
      <c r="AX484" s="24">
        <f t="shared" si="247"/>
        <v>2.1705999999999968</v>
      </c>
      <c r="AY484" s="24"/>
      <c r="AZ484" s="24"/>
      <c r="BA484" s="24"/>
      <c r="BB484" s="24"/>
      <c r="BC484" s="17">
        <v>19.433</v>
      </c>
      <c r="BD484" s="12">
        <v>25.048000000000002</v>
      </c>
    </row>
    <row r="485" spans="1:56">
      <c r="A485" s="2">
        <v>481</v>
      </c>
      <c r="B485" s="5">
        <v>39780</v>
      </c>
      <c r="C485" s="14">
        <v>30.98</v>
      </c>
      <c r="D485" s="4">
        <f t="shared" si="254"/>
        <v>618.88746000000003</v>
      </c>
      <c r="E485" s="14">
        <v>46.87</v>
      </c>
      <c r="F485" s="15">
        <f t="shared" si="255"/>
        <v>936.32198999999991</v>
      </c>
      <c r="G485" s="14">
        <v>42.63</v>
      </c>
      <c r="H485" s="15">
        <f t="shared" si="256"/>
        <v>851.6195100000001</v>
      </c>
      <c r="I485" s="14">
        <v>34.44</v>
      </c>
      <c r="J485" s="15">
        <f t="shared" si="257"/>
        <v>688.00788</v>
      </c>
      <c r="K485" s="14">
        <v>26.625</v>
      </c>
      <c r="L485" s="15">
        <f t="shared" si="258"/>
        <v>531.88762499999996</v>
      </c>
      <c r="M485" s="14">
        <v>17.170000000000002</v>
      </c>
      <c r="N485" s="15">
        <f t="shared" si="259"/>
        <v>343.00509000000005</v>
      </c>
      <c r="O485" s="16">
        <v>19.675000000000001</v>
      </c>
      <c r="P485" s="15">
        <f t="shared" si="226"/>
        <v>499.05637500000006</v>
      </c>
      <c r="Q485" s="11">
        <v>27.98</v>
      </c>
      <c r="R485" s="15">
        <f t="shared" si="227"/>
        <v>709.71270000000004</v>
      </c>
      <c r="S485" s="11">
        <v>47.1</v>
      </c>
      <c r="T485" s="15">
        <f t="shared" si="228"/>
        <v>1194.6915000000001</v>
      </c>
      <c r="U485" s="11">
        <v>30.61</v>
      </c>
      <c r="V485" s="15">
        <f t="shared" si="229"/>
        <v>776.42265000000009</v>
      </c>
      <c r="W485" s="11">
        <v>57.05</v>
      </c>
      <c r="X485" s="15">
        <f t="shared" si="230"/>
        <v>1447.0732500000001</v>
      </c>
      <c r="Y485" s="11">
        <v>40.840000000000003</v>
      </c>
      <c r="Z485" s="15">
        <f t="shared" si="231"/>
        <v>1035.9066000000003</v>
      </c>
      <c r="AA485" s="18">
        <v>55.81</v>
      </c>
      <c r="AB485" s="15">
        <f t="shared" si="232"/>
        <v>14156.2065</v>
      </c>
      <c r="AC485" s="19">
        <v>86.363</v>
      </c>
      <c r="AD485" s="15">
        <f t="shared" si="233"/>
        <v>21905.97495</v>
      </c>
      <c r="AE485" s="20">
        <v>62</v>
      </c>
      <c r="AF485" s="15">
        <f t="shared" si="234"/>
        <v>15726.300000000001</v>
      </c>
      <c r="AG485" s="21">
        <v>82.47</v>
      </c>
      <c r="AH485" s="15">
        <f t="shared" si="235"/>
        <v>16475.031899999998</v>
      </c>
      <c r="AI485" s="21">
        <v>91.58</v>
      </c>
      <c r="AJ485" s="15">
        <f t="shared" si="236"/>
        <v>18294.936600000001</v>
      </c>
      <c r="AK485" s="20">
        <v>129</v>
      </c>
      <c r="AL485" s="15">
        <f t="shared" si="237"/>
        <v>25770.329999999998</v>
      </c>
      <c r="AM485" s="29">
        <v>818.3</v>
      </c>
      <c r="AN485" s="15">
        <f t="shared" si="238"/>
        <v>16347.179099999999</v>
      </c>
      <c r="AO485" s="22">
        <v>115</v>
      </c>
      <c r="AP485" s="15">
        <f t="shared" si="239"/>
        <v>2916.9750000000004</v>
      </c>
      <c r="AQ485" s="24">
        <f t="shared" si="240"/>
        <v>-0.57260000000000133</v>
      </c>
      <c r="AR485" s="24">
        <f t="shared" si="241"/>
        <v>-0.55949999999999989</v>
      </c>
      <c r="AS485" s="24">
        <f t="shared" si="242"/>
        <v>1.5620999999999974</v>
      </c>
      <c r="AT485" s="24">
        <f t="shared" si="243"/>
        <v>-0.51089999999999947</v>
      </c>
      <c r="AU485" s="24">
        <f t="shared" si="244"/>
        <v>-0.43850000000000122</v>
      </c>
      <c r="AV485" s="24">
        <f t="shared" si="245"/>
        <v>1.6960999999999977</v>
      </c>
      <c r="AW485" s="24">
        <f t="shared" si="246"/>
        <v>-0.29579999999999984</v>
      </c>
      <c r="AX485" s="24">
        <f t="shared" si="247"/>
        <v>1.8535999999999966</v>
      </c>
      <c r="AY485" s="24"/>
      <c r="AZ485" s="24"/>
      <c r="BA485" s="24"/>
      <c r="BB485" s="24"/>
      <c r="BC485" s="17">
        <v>19.977</v>
      </c>
      <c r="BD485" s="12">
        <v>25.365000000000002</v>
      </c>
    </row>
    <row r="486" spans="1:56">
      <c r="A486" s="2">
        <v>482</v>
      </c>
      <c r="B486" s="5">
        <v>39783</v>
      </c>
      <c r="C486" s="14">
        <v>29.06</v>
      </c>
      <c r="D486" s="4">
        <f t="shared" si="254"/>
        <v>592.89665000000002</v>
      </c>
      <c r="E486" s="14">
        <v>44.33</v>
      </c>
      <c r="F486" s="15">
        <f t="shared" si="255"/>
        <v>904.44282499999997</v>
      </c>
      <c r="G486" s="14">
        <v>39.880000000000003</v>
      </c>
      <c r="H486" s="15">
        <f t="shared" si="256"/>
        <v>813.65170000000001</v>
      </c>
      <c r="I486" s="14">
        <v>32.020000000000003</v>
      </c>
      <c r="J486" s="15">
        <f t="shared" si="257"/>
        <v>653.28805000000011</v>
      </c>
      <c r="K486" s="14">
        <v>24.01</v>
      </c>
      <c r="L486" s="15">
        <f t="shared" si="258"/>
        <v>489.86402500000003</v>
      </c>
      <c r="M486" s="14">
        <v>15.5</v>
      </c>
      <c r="N486" s="15">
        <f t="shared" si="259"/>
        <v>316.23874999999998</v>
      </c>
      <c r="O486" s="16">
        <v>18.905000000000001</v>
      </c>
      <c r="P486" s="15">
        <f t="shared" si="226"/>
        <v>486.99279999999999</v>
      </c>
      <c r="Q486" s="11">
        <v>24.885000000000002</v>
      </c>
      <c r="R486" s="15">
        <f t="shared" si="227"/>
        <v>641.0376</v>
      </c>
      <c r="S486" s="11">
        <v>44.46</v>
      </c>
      <c r="T486" s="15">
        <f t="shared" si="228"/>
        <v>1145.2895999999998</v>
      </c>
      <c r="U486" s="11">
        <v>28.48</v>
      </c>
      <c r="V486" s="15">
        <f t="shared" si="229"/>
        <v>733.64479999999992</v>
      </c>
      <c r="W486" s="11">
        <v>53.28</v>
      </c>
      <c r="X486" s="15">
        <f t="shared" si="230"/>
        <v>1372.4928</v>
      </c>
      <c r="Y486" s="11">
        <v>39</v>
      </c>
      <c r="Z486" s="15">
        <f t="shared" si="231"/>
        <v>1004.6399999999999</v>
      </c>
      <c r="AA486" s="23">
        <v>54.938000000000002</v>
      </c>
      <c r="AB486" s="15">
        <f t="shared" si="232"/>
        <v>14152.0288</v>
      </c>
      <c r="AC486" s="19">
        <v>86.864999999999995</v>
      </c>
      <c r="AD486" s="15">
        <f t="shared" si="233"/>
        <v>22376.423999999999</v>
      </c>
      <c r="AE486" s="20">
        <v>60</v>
      </c>
      <c r="AF486" s="15">
        <f t="shared" si="234"/>
        <v>15456</v>
      </c>
      <c r="AG486" s="21">
        <v>82.54</v>
      </c>
      <c r="AH486" s="15">
        <f t="shared" si="235"/>
        <v>16840.2235</v>
      </c>
      <c r="AI486" s="21">
        <v>90.56</v>
      </c>
      <c r="AJ486" s="15">
        <f t="shared" si="236"/>
        <v>18476.504000000001</v>
      </c>
      <c r="AK486" s="20">
        <v>130</v>
      </c>
      <c r="AL486" s="15">
        <f t="shared" si="237"/>
        <v>26523.25</v>
      </c>
      <c r="AM486" s="29">
        <v>771.7</v>
      </c>
      <c r="AN486" s="15">
        <f t="shared" si="238"/>
        <v>15744.609250000001</v>
      </c>
      <c r="AO486" s="22">
        <v>111.04</v>
      </c>
      <c r="AP486" s="15">
        <f t="shared" si="239"/>
        <v>2860.3903999999998</v>
      </c>
      <c r="AQ486" s="24">
        <f t="shared" si="240"/>
        <v>-0.99810000000000088</v>
      </c>
      <c r="AR486" s="24">
        <f t="shared" si="241"/>
        <v>-0.98499999999999943</v>
      </c>
      <c r="AS486" s="24">
        <f t="shared" si="242"/>
        <v>1.1671000000000014</v>
      </c>
      <c r="AT486" s="24">
        <f t="shared" si="243"/>
        <v>-0.93639999999999901</v>
      </c>
      <c r="AU486" s="24">
        <f t="shared" si="244"/>
        <v>-0.86400000000000077</v>
      </c>
      <c r="AV486" s="24">
        <f t="shared" si="245"/>
        <v>1.3011000000000017</v>
      </c>
      <c r="AW486" s="24">
        <f t="shared" si="246"/>
        <v>-0.72129999999999939</v>
      </c>
      <c r="AX486" s="24">
        <f t="shared" si="247"/>
        <v>1.4586000000000006</v>
      </c>
      <c r="AY486" s="24"/>
      <c r="AZ486" s="24"/>
      <c r="BA486" s="24"/>
      <c r="BB486" s="24"/>
      <c r="BC486" s="17">
        <v>20.4025</v>
      </c>
      <c r="BD486" s="12">
        <v>25.759999999999998</v>
      </c>
    </row>
    <row r="487" spans="1:56">
      <c r="A487" s="2">
        <v>483</v>
      </c>
      <c r="B487" s="5">
        <v>39784</v>
      </c>
      <c r="C487" s="14">
        <v>30.02</v>
      </c>
      <c r="D487" s="4">
        <f t="shared" si="254"/>
        <v>609.82628</v>
      </c>
      <c r="E487" s="14">
        <v>43.93</v>
      </c>
      <c r="F487" s="15">
        <f t="shared" si="255"/>
        <v>892.39401999999995</v>
      </c>
      <c r="G487" s="14">
        <v>40.700000000000003</v>
      </c>
      <c r="H487" s="15">
        <f t="shared" si="256"/>
        <v>826.77980000000002</v>
      </c>
      <c r="I487" s="14">
        <v>33.61</v>
      </c>
      <c r="J487" s="15">
        <f t="shared" si="257"/>
        <v>682.75354000000004</v>
      </c>
      <c r="K487" s="14">
        <v>25.004999999999999</v>
      </c>
      <c r="L487" s="15">
        <f t="shared" si="258"/>
        <v>507.95157</v>
      </c>
      <c r="M487" s="14">
        <v>17.61</v>
      </c>
      <c r="N487" s="15">
        <f t="shared" si="259"/>
        <v>357.72953999999999</v>
      </c>
      <c r="O487" s="16">
        <v>19.655000000000001</v>
      </c>
      <c r="P487" s="15">
        <f t="shared" si="226"/>
        <v>507.59037500000011</v>
      </c>
      <c r="Q487" s="11">
        <v>26.1</v>
      </c>
      <c r="R487" s="15">
        <f t="shared" si="227"/>
        <v>674.03250000000014</v>
      </c>
      <c r="S487" s="11">
        <v>46.25</v>
      </c>
      <c r="T487" s="15">
        <f t="shared" si="228"/>
        <v>1194.4062500000002</v>
      </c>
      <c r="U487" s="11">
        <v>28.82</v>
      </c>
      <c r="V487" s="15">
        <f t="shared" si="229"/>
        <v>744.27650000000006</v>
      </c>
      <c r="W487" s="11">
        <v>54.7</v>
      </c>
      <c r="X487" s="15">
        <f t="shared" si="230"/>
        <v>1412.6275000000003</v>
      </c>
      <c r="Y487" s="11">
        <v>39.549999999999997</v>
      </c>
      <c r="Z487" s="15">
        <f t="shared" si="231"/>
        <v>1021.3787500000001</v>
      </c>
      <c r="AA487" s="23">
        <v>54.674999999999997</v>
      </c>
      <c r="AB487" s="15">
        <f t="shared" si="232"/>
        <v>14119.818750000002</v>
      </c>
      <c r="AC487" s="19">
        <v>87.241</v>
      </c>
      <c r="AD487" s="15">
        <f t="shared" si="233"/>
        <v>22529.988250000002</v>
      </c>
      <c r="AE487" s="20">
        <v>60</v>
      </c>
      <c r="AF487" s="15">
        <f t="shared" si="234"/>
        <v>15495.000000000002</v>
      </c>
      <c r="AG487" s="21">
        <v>87.43</v>
      </c>
      <c r="AH487" s="15">
        <f t="shared" si="235"/>
        <v>17760.530200000001</v>
      </c>
      <c r="AI487" s="21">
        <v>91.21</v>
      </c>
      <c r="AJ487" s="15">
        <f t="shared" si="236"/>
        <v>18528.399399999998</v>
      </c>
      <c r="AK487" s="20">
        <v>131</v>
      </c>
      <c r="AL487" s="15">
        <f t="shared" si="237"/>
        <v>26611.34</v>
      </c>
      <c r="AM487" s="29">
        <v>782.9</v>
      </c>
      <c r="AN487" s="15">
        <f t="shared" si="238"/>
        <v>15903.830599999999</v>
      </c>
      <c r="AO487" s="22">
        <v>105.5</v>
      </c>
      <c r="AP487" s="15">
        <f t="shared" si="239"/>
        <v>2724.5375000000004</v>
      </c>
      <c r="AQ487" s="24">
        <f t="shared" si="240"/>
        <v>-0.90960000000000107</v>
      </c>
      <c r="AR487" s="24">
        <f t="shared" si="241"/>
        <v>-0.89649999999999963</v>
      </c>
      <c r="AS487" s="24">
        <f t="shared" si="242"/>
        <v>1.1020999999999965</v>
      </c>
      <c r="AT487" s="24">
        <f t="shared" si="243"/>
        <v>-0.84789999999999921</v>
      </c>
      <c r="AU487" s="24">
        <f t="shared" si="244"/>
        <v>-0.77550000000000097</v>
      </c>
      <c r="AV487" s="24">
        <f t="shared" si="245"/>
        <v>1.2360999999999969</v>
      </c>
      <c r="AW487" s="24">
        <f t="shared" si="246"/>
        <v>-0.63279999999999959</v>
      </c>
      <c r="AX487" s="24">
        <f t="shared" si="247"/>
        <v>1.3935999999999957</v>
      </c>
      <c r="AY487" s="24"/>
      <c r="AZ487" s="24"/>
      <c r="BA487" s="24"/>
      <c r="BB487" s="24"/>
      <c r="BC487" s="17">
        <v>20.314</v>
      </c>
      <c r="BD487" s="12">
        <v>25.825000000000003</v>
      </c>
    </row>
    <row r="488" spans="1:56">
      <c r="A488" s="2">
        <v>484</v>
      </c>
      <c r="B488" s="5">
        <v>39785</v>
      </c>
      <c r="C488" s="14">
        <v>30.87</v>
      </c>
      <c r="D488" s="4">
        <f t="shared" si="254"/>
        <v>624.54640500000005</v>
      </c>
      <c r="E488" s="14">
        <v>46.14</v>
      </c>
      <c r="F488" s="15">
        <f t="shared" si="255"/>
        <v>933.48140999999998</v>
      </c>
      <c r="G488" s="14">
        <v>40.47</v>
      </c>
      <c r="H488" s="15">
        <f t="shared" si="256"/>
        <v>818.76880500000004</v>
      </c>
      <c r="I488" s="14">
        <v>33.869999999999997</v>
      </c>
      <c r="J488" s="15">
        <f t="shared" si="257"/>
        <v>685.240905</v>
      </c>
      <c r="K488" s="14">
        <v>26.004999999999999</v>
      </c>
      <c r="L488" s="15">
        <f t="shared" si="258"/>
        <v>526.1201575</v>
      </c>
      <c r="M488" s="14">
        <v>18.13</v>
      </c>
      <c r="N488" s="15">
        <f t="shared" si="259"/>
        <v>366.79709500000001</v>
      </c>
      <c r="O488" s="16">
        <v>20</v>
      </c>
      <c r="P488" s="15">
        <f t="shared" si="226"/>
        <v>514.25</v>
      </c>
      <c r="Q488" s="11">
        <v>26.12</v>
      </c>
      <c r="R488" s="15">
        <f t="shared" si="227"/>
        <v>671.6105</v>
      </c>
      <c r="S488" s="11">
        <v>46.97</v>
      </c>
      <c r="T488" s="15">
        <f t="shared" si="228"/>
        <v>1207.7161249999999</v>
      </c>
      <c r="U488" s="11">
        <v>28.46</v>
      </c>
      <c r="V488" s="15">
        <f t="shared" si="229"/>
        <v>731.77774999999997</v>
      </c>
      <c r="W488" s="11">
        <v>53.21</v>
      </c>
      <c r="X488" s="15">
        <f t="shared" si="230"/>
        <v>1368.1621249999998</v>
      </c>
      <c r="Y488" s="11">
        <v>39.5</v>
      </c>
      <c r="Z488" s="15">
        <f t="shared" si="231"/>
        <v>1015.64375</v>
      </c>
      <c r="AA488" s="23">
        <v>54.615000000000002</v>
      </c>
      <c r="AB488" s="15">
        <f t="shared" si="232"/>
        <v>14042.881875000001</v>
      </c>
      <c r="AC488" s="19">
        <v>87.581000000000003</v>
      </c>
      <c r="AD488" s="15">
        <f t="shared" si="233"/>
        <v>22519.264625</v>
      </c>
      <c r="AE488" s="20">
        <v>60</v>
      </c>
      <c r="AF488" s="15">
        <f t="shared" si="234"/>
        <v>15427.5</v>
      </c>
      <c r="AG488" s="21">
        <v>87.47</v>
      </c>
      <c r="AH488" s="15">
        <f t="shared" si="235"/>
        <v>17696.493049999997</v>
      </c>
      <c r="AI488" s="21">
        <v>90.83</v>
      </c>
      <c r="AJ488" s="15">
        <f t="shared" si="236"/>
        <v>18376.27145</v>
      </c>
      <c r="AK488" s="20">
        <v>132</v>
      </c>
      <c r="AL488" s="15">
        <f t="shared" si="237"/>
        <v>26705.58</v>
      </c>
      <c r="AM488" s="29">
        <v>773.7</v>
      </c>
      <c r="AN488" s="15">
        <f t="shared" si="238"/>
        <v>15653.111550000001</v>
      </c>
      <c r="AO488" s="22">
        <v>103.89</v>
      </c>
      <c r="AP488" s="15">
        <f t="shared" si="239"/>
        <v>2671.2716249999999</v>
      </c>
      <c r="AQ488" s="24">
        <f t="shared" si="240"/>
        <v>-0.8271000000000015</v>
      </c>
      <c r="AR488" s="24">
        <f t="shared" si="241"/>
        <v>-0.81400000000000006</v>
      </c>
      <c r="AS488" s="24">
        <f t="shared" si="242"/>
        <v>1.2146000000000008</v>
      </c>
      <c r="AT488" s="24">
        <f t="shared" si="243"/>
        <v>-0.76539999999999964</v>
      </c>
      <c r="AU488" s="24">
        <f t="shared" si="244"/>
        <v>-0.69300000000000139</v>
      </c>
      <c r="AV488" s="24">
        <f t="shared" si="245"/>
        <v>1.3486000000000011</v>
      </c>
      <c r="AW488" s="24">
        <f t="shared" si="246"/>
        <v>-0.55030000000000001</v>
      </c>
      <c r="AX488" s="24">
        <f t="shared" si="247"/>
        <v>1.5061</v>
      </c>
      <c r="AY488" s="24"/>
      <c r="AZ488" s="24"/>
      <c r="BA488" s="24"/>
      <c r="BB488" s="24"/>
      <c r="BC488" s="17">
        <v>20.2315</v>
      </c>
      <c r="BD488" s="12">
        <v>25.712499999999999</v>
      </c>
    </row>
    <row r="489" spans="1:56">
      <c r="A489" s="2">
        <v>485</v>
      </c>
      <c r="B489" s="5">
        <v>39786</v>
      </c>
      <c r="C489" s="14">
        <v>29.13</v>
      </c>
      <c r="D489" s="4">
        <f t="shared" si="254"/>
        <v>586.19755499999997</v>
      </c>
      <c r="E489" s="14">
        <v>44.75</v>
      </c>
      <c r="F489" s="15">
        <f t="shared" si="255"/>
        <v>900.52662499999997</v>
      </c>
      <c r="G489" s="14">
        <v>39.19</v>
      </c>
      <c r="H489" s="15">
        <f t="shared" si="256"/>
        <v>788.63996499999996</v>
      </c>
      <c r="I489" s="14">
        <v>34.1</v>
      </c>
      <c r="J489" s="15">
        <f t="shared" si="257"/>
        <v>686.21135000000004</v>
      </c>
      <c r="K489" s="14">
        <v>25.98</v>
      </c>
      <c r="L489" s="15">
        <f t="shared" si="258"/>
        <v>522.80853000000002</v>
      </c>
      <c r="M489" s="14">
        <v>17.55</v>
      </c>
      <c r="N489" s="15">
        <f t="shared" si="259"/>
        <v>353.16742500000004</v>
      </c>
      <c r="O489" s="16">
        <v>20.655000000000001</v>
      </c>
      <c r="P489" s="15">
        <f t="shared" si="226"/>
        <v>534.24157500000013</v>
      </c>
      <c r="Q489" s="11">
        <v>26.37</v>
      </c>
      <c r="R489" s="15">
        <f t="shared" si="227"/>
        <v>682.06005000000005</v>
      </c>
      <c r="S489" s="11">
        <v>47.44</v>
      </c>
      <c r="T489" s="15">
        <f t="shared" si="228"/>
        <v>1227.0355999999999</v>
      </c>
      <c r="U489" s="11">
        <v>28.73</v>
      </c>
      <c r="V489" s="15">
        <f t="shared" si="229"/>
        <v>743.10145000000011</v>
      </c>
      <c r="W489" s="11">
        <v>52.95</v>
      </c>
      <c r="X489" s="15">
        <f t="shared" si="230"/>
        <v>1369.5517500000001</v>
      </c>
      <c r="Y489" s="11">
        <v>39.799999999999997</v>
      </c>
      <c r="Z489" s="15">
        <f t="shared" si="231"/>
        <v>1029.4269999999999</v>
      </c>
      <c r="AA489" s="23">
        <v>54.295999999999999</v>
      </c>
      <c r="AB489" s="15">
        <f t="shared" si="232"/>
        <v>14043.660400000001</v>
      </c>
      <c r="AC489" s="19">
        <v>81.445999999999998</v>
      </c>
      <c r="AD489" s="15">
        <f t="shared" si="233"/>
        <v>21066.007900000001</v>
      </c>
      <c r="AE489" s="20">
        <v>60</v>
      </c>
      <c r="AF489" s="15">
        <f t="shared" si="234"/>
        <v>15519</v>
      </c>
      <c r="AG489" s="21">
        <v>87.915000000000006</v>
      </c>
      <c r="AH489" s="15">
        <f t="shared" si="235"/>
        <v>17691.575025000002</v>
      </c>
      <c r="AI489" s="21">
        <v>90.95</v>
      </c>
      <c r="AJ489" s="15">
        <f t="shared" si="236"/>
        <v>18302.323250000001</v>
      </c>
      <c r="AK489" s="20">
        <v>131</v>
      </c>
      <c r="AL489" s="15">
        <f t="shared" si="237"/>
        <v>26361.785</v>
      </c>
      <c r="AM489" s="29">
        <v>765.4</v>
      </c>
      <c r="AN489" s="15">
        <f t="shared" si="238"/>
        <v>15402.526899999999</v>
      </c>
      <c r="AO489" s="22">
        <v>96.62</v>
      </c>
      <c r="AP489" s="15">
        <f t="shared" si="239"/>
        <v>2499.0763000000002</v>
      </c>
      <c r="AQ489" s="24">
        <f t="shared" si="240"/>
        <v>-0.71910000000000096</v>
      </c>
      <c r="AR489" s="24">
        <f t="shared" si="241"/>
        <v>-0.70599999999999952</v>
      </c>
      <c r="AS489" s="24">
        <f t="shared" si="242"/>
        <v>1.0620999999999974</v>
      </c>
      <c r="AT489" s="24">
        <f t="shared" si="243"/>
        <v>-0.6573999999999991</v>
      </c>
      <c r="AU489" s="24">
        <f t="shared" si="244"/>
        <v>-0.58500000000000085</v>
      </c>
      <c r="AV489" s="24">
        <f t="shared" si="245"/>
        <v>1.1960999999999977</v>
      </c>
      <c r="AW489" s="24">
        <f t="shared" si="246"/>
        <v>-0.44229999999999947</v>
      </c>
      <c r="AX489" s="24">
        <f t="shared" si="247"/>
        <v>1.3535999999999966</v>
      </c>
      <c r="AY489" s="24"/>
      <c r="AZ489" s="24"/>
      <c r="BA489" s="24"/>
      <c r="BB489" s="24"/>
      <c r="BC489" s="17">
        <v>20.1235</v>
      </c>
      <c r="BD489" s="12">
        <v>25.865000000000002</v>
      </c>
    </row>
    <row r="490" spans="1:56">
      <c r="A490" s="2">
        <v>486</v>
      </c>
      <c r="B490" s="5">
        <v>39787</v>
      </c>
      <c r="C490" s="14">
        <v>28.27</v>
      </c>
      <c r="D490" s="4">
        <f t="shared" si="254"/>
        <v>574.75737000000004</v>
      </c>
      <c r="E490" s="14">
        <v>45.98</v>
      </c>
      <c r="F490" s="15">
        <f t="shared" si="255"/>
        <v>934.81938000000002</v>
      </c>
      <c r="G490" s="14">
        <v>39.53</v>
      </c>
      <c r="H490" s="15">
        <f t="shared" si="256"/>
        <v>803.68443000000013</v>
      </c>
      <c r="I490" s="14">
        <v>35.81</v>
      </c>
      <c r="J490" s="15">
        <f t="shared" si="257"/>
        <v>728.05311000000017</v>
      </c>
      <c r="K490" s="14">
        <v>26.67</v>
      </c>
      <c r="L490" s="15">
        <f t="shared" si="258"/>
        <v>542.22777000000008</v>
      </c>
      <c r="M490" s="14">
        <v>17.850000000000001</v>
      </c>
      <c r="N490" s="15">
        <f t="shared" si="259"/>
        <v>362.9083500000001</v>
      </c>
      <c r="O490" s="16">
        <v>19.82</v>
      </c>
      <c r="P490" s="15">
        <f t="shared" si="226"/>
        <v>513.18934999999999</v>
      </c>
      <c r="Q490" s="11">
        <v>25.07</v>
      </c>
      <c r="R490" s="15">
        <f t="shared" si="227"/>
        <v>649.12497499999995</v>
      </c>
      <c r="S490" s="11">
        <v>46</v>
      </c>
      <c r="T490" s="15">
        <f t="shared" si="228"/>
        <v>1191.0549999999998</v>
      </c>
      <c r="U490" s="11">
        <v>26.74</v>
      </c>
      <c r="V490" s="15">
        <f t="shared" si="229"/>
        <v>692.3654499999999</v>
      </c>
      <c r="W490" s="11">
        <v>49.28</v>
      </c>
      <c r="X490" s="15">
        <f t="shared" si="230"/>
        <v>1275.9823999999999</v>
      </c>
      <c r="Y490" s="11">
        <v>37.32</v>
      </c>
      <c r="Z490" s="15">
        <f t="shared" si="231"/>
        <v>966.30809999999997</v>
      </c>
      <c r="AA490" s="23">
        <v>54.283000000000001</v>
      </c>
      <c r="AB490" s="15">
        <f t="shared" si="232"/>
        <v>14055.225774999999</v>
      </c>
      <c r="AC490" s="19">
        <v>87.182000000000002</v>
      </c>
      <c r="AD490" s="15">
        <f t="shared" si="233"/>
        <v>22573.59935</v>
      </c>
      <c r="AE490" s="20">
        <v>60</v>
      </c>
      <c r="AF490" s="15">
        <f t="shared" si="234"/>
        <v>15535.5</v>
      </c>
      <c r="AG490" s="21">
        <v>88.034999999999997</v>
      </c>
      <c r="AH490" s="15">
        <f t="shared" si="235"/>
        <v>17898.395850000001</v>
      </c>
      <c r="AI490" s="21">
        <v>91.31</v>
      </c>
      <c r="AJ490" s="15">
        <f t="shared" si="236"/>
        <v>18564.236100000002</v>
      </c>
      <c r="AK490" s="20">
        <v>132</v>
      </c>
      <c r="AL490" s="15">
        <f t="shared" si="237"/>
        <v>26836.920000000006</v>
      </c>
      <c r="AM490" s="29">
        <v>754.7</v>
      </c>
      <c r="AN490" s="15">
        <f t="shared" si="238"/>
        <v>15343.805700000003</v>
      </c>
      <c r="AO490" s="22">
        <v>92.04</v>
      </c>
      <c r="AP490" s="15">
        <f t="shared" si="239"/>
        <v>2383.1457</v>
      </c>
      <c r="AQ490" s="24">
        <f t="shared" si="240"/>
        <v>-0.92660000000000409</v>
      </c>
      <c r="AR490" s="24">
        <f t="shared" si="241"/>
        <v>-0.91350000000000264</v>
      </c>
      <c r="AS490" s="24">
        <f t="shared" si="242"/>
        <v>1.0346000000000011</v>
      </c>
      <c r="AT490" s="24">
        <f t="shared" si="243"/>
        <v>-0.86490000000000222</v>
      </c>
      <c r="AU490" s="24">
        <f t="shared" si="244"/>
        <v>-0.79250000000000398</v>
      </c>
      <c r="AV490" s="24">
        <f t="shared" si="245"/>
        <v>1.1686000000000014</v>
      </c>
      <c r="AW490" s="24">
        <f t="shared" si="246"/>
        <v>-0.6498000000000026</v>
      </c>
      <c r="AX490" s="24">
        <f t="shared" si="247"/>
        <v>1.3261000000000003</v>
      </c>
      <c r="AY490" s="24"/>
      <c r="AZ490" s="24"/>
      <c r="BA490" s="24"/>
      <c r="BB490" s="24"/>
      <c r="BC490" s="17">
        <v>20.331000000000003</v>
      </c>
      <c r="BD490" s="12">
        <v>25.892499999999998</v>
      </c>
    </row>
    <row r="491" spans="1:56">
      <c r="A491" s="2">
        <v>487</v>
      </c>
      <c r="B491" s="5">
        <v>39790</v>
      </c>
      <c r="C491" s="14">
        <v>28.34</v>
      </c>
      <c r="D491" s="4">
        <f t="shared" si="254"/>
        <v>563.61175000000003</v>
      </c>
      <c r="E491" s="14">
        <v>45.98</v>
      </c>
      <c r="F491" s="15">
        <f t="shared" si="255"/>
        <v>914.42724999999996</v>
      </c>
      <c r="G491" s="14">
        <v>42.85</v>
      </c>
      <c r="H491" s="15">
        <f t="shared" si="256"/>
        <v>852.17937500000005</v>
      </c>
      <c r="I491" s="14">
        <v>36.42</v>
      </c>
      <c r="J491" s="15">
        <f t="shared" si="257"/>
        <v>724.30275000000006</v>
      </c>
      <c r="K491" s="14">
        <v>28.085000000000001</v>
      </c>
      <c r="L491" s="15">
        <f t="shared" si="258"/>
        <v>558.54043750000005</v>
      </c>
      <c r="M491" s="14">
        <v>18.88</v>
      </c>
      <c r="N491" s="15">
        <f t="shared" si="259"/>
        <v>375.47599999999994</v>
      </c>
      <c r="O491" s="16">
        <v>20.94</v>
      </c>
      <c r="P491" s="15">
        <f t="shared" si="226"/>
        <v>538.89089999999999</v>
      </c>
      <c r="Q491" s="11">
        <v>28.08</v>
      </c>
      <c r="R491" s="15">
        <f t="shared" si="227"/>
        <v>722.63879999999995</v>
      </c>
      <c r="S491" s="11">
        <v>48.7</v>
      </c>
      <c r="T491" s="15">
        <f t="shared" si="228"/>
        <v>1253.2945</v>
      </c>
      <c r="U491" s="11">
        <v>30.87</v>
      </c>
      <c r="V491" s="15">
        <f t="shared" si="229"/>
        <v>794.43944999999997</v>
      </c>
      <c r="W491" s="11">
        <v>56.04</v>
      </c>
      <c r="X491" s="15">
        <f t="shared" si="230"/>
        <v>1442.1894</v>
      </c>
      <c r="Y491" s="11">
        <v>39.06</v>
      </c>
      <c r="Z491" s="15">
        <f t="shared" si="231"/>
        <v>1005.2091</v>
      </c>
      <c r="AA491" s="23">
        <v>54.134</v>
      </c>
      <c r="AB491" s="15">
        <f t="shared" si="232"/>
        <v>13931.384900000001</v>
      </c>
      <c r="AC491" s="19">
        <v>86.409000000000006</v>
      </c>
      <c r="AD491" s="15">
        <f t="shared" si="233"/>
        <v>22237.35615</v>
      </c>
      <c r="AE491" s="20">
        <v>60</v>
      </c>
      <c r="AF491" s="15">
        <f t="shared" si="234"/>
        <v>15441</v>
      </c>
      <c r="AG491" s="21">
        <v>87.385000000000005</v>
      </c>
      <c r="AH491" s="15">
        <f t="shared" si="235"/>
        <v>17378.691875</v>
      </c>
      <c r="AI491" s="21">
        <v>91.61</v>
      </c>
      <c r="AJ491" s="15">
        <f t="shared" si="236"/>
        <v>18218.938750000001</v>
      </c>
      <c r="AK491" s="20">
        <v>132</v>
      </c>
      <c r="AL491" s="15">
        <f t="shared" si="237"/>
        <v>26251.5</v>
      </c>
      <c r="AM491" s="29">
        <v>772.9</v>
      </c>
      <c r="AN491" s="15">
        <f t="shared" si="238"/>
        <v>15371.048749999998</v>
      </c>
      <c r="AO491" s="22">
        <v>96.33</v>
      </c>
      <c r="AP491" s="15">
        <f t="shared" si="239"/>
        <v>2479.0525499999999</v>
      </c>
      <c r="AQ491" s="24">
        <f t="shared" si="240"/>
        <v>-0.48310000000000031</v>
      </c>
      <c r="AR491" s="24">
        <f t="shared" si="241"/>
        <v>-0.46999999999999886</v>
      </c>
      <c r="AS491" s="24">
        <f t="shared" si="242"/>
        <v>1.1920999999999999</v>
      </c>
      <c r="AT491" s="24">
        <f t="shared" si="243"/>
        <v>-0.42139999999999844</v>
      </c>
      <c r="AU491" s="24">
        <f t="shared" si="244"/>
        <v>-0.3490000000000002</v>
      </c>
      <c r="AV491" s="24">
        <f t="shared" si="245"/>
        <v>1.3261000000000003</v>
      </c>
      <c r="AW491" s="24">
        <f t="shared" si="246"/>
        <v>-0.20629999999999882</v>
      </c>
      <c r="AX491" s="24">
        <f t="shared" si="247"/>
        <v>1.4835999999999991</v>
      </c>
      <c r="AY491" s="24"/>
      <c r="AZ491" s="24"/>
      <c r="BA491" s="24"/>
      <c r="BB491" s="24"/>
      <c r="BC491" s="17">
        <v>19.887499999999999</v>
      </c>
      <c r="BD491" s="12">
        <v>25.734999999999999</v>
      </c>
    </row>
    <row r="492" spans="1:56">
      <c r="A492" s="2">
        <v>488</v>
      </c>
      <c r="B492" s="5">
        <v>39791</v>
      </c>
      <c r="C492" s="14">
        <v>29</v>
      </c>
      <c r="D492" s="4">
        <f t="shared" si="254"/>
        <v>578.99950000000001</v>
      </c>
      <c r="E492" s="14">
        <v>44.83</v>
      </c>
      <c r="F492" s="15">
        <f t="shared" si="255"/>
        <v>895.05336499999987</v>
      </c>
      <c r="G492" s="14">
        <v>40.82</v>
      </c>
      <c r="H492" s="15">
        <f t="shared" si="256"/>
        <v>814.9917099999999</v>
      </c>
      <c r="I492" s="14">
        <v>35.76</v>
      </c>
      <c r="J492" s="15">
        <f t="shared" si="257"/>
        <v>713.96627999999987</v>
      </c>
      <c r="K492" s="14">
        <v>26.47</v>
      </c>
      <c r="L492" s="15">
        <f t="shared" si="258"/>
        <v>528.48678499999994</v>
      </c>
      <c r="M492" s="14">
        <v>17.78</v>
      </c>
      <c r="N492" s="15">
        <f t="shared" si="259"/>
        <v>354.98658999999998</v>
      </c>
      <c r="O492" s="16">
        <v>22.11</v>
      </c>
      <c r="P492" s="15">
        <f t="shared" si="226"/>
        <v>569.81891999999993</v>
      </c>
      <c r="Q492" s="11">
        <v>28.315000000000001</v>
      </c>
      <c r="R492" s="15">
        <f t="shared" si="227"/>
        <v>729.73418000000004</v>
      </c>
      <c r="S492" s="11">
        <v>48.45</v>
      </c>
      <c r="T492" s="15">
        <f t="shared" si="228"/>
        <v>1248.6533999999999</v>
      </c>
      <c r="U492" s="11">
        <v>31.35</v>
      </c>
      <c r="V492" s="15">
        <f t="shared" si="229"/>
        <v>807.95219999999995</v>
      </c>
      <c r="W492" s="11">
        <v>58.3</v>
      </c>
      <c r="X492" s="15">
        <f t="shared" si="230"/>
        <v>1502.5075999999999</v>
      </c>
      <c r="Y492" s="11">
        <v>40.9</v>
      </c>
      <c r="Z492" s="15">
        <f t="shared" si="231"/>
        <v>1054.0747999999999</v>
      </c>
      <c r="AA492" s="23">
        <v>53.375</v>
      </c>
      <c r="AB492" s="15">
        <f t="shared" si="232"/>
        <v>13755.805</v>
      </c>
      <c r="AC492" s="19">
        <v>81.048000000000002</v>
      </c>
      <c r="AD492" s="15">
        <f t="shared" si="233"/>
        <v>20887.690560000003</v>
      </c>
      <c r="AE492" s="20">
        <v>50.97</v>
      </c>
      <c r="AF492" s="15">
        <f t="shared" si="234"/>
        <v>13135.988399999998</v>
      </c>
      <c r="AG492" s="21">
        <v>87.495000000000005</v>
      </c>
      <c r="AH492" s="15">
        <f t="shared" si="235"/>
        <v>17468.814224999998</v>
      </c>
      <c r="AI492" s="21">
        <v>91.92</v>
      </c>
      <c r="AJ492" s="15">
        <f t="shared" si="236"/>
        <v>18352.2876</v>
      </c>
      <c r="AK492" s="20">
        <v>132</v>
      </c>
      <c r="AL492" s="15">
        <f t="shared" si="237"/>
        <v>26354.46</v>
      </c>
      <c r="AM492" s="29">
        <v>776.6</v>
      </c>
      <c r="AN492" s="15">
        <f t="shared" si="238"/>
        <v>15505.2073</v>
      </c>
      <c r="AO492" s="22">
        <v>94.15</v>
      </c>
      <c r="AP492" s="15">
        <f t="shared" si="239"/>
        <v>2426.4337999999998</v>
      </c>
      <c r="AQ492" s="24">
        <f t="shared" si="240"/>
        <v>-0.56109999999999971</v>
      </c>
      <c r="AR492" s="24">
        <f t="shared" si="241"/>
        <v>-0.54799999999999827</v>
      </c>
      <c r="AS492" s="24">
        <f t="shared" si="242"/>
        <v>1.1551000000000009</v>
      </c>
      <c r="AT492" s="24">
        <f t="shared" si="243"/>
        <v>-0.49939999999999785</v>
      </c>
      <c r="AU492" s="24">
        <f t="shared" si="244"/>
        <v>-0.4269999999999996</v>
      </c>
      <c r="AV492" s="24">
        <f t="shared" si="245"/>
        <v>1.2891000000000012</v>
      </c>
      <c r="AW492" s="24">
        <f t="shared" si="246"/>
        <v>-0.28429999999999822</v>
      </c>
      <c r="AX492" s="24">
        <f t="shared" si="247"/>
        <v>1.4466000000000001</v>
      </c>
      <c r="AY492" s="24"/>
      <c r="AZ492" s="24"/>
      <c r="BA492" s="24"/>
      <c r="BB492" s="24"/>
      <c r="BC492" s="17">
        <v>19.965499999999999</v>
      </c>
      <c r="BD492" s="12">
        <v>25.771999999999998</v>
      </c>
    </row>
    <row r="493" spans="1:56">
      <c r="A493" s="2">
        <v>489</v>
      </c>
      <c r="B493" s="5">
        <v>39792</v>
      </c>
      <c r="C493" s="14">
        <v>28.47</v>
      </c>
      <c r="D493" s="4">
        <f t="shared" si="254"/>
        <v>563.66329499999995</v>
      </c>
      <c r="E493" s="14">
        <v>45.31</v>
      </c>
      <c r="F493" s="15">
        <f t="shared" si="255"/>
        <v>897.07003499999996</v>
      </c>
      <c r="G493" s="14">
        <v>41.68</v>
      </c>
      <c r="H493" s="15">
        <f t="shared" si="256"/>
        <v>825.20147999999983</v>
      </c>
      <c r="I493" s="14">
        <v>35.44</v>
      </c>
      <c r="J493" s="15">
        <f t="shared" si="257"/>
        <v>701.65883999999983</v>
      </c>
      <c r="K493" s="14">
        <v>25.25</v>
      </c>
      <c r="L493" s="15">
        <f t="shared" si="258"/>
        <v>499.91212499999995</v>
      </c>
      <c r="M493" s="14">
        <v>18</v>
      </c>
      <c r="N493" s="15">
        <f t="shared" si="259"/>
        <v>356.37299999999993</v>
      </c>
      <c r="O493" s="16">
        <v>22.614999999999998</v>
      </c>
      <c r="P493" s="15">
        <f t="shared" si="226"/>
        <v>583.01469999999995</v>
      </c>
      <c r="Q493" s="11">
        <v>28.085000000000001</v>
      </c>
      <c r="R493" s="15">
        <f t="shared" si="227"/>
        <v>724.0313000000001</v>
      </c>
      <c r="S493" s="11">
        <v>48.68</v>
      </c>
      <c r="T493" s="15">
        <f t="shared" si="228"/>
        <v>1254.9704000000002</v>
      </c>
      <c r="U493" s="11">
        <v>32.96</v>
      </c>
      <c r="V493" s="15">
        <f t="shared" si="229"/>
        <v>849.70880000000011</v>
      </c>
      <c r="W493" s="11">
        <v>57.25</v>
      </c>
      <c r="X493" s="15">
        <f t="shared" si="230"/>
        <v>1475.905</v>
      </c>
      <c r="Y493" s="11">
        <v>40.549999999999997</v>
      </c>
      <c r="Z493" s="15">
        <f t="shared" si="231"/>
        <v>1045.3789999999999</v>
      </c>
      <c r="AA493" s="23">
        <v>53.185000000000002</v>
      </c>
      <c r="AB493" s="15">
        <f t="shared" si="232"/>
        <v>13711.093000000001</v>
      </c>
      <c r="AC493" s="19">
        <v>81.552999999999997</v>
      </c>
      <c r="AD493" s="15">
        <f t="shared" si="233"/>
        <v>21024.363400000002</v>
      </c>
      <c r="AE493" s="20">
        <v>51.1</v>
      </c>
      <c r="AF493" s="15">
        <f t="shared" si="234"/>
        <v>13173.580000000002</v>
      </c>
      <c r="AG493" s="21">
        <v>87.635000000000005</v>
      </c>
      <c r="AH493" s="15">
        <f t="shared" si="235"/>
        <v>17350.415474999998</v>
      </c>
      <c r="AI493" s="21">
        <v>93.8</v>
      </c>
      <c r="AJ493" s="15">
        <f t="shared" si="236"/>
        <v>18570.992999999995</v>
      </c>
      <c r="AK493" s="20">
        <v>132</v>
      </c>
      <c r="AL493" s="15">
        <f t="shared" si="237"/>
        <v>26134.019999999997</v>
      </c>
      <c r="AM493" s="29">
        <v>810.2</v>
      </c>
      <c r="AN493" s="15">
        <f t="shared" si="238"/>
        <v>16040.744699999999</v>
      </c>
      <c r="AO493" s="22">
        <v>97.71</v>
      </c>
      <c r="AP493" s="15">
        <f t="shared" si="239"/>
        <v>2518.9638</v>
      </c>
      <c r="AQ493" s="24">
        <f t="shared" si="240"/>
        <v>-0.39409999999999812</v>
      </c>
      <c r="AR493" s="24">
        <f t="shared" si="241"/>
        <v>-0.38099999999999667</v>
      </c>
      <c r="AS493" s="24">
        <f t="shared" si="242"/>
        <v>1.1470999999999982</v>
      </c>
      <c r="AT493" s="24">
        <f t="shared" si="243"/>
        <v>-0.33239999999999625</v>
      </c>
      <c r="AU493" s="24">
        <f t="shared" si="244"/>
        <v>-0.25999999999999801</v>
      </c>
      <c r="AV493" s="24">
        <f t="shared" si="245"/>
        <v>1.2810999999999986</v>
      </c>
      <c r="AW493" s="24">
        <f t="shared" si="246"/>
        <v>-0.11729999999999663</v>
      </c>
      <c r="AX493" s="24">
        <f t="shared" si="247"/>
        <v>1.4385999999999974</v>
      </c>
      <c r="AY493" s="24"/>
      <c r="AZ493" s="24"/>
      <c r="BA493" s="24"/>
      <c r="BB493" s="24"/>
      <c r="BC493" s="17">
        <v>19.798499999999997</v>
      </c>
      <c r="BD493" s="12">
        <v>25.78</v>
      </c>
    </row>
    <row r="494" spans="1:56">
      <c r="A494" s="2">
        <v>490</v>
      </c>
      <c r="B494" s="5">
        <v>39793</v>
      </c>
      <c r="C494" s="14">
        <v>27.56</v>
      </c>
      <c r="D494" s="4">
        <f t="shared" si="254"/>
        <v>531.71507999999994</v>
      </c>
      <c r="E494" s="14">
        <v>44.22</v>
      </c>
      <c r="F494" s="15">
        <f t="shared" si="255"/>
        <v>853.13645999999994</v>
      </c>
      <c r="G494" s="14">
        <v>40.270000000000003</v>
      </c>
      <c r="H494" s="15">
        <f t="shared" si="256"/>
        <v>776.92911000000004</v>
      </c>
      <c r="I494" s="14">
        <v>36.08</v>
      </c>
      <c r="J494" s="15">
        <f t="shared" si="257"/>
        <v>696.09143999999992</v>
      </c>
      <c r="K494" s="14">
        <v>24.364999999999998</v>
      </c>
      <c r="L494" s="15">
        <f t="shared" si="258"/>
        <v>470.07394499999992</v>
      </c>
      <c r="M494" s="14">
        <v>17.05</v>
      </c>
      <c r="N494" s="15">
        <f t="shared" si="259"/>
        <v>328.94565</v>
      </c>
      <c r="O494" s="16">
        <v>22.44</v>
      </c>
      <c r="P494" s="15">
        <f t="shared" si="226"/>
        <v>578.34612000000016</v>
      </c>
      <c r="Q494" s="11">
        <v>27.875</v>
      </c>
      <c r="R494" s="15">
        <f t="shared" si="227"/>
        <v>718.4223750000001</v>
      </c>
      <c r="S494" s="11">
        <v>48.27</v>
      </c>
      <c r="T494" s="15">
        <f t="shared" si="228"/>
        <v>1244.0627100000002</v>
      </c>
      <c r="U494" s="11">
        <v>32.49</v>
      </c>
      <c r="V494" s="15">
        <f t="shared" si="229"/>
        <v>837.36477000000014</v>
      </c>
      <c r="W494" s="11">
        <v>57.85</v>
      </c>
      <c r="X494" s="15">
        <f t="shared" si="230"/>
        <v>1490.9680500000002</v>
      </c>
      <c r="Y494" s="11">
        <v>39.840000000000003</v>
      </c>
      <c r="Z494" s="15">
        <f t="shared" si="231"/>
        <v>1026.7963200000002</v>
      </c>
      <c r="AA494" s="23">
        <v>53.417999999999999</v>
      </c>
      <c r="AB494" s="15">
        <f t="shared" si="232"/>
        <v>13767.421140000002</v>
      </c>
      <c r="AC494" s="19">
        <v>81.341999999999999</v>
      </c>
      <c r="AD494" s="15">
        <f t="shared" si="233"/>
        <v>20964.273660000003</v>
      </c>
      <c r="AE494" s="20">
        <v>50.87</v>
      </c>
      <c r="AF494" s="15">
        <f t="shared" si="234"/>
        <v>13110.725100000001</v>
      </c>
      <c r="AG494" s="21">
        <v>87.685000000000002</v>
      </c>
      <c r="AH494" s="15">
        <f t="shared" si="235"/>
        <v>16917.067050000001</v>
      </c>
      <c r="AI494" s="21">
        <v>94.46</v>
      </c>
      <c r="AJ494" s="15">
        <f t="shared" si="236"/>
        <v>18224.167799999999</v>
      </c>
      <c r="AK494" s="20">
        <v>131.5</v>
      </c>
      <c r="AL494" s="15">
        <f t="shared" si="237"/>
        <v>25370.295000000002</v>
      </c>
      <c r="AM494" s="29">
        <v>822</v>
      </c>
      <c r="AN494" s="15">
        <f t="shared" si="238"/>
        <v>15858.846</v>
      </c>
      <c r="AO494" s="22">
        <v>107.05</v>
      </c>
      <c r="AP494" s="15">
        <f t="shared" si="239"/>
        <v>2758.9996500000002</v>
      </c>
      <c r="AQ494" s="24">
        <f t="shared" si="240"/>
        <v>0.11139999999999972</v>
      </c>
      <c r="AR494" s="24">
        <f t="shared" si="241"/>
        <v>0.12450000000000117</v>
      </c>
      <c r="AS494" s="24">
        <f t="shared" si="242"/>
        <v>1.1540999999999961</v>
      </c>
      <c r="AT494" s="24">
        <f t="shared" si="243"/>
        <v>0.17310000000000159</v>
      </c>
      <c r="AU494" s="24">
        <f t="shared" si="244"/>
        <v>0.24549999999999983</v>
      </c>
      <c r="AV494" s="24">
        <f t="shared" si="245"/>
        <v>1.2880999999999965</v>
      </c>
      <c r="AW494" s="24">
        <f t="shared" si="246"/>
        <v>0.38820000000000121</v>
      </c>
      <c r="AX494" s="24">
        <f t="shared" si="247"/>
        <v>1.4455999999999953</v>
      </c>
      <c r="AY494" s="24"/>
      <c r="AZ494" s="24"/>
      <c r="BA494" s="24"/>
      <c r="BB494" s="24"/>
      <c r="BC494" s="17">
        <v>19.292999999999999</v>
      </c>
      <c r="BD494" s="12">
        <v>25.773000000000003</v>
      </c>
    </row>
    <row r="495" spans="1:56">
      <c r="A495" s="2">
        <v>491</v>
      </c>
      <c r="B495" s="5">
        <v>39794</v>
      </c>
      <c r="C495" s="14">
        <v>28.59</v>
      </c>
      <c r="D495" s="4">
        <f t="shared" si="254"/>
        <v>557.27628000000004</v>
      </c>
      <c r="E495" s="14">
        <v>44.57</v>
      </c>
      <c r="F495" s="15">
        <f t="shared" si="255"/>
        <v>868.75844000000006</v>
      </c>
      <c r="G495" s="14">
        <v>39.200000000000003</v>
      </c>
      <c r="H495" s="15">
        <f t="shared" si="256"/>
        <v>764.08640000000014</v>
      </c>
      <c r="I495" s="14">
        <v>36.08</v>
      </c>
      <c r="J495" s="15">
        <f t="shared" si="257"/>
        <v>703.27135999999996</v>
      </c>
      <c r="K495" s="14">
        <v>24.684999999999999</v>
      </c>
      <c r="L495" s="15">
        <f t="shared" si="258"/>
        <v>481.16001999999997</v>
      </c>
      <c r="M495" s="14">
        <v>17.11</v>
      </c>
      <c r="N495" s="15">
        <f t="shared" si="259"/>
        <v>333.50812000000002</v>
      </c>
      <c r="O495" s="16">
        <v>22</v>
      </c>
      <c r="P495" s="15">
        <f t="shared" si="226"/>
        <v>573.48500000000001</v>
      </c>
      <c r="Q495" s="11">
        <v>26.515000000000001</v>
      </c>
      <c r="R495" s="15">
        <f t="shared" si="227"/>
        <v>691.17976250000004</v>
      </c>
      <c r="S495" s="11">
        <v>47.48</v>
      </c>
      <c r="T495" s="15">
        <f t="shared" si="228"/>
        <v>1237.6849</v>
      </c>
      <c r="U495" s="11">
        <v>31.79</v>
      </c>
      <c r="V495" s="15">
        <f t="shared" si="229"/>
        <v>828.68582500000002</v>
      </c>
      <c r="W495" s="11">
        <v>55.06</v>
      </c>
      <c r="X495" s="15">
        <f t="shared" si="230"/>
        <v>1435.2765500000003</v>
      </c>
      <c r="Y495" s="11">
        <v>39.950000000000003</v>
      </c>
      <c r="Z495" s="15">
        <f t="shared" si="231"/>
        <v>1041.3966250000001</v>
      </c>
      <c r="AA495" s="23">
        <v>53.287999999999997</v>
      </c>
      <c r="AB495" s="15">
        <f t="shared" si="232"/>
        <v>13890.849399999999</v>
      </c>
      <c r="AC495" s="19">
        <v>81.221000000000004</v>
      </c>
      <c r="AD495" s="15">
        <f t="shared" si="233"/>
        <v>21172.284175000004</v>
      </c>
      <c r="AE495" s="20">
        <v>51.12</v>
      </c>
      <c r="AF495" s="15">
        <f t="shared" si="234"/>
        <v>13325.706</v>
      </c>
      <c r="AG495" s="21">
        <v>88.295000000000002</v>
      </c>
      <c r="AH495" s="15">
        <f t="shared" si="235"/>
        <v>17210.4614</v>
      </c>
      <c r="AI495" s="21">
        <v>94.81</v>
      </c>
      <c r="AJ495" s="15">
        <f t="shared" si="236"/>
        <v>18480.3652</v>
      </c>
      <c r="AK495" s="20">
        <v>134.5</v>
      </c>
      <c r="AL495" s="15">
        <f t="shared" si="237"/>
        <v>26216.739999999998</v>
      </c>
      <c r="AM495" s="29">
        <v>822.4</v>
      </c>
      <c r="AN495" s="15">
        <f t="shared" si="238"/>
        <v>16030.220800000001</v>
      </c>
      <c r="AO495" s="22">
        <v>105.37</v>
      </c>
      <c r="AP495" s="15">
        <f t="shared" si="239"/>
        <v>2746.7324750000002</v>
      </c>
      <c r="AQ495" s="24">
        <f t="shared" si="240"/>
        <v>-8.7600000000001899E-2</v>
      </c>
      <c r="AR495" s="24">
        <f t="shared" si="241"/>
        <v>-7.4500000000000455E-2</v>
      </c>
      <c r="AS495" s="24">
        <f t="shared" si="242"/>
        <v>0.85959999999999681</v>
      </c>
      <c r="AT495" s="24">
        <f t="shared" si="243"/>
        <v>-2.5900000000000034E-2</v>
      </c>
      <c r="AU495" s="24">
        <f t="shared" si="244"/>
        <v>4.6499999999998209E-2</v>
      </c>
      <c r="AV495" s="24">
        <f t="shared" si="245"/>
        <v>0.99359999999999715</v>
      </c>
      <c r="AW495" s="24">
        <f t="shared" si="246"/>
        <v>0.18919999999999959</v>
      </c>
      <c r="AX495" s="24">
        <f t="shared" si="247"/>
        <v>1.151099999999996</v>
      </c>
      <c r="AY495" s="24"/>
      <c r="AZ495" s="24"/>
      <c r="BA495" s="24"/>
      <c r="BB495" s="24"/>
      <c r="BC495" s="17">
        <v>19.492000000000001</v>
      </c>
      <c r="BD495" s="12">
        <v>26.067500000000003</v>
      </c>
    </row>
    <row r="496" spans="1:56">
      <c r="A496" s="2">
        <v>492</v>
      </c>
      <c r="B496" s="5">
        <v>39797</v>
      </c>
      <c r="C496" s="14">
        <v>29.04</v>
      </c>
      <c r="D496" s="4">
        <f t="shared" si="254"/>
        <v>554.43167999999991</v>
      </c>
      <c r="E496" s="14">
        <v>44.97</v>
      </c>
      <c r="F496" s="15">
        <f t="shared" si="255"/>
        <v>858.56723999999997</v>
      </c>
      <c r="G496" s="14">
        <v>38.74</v>
      </c>
      <c r="H496" s="15">
        <f t="shared" si="256"/>
        <v>739.62407999999994</v>
      </c>
      <c r="I496" s="14">
        <v>36.340000000000003</v>
      </c>
      <c r="J496" s="15">
        <f t="shared" si="257"/>
        <v>693.80327999999997</v>
      </c>
      <c r="K496" s="14">
        <v>24.094999999999999</v>
      </c>
      <c r="L496" s="15">
        <f t="shared" si="258"/>
        <v>460.02173999999997</v>
      </c>
      <c r="M496" s="14">
        <v>16.95</v>
      </c>
      <c r="N496" s="15">
        <f t="shared" si="259"/>
        <v>323.60939999999994</v>
      </c>
      <c r="O496" s="16">
        <v>21.99</v>
      </c>
      <c r="P496" s="15">
        <f t="shared" si="226"/>
        <v>575.45630999999992</v>
      </c>
      <c r="Q496" s="11">
        <v>27.06</v>
      </c>
      <c r="R496" s="15">
        <f t="shared" si="227"/>
        <v>708.13314000000003</v>
      </c>
      <c r="S496" s="11">
        <v>47.23</v>
      </c>
      <c r="T496" s="15">
        <f t="shared" si="228"/>
        <v>1235.9618699999999</v>
      </c>
      <c r="U496" s="11">
        <v>32.5</v>
      </c>
      <c r="V496" s="15">
        <f t="shared" si="229"/>
        <v>850.49250000000006</v>
      </c>
      <c r="W496" s="11">
        <v>55.12</v>
      </c>
      <c r="X496" s="15">
        <f t="shared" si="230"/>
        <v>1442.4352799999999</v>
      </c>
      <c r="Y496" s="11">
        <v>39.51</v>
      </c>
      <c r="Z496" s="15">
        <f t="shared" si="231"/>
        <v>1033.9371899999999</v>
      </c>
      <c r="AA496" s="23">
        <v>54.098999999999997</v>
      </c>
      <c r="AB496" s="15">
        <f t="shared" si="232"/>
        <v>14157.167310000001</v>
      </c>
      <c r="AC496" s="19">
        <v>84.585999999999999</v>
      </c>
      <c r="AD496" s="15">
        <f t="shared" si="233"/>
        <v>22135.31034</v>
      </c>
      <c r="AE496" s="20">
        <v>57</v>
      </c>
      <c r="AF496" s="15">
        <f t="shared" si="234"/>
        <v>14916.33</v>
      </c>
      <c r="AG496" s="21">
        <v>88.68</v>
      </c>
      <c r="AH496" s="15">
        <f t="shared" si="235"/>
        <v>16930.785599999999</v>
      </c>
      <c r="AI496" s="21">
        <v>94.64</v>
      </c>
      <c r="AJ496" s="15">
        <f t="shared" si="236"/>
        <v>18068.668799999999</v>
      </c>
      <c r="AK496" s="20">
        <v>136</v>
      </c>
      <c r="AL496" s="15">
        <f t="shared" si="237"/>
        <v>25965.119999999995</v>
      </c>
      <c r="AM496" s="29">
        <v>840</v>
      </c>
      <c r="AN496" s="15">
        <f t="shared" si="238"/>
        <v>16037.279999999999</v>
      </c>
      <c r="AO496" s="22">
        <v>108.29</v>
      </c>
      <c r="AP496" s="15">
        <f t="shared" si="239"/>
        <v>2833.8410100000001</v>
      </c>
      <c r="AQ496" s="24">
        <f t="shared" si="240"/>
        <v>0.31240000000000023</v>
      </c>
      <c r="AR496" s="24">
        <f t="shared" si="241"/>
        <v>0.32550000000000168</v>
      </c>
      <c r="AS496" s="24">
        <f t="shared" si="242"/>
        <v>0.75809999999999889</v>
      </c>
      <c r="AT496" s="24">
        <f t="shared" si="243"/>
        <v>0.3741000000000021</v>
      </c>
      <c r="AU496" s="24">
        <f t="shared" si="244"/>
        <v>0.44650000000000034</v>
      </c>
      <c r="AV496" s="24">
        <f t="shared" si="245"/>
        <v>0.89209999999999923</v>
      </c>
      <c r="AW496" s="24">
        <f t="shared" si="246"/>
        <v>0.58920000000000172</v>
      </c>
      <c r="AX496" s="24">
        <f t="shared" si="247"/>
        <v>1.0495999999999981</v>
      </c>
      <c r="AY496" s="24"/>
      <c r="AZ496" s="24"/>
      <c r="BA496" s="24"/>
      <c r="BB496" s="24"/>
      <c r="BC496" s="17">
        <v>19.091999999999999</v>
      </c>
      <c r="BD496" s="12">
        <v>26.169</v>
      </c>
    </row>
    <row r="497" spans="1:56">
      <c r="A497" s="2">
        <v>493</v>
      </c>
      <c r="B497" s="5">
        <v>39798</v>
      </c>
      <c r="C497" s="14">
        <v>29.5</v>
      </c>
      <c r="D497" s="4">
        <f t="shared" si="254"/>
        <v>541.91499999999996</v>
      </c>
      <c r="E497" s="14">
        <v>46.46</v>
      </c>
      <c r="F497" s="15">
        <f t="shared" si="255"/>
        <v>853.47019999999986</v>
      </c>
      <c r="G497" s="14">
        <v>41.9</v>
      </c>
      <c r="H497" s="15">
        <f t="shared" si="256"/>
        <v>769.70299999999986</v>
      </c>
      <c r="I497" s="14">
        <v>37.880000000000003</v>
      </c>
      <c r="J497" s="15">
        <f t="shared" si="257"/>
        <v>695.85559999999998</v>
      </c>
      <c r="K497" s="14">
        <v>24.82</v>
      </c>
      <c r="L497" s="15">
        <f t="shared" si="258"/>
        <v>455.94339999999994</v>
      </c>
      <c r="M497" s="14">
        <v>17.920000000000002</v>
      </c>
      <c r="N497" s="15">
        <f t="shared" si="259"/>
        <v>329.19040000000001</v>
      </c>
      <c r="O497" s="16">
        <v>22.175000000000001</v>
      </c>
      <c r="P497" s="15">
        <f t="shared" si="226"/>
        <v>573.11287500000003</v>
      </c>
      <c r="Q497" s="11">
        <v>28</v>
      </c>
      <c r="R497" s="15">
        <f t="shared" si="227"/>
        <v>723.66</v>
      </c>
      <c r="S497" s="11">
        <v>48.2</v>
      </c>
      <c r="T497" s="15">
        <f t="shared" si="228"/>
        <v>1245.729</v>
      </c>
      <c r="U497" s="11">
        <v>33.28</v>
      </c>
      <c r="V497" s="15">
        <f t="shared" si="229"/>
        <v>860.12159999999994</v>
      </c>
      <c r="W497" s="11">
        <v>56.46</v>
      </c>
      <c r="X497" s="15">
        <f t="shared" si="230"/>
        <v>1459.2086999999999</v>
      </c>
      <c r="Y497" s="11">
        <v>40.1</v>
      </c>
      <c r="Z497" s="15">
        <f t="shared" si="231"/>
        <v>1036.3844999999999</v>
      </c>
      <c r="AA497" s="23">
        <v>54.366999999999997</v>
      </c>
      <c r="AB497" s="15">
        <f t="shared" si="232"/>
        <v>14051.151149999998</v>
      </c>
      <c r="AC497" s="19">
        <v>84.668999999999997</v>
      </c>
      <c r="AD497" s="15">
        <f t="shared" si="233"/>
        <v>21882.70305</v>
      </c>
      <c r="AE497" s="20">
        <v>57</v>
      </c>
      <c r="AF497" s="15">
        <f t="shared" si="234"/>
        <v>14731.65</v>
      </c>
      <c r="AG497" s="21">
        <v>89.08</v>
      </c>
      <c r="AH497" s="15">
        <f t="shared" si="235"/>
        <v>16363.995999999997</v>
      </c>
      <c r="AI497" s="21">
        <v>95.38</v>
      </c>
      <c r="AJ497" s="15">
        <f t="shared" si="236"/>
        <v>17521.305999999997</v>
      </c>
      <c r="AK497" s="20">
        <v>139</v>
      </c>
      <c r="AL497" s="15">
        <f t="shared" si="237"/>
        <v>25534.3</v>
      </c>
      <c r="AM497" s="29">
        <v>858.5</v>
      </c>
      <c r="AN497" s="15">
        <f t="shared" si="238"/>
        <v>15770.644999999999</v>
      </c>
      <c r="AO497" s="22">
        <v>108.8</v>
      </c>
      <c r="AP497" s="15">
        <f t="shared" si="239"/>
        <v>2811.9359999999997</v>
      </c>
      <c r="AQ497" s="24">
        <f t="shared" si="240"/>
        <v>1.0344000000000015</v>
      </c>
      <c r="AR497" s="24">
        <f t="shared" si="241"/>
        <v>1.047500000000003</v>
      </c>
      <c r="AS497" s="24">
        <f t="shared" si="242"/>
        <v>1.0821000000000005</v>
      </c>
      <c r="AT497" s="24">
        <f t="shared" si="243"/>
        <v>1.0961000000000034</v>
      </c>
      <c r="AU497" s="24">
        <f t="shared" si="244"/>
        <v>1.1685000000000016</v>
      </c>
      <c r="AV497" s="24">
        <f t="shared" si="245"/>
        <v>1.2161000000000008</v>
      </c>
      <c r="AW497" s="24">
        <f t="shared" si="246"/>
        <v>1.311200000000003</v>
      </c>
      <c r="AX497" s="24">
        <f t="shared" si="247"/>
        <v>1.3735999999999997</v>
      </c>
      <c r="AY497" s="24"/>
      <c r="AZ497" s="24"/>
      <c r="BA497" s="24"/>
      <c r="BB497" s="24"/>
      <c r="BC497" s="17">
        <v>18.369999999999997</v>
      </c>
      <c r="BD497" s="12">
        <v>25.844999999999999</v>
      </c>
    </row>
    <row r="498" spans="1:56">
      <c r="A498" s="2">
        <v>494</v>
      </c>
      <c r="B498" s="5">
        <v>39799</v>
      </c>
      <c r="C498" s="14">
        <v>30.24</v>
      </c>
      <c r="D498" s="4">
        <f t="shared" si="254"/>
        <v>553.93631999999991</v>
      </c>
      <c r="E498" s="14">
        <v>45.48</v>
      </c>
      <c r="F498" s="15">
        <f t="shared" si="255"/>
        <v>833.10263999999984</v>
      </c>
      <c r="G498" s="14">
        <v>41.02</v>
      </c>
      <c r="H498" s="15">
        <f t="shared" si="256"/>
        <v>751.40436</v>
      </c>
      <c r="I498" s="14">
        <v>37</v>
      </c>
      <c r="J498" s="15">
        <f t="shared" si="257"/>
        <v>677.76599999999996</v>
      </c>
      <c r="K498" s="14">
        <v>25.32</v>
      </c>
      <c r="L498" s="15">
        <f t="shared" si="258"/>
        <v>463.81175999999994</v>
      </c>
      <c r="M498" s="14">
        <v>17.39</v>
      </c>
      <c r="N498" s="15">
        <f t="shared" si="259"/>
        <v>318.55001999999996</v>
      </c>
      <c r="O498" s="16">
        <v>22.07</v>
      </c>
      <c r="P498" s="15">
        <f t="shared" si="226"/>
        <v>582.42730000000006</v>
      </c>
      <c r="Q498" s="11">
        <v>25.53</v>
      </c>
      <c r="R498" s="15">
        <f t="shared" si="227"/>
        <v>673.73670000000004</v>
      </c>
      <c r="S498" s="11">
        <v>49.83</v>
      </c>
      <c r="T498" s="15">
        <f t="shared" si="228"/>
        <v>1315.0137</v>
      </c>
      <c r="U498" s="11">
        <v>33.299999999999997</v>
      </c>
      <c r="V498" s="15">
        <f t="shared" si="229"/>
        <v>878.78699999999992</v>
      </c>
      <c r="W498" s="11">
        <v>57.28</v>
      </c>
      <c r="X498" s="15">
        <f t="shared" si="230"/>
        <v>1511.6192000000001</v>
      </c>
      <c r="Y498" s="11">
        <v>40.33</v>
      </c>
      <c r="Z498" s="15">
        <f t="shared" si="231"/>
        <v>1064.3087</v>
      </c>
      <c r="AA498" s="23">
        <v>54.655000000000001</v>
      </c>
      <c r="AB498" s="15">
        <f t="shared" si="232"/>
        <v>14423.4545</v>
      </c>
      <c r="AC498" s="19">
        <v>85.241</v>
      </c>
      <c r="AD498" s="15">
        <f t="shared" si="233"/>
        <v>22495.099900000001</v>
      </c>
      <c r="AE498" s="20">
        <v>57</v>
      </c>
      <c r="AF498" s="15">
        <f t="shared" si="234"/>
        <v>15042.3</v>
      </c>
      <c r="AG498" s="21">
        <v>90.185000000000002</v>
      </c>
      <c r="AH498" s="15">
        <f t="shared" si="235"/>
        <v>16520.088299999996</v>
      </c>
      <c r="AI498" s="21">
        <v>96.14</v>
      </c>
      <c r="AJ498" s="15">
        <f t="shared" si="236"/>
        <v>17610.925199999998</v>
      </c>
      <c r="AK498" s="20">
        <v>140.5</v>
      </c>
      <c r="AL498" s="15">
        <f t="shared" si="237"/>
        <v>25736.789999999997</v>
      </c>
      <c r="AM498" s="29">
        <v>868.1</v>
      </c>
      <c r="AN498" s="15">
        <f t="shared" si="238"/>
        <v>15901.855799999999</v>
      </c>
      <c r="AO498" s="22">
        <v>106.4</v>
      </c>
      <c r="AP498" s="15">
        <f t="shared" si="239"/>
        <v>2807.8960000000002</v>
      </c>
      <c r="AQ498" s="24">
        <f t="shared" si="240"/>
        <v>1.0864000000000011</v>
      </c>
      <c r="AR498" s="24">
        <f t="shared" si="241"/>
        <v>1.0995000000000026</v>
      </c>
      <c r="AS498" s="24">
        <f t="shared" si="242"/>
        <v>0.5370999999999988</v>
      </c>
      <c r="AT498" s="24">
        <f t="shared" si="243"/>
        <v>1.148100000000003</v>
      </c>
      <c r="AU498" s="24">
        <f t="shared" si="244"/>
        <v>1.2205000000000013</v>
      </c>
      <c r="AV498" s="24">
        <f t="shared" si="245"/>
        <v>0.67109999999999914</v>
      </c>
      <c r="AW498" s="24">
        <f t="shared" si="246"/>
        <v>1.3632000000000026</v>
      </c>
      <c r="AX498" s="24">
        <f t="shared" si="247"/>
        <v>0.828599999999998</v>
      </c>
      <c r="AY498" s="24"/>
      <c r="AZ498" s="24"/>
      <c r="BA498" s="24"/>
      <c r="BB498" s="24"/>
      <c r="BC498" s="17">
        <v>18.317999999999998</v>
      </c>
      <c r="BD498" s="12">
        <v>26.39</v>
      </c>
    </row>
    <row r="499" spans="1:56">
      <c r="A499" s="2">
        <v>495</v>
      </c>
      <c r="B499" s="5">
        <v>39800</v>
      </c>
      <c r="C499" s="14">
        <v>30.41</v>
      </c>
      <c r="D499" s="4">
        <f t="shared" si="254"/>
        <v>558.9510049999999</v>
      </c>
      <c r="E499" s="14">
        <v>45.18</v>
      </c>
      <c r="F499" s="15">
        <f t="shared" si="255"/>
        <v>830.43098999999995</v>
      </c>
      <c r="G499" s="14">
        <v>41.07</v>
      </c>
      <c r="H499" s="15">
        <f t="shared" si="256"/>
        <v>754.88713499999994</v>
      </c>
      <c r="I499" s="14">
        <v>36.51</v>
      </c>
      <c r="J499" s="15">
        <f t="shared" si="257"/>
        <v>671.07205499999986</v>
      </c>
      <c r="K499" s="14">
        <v>26.344999999999999</v>
      </c>
      <c r="L499" s="15">
        <f t="shared" si="258"/>
        <v>484.23427249999992</v>
      </c>
      <c r="M499" s="14">
        <v>15.96</v>
      </c>
      <c r="N499" s="15">
        <f t="shared" si="259"/>
        <v>293.35278</v>
      </c>
      <c r="O499" s="16">
        <v>22.2</v>
      </c>
      <c r="P499" s="15">
        <f t="shared" si="226"/>
        <v>582.75</v>
      </c>
      <c r="Q499" s="11">
        <v>25.75</v>
      </c>
      <c r="R499" s="15">
        <f t="shared" si="227"/>
        <v>675.9375</v>
      </c>
      <c r="S499" s="11">
        <v>50.57</v>
      </c>
      <c r="T499" s="15">
        <f t="shared" si="228"/>
        <v>1327.4625000000001</v>
      </c>
      <c r="U499" s="11">
        <v>33.32</v>
      </c>
      <c r="V499" s="15">
        <f t="shared" si="229"/>
        <v>874.65</v>
      </c>
      <c r="W499" s="11">
        <v>60.34</v>
      </c>
      <c r="X499" s="15">
        <f t="shared" si="230"/>
        <v>1583.9250000000002</v>
      </c>
      <c r="Y499" s="11">
        <v>40</v>
      </c>
      <c r="Z499" s="15">
        <f t="shared" si="231"/>
        <v>1050</v>
      </c>
      <c r="AA499" s="23">
        <v>54.768000000000001</v>
      </c>
      <c r="AB499" s="15">
        <f t="shared" si="232"/>
        <v>14376.6</v>
      </c>
      <c r="AC499" s="19">
        <v>83.04</v>
      </c>
      <c r="AD499" s="15">
        <f t="shared" si="233"/>
        <v>21798</v>
      </c>
      <c r="AE499" s="20">
        <v>57</v>
      </c>
      <c r="AF499" s="15">
        <f t="shared" si="234"/>
        <v>14962.5</v>
      </c>
      <c r="AG499" s="21">
        <v>90.644999999999996</v>
      </c>
      <c r="AH499" s="15">
        <f t="shared" si="235"/>
        <v>16661.004224999997</v>
      </c>
      <c r="AI499" s="21">
        <v>98.09</v>
      </c>
      <c r="AJ499" s="15">
        <f t="shared" si="236"/>
        <v>18029.43245</v>
      </c>
      <c r="AK499" s="20">
        <v>139</v>
      </c>
      <c r="AL499" s="15">
        <f t="shared" si="237"/>
        <v>25548.894999999997</v>
      </c>
      <c r="AM499" s="29">
        <v>855</v>
      </c>
      <c r="AN499" s="15">
        <f t="shared" si="238"/>
        <v>15715.327499999998</v>
      </c>
      <c r="AO499" s="22">
        <v>100.8</v>
      </c>
      <c r="AP499" s="15">
        <f t="shared" si="239"/>
        <v>2646</v>
      </c>
      <c r="AQ499" s="24">
        <f t="shared" si="240"/>
        <v>1.0239000000000011</v>
      </c>
      <c r="AR499" s="24">
        <f t="shared" si="241"/>
        <v>1.0370000000000026</v>
      </c>
      <c r="AS499" s="24">
        <f t="shared" si="242"/>
        <v>0.67709999999999937</v>
      </c>
      <c r="AT499" s="24">
        <f t="shared" si="243"/>
        <v>1.085600000000003</v>
      </c>
      <c r="AU499" s="24">
        <f t="shared" si="244"/>
        <v>1.1580000000000013</v>
      </c>
      <c r="AV499" s="24">
        <f t="shared" si="245"/>
        <v>0.81109999999999971</v>
      </c>
      <c r="AW499" s="24">
        <f t="shared" si="246"/>
        <v>1.3007000000000026</v>
      </c>
      <c r="AX499" s="24">
        <f t="shared" si="247"/>
        <v>0.96859999999999857</v>
      </c>
      <c r="AY499" s="24"/>
      <c r="AZ499" s="24"/>
      <c r="BA499" s="24"/>
      <c r="BB499" s="24"/>
      <c r="BC499" s="17">
        <v>18.380499999999998</v>
      </c>
      <c r="BD499" s="12">
        <v>26.25</v>
      </c>
    </row>
    <row r="500" spans="1:56">
      <c r="A500" s="2">
        <v>496</v>
      </c>
      <c r="B500" s="5">
        <v>39801</v>
      </c>
      <c r="C500" s="14">
        <v>32.21</v>
      </c>
      <c r="D500" s="4">
        <f t="shared" si="254"/>
        <v>612.16715499999998</v>
      </c>
      <c r="E500" s="14">
        <v>44.43</v>
      </c>
      <c r="F500" s="15">
        <f t="shared" si="255"/>
        <v>844.41436499999986</v>
      </c>
      <c r="G500" s="14">
        <v>41.24</v>
      </c>
      <c r="H500" s="15">
        <f t="shared" si="256"/>
        <v>783.78681999999992</v>
      </c>
      <c r="I500" s="14">
        <v>36.75</v>
      </c>
      <c r="J500" s="15">
        <f t="shared" si="257"/>
        <v>698.45212499999991</v>
      </c>
      <c r="K500" s="14">
        <v>25.63</v>
      </c>
      <c r="L500" s="15">
        <f t="shared" si="258"/>
        <v>487.11096499999991</v>
      </c>
      <c r="M500" s="14">
        <v>16.5</v>
      </c>
      <c r="N500" s="15">
        <f t="shared" si="259"/>
        <v>313.59074999999996</v>
      </c>
      <c r="O500" s="16">
        <v>21.91</v>
      </c>
      <c r="P500" s="15">
        <f t="shared" si="226"/>
        <v>579.73860000000002</v>
      </c>
      <c r="Q500" s="11">
        <v>26.7</v>
      </c>
      <c r="R500" s="15">
        <f t="shared" si="227"/>
        <v>706.48199999999997</v>
      </c>
      <c r="S500" s="11">
        <v>51.61</v>
      </c>
      <c r="T500" s="15">
        <f t="shared" si="228"/>
        <v>1365.6006</v>
      </c>
      <c r="U500" s="11">
        <v>31.08</v>
      </c>
      <c r="V500" s="15">
        <f t="shared" si="229"/>
        <v>822.3768</v>
      </c>
      <c r="W500" s="11">
        <v>57.93</v>
      </c>
      <c r="X500" s="15">
        <f t="shared" si="230"/>
        <v>1532.8278</v>
      </c>
      <c r="Y500" s="11">
        <v>39.85</v>
      </c>
      <c r="Z500" s="15">
        <f t="shared" si="231"/>
        <v>1054.431</v>
      </c>
      <c r="AA500" s="23">
        <v>54.581000000000003</v>
      </c>
      <c r="AB500" s="15">
        <f t="shared" si="232"/>
        <v>14442.132600000003</v>
      </c>
      <c r="AC500" s="19">
        <v>82.388000000000005</v>
      </c>
      <c r="AD500" s="15">
        <f t="shared" si="233"/>
        <v>21799.864799999999</v>
      </c>
      <c r="AE500" s="20">
        <v>57</v>
      </c>
      <c r="AF500" s="15">
        <f t="shared" si="234"/>
        <v>15082.2</v>
      </c>
      <c r="AG500" s="21">
        <v>90.935000000000002</v>
      </c>
      <c r="AH500" s="15">
        <f t="shared" si="235"/>
        <v>17282.651425</v>
      </c>
      <c r="AI500" s="21">
        <v>98.68</v>
      </c>
      <c r="AJ500" s="15">
        <f t="shared" si="236"/>
        <v>18754.627399999998</v>
      </c>
      <c r="AK500" s="20">
        <v>139</v>
      </c>
      <c r="AL500" s="15">
        <f t="shared" si="237"/>
        <v>26417.644999999997</v>
      </c>
      <c r="AM500" s="29">
        <v>838.1</v>
      </c>
      <c r="AN500" s="15">
        <f t="shared" si="238"/>
        <v>15928.509549999999</v>
      </c>
      <c r="AO500" s="22">
        <v>101.86</v>
      </c>
      <c r="AP500" s="15">
        <f t="shared" si="239"/>
        <v>2695.2156</v>
      </c>
      <c r="AQ500" s="24">
        <f t="shared" si="240"/>
        <v>0.39890000000000114</v>
      </c>
      <c r="AR500" s="24">
        <f t="shared" si="241"/>
        <v>0.41200000000000259</v>
      </c>
      <c r="AS500" s="24">
        <f t="shared" si="242"/>
        <v>0.46709999999999852</v>
      </c>
      <c r="AT500" s="24">
        <f t="shared" si="243"/>
        <v>0.46060000000000301</v>
      </c>
      <c r="AU500" s="24">
        <f t="shared" si="244"/>
        <v>0.53300000000000125</v>
      </c>
      <c r="AV500" s="24">
        <f t="shared" si="245"/>
        <v>0.60109999999999886</v>
      </c>
      <c r="AW500" s="24">
        <f t="shared" si="246"/>
        <v>0.67570000000000263</v>
      </c>
      <c r="AX500" s="24">
        <f t="shared" si="247"/>
        <v>0.75859999999999772</v>
      </c>
      <c r="AY500" s="24"/>
      <c r="AZ500" s="24"/>
      <c r="BA500" s="24"/>
      <c r="BB500" s="24"/>
      <c r="BC500" s="17">
        <v>19.005499999999998</v>
      </c>
      <c r="BD500" s="12">
        <v>26.46</v>
      </c>
    </row>
    <row r="501" spans="1:56">
      <c r="A501" s="2">
        <v>497</v>
      </c>
      <c r="B501" s="5">
        <v>39804</v>
      </c>
      <c r="C501" s="14">
        <v>32</v>
      </c>
      <c r="D501" s="4">
        <f t="shared" si="254"/>
        <v>601.13599999999997</v>
      </c>
      <c r="E501" s="14">
        <v>44.66</v>
      </c>
      <c r="F501" s="15">
        <f t="shared" si="255"/>
        <v>838.96042999999986</v>
      </c>
      <c r="G501" s="14">
        <v>41.12</v>
      </c>
      <c r="H501" s="15">
        <f t="shared" si="256"/>
        <v>772.45975999999996</v>
      </c>
      <c r="I501" s="14">
        <v>35.97</v>
      </c>
      <c r="J501" s="15">
        <f t="shared" si="257"/>
        <v>675.71443499999998</v>
      </c>
      <c r="K501" s="14">
        <v>24.55</v>
      </c>
      <c r="L501" s="15">
        <f t="shared" si="258"/>
        <v>461.18402499999996</v>
      </c>
      <c r="M501" s="14">
        <v>16.07</v>
      </c>
      <c r="N501" s="15">
        <f t="shared" si="259"/>
        <v>301.88298499999996</v>
      </c>
      <c r="O501" s="16">
        <v>21.05</v>
      </c>
      <c r="P501" s="15">
        <f t="shared" si="226"/>
        <v>551.40475000000004</v>
      </c>
      <c r="Q501" s="11">
        <v>25.1</v>
      </c>
      <c r="R501" s="15">
        <f t="shared" si="227"/>
        <v>657.49450000000002</v>
      </c>
      <c r="S501" s="11">
        <v>51.2</v>
      </c>
      <c r="T501" s="15">
        <f t="shared" si="228"/>
        <v>1341.1840000000002</v>
      </c>
      <c r="U501" s="11">
        <v>32.17</v>
      </c>
      <c r="V501" s="15">
        <f t="shared" si="229"/>
        <v>842.69315000000006</v>
      </c>
      <c r="W501" s="11">
        <v>59.12</v>
      </c>
      <c r="X501" s="15">
        <f t="shared" si="230"/>
        <v>1548.6484</v>
      </c>
      <c r="Y501" s="11">
        <v>39.44</v>
      </c>
      <c r="Z501" s="15">
        <f t="shared" si="231"/>
        <v>1033.1307999999999</v>
      </c>
      <c r="AA501" s="23">
        <v>57.332999999999998</v>
      </c>
      <c r="AB501" s="15">
        <f t="shared" si="232"/>
        <v>15018.379349999999</v>
      </c>
      <c r="AC501" s="19">
        <v>82.748000000000005</v>
      </c>
      <c r="AD501" s="15">
        <f t="shared" si="233"/>
        <v>21675.838600000003</v>
      </c>
      <c r="AE501" s="20">
        <v>57</v>
      </c>
      <c r="AF501" s="15">
        <f t="shared" si="234"/>
        <v>14931.15</v>
      </c>
      <c r="AG501" s="21">
        <v>90.44</v>
      </c>
      <c r="AH501" s="15">
        <f t="shared" si="235"/>
        <v>16989.606199999998</v>
      </c>
      <c r="AI501" s="21">
        <v>98.81</v>
      </c>
      <c r="AJ501" s="15">
        <f t="shared" si="236"/>
        <v>18561.952549999998</v>
      </c>
      <c r="AK501" s="20">
        <v>139</v>
      </c>
      <c r="AL501" s="15">
        <f t="shared" si="237"/>
        <v>26111.844999999998</v>
      </c>
      <c r="AM501" s="29">
        <v>847.4</v>
      </c>
      <c r="AN501" s="15">
        <f t="shared" si="238"/>
        <v>15918.832699999999</v>
      </c>
      <c r="AO501" s="22">
        <v>99.1</v>
      </c>
      <c r="AP501" s="15">
        <f t="shared" si="239"/>
        <v>2595.9245000000001</v>
      </c>
      <c r="AQ501" s="24">
        <f t="shared" si="240"/>
        <v>0.61890000000000001</v>
      </c>
      <c r="AR501" s="24">
        <f t="shared" si="241"/>
        <v>0.63200000000000145</v>
      </c>
      <c r="AS501" s="24">
        <f t="shared" si="242"/>
        <v>0.73209999999999908</v>
      </c>
      <c r="AT501" s="24">
        <f t="shared" si="243"/>
        <v>0.68060000000000187</v>
      </c>
      <c r="AU501" s="24">
        <f t="shared" si="244"/>
        <v>0.75300000000000011</v>
      </c>
      <c r="AV501" s="24">
        <f t="shared" si="245"/>
        <v>0.86609999999999943</v>
      </c>
      <c r="AW501" s="24">
        <f t="shared" si="246"/>
        <v>0.89570000000000149</v>
      </c>
      <c r="AX501" s="24">
        <f t="shared" si="247"/>
        <v>1.0235999999999983</v>
      </c>
      <c r="AY501" s="24"/>
      <c r="AZ501" s="24"/>
      <c r="BA501" s="24"/>
      <c r="BB501" s="24"/>
      <c r="BC501" s="17">
        <v>18.785499999999999</v>
      </c>
      <c r="BD501" s="12">
        <v>26.195</v>
      </c>
    </row>
    <row r="502" spans="1:56">
      <c r="A502" s="2">
        <v>498</v>
      </c>
      <c r="B502" s="5">
        <v>39805</v>
      </c>
      <c r="C502" s="14">
        <v>31.69</v>
      </c>
      <c r="D502" s="4">
        <f t="shared" si="254"/>
        <v>598.71917000000008</v>
      </c>
      <c r="E502" s="14">
        <v>44.66</v>
      </c>
      <c r="F502" s="15">
        <f t="shared" si="255"/>
        <v>843.76137999999992</v>
      </c>
      <c r="G502" s="14">
        <v>40.15</v>
      </c>
      <c r="H502" s="15">
        <f t="shared" si="256"/>
        <v>758.55394999999999</v>
      </c>
      <c r="I502" s="14">
        <v>35.840000000000003</v>
      </c>
      <c r="J502" s="15">
        <f t="shared" si="257"/>
        <v>677.12512000000004</v>
      </c>
      <c r="K502" s="14">
        <v>23.98</v>
      </c>
      <c r="L502" s="15">
        <f t="shared" si="258"/>
        <v>453.05414000000002</v>
      </c>
      <c r="M502" s="14">
        <v>16.43</v>
      </c>
      <c r="N502" s="15">
        <f t="shared" si="259"/>
        <v>310.41199</v>
      </c>
      <c r="O502" s="16">
        <v>21.26</v>
      </c>
      <c r="P502" s="15">
        <f t="shared" si="226"/>
        <v>560.90258000000006</v>
      </c>
      <c r="Q502" s="11">
        <v>25.484999999999999</v>
      </c>
      <c r="R502" s="15">
        <f t="shared" si="227"/>
        <v>672.37075499999992</v>
      </c>
      <c r="S502" s="11">
        <v>50.74</v>
      </c>
      <c r="T502" s="15">
        <f t="shared" si="228"/>
        <v>1338.6734200000001</v>
      </c>
      <c r="U502" s="11">
        <v>32.799999999999997</v>
      </c>
      <c r="V502" s="15">
        <f t="shared" si="229"/>
        <v>865.36239999999987</v>
      </c>
      <c r="W502" s="11">
        <v>60.47</v>
      </c>
      <c r="X502" s="15">
        <f t="shared" si="230"/>
        <v>1595.3800099999999</v>
      </c>
      <c r="Y502" s="11">
        <v>39.4</v>
      </c>
      <c r="Z502" s="15">
        <f t="shared" si="231"/>
        <v>1039.4902</v>
      </c>
      <c r="AA502" s="23">
        <v>57.207999999999998</v>
      </c>
      <c r="AB502" s="15">
        <f t="shared" si="232"/>
        <v>15093.18664</v>
      </c>
      <c r="AC502" s="19">
        <v>82.628</v>
      </c>
      <c r="AD502" s="15">
        <f t="shared" si="233"/>
        <v>21799.745239999997</v>
      </c>
      <c r="AE502" s="20">
        <v>55</v>
      </c>
      <c r="AF502" s="15">
        <f t="shared" si="234"/>
        <v>14510.650000000001</v>
      </c>
      <c r="AG502" s="21">
        <v>91.415000000000006</v>
      </c>
      <c r="AH502" s="15">
        <f t="shared" si="235"/>
        <v>17271.035950000001</v>
      </c>
      <c r="AI502" s="21">
        <v>99</v>
      </c>
      <c r="AJ502" s="15">
        <f t="shared" si="236"/>
        <v>18704.07</v>
      </c>
      <c r="AK502" s="20">
        <v>139</v>
      </c>
      <c r="AL502" s="15">
        <f t="shared" si="237"/>
        <v>26261.27</v>
      </c>
      <c r="AM502" s="29">
        <v>839.4</v>
      </c>
      <c r="AN502" s="15">
        <f t="shared" si="238"/>
        <v>15858.7842</v>
      </c>
      <c r="AO502" s="22">
        <v>90.45</v>
      </c>
      <c r="AP502" s="15">
        <f t="shared" si="239"/>
        <v>2386.3423499999999</v>
      </c>
      <c r="AQ502" s="24">
        <f t="shared" si="240"/>
        <v>0.5113999999999983</v>
      </c>
      <c r="AR502" s="24">
        <f t="shared" si="241"/>
        <v>0.52449999999999974</v>
      </c>
      <c r="AS502" s="24">
        <f t="shared" si="242"/>
        <v>0.54410000000000025</v>
      </c>
      <c r="AT502" s="24">
        <f t="shared" si="243"/>
        <v>0.57310000000000016</v>
      </c>
      <c r="AU502" s="24">
        <f t="shared" si="244"/>
        <v>0.64549999999999841</v>
      </c>
      <c r="AV502" s="24">
        <f t="shared" si="245"/>
        <v>0.67810000000000059</v>
      </c>
      <c r="AW502" s="24">
        <f t="shared" si="246"/>
        <v>0.78819999999999979</v>
      </c>
      <c r="AX502" s="24">
        <f t="shared" si="247"/>
        <v>0.83559999999999945</v>
      </c>
      <c r="AY502" s="24"/>
      <c r="AZ502" s="24"/>
      <c r="BA502" s="24"/>
      <c r="BB502" s="24"/>
      <c r="BC502" s="17">
        <v>18.893000000000001</v>
      </c>
      <c r="BD502" s="12">
        <v>26.382999999999999</v>
      </c>
    </row>
    <row r="503" spans="1:56">
      <c r="A503" s="2">
        <v>499</v>
      </c>
      <c r="B503" s="5">
        <v>39811</v>
      </c>
      <c r="C503" s="14">
        <v>31.85</v>
      </c>
      <c r="D503" s="4">
        <f t="shared" si="254"/>
        <v>606.04179999999997</v>
      </c>
      <c r="E503" s="14">
        <v>44.58</v>
      </c>
      <c r="F503" s="15">
        <f t="shared" si="255"/>
        <v>848.26823999999988</v>
      </c>
      <c r="G503" s="14">
        <v>39.99</v>
      </c>
      <c r="H503" s="15">
        <f t="shared" si="256"/>
        <v>760.92971999999997</v>
      </c>
      <c r="I503" s="14">
        <v>35.83</v>
      </c>
      <c r="J503" s="15">
        <f t="shared" si="257"/>
        <v>681.77323999999987</v>
      </c>
      <c r="K503" s="14">
        <v>24.47</v>
      </c>
      <c r="L503" s="15">
        <f t="shared" si="258"/>
        <v>465.61515999999995</v>
      </c>
      <c r="M503" s="14">
        <v>15.66</v>
      </c>
      <c r="N503" s="15">
        <f t="shared" si="259"/>
        <v>297.97847999999999</v>
      </c>
      <c r="O503" s="16">
        <v>21.3</v>
      </c>
      <c r="P503" s="15">
        <f t="shared" si="226"/>
        <v>566.68649999999991</v>
      </c>
      <c r="Q503" s="11">
        <v>26.93</v>
      </c>
      <c r="R503" s="15">
        <f t="shared" si="227"/>
        <v>716.47264999999993</v>
      </c>
      <c r="S503" s="11">
        <v>51.98</v>
      </c>
      <c r="T503" s="15">
        <f t="shared" si="228"/>
        <v>1382.9278999999997</v>
      </c>
      <c r="U503" s="11">
        <v>35</v>
      </c>
      <c r="V503" s="15">
        <f t="shared" si="229"/>
        <v>931.17499999999984</v>
      </c>
      <c r="W503" s="11">
        <v>61.1</v>
      </c>
      <c r="X503" s="15">
        <f t="shared" si="230"/>
        <v>1625.5654999999999</v>
      </c>
      <c r="Y503" s="11">
        <v>40.61</v>
      </c>
      <c r="Z503" s="15">
        <f t="shared" si="231"/>
        <v>1080.42905</v>
      </c>
      <c r="AA503" s="23">
        <v>57.177</v>
      </c>
      <c r="AB503" s="15">
        <f t="shared" si="232"/>
        <v>15211.940849999999</v>
      </c>
      <c r="AC503" s="19">
        <v>82.924999999999997</v>
      </c>
      <c r="AD503" s="15">
        <f t="shared" si="233"/>
        <v>22062.196249999997</v>
      </c>
      <c r="AE503" s="20">
        <v>55</v>
      </c>
      <c r="AF503" s="15">
        <f t="shared" si="234"/>
        <v>14632.749999999998</v>
      </c>
      <c r="AG503" s="21">
        <v>91.74</v>
      </c>
      <c r="AH503" s="15">
        <f t="shared" si="235"/>
        <v>17456.287199999999</v>
      </c>
      <c r="AI503" s="21">
        <v>99.76</v>
      </c>
      <c r="AJ503" s="15">
        <f t="shared" si="236"/>
        <v>18982.3328</v>
      </c>
      <c r="AK503" s="20">
        <v>139</v>
      </c>
      <c r="AL503" s="15">
        <f t="shared" si="237"/>
        <v>26448.92</v>
      </c>
      <c r="AM503" s="29">
        <v>877.5</v>
      </c>
      <c r="AN503" s="15">
        <f t="shared" si="238"/>
        <v>16697.07</v>
      </c>
      <c r="AO503" s="22">
        <v>91.4</v>
      </c>
      <c r="AP503" s="15">
        <f t="shared" si="239"/>
        <v>2431.6969999999997</v>
      </c>
      <c r="AQ503" s="24">
        <f t="shared" si="240"/>
        <v>0.37640000000000029</v>
      </c>
      <c r="AR503" s="24">
        <f t="shared" si="241"/>
        <v>0.38950000000000173</v>
      </c>
      <c r="AS503" s="24">
        <f t="shared" si="242"/>
        <v>0.3221000000000025</v>
      </c>
      <c r="AT503" s="24">
        <f t="shared" si="243"/>
        <v>0.43810000000000215</v>
      </c>
      <c r="AU503" s="24">
        <f t="shared" si="244"/>
        <v>0.5105000000000004</v>
      </c>
      <c r="AV503" s="24">
        <f t="shared" si="245"/>
        <v>0.45610000000000284</v>
      </c>
      <c r="AW503" s="24">
        <f t="shared" si="246"/>
        <v>0.65320000000000178</v>
      </c>
      <c r="AX503" s="24">
        <f t="shared" si="247"/>
        <v>0.6136000000000017</v>
      </c>
      <c r="AY503" s="24"/>
      <c r="AZ503" s="24"/>
      <c r="BA503" s="24"/>
      <c r="BB503" s="24"/>
      <c r="BC503" s="17">
        <v>19.027999999999999</v>
      </c>
      <c r="BD503" s="12">
        <v>26.604999999999997</v>
      </c>
    </row>
    <row r="504" spans="1:56">
      <c r="A504" s="2">
        <v>500</v>
      </c>
      <c r="B504" s="5">
        <v>39812</v>
      </c>
      <c r="C504" s="14">
        <v>32.43</v>
      </c>
      <c r="D504" s="4">
        <f t="shared" si="254"/>
        <v>612.47298000000001</v>
      </c>
      <c r="E504" s="14">
        <v>44.41</v>
      </c>
      <c r="F504" s="15">
        <f t="shared" si="255"/>
        <v>838.72725999999989</v>
      </c>
      <c r="G504" s="14">
        <v>41.25</v>
      </c>
      <c r="H504" s="15">
        <f t="shared" si="256"/>
        <v>779.04750000000001</v>
      </c>
      <c r="I504" s="14">
        <v>36.42</v>
      </c>
      <c r="J504" s="15">
        <f t="shared" si="257"/>
        <v>687.82812000000001</v>
      </c>
      <c r="K504" s="14">
        <v>24.844999999999999</v>
      </c>
      <c r="L504" s="15">
        <f t="shared" si="258"/>
        <v>469.22266999999994</v>
      </c>
      <c r="M504" s="14">
        <v>15.82</v>
      </c>
      <c r="N504" s="15">
        <f t="shared" si="259"/>
        <v>298.77652</v>
      </c>
      <c r="O504" s="16">
        <v>21.61</v>
      </c>
      <c r="P504" s="15">
        <f t="shared" si="226"/>
        <v>574.28575000000001</v>
      </c>
      <c r="Q504" s="11">
        <v>27.83</v>
      </c>
      <c r="R504" s="15">
        <f t="shared" si="227"/>
        <v>739.58224999999993</v>
      </c>
      <c r="S504" s="11">
        <v>52.79</v>
      </c>
      <c r="T504" s="15">
        <f t="shared" si="228"/>
        <v>1402.8942499999998</v>
      </c>
      <c r="U504" s="11">
        <v>35.71</v>
      </c>
      <c r="V504" s="15">
        <f t="shared" si="229"/>
        <v>948.99324999999999</v>
      </c>
      <c r="W504" s="11">
        <v>60.65</v>
      </c>
      <c r="X504" s="15">
        <f t="shared" si="230"/>
        <v>1611.7737499999998</v>
      </c>
      <c r="Y504" s="11">
        <v>41.39</v>
      </c>
      <c r="Z504" s="15">
        <f t="shared" si="231"/>
        <v>1099.9392499999999</v>
      </c>
      <c r="AA504" s="23">
        <v>57.168999999999997</v>
      </c>
      <c r="AB504" s="15">
        <f t="shared" si="232"/>
        <v>15192.661749999999</v>
      </c>
      <c r="AC504" s="19">
        <v>83.195999999999998</v>
      </c>
      <c r="AD504" s="15">
        <f t="shared" si="233"/>
        <v>22109.337</v>
      </c>
      <c r="AE504" s="20">
        <v>55</v>
      </c>
      <c r="AF504" s="15">
        <f t="shared" si="234"/>
        <v>14616.25</v>
      </c>
      <c r="AG504" s="21">
        <v>91.89</v>
      </c>
      <c r="AH504" s="15">
        <f t="shared" si="235"/>
        <v>17354.345399999998</v>
      </c>
      <c r="AI504" s="21">
        <v>99.58</v>
      </c>
      <c r="AJ504" s="15">
        <f t="shared" si="236"/>
        <v>18806.678800000002</v>
      </c>
      <c r="AK504" s="20">
        <v>142.5</v>
      </c>
      <c r="AL504" s="15">
        <f t="shared" si="237"/>
        <v>26912.550000000003</v>
      </c>
      <c r="AM504" s="29">
        <v>872.8</v>
      </c>
      <c r="AN504" s="15">
        <f t="shared" si="238"/>
        <v>16483.700799999999</v>
      </c>
      <c r="AO504" s="22">
        <v>90.2</v>
      </c>
      <c r="AP504" s="15">
        <f t="shared" si="239"/>
        <v>2397.0650000000001</v>
      </c>
      <c r="AQ504" s="24">
        <f t="shared" si="240"/>
        <v>0.51839999999999975</v>
      </c>
      <c r="AR504" s="24">
        <f t="shared" si="241"/>
        <v>0.53150000000000119</v>
      </c>
      <c r="AS504" s="24">
        <f t="shared" si="242"/>
        <v>0.35210000000000008</v>
      </c>
      <c r="AT504" s="24">
        <f t="shared" si="243"/>
        <v>0.58010000000000161</v>
      </c>
      <c r="AU504" s="24">
        <f t="shared" si="244"/>
        <v>0.65249999999999986</v>
      </c>
      <c r="AV504" s="24">
        <f t="shared" si="245"/>
        <v>0.48610000000000042</v>
      </c>
      <c r="AW504" s="24">
        <f t="shared" si="246"/>
        <v>0.79520000000000124</v>
      </c>
      <c r="AX504" s="24">
        <f t="shared" si="247"/>
        <v>0.64359999999999928</v>
      </c>
      <c r="AY504" s="24"/>
      <c r="AZ504" s="24"/>
      <c r="BA504" s="24"/>
      <c r="BB504" s="24"/>
      <c r="BC504" s="17">
        <v>18.885999999999999</v>
      </c>
      <c r="BD504" s="12">
        <v>26.574999999999999</v>
      </c>
    </row>
    <row r="505" spans="1:56">
      <c r="B505" s="25" t="s">
        <v>37</v>
      </c>
      <c r="C505" s="11">
        <v>33.67</v>
      </c>
      <c r="D505" s="4">
        <f t="shared" ref="D505:D568" si="260">C505*BC505</f>
        <v>652.96231</v>
      </c>
      <c r="E505" s="11">
        <v>45.9</v>
      </c>
      <c r="F505" s="15">
        <f t="shared" ref="F505:F568" si="261">E505*BC505</f>
        <v>890.13869999999997</v>
      </c>
      <c r="G505" s="11">
        <v>45.25</v>
      </c>
      <c r="H505" s="15">
        <f t="shared" ref="H505:H568" si="262">G505*BC505</f>
        <v>877.53325000000007</v>
      </c>
      <c r="I505" s="11">
        <v>36.97</v>
      </c>
      <c r="J505" s="15">
        <f t="shared" ref="J505:J568" si="263">I505*BC505</f>
        <v>716.95920999999998</v>
      </c>
      <c r="K505" s="11">
        <v>26.53</v>
      </c>
      <c r="L505" s="15">
        <f t="shared" ref="L505:L568" si="264">K505*BC505</f>
        <v>514.49629000000004</v>
      </c>
      <c r="M505" s="11">
        <v>17.07</v>
      </c>
      <c r="N505" s="15">
        <f t="shared" ref="N505:N568" si="265">M505*BC505</f>
        <v>331.03851000000003</v>
      </c>
      <c r="O505" s="16">
        <v>22.34</v>
      </c>
      <c r="P505" s="15">
        <f t="shared" si="226"/>
        <v>600.94599999999991</v>
      </c>
      <c r="Q505" s="11">
        <v>29.145</v>
      </c>
      <c r="R505" s="15">
        <f t="shared" si="227"/>
        <v>784.00049999999999</v>
      </c>
      <c r="S505" s="11">
        <v>55.95</v>
      </c>
      <c r="T505" s="15">
        <f t="shared" si="228"/>
        <v>1505.0550000000001</v>
      </c>
      <c r="U505" s="11">
        <v>36.1</v>
      </c>
      <c r="V505" s="15">
        <f t="shared" si="229"/>
        <v>971.09</v>
      </c>
      <c r="W505" s="11">
        <v>62.85</v>
      </c>
      <c r="X505" s="15">
        <f t="shared" si="230"/>
        <v>1690.665</v>
      </c>
      <c r="Y505" s="11">
        <v>42.79</v>
      </c>
      <c r="Z505" s="15">
        <f t="shared" si="231"/>
        <v>1151.0509999999999</v>
      </c>
      <c r="AA505" s="18">
        <v>56.658000000000001</v>
      </c>
      <c r="AB505" s="15">
        <f t="shared" si="232"/>
        <v>15241.001999999999</v>
      </c>
      <c r="AC505" s="19">
        <v>83.388000000000005</v>
      </c>
      <c r="AD505" s="15">
        <f t="shared" si="233"/>
        <v>22431.372000000003</v>
      </c>
      <c r="AE505" s="20">
        <v>55</v>
      </c>
      <c r="AF505" s="15">
        <f t="shared" si="234"/>
        <v>14795</v>
      </c>
      <c r="AG505" s="22">
        <v>91.35</v>
      </c>
      <c r="AH505" s="15">
        <f t="shared" si="235"/>
        <v>17715.505499999999</v>
      </c>
      <c r="AI505" s="22">
        <v>99.81</v>
      </c>
      <c r="AJ505" s="15">
        <f t="shared" si="236"/>
        <v>19356.153300000002</v>
      </c>
      <c r="AK505" s="20">
        <v>144.5</v>
      </c>
      <c r="AL505" s="15">
        <f t="shared" si="237"/>
        <v>28022.885000000002</v>
      </c>
      <c r="AM505" s="29">
        <v>876.8</v>
      </c>
      <c r="AN505" s="15">
        <f t="shared" si="238"/>
        <v>17003.7824</v>
      </c>
      <c r="AO505" s="22">
        <v>109.55</v>
      </c>
      <c r="AP505" s="15">
        <f t="shared" si="239"/>
        <v>2946.895</v>
      </c>
      <c r="AQ505" s="24">
        <f t="shared" si="240"/>
        <v>1.13999999999983E-2</v>
      </c>
      <c r="AR505" s="24">
        <f t="shared" si="241"/>
        <v>2.4499999999999744E-2</v>
      </c>
      <c r="AS505" s="24">
        <f t="shared" si="242"/>
        <v>2.710000000000079E-2</v>
      </c>
      <c r="AT505" s="24">
        <f t="shared" si="243"/>
        <v>7.3100000000000165E-2</v>
      </c>
      <c r="AU505" s="24">
        <f t="shared" si="244"/>
        <v>0.14549999999999841</v>
      </c>
      <c r="AV505" s="24">
        <f t="shared" si="245"/>
        <v>0.16110000000000113</v>
      </c>
      <c r="AW505" s="24">
        <f t="shared" si="246"/>
        <v>0.28819999999999979</v>
      </c>
      <c r="AX505" s="24">
        <f t="shared" si="247"/>
        <v>0.31859999999999999</v>
      </c>
      <c r="AY505" s="24"/>
      <c r="AZ505" s="24"/>
      <c r="BA505" s="24"/>
      <c r="BB505" s="24"/>
      <c r="BC505" s="12">
        <v>19.393000000000001</v>
      </c>
      <c r="BD505" s="12">
        <v>26.9</v>
      </c>
    </row>
    <row r="506" spans="1:56">
      <c r="B506" s="25" t="s">
        <v>38</v>
      </c>
      <c r="C506" s="11">
        <v>33.82</v>
      </c>
      <c r="D506" s="4">
        <f t="shared" si="260"/>
        <v>655.98963000000015</v>
      </c>
      <c r="E506" s="11">
        <v>45.44</v>
      </c>
      <c r="F506" s="15">
        <f t="shared" si="261"/>
        <v>881.37696000000005</v>
      </c>
      <c r="G506" s="11">
        <v>46.17</v>
      </c>
      <c r="H506" s="15">
        <f t="shared" si="262"/>
        <v>895.53640500000017</v>
      </c>
      <c r="I506" s="11">
        <v>36.380000000000003</v>
      </c>
      <c r="J506" s="15">
        <f t="shared" si="263"/>
        <v>705.64467000000013</v>
      </c>
      <c r="K506" s="11">
        <v>26.72</v>
      </c>
      <c r="L506" s="15">
        <f t="shared" si="264"/>
        <v>518.27448000000004</v>
      </c>
      <c r="M506" s="11">
        <v>16.63</v>
      </c>
      <c r="N506" s="15">
        <f t="shared" si="265"/>
        <v>322.56379500000003</v>
      </c>
      <c r="O506" s="16">
        <v>21.855</v>
      </c>
      <c r="P506" s="15">
        <f t="shared" si="226"/>
        <v>576.75345000000004</v>
      </c>
      <c r="Q506" s="11">
        <v>28.8</v>
      </c>
      <c r="R506" s="15">
        <f t="shared" si="227"/>
        <v>760.03200000000004</v>
      </c>
      <c r="S506" s="11">
        <v>55.12</v>
      </c>
      <c r="T506" s="15">
        <f t="shared" si="228"/>
        <v>1454.6168</v>
      </c>
      <c r="U506" s="11">
        <v>36.4</v>
      </c>
      <c r="V506" s="15">
        <f t="shared" si="229"/>
        <v>960.596</v>
      </c>
      <c r="W506" s="11">
        <v>63.84</v>
      </c>
      <c r="X506" s="15">
        <f t="shared" si="230"/>
        <v>1684.7376000000002</v>
      </c>
      <c r="Y506" s="11">
        <v>42.85</v>
      </c>
      <c r="Z506" s="15">
        <f t="shared" si="231"/>
        <v>1130.8115</v>
      </c>
      <c r="AA506" s="19">
        <v>55.296999999999997</v>
      </c>
      <c r="AB506" s="15">
        <f t="shared" si="232"/>
        <v>14592.8783</v>
      </c>
      <c r="AC506" s="19">
        <v>82.091999999999999</v>
      </c>
      <c r="AD506" s="15">
        <f t="shared" si="233"/>
        <v>21664.078800000003</v>
      </c>
      <c r="AE506" s="20">
        <v>55</v>
      </c>
      <c r="AF506" s="15">
        <f t="shared" si="234"/>
        <v>14514.5</v>
      </c>
      <c r="AG506" s="22">
        <v>93.04</v>
      </c>
      <c r="AH506" s="15">
        <f t="shared" si="235"/>
        <v>18046.503600000004</v>
      </c>
      <c r="AI506" s="22">
        <v>99.76</v>
      </c>
      <c r="AJ506" s="15">
        <f t="shared" si="236"/>
        <v>19349.948400000005</v>
      </c>
      <c r="AK506" s="20">
        <v>143.5</v>
      </c>
      <c r="AL506" s="15">
        <f t="shared" si="237"/>
        <v>27833.977500000005</v>
      </c>
      <c r="AM506" s="29">
        <v>859.2</v>
      </c>
      <c r="AN506" s="15">
        <f t="shared" si="238"/>
        <v>16665.472800000003</v>
      </c>
      <c r="AO506" s="22">
        <v>115.7</v>
      </c>
      <c r="AP506" s="15">
        <f t="shared" si="239"/>
        <v>3053.3230000000003</v>
      </c>
      <c r="AQ506" s="24">
        <f t="shared" si="240"/>
        <v>7.8999999999957993E-3</v>
      </c>
      <c r="AR506" s="24">
        <f t="shared" si="241"/>
        <v>2.0999999999997243E-2</v>
      </c>
      <c r="AS506" s="24">
        <f t="shared" si="242"/>
        <v>0.5370999999999988</v>
      </c>
      <c r="AT506" s="24">
        <f t="shared" si="243"/>
        <v>6.9599999999997664E-2</v>
      </c>
      <c r="AU506" s="24">
        <f t="shared" si="244"/>
        <v>0.14199999999999591</v>
      </c>
      <c r="AV506" s="24">
        <f t="shared" si="245"/>
        <v>0.67109999999999914</v>
      </c>
      <c r="AW506" s="24">
        <f t="shared" si="246"/>
        <v>0.28469999999999729</v>
      </c>
      <c r="AX506" s="24">
        <f t="shared" si="247"/>
        <v>0.828599999999998</v>
      </c>
      <c r="AY506" s="24"/>
      <c r="AZ506" s="24"/>
      <c r="BA506" s="24"/>
      <c r="BB506" s="24"/>
      <c r="BC506" s="12">
        <v>19.396500000000003</v>
      </c>
      <c r="BD506" s="12">
        <v>26.39</v>
      </c>
    </row>
    <row r="507" spans="1:56">
      <c r="B507" s="25" t="s">
        <v>39</v>
      </c>
      <c r="C507" s="11">
        <v>33.4</v>
      </c>
      <c r="D507" s="4">
        <f t="shared" si="260"/>
        <v>641.84779999999989</v>
      </c>
      <c r="E507" s="11">
        <v>44.71</v>
      </c>
      <c r="F507" s="15">
        <f t="shared" si="261"/>
        <v>859.19206999999994</v>
      </c>
      <c r="G507" s="11">
        <v>46.31</v>
      </c>
      <c r="H507" s="15">
        <f t="shared" si="262"/>
        <v>889.93926999999996</v>
      </c>
      <c r="I507" s="11">
        <v>37.76</v>
      </c>
      <c r="J507" s="15">
        <f t="shared" si="263"/>
        <v>725.63391999999988</v>
      </c>
      <c r="K507" s="11">
        <v>26.18</v>
      </c>
      <c r="L507" s="15">
        <f t="shared" si="264"/>
        <v>503.10105999999996</v>
      </c>
      <c r="M507" s="11">
        <v>16.86</v>
      </c>
      <c r="N507" s="15">
        <f t="shared" si="265"/>
        <v>323.99861999999996</v>
      </c>
      <c r="O507" s="16">
        <v>21.774999999999999</v>
      </c>
      <c r="P507" s="15">
        <f t="shared" si="226"/>
        <v>565.44231249999996</v>
      </c>
      <c r="Q507" s="11">
        <v>27.9</v>
      </c>
      <c r="R507" s="15">
        <f t="shared" si="227"/>
        <v>724.49324999999999</v>
      </c>
      <c r="S507" s="11">
        <v>56.36</v>
      </c>
      <c r="T507" s="15">
        <f t="shared" si="228"/>
        <v>1463.5282999999999</v>
      </c>
      <c r="U507" s="11">
        <v>34.450000000000003</v>
      </c>
      <c r="V507" s="15">
        <f t="shared" si="229"/>
        <v>894.58037500000012</v>
      </c>
      <c r="W507" s="11">
        <v>64.650000000000006</v>
      </c>
      <c r="X507" s="15">
        <f t="shared" si="230"/>
        <v>1678.7988750000002</v>
      </c>
      <c r="Y507" s="11">
        <v>44.22</v>
      </c>
      <c r="Z507" s="15">
        <f t="shared" si="231"/>
        <v>1148.2828500000001</v>
      </c>
      <c r="AA507" s="19">
        <v>58.536999999999999</v>
      </c>
      <c r="AB507" s="15">
        <f t="shared" si="232"/>
        <v>15200.595475</v>
      </c>
      <c r="AC507" s="19">
        <v>81.673000000000002</v>
      </c>
      <c r="AD507" s="15">
        <f t="shared" si="233"/>
        <v>21208.436275000004</v>
      </c>
      <c r="AE507" s="20">
        <v>55</v>
      </c>
      <c r="AF507" s="15">
        <f t="shared" si="234"/>
        <v>14282.125</v>
      </c>
      <c r="AG507" s="22">
        <v>92.92</v>
      </c>
      <c r="AH507" s="15">
        <f t="shared" si="235"/>
        <v>17856.436399999999</v>
      </c>
      <c r="AI507" s="22">
        <v>99.76</v>
      </c>
      <c r="AJ507" s="15">
        <f t="shared" si="236"/>
        <v>19170.879199999999</v>
      </c>
      <c r="AK507" s="20">
        <v>143</v>
      </c>
      <c r="AL507" s="15">
        <f t="shared" si="237"/>
        <v>27480.309999999998</v>
      </c>
      <c r="AM507" s="29">
        <v>864.4</v>
      </c>
      <c r="AN507" s="15">
        <f t="shared" si="238"/>
        <v>16611.174799999997</v>
      </c>
      <c r="AO507" s="22">
        <v>118.75</v>
      </c>
      <c r="AP507" s="15">
        <f t="shared" si="239"/>
        <v>3083.640625</v>
      </c>
      <c r="AQ507" s="24">
        <f t="shared" si="240"/>
        <v>0.18740000000000023</v>
      </c>
      <c r="AR507" s="24">
        <f t="shared" si="241"/>
        <v>0.20050000000000168</v>
      </c>
      <c r="AS507" s="24">
        <f t="shared" si="242"/>
        <v>0.95959999999999823</v>
      </c>
      <c r="AT507" s="24">
        <f t="shared" si="243"/>
        <v>0.2491000000000021</v>
      </c>
      <c r="AU507" s="24">
        <f t="shared" si="244"/>
        <v>0.32150000000000034</v>
      </c>
      <c r="AV507" s="24">
        <f t="shared" si="245"/>
        <v>1.0935999999999986</v>
      </c>
      <c r="AW507" s="24">
        <f t="shared" si="246"/>
        <v>0.46420000000000172</v>
      </c>
      <c r="AX507" s="24">
        <f t="shared" si="247"/>
        <v>1.2510999999999974</v>
      </c>
      <c r="AY507" s="24"/>
      <c r="AZ507" s="24"/>
      <c r="BA507" s="24"/>
      <c r="BB507" s="24"/>
      <c r="BC507" s="12">
        <v>19.216999999999999</v>
      </c>
      <c r="BD507" s="12">
        <v>25.967500000000001</v>
      </c>
    </row>
    <row r="508" spans="1:56">
      <c r="B508" s="25" t="s">
        <v>40</v>
      </c>
      <c r="C508" s="11">
        <v>33.78</v>
      </c>
      <c r="D508" s="4">
        <f t="shared" si="260"/>
        <v>651.29529000000002</v>
      </c>
      <c r="E508" s="11">
        <v>44.93</v>
      </c>
      <c r="F508" s="15">
        <f t="shared" si="261"/>
        <v>866.27286500000002</v>
      </c>
      <c r="G508" s="11">
        <v>44.76</v>
      </c>
      <c r="H508" s="15">
        <f t="shared" si="262"/>
        <v>862.99518</v>
      </c>
      <c r="I508" s="11">
        <v>38.549999999999997</v>
      </c>
      <c r="J508" s="15">
        <f t="shared" si="263"/>
        <v>743.26327499999991</v>
      </c>
      <c r="K508" s="11">
        <v>25.23</v>
      </c>
      <c r="L508" s="15">
        <f t="shared" si="264"/>
        <v>486.44701500000002</v>
      </c>
      <c r="M508" s="11">
        <v>16.11</v>
      </c>
      <c r="N508" s="15">
        <f t="shared" si="265"/>
        <v>310.60885500000001</v>
      </c>
      <c r="O508" s="16">
        <v>22.04</v>
      </c>
      <c r="P508" s="15">
        <f t="shared" si="226"/>
        <v>579.101</v>
      </c>
      <c r="Q508" s="11">
        <v>27.36</v>
      </c>
      <c r="R508" s="15">
        <f t="shared" si="227"/>
        <v>718.8839999999999</v>
      </c>
      <c r="S508" s="11">
        <v>55</v>
      </c>
      <c r="T508" s="15">
        <f t="shared" si="228"/>
        <v>1445.125</v>
      </c>
      <c r="U508" s="11">
        <v>33.6</v>
      </c>
      <c r="V508" s="15">
        <f t="shared" si="229"/>
        <v>882.84</v>
      </c>
      <c r="W508" s="11">
        <v>61.55</v>
      </c>
      <c r="X508" s="15">
        <f t="shared" si="230"/>
        <v>1617.2262499999999</v>
      </c>
      <c r="Y508" s="11">
        <v>43.7</v>
      </c>
      <c r="Z508" s="15">
        <f t="shared" si="231"/>
        <v>1148.2175</v>
      </c>
      <c r="AA508" s="19">
        <v>58.429000000000002</v>
      </c>
      <c r="AB508" s="15">
        <f t="shared" si="232"/>
        <v>15352.21975</v>
      </c>
      <c r="AC508" s="19">
        <v>82.072999999999993</v>
      </c>
      <c r="AD508" s="15">
        <f t="shared" si="233"/>
        <v>21564.68075</v>
      </c>
      <c r="AE508" s="20">
        <v>55</v>
      </c>
      <c r="AF508" s="15">
        <f t="shared" si="234"/>
        <v>14451.25</v>
      </c>
      <c r="AG508" s="22">
        <v>92.88</v>
      </c>
      <c r="AH508" s="15">
        <f t="shared" si="235"/>
        <v>17907.7284</v>
      </c>
      <c r="AI508" s="22">
        <v>99.85</v>
      </c>
      <c r="AJ508" s="15">
        <f t="shared" si="236"/>
        <v>19251.579249999999</v>
      </c>
      <c r="AK508" s="20">
        <v>143</v>
      </c>
      <c r="AL508" s="15">
        <f t="shared" si="237"/>
        <v>27571.114999999998</v>
      </c>
      <c r="AM508" s="29">
        <v>844.5</v>
      </c>
      <c r="AN508" s="15">
        <f t="shared" si="238"/>
        <v>16282.382250000001</v>
      </c>
      <c r="AO508" s="22">
        <v>108.65</v>
      </c>
      <c r="AP508" s="15">
        <f t="shared" si="239"/>
        <v>2854.7787499999999</v>
      </c>
      <c r="AQ508" s="24">
        <f t="shared" si="240"/>
        <v>0.12389999999999901</v>
      </c>
      <c r="AR508" s="24">
        <f t="shared" si="241"/>
        <v>0.13700000000000045</v>
      </c>
      <c r="AS508" s="24">
        <f t="shared" si="242"/>
        <v>0.65210000000000079</v>
      </c>
      <c r="AT508" s="24">
        <f t="shared" si="243"/>
        <v>0.18560000000000088</v>
      </c>
      <c r="AU508" s="24">
        <f t="shared" si="244"/>
        <v>0.25799999999999912</v>
      </c>
      <c r="AV508" s="24">
        <f t="shared" si="245"/>
        <v>0.78610000000000113</v>
      </c>
      <c r="AW508" s="24">
        <f t="shared" si="246"/>
        <v>0.4007000000000005</v>
      </c>
      <c r="AX508" s="24">
        <f t="shared" si="247"/>
        <v>0.94359999999999999</v>
      </c>
      <c r="AY508" s="24"/>
      <c r="AZ508" s="24"/>
      <c r="BA508" s="24"/>
      <c r="BB508" s="24"/>
      <c r="BC508" s="12">
        <v>19.2805</v>
      </c>
      <c r="BD508" s="12">
        <v>26.274999999999999</v>
      </c>
    </row>
    <row r="509" spans="1:56">
      <c r="B509" s="25" t="s">
        <v>41</v>
      </c>
      <c r="C509" s="11">
        <v>33.44</v>
      </c>
      <c r="D509" s="4">
        <f t="shared" si="260"/>
        <v>639.00495999999998</v>
      </c>
      <c r="E509" s="11">
        <v>45.24</v>
      </c>
      <c r="F509" s="15">
        <f t="shared" si="261"/>
        <v>864.49116000000015</v>
      </c>
      <c r="G509" s="11">
        <v>44.79</v>
      </c>
      <c r="H509" s="15">
        <f t="shared" si="262"/>
        <v>855.89211000000012</v>
      </c>
      <c r="I509" s="11">
        <v>39.24</v>
      </c>
      <c r="J509" s="15">
        <f t="shared" si="263"/>
        <v>749.83716000000015</v>
      </c>
      <c r="K509" s="11">
        <v>25.695</v>
      </c>
      <c r="L509" s="15">
        <f t="shared" si="264"/>
        <v>491.00575500000008</v>
      </c>
      <c r="M509" s="11">
        <v>16.14</v>
      </c>
      <c r="N509" s="15">
        <f t="shared" si="265"/>
        <v>308.41926000000007</v>
      </c>
      <c r="O509" s="16">
        <v>21.9</v>
      </c>
      <c r="P509" s="15">
        <f t="shared" si="226"/>
        <v>573.88949999999988</v>
      </c>
      <c r="Q509" s="11">
        <v>25.795000000000002</v>
      </c>
      <c r="R509" s="15">
        <f t="shared" si="227"/>
        <v>675.95797500000003</v>
      </c>
      <c r="S509" s="11">
        <v>53.05</v>
      </c>
      <c r="T509" s="15">
        <f t="shared" si="228"/>
        <v>1390.1752499999998</v>
      </c>
      <c r="U509" s="11">
        <v>32.11</v>
      </c>
      <c r="V509" s="15">
        <f t="shared" si="229"/>
        <v>841.44254999999998</v>
      </c>
      <c r="W509" s="11">
        <v>63.9</v>
      </c>
      <c r="X509" s="15">
        <f t="shared" si="230"/>
        <v>1674.4994999999999</v>
      </c>
      <c r="Y509" s="11">
        <v>44.02</v>
      </c>
      <c r="Z509" s="15">
        <f t="shared" si="231"/>
        <v>1153.5441000000001</v>
      </c>
      <c r="AA509" s="19">
        <v>57.633000000000003</v>
      </c>
      <c r="AB509" s="15">
        <f t="shared" si="232"/>
        <v>15102.727649999999</v>
      </c>
      <c r="AC509" s="19">
        <v>82.588999999999999</v>
      </c>
      <c r="AD509" s="15">
        <f t="shared" si="233"/>
        <v>21642.44745</v>
      </c>
      <c r="AE509" s="20">
        <v>55</v>
      </c>
      <c r="AF509" s="15">
        <f t="shared" si="234"/>
        <v>14412.749999999998</v>
      </c>
      <c r="AG509" s="22">
        <v>96.65</v>
      </c>
      <c r="AH509" s="15">
        <f t="shared" si="235"/>
        <v>18468.848500000004</v>
      </c>
      <c r="AI509" s="22">
        <v>99.85</v>
      </c>
      <c r="AJ509" s="15">
        <f t="shared" si="236"/>
        <v>19080.336500000001</v>
      </c>
      <c r="AK509" s="20">
        <v>142.5</v>
      </c>
      <c r="AL509" s="15">
        <f t="shared" si="237"/>
        <v>27230.325000000004</v>
      </c>
      <c r="AM509" s="29">
        <v>858.5</v>
      </c>
      <c r="AN509" s="15">
        <f t="shared" si="238"/>
        <v>16405.076500000003</v>
      </c>
      <c r="AO509" s="22">
        <v>109.66</v>
      </c>
      <c r="AP509" s="15">
        <f t="shared" si="239"/>
        <v>2873.6402999999996</v>
      </c>
      <c r="AQ509" s="24">
        <f t="shared" si="240"/>
        <v>0.29539999999999722</v>
      </c>
      <c r="AR509" s="24">
        <f t="shared" si="241"/>
        <v>0.30849999999999866</v>
      </c>
      <c r="AS509" s="24">
        <f t="shared" si="242"/>
        <v>0.72210000000000107</v>
      </c>
      <c r="AT509" s="24">
        <f t="shared" si="243"/>
        <v>0.35709999999999908</v>
      </c>
      <c r="AU509" s="24">
        <f t="shared" si="244"/>
        <v>0.42949999999999733</v>
      </c>
      <c r="AV509" s="24">
        <f t="shared" si="245"/>
        <v>0.85610000000000142</v>
      </c>
      <c r="AW509" s="24">
        <f t="shared" si="246"/>
        <v>0.57219999999999871</v>
      </c>
      <c r="AX509" s="24">
        <f t="shared" si="247"/>
        <v>1.0136000000000003</v>
      </c>
      <c r="AY509" s="24"/>
      <c r="AZ509" s="24"/>
      <c r="BA509" s="24"/>
      <c r="BB509" s="24"/>
      <c r="BC509" s="12">
        <v>19.109000000000002</v>
      </c>
      <c r="BD509" s="12">
        <v>26.204999999999998</v>
      </c>
    </row>
    <row r="510" spans="1:56">
      <c r="B510" s="25" t="s">
        <v>42</v>
      </c>
      <c r="C510" s="11">
        <v>33.729999999999997</v>
      </c>
      <c r="D510" s="4">
        <f t="shared" si="260"/>
        <v>667.88773000000003</v>
      </c>
      <c r="E510" s="11">
        <v>44.6</v>
      </c>
      <c r="F510" s="15">
        <f t="shared" si="261"/>
        <v>883.1246000000001</v>
      </c>
      <c r="G510" s="11">
        <v>44.45</v>
      </c>
      <c r="H510" s="15">
        <f t="shared" si="262"/>
        <v>880.15445000000011</v>
      </c>
      <c r="I510" s="11">
        <v>38.9</v>
      </c>
      <c r="J510" s="15">
        <f t="shared" si="263"/>
        <v>770.25890000000004</v>
      </c>
      <c r="K510" s="11">
        <v>24.805</v>
      </c>
      <c r="L510" s="15">
        <f t="shared" si="264"/>
        <v>491.16380500000002</v>
      </c>
      <c r="M510" s="11">
        <v>16</v>
      </c>
      <c r="N510" s="15">
        <f t="shared" si="265"/>
        <v>316.81600000000003</v>
      </c>
      <c r="O510" s="16">
        <v>22.39</v>
      </c>
      <c r="P510" s="15">
        <f t="shared" si="226"/>
        <v>595.90985000000001</v>
      </c>
      <c r="Q510" s="11">
        <v>24.305</v>
      </c>
      <c r="R510" s="15">
        <f t="shared" si="227"/>
        <v>646.87757500000009</v>
      </c>
      <c r="S510" s="11">
        <v>50.94</v>
      </c>
      <c r="T510" s="15">
        <f t="shared" si="228"/>
        <v>1355.7681</v>
      </c>
      <c r="U510" s="11">
        <v>32.130000000000003</v>
      </c>
      <c r="V510" s="15">
        <f t="shared" si="229"/>
        <v>855.13995000000011</v>
      </c>
      <c r="W510" s="11">
        <v>59.63</v>
      </c>
      <c r="X510" s="15">
        <f t="shared" si="230"/>
        <v>1587.0524500000001</v>
      </c>
      <c r="Y510" s="11">
        <v>44.08</v>
      </c>
      <c r="Z510" s="15">
        <f t="shared" si="231"/>
        <v>1173.1892</v>
      </c>
      <c r="AA510" s="19">
        <v>62.375999999999998</v>
      </c>
      <c r="AB510" s="15">
        <f t="shared" si="232"/>
        <v>16601.3724</v>
      </c>
      <c r="AC510" s="19">
        <v>83.706000000000003</v>
      </c>
      <c r="AD510" s="15">
        <f t="shared" si="233"/>
        <v>22278.351900000001</v>
      </c>
      <c r="AE510" s="20">
        <v>55</v>
      </c>
      <c r="AF510" s="15">
        <f t="shared" si="234"/>
        <v>14638.25</v>
      </c>
      <c r="AG510" s="22">
        <v>96.99</v>
      </c>
      <c r="AH510" s="15">
        <f t="shared" si="235"/>
        <v>19204.9899</v>
      </c>
      <c r="AI510" s="22">
        <v>100.29</v>
      </c>
      <c r="AJ510" s="15">
        <f t="shared" si="236"/>
        <v>19858.422900000001</v>
      </c>
      <c r="AK510" s="20">
        <v>141.5</v>
      </c>
      <c r="AL510" s="15">
        <f t="shared" si="237"/>
        <v>28018.415000000005</v>
      </c>
      <c r="AM510" s="29">
        <v>852.8</v>
      </c>
      <c r="AN510" s="15">
        <f t="shared" si="238"/>
        <v>16886.292799999999</v>
      </c>
      <c r="AO510" s="22">
        <v>110.84</v>
      </c>
      <c r="AP510" s="15">
        <f t="shared" si="239"/>
        <v>2950.0066000000002</v>
      </c>
      <c r="AQ510" s="24">
        <f t="shared" si="240"/>
        <v>-0.39660000000000295</v>
      </c>
      <c r="AR510" s="24">
        <f t="shared" si="241"/>
        <v>-0.38350000000000151</v>
      </c>
      <c r="AS510" s="24">
        <f t="shared" si="242"/>
        <v>0.31209999999999738</v>
      </c>
      <c r="AT510" s="24">
        <f t="shared" si="243"/>
        <v>-0.33490000000000109</v>
      </c>
      <c r="AU510" s="24">
        <f t="shared" si="244"/>
        <v>-0.26250000000000284</v>
      </c>
      <c r="AV510" s="24">
        <f t="shared" si="245"/>
        <v>0.44609999999999772</v>
      </c>
      <c r="AW510" s="24">
        <f t="shared" si="246"/>
        <v>-0.11980000000000146</v>
      </c>
      <c r="AX510" s="24">
        <f t="shared" si="247"/>
        <v>0.60359999999999658</v>
      </c>
      <c r="AY510" s="24"/>
      <c r="AZ510" s="24"/>
      <c r="BA510" s="24"/>
      <c r="BB510" s="24"/>
      <c r="BC510" s="12">
        <v>19.801000000000002</v>
      </c>
      <c r="BD510" s="12">
        <v>26.615000000000002</v>
      </c>
    </row>
    <row r="511" spans="1:56">
      <c r="B511" s="25" t="s">
        <v>43</v>
      </c>
      <c r="C511" s="11">
        <v>33.03</v>
      </c>
      <c r="D511" s="4">
        <f t="shared" si="260"/>
        <v>662.08635000000004</v>
      </c>
      <c r="E511" s="11">
        <v>43.73</v>
      </c>
      <c r="F511" s="15">
        <f t="shared" si="261"/>
        <v>876.56785000000002</v>
      </c>
      <c r="G511" s="11">
        <v>43.74</v>
      </c>
      <c r="H511" s="15">
        <f t="shared" si="262"/>
        <v>876.76830000000007</v>
      </c>
      <c r="I511" s="11">
        <v>38.46</v>
      </c>
      <c r="J511" s="15">
        <f t="shared" si="263"/>
        <v>770.93070000000012</v>
      </c>
      <c r="K511" s="11">
        <v>25.06</v>
      </c>
      <c r="L511" s="15">
        <f t="shared" si="264"/>
        <v>502.32769999999999</v>
      </c>
      <c r="M511" s="11">
        <v>15.83</v>
      </c>
      <c r="N511" s="15">
        <f t="shared" si="265"/>
        <v>317.31235000000004</v>
      </c>
      <c r="O511" s="16">
        <v>22.25</v>
      </c>
      <c r="P511" s="15">
        <f t="shared" si="226"/>
        <v>596.63374999999996</v>
      </c>
      <c r="Q511" s="11">
        <v>24.495000000000001</v>
      </c>
      <c r="R511" s="15">
        <f t="shared" si="227"/>
        <v>656.83342499999992</v>
      </c>
      <c r="S511" s="11">
        <v>49.4</v>
      </c>
      <c r="T511" s="15">
        <f t="shared" si="228"/>
        <v>1324.6609999999998</v>
      </c>
      <c r="U511" s="11">
        <v>30.96</v>
      </c>
      <c r="V511" s="15">
        <f t="shared" si="229"/>
        <v>830.19239999999991</v>
      </c>
      <c r="W511" s="11">
        <v>60.07</v>
      </c>
      <c r="X511" s="15">
        <f t="shared" si="230"/>
        <v>1610.7770499999999</v>
      </c>
      <c r="Y511" s="11">
        <v>44.04</v>
      </c>
      <c r="Z511" s="15">
        <f t="shared" si="231"/>
        <v>1180.9325999999999</v>
      </c>
      <c r="AA511" s="19">
        <v>62.235999999999997</v>
      </c>
      <c r="AB511" s="15">
        <f t="shared" si="232"/>
        <v>16688.583399999996</v>
      </c>
      <c r="AC511" s="19">
        <v>86.153000000000006</v>
      </c>
      <c r="AD511" s="15">
        <f t="shared" si="233"/>
        <v>23101.926950000001</v>
      </c>
      <c r="AE511" s="20">
        <v>55</v>
      </c>
      <c r="AF511" s="15">
        <f t="shared" si="234"/>
        <v>14748.249999999998</v>
      </c>
      <c r="AG511" s="22">
        <v>97.27</v>
      </c>
      <c r="AH511" s="15">
        <f t="shared" si="235"/>
        <v>19497.771500000003</v>
      </c>
      <c r="AI511" s="22">
        <v>100.83</v>
      </c>
      <c r="AJ511" s="15">
        <f t="shared" si="236"/>
        <v>20211.373500000002</v>
      </c>
      <c r="AK511" s="20">
        <v>141</v>
      </c>
      <c r="AL511" s="15">
        <f t="shared" si="237"/>
        <v>28263.450000000004</v>
      </c>
      <c r="AM511" s="29">
        <v>820.9</v>
      </c>
      <c r="AN511" s="15">
        <f t="shared" si="238"/>
        <v>16454.940500000001</v>
      </c>
      <c r="AO511" s="22">
        <v>113.54</v>
      </c>
      <c r="AP511" s="15">
        <f t="shared" si="239"/>
        <v>3044.5751</v>
      </c>
      <c r="AQ511" s="24">
        <f t="shared" si="240"/>
        <v>-0.64060000000000272</v>
      </c>
      <c r="AR511" s="24">
        <f t="shared" si="241"/>
        <v>-0.62750000000000128</v>
      </c>
      <c r="AS511" s="24">
        <f t="shared" si="242"/>
        <v>0.11210000000000164</v>
      </c>
      <c r="AT511" s="24">
        <f t="shared" si="243"/>
        <v>-0.57890000000000086</v>
      </c>
      <c r="AU511" s="24">
        <f t="shared" si="244"/>
        <v>-0.50650000000000261</v>
      </c>
      <c r="AV511" s="24">
        <f t="shared" si="245"/>
        <v>0.24610000000000198</v>
      </c>
      <c r="AW511" s="24">
        <f t="shared" si="246"/>
        <v>-0.36380000000000123</v>
      </c>
      <c r="AX511" s="24">
        <f t="shared" si="247"/>
        <v>0.40360000000000085</v>
      </c>
      <c r="AY511" s="24"/>
      <c r="AZ511" s="24"/>
      <c r="BA511" s="24"/>
      <c r="BB511" s="24"/>
      <c r="BC511" s="12">
        <v>20.045000000000002</v>
      </c>
      <c r="BD511" s="12">
        <v>26.814999999999998</v>
      </c>
    </row>
    <row r="512" spans="1:56">
      <c r="B512" s="26" t="s">
        <v>44</v>
      </c>
      <c r="C512" s="11">
        <v>34.07</v>
      </c>
      <c r="D512" s="4">
        <f t="shared" si="260"/>
        <v>685.45433000000003</v>
      </c>
      <c r="E512" s="11">
        <v>44.02</v>
      </c>
      <c r="F512" s="15">
        <f t="shared" si="261"/>
        <v>885.6383800000001</v>
      </c>
      <c r="G512" s="11">
        <v>42.46</v>
      </c>
      <c r="H512" s="15">
        <f t="shared" si="262"/>
        <v>854.25274000000002</v>
      </c>
      <c r="I512" s="11">
        <v>37.450000000000003</v>
      </c>
      <c r="J512" s="15">
        <f t="shared" si="263"/>
        <v>753.45654999999999</v>
      </c>
      <c r="K512" s="11">
        <v>24.75</v>
      </c>
      <c r="L512" s="15">
        <f t="shared" si="264"/>
        <v>497.94524999999999</v>
      </c>
      <c r="M512" s="11">
        <v>14.94</v>
      </c>
      <c r="N512" s="15">
        <f t="shared" si="265"/>
        <v>300.57785999999999</v>
      </c>
      <c r="O512" s="16">
        <v>21.24</v>
      </c>
      <c r="P512" s="15">
        <f t="shared" si="226"/>
        <v>563.92200000000003</v>
      </c>
      <c r="Q512" s="11">
        <v>24.27</v>
      </c>
      <c r="R512" s="15">
        <f t="shared" si="227"/>
        <v>644.36850000000004</v>
      </c>
      <c r="S512" s="11">
        <v>48.4</v>
      </c>
      <c r="T512" s="15">
        <f t="shared" si="228"/>
        <v>1285.02</v>
      </c>
      <c r="U512" s="11">
        <v>28.79</v>
      </c>
      <c r="V512" s="15">
        <f t="shared" si="229"/>
        <v>764.37450000000001</v>
      </c>
      <c r="W512" s="11">
        <v>59.46</v>
      </c>
      <c r="X512" s="15">
        <f t="shared" si="230"/>
        <v>1578.663</v>
      </c>
      <c r="Y512" s="11">
        <v>43.84</v>
      </c>
      <c r="Z512" s="15">
        <f t="shared" si="231"/>
        <v>1163.9520000000002</v>
      </c>
      <c r="AA512" s="19">
        <v>61.55</v>
      </c>
      <c r="AB512" s="15">
        <f t="shared" si="232"/>
        <v>16341.525</v>
      </c>
      <c r="AC512" s="19">
        <v>86.445999999999998</v>
      </c>
      <c r="AD512" s="15">
        <f t="shared" si="233"/>
        <v>22951.413</v>
      </c>
      <c r="AE512" s="20">
        <v>55</v>
      </c>
      <c r="AF512" s="15">
        <f t="shared" si="234"/>
        <v>14602.5</v>
      </c>
      <c r="AG512" s="22">
        <v>97.58</v>
      </c>
      <c r="AH512" s="15">
        <f t="shared" si="235"/>
        <v>19632.120199999998</v>
      </c>
      <c r="AI512" s="22">
        <v>101.31</v>
      </c>
      <c r="AJ512" s="15">
        <f t="shared" si="236"/>
        <v>20382.5589</v>
      </c>
      <c r="AK512" s="20">
        <v>139.25</v>
      </c>
      <c r="AL512" s="15">
        <f t="shared" si="237"/>
        <v>28015.707499999997</v>
      </c>
      <c r="AM512" s="29">
        <v>821.7</v>
      </c>
      <c r="AN512" s="15">
        <f t="shared" si="238"/>
        <v>16531.782299999999</v>
      </c>
      <c r="AO512" s="22">
        <v>115.58</v>
      </c>
      <c r="AP512" s="15">
        <f t="shared" si="239"/>
        <v>3068.6489999999999</v>
      </c>
      <c r="AQ512" s="24">
        <f t="shared" si="240"/>
        <v>-0.71460000000000079</v>
      </c>
      <c r="AR512" s="24">
        <f t="shared" si="241"/>
        <v>-0.70149999999999935</v>
      </c>
      <c r="AS512" s="24">
        <f t="shared" si="242"/>
        <v>0.37709999999999866</v>
      </c>
      <c r="AT512" s="24">
        <f t="shared" si="243"/>
        <v>-0.65289999999999893</v>
      </c>
      <c r="AU512" s="24">
        <f t="shared" si="244"/>
        <v>-0.58050000000000068</v>
      </c>
      <c r="AV512" s="24">
        <f t="shared" si="245"/>
        <v>0.511099999999999</v>
      </c>
      <c r="AW512" s="24">
        <f t="shared" si="246"/>
        <v>-0.4377999999999993</v>
      </c>
      <c r="AX512" s="24">
        <f t="shared" si="247"/>
        <v>0.66859999999999786</v>
      </c>
      <c r="AY512" s="24"/>
      <c r="AZ512" s="24"/>
      <c r="BA512" s="24"/>
      <c r="BB512" s="24"/>
      <c r="BC512" s="12">
        <v>20.119</v>
      </c>
      <c r="BD512" s="12">
        <v>26.55</v>
      </c>
    </row>
    <row r="513" spans="2:56">
      <c r="B513" s="26" t="s">
        <v>45</v>
      </c>
      <c r="C513" s="11">
        <v>32.44</v>
      </c>
      <c r="D513" s="4">
        <f t="shared" si="260"/>
        <v>668.88036</v>
      </c>
      <c r="E513" s="11">
        <v>42.62</v>
      </c>
      <c r="F513" s="15">
        <f t="shared" si="261"/>
        <v>878.78177999999991</v>
      </c>
      <c r="G513" s="11">
        <v>41.2</v>
      </c>
      <c r="H513" s="15">
        <f t="shared" si="262"/>
        <v>849.50280000000009</v>
      </c>
      <c r="I513" s="11">
        <v>36.549999999999997</v>
      </c>
      <c r="J513" s="15">
        <f t="shared" si="263"/>
        <v>753.62444999999991</v>
      </c>
      <c r="K513" s="11">
        <v>23.324999999999999</v>
      </c>
      <c r="L513" s="15">
        <f t="shared" si="264"/>
        <v>480.938175</v>
      </c>
      <c r="M513" s="11">
        <v>14.11</v>
      </c>
      <c r="N513" s="15">
        <f t="shared" si="265"/>
        <v>290.93408999999997</v>
      </c>
      <c r="O513" s="16">
        <v>20.074999999999999</v>
      </c>
      <c r="P513" s="15">
        <f t="shared" si="226"/>
        <v>545.03625</v>
      </c>
      <c r="Q513" s="11">
        <v>22.085000000000001</v>
      </c>
      <c r="R513" s="15">
        <f t="shared" si="227"/>
        <v>599.60775000000001</v>
      </c>
      <c r="S513" s="11">
        <v>42.77</v>
      </c>
      <c r="T513" s="15">
        <f t="shared" si="228"/>
        <v>1161.2055</v>
      </c>
      <c r="U513" s="11">
        <v>27.27</v>
      </c>
      <c r="V513" s="15">
        <f t="shared" si="229"/>
        <v>740.38049999999998</v>
      </c>
      <c r="W513" s="11">
        <v>56.06</v>
      </c>
      <c r="X513" s="15">
        <f t="shared" si="230"/>
        <v>1522.029</v>
      </c>
      <c r="Y513" s="11">
        <v>43.43</v>
      </c>
      <c r="Z513" s="15">
        <f t="shared" si="231"/>
        <v>1179.1244999999999</v>
      </c>
      <c r="AA513" s="19">
        <v>61.521999999999998</v>
      </c>
      <c r="AB513" s="15">
        <f t="shared" si="232"/>
        <v>16703.222999999998</v>
      </c>
      <c r="AC513" s="19">
        <v>86.593999999999994</v>
      </c>
      <c r="AD513" s="15">
        <f t="shared" si="233"/>
        <v>23510.270999999997</v>
      </c>
      <c r="AE513" s="20">
        <v>55</v>
      </c>
      <c r="AF513" s="15">
        <f t="shared" si="234"/>
        <v>14932.5</v>
      </c>
      <c r="AG513" s="22">
        <v>97.424999999999997</v>
      </c>
      <c r="AH513" s="15">
        <f t="shared" si="235"/>
        <v>20088.060750000001</v>
      </c>
      <c r="AI513" s="22">
        <v>101.36</v>
      </c>
      <c r="AJ513" s="15">
        <f t="shared" si="236"/>
        <v>20899.418399999999</v>
      </c>
      <c r="AK513" s="20">
        <v>142</v>
      </c>
      <c r="AL513" s="15">
        <f t="shared" si="237"/>
        <v>29278.980000000003</v>
      </c>
      <c r="AM513" s="29">
        <v>812</v>
      </c>
      <c r="AN513" s="15">
        <f t="shared" si="238"/>
        <v>16742.628000000001</v>
      </c>
      <c r="AO513" s="22">
        <v>120.39</v>
      </c>
      <c r="AP513" s="15">
        <f t="shared" si="239"/>
        <v>3268.5884999999998</v>
      </c>
      <c r="AQ513" s="24">
        <f t="shared" si="240"/>
        <v>-1.2146000000000008</v>
      </c>
      <c r="AR513" s="24">
        <f t="shared" si="241"/>
        <v>-1.2014999999999993</v>
      </c>
      <c r="AS513" s="24">
        <f t="shared" si="242"/>
        <v>-0.22289999999999921</v>
      </c>
      <c r="AT513" s="24">
        <f t="shared" si="243"/>
        <v>-1.1528999999999989</v>
      </c>
      <c r="AU513" s="24">
        <f t="shared" si="244"/>
        <v>-1.0805000000000007</v>
      </c>
      <c r="AV513" s="24">
        <f t="shared" si="245"/>
        <v>-8.8899999999998869E-2</v>
      </c>
      <c r="AW513" s="24">
        <f t="shared" si="246"/>
        <v>-0.9377999999999993</v>
      </c>
      <c r="AX513" s="24">
        <f t="shared" si="247"/>
        <v>6.8599999999999994E-2</v>
      </c>
      <c r="AY513" s="24"/>
      <c r="AZ513" s="24"/>
      <c r="BA513" s="24"/>
      <c r="BB513" s="24"/>
      <c r="BC513" s="12">
        <v>20.619</v>
      </c>
      <c r="BD513" s="12">
        <v>27.15</v>
      </c>
    </row>
    <row r="514" spans="2:56">
      <c r="B514" s="26" t="s">
        <v>46</v>
      </c>
      <c r="C514" s="11">
        <v>32.65</v>
      </c>
      <c r="D514" s="4">
        <f t="shared" si="260"/>
        <v>674.46737499999995</v>
      </c>
      <c r="E514" s="11">
        <v>43.36</v>
      </c>
      <c r="F514" s="15">
        <f t="shared" si="261"/>
        <v>895.7091999999999</v>
      </c>
      <c r="G514" s="11">
        <v>40.96</v>
      </c>
      <c r="H514" s="15">
        <f t="shared" si="262"/>
        <v>846.13119999999992</v>
      </c>
      <c r="I514" s="11">
        <v>36.6</v>
      </c>
      <c r="J514" s="15">
        <f t="shared" si="263"/>
        <v>756.06449999999995</v>
      </c>
      <c r="K514" s="11">
        <v>23.48</v>
      </c>
      <c r="L514" s="15">
        <f t="shared" si="264"/>
        <v>485.03809999999999</v>
      </c>
      <c r="M514" s="11">
        <v>13.77</v>
      </c>
      <c r="N514" s="15">
        <f t="shared" si="265"/>
        <v>284.45377499999995</v>
      </c>
      <c r="O514" s="16">
        <v>19.600000000000001</v>
      </c>
      <c r="P514" s="15">
        <f t="shared" si="226"/>
        <v>532.54180000000008</v>
      </c>
      <c r="Q514" s="11">
        <v>20.76</v>
      </c>
      <c r="R514" s="15">
        <f t="shared" si="227"/>
        <v>564.0595800000001</v>
      </c>
      <c r="S514" s="11">
        <v>43.34</v>
      </c>
      <c r="T514" s="15">
        <f t="shared" si="228"/>
        <v>1177.5694700000001</v>
      </c>
      <c r="U514" s="11">
        <v>25.85</v>
      </c>
      <c r="V514" s="15">
        <f t="shared" si="229"/>
        <v>702.35742500000003</v>
      </c>
      <c r="W514" s="11">
        <v>55.2</v>
      </c>
      <c r="X514" s="15">
        <f t="shared" si="230"/>
        <v>1499.8116</v>
      </c>
      <c r="Y514" s="11">
        <v>42.72</v>
      </c>
      <c r="Z514" s="15">
        <f t="shared" si="231"/>
        <v>1160.7237600000001</v>
      </c>
      <c r="AA514" s="19">
        <v>61.125999999999998</v>
      </c>
      <c r="AB514" s="15">
        <f t="shared" si="232"/>
        <v>16608.239829999999</v>
      </c>
      <c r="AC514" s="19">
        <v>86.581999999999994</v>
      </c>
      <c r="AD514" s="15">
        <f t="shared" si="233"/>
        <v>23524.762310000002</v>
      </c>
      <c r="AE514" s="20">
        <v>55</v>
      </c>
      <c r="AF514" s="15">
        <f t="shared" si="234"/>
        <v>14943.775000000001</v>
      </c>
      <c r="AG514" s="22">
        <v>98.075000000000003</v>
      </c>
      <c r="AH514" s="15">
        <f t="shared" si="235"/>
        <v>20259.843124999999</v>
      </c>
      <c r="AI514" s="22">
        <v>100.54</v>
      </c>
      <c r="AJ514" s="15">
        <f t="shared" si="236"/>
        <v>20769.050499999998</v>
      </c>
      <c r="AK514" s="20">
        <v>142</v>
      </c>
      <c r="AL514" s="15">
        <f t="shared" si="237"/>
        <v>29333.649999999998</v>
      </c>
      <c r="AM514" s="29">
        <v>817.2</v>
      </c>
      <c r="AN514" s="15">
        <f t="shared" si="238"/>
        <v>16881.309000000001</v>
      </c>
      <c r="AO514" s="22">
        <v>114.38</v>
      </c>
      <c r="AP514" s="15">
        <f t="shared" si="239"/>
        <v>3107.76179</v>
      </c>
      <c r="AQ514" s="24">
        <f t="shared" si="240"/>
        <v>-1.2530999999999999</v>
      </c>
      <c r="AR514" s="24">
        <f t="shared" si="241"/>
        <v>-1.2399999999999984</v>
      </c>
      <c r="AS514" s="24">
        <f t="shared" si="242"/>
        <v>-0.24340000000000117</v>
      </c>
      <c r="AT514" s="24">
        <f t="shared" si="243"/>
        <v>-1.191399999999998</v>
      </c>
      <c r="AU514" s="24">
        <f t="shared" si="244"/>
        <v>-1.1189999999999998</v>
      </c>
      <c r="AV514" s="24">
        <f t="shared" si="245"/>
        <v>-0.10940000000000083</v>
      </c>
      <c r="AW514" s="24">
        <f t="shared" si="246"/>
        <v>-0.97629999999999839</v>
      </c>
      <c r="AX514" s="24">
        <f t="shared" si="247"/>
        <v>4.8099999999998033E-2</v>
      </c>
      <c r="AY514" s="24"/>
      <c r="AZ514" s="24"/>
      <c r="BA514" s="24"/>
      <c r="BB514" s="24"/>
      <c r="BC514" s="12">
        <v>20.657499999999999</v>
      </c>
      <c r="BD514" s="12">
        <v>27.170500000000001</v>
      </c>
    </row>
    <row r="515" spans="2:56">
      <c r="B515" s="26" t="s">
        <v>47</v>
      </c>
      <c r="C515" s="11">
        <v>32.68</v>
      </c>
      <c r="D515" s="4">
        <f t="shared" si="260"/>
        <v>676.83547999999996</v>
      </c>
      <c r="E515" s="11">
        <v>43.84</v>
      </c>
      <c r="F515" s="15">
        <f t="shared" si="261"/>
        <v>907.97023999999999</v>
      </c>
      <c r="G515" s="11">
        <v>42.46</v>
      </c>
      <c r="H515" s="15">
        <f t="shared" si="262"/>
        <v>879.38905999999997</v>
      </c>
      <c r="I515" s="11">
        <v>36.47</v>
      </c>
      <c r="J515" s="15">
        <f t="shared" si="263"/>
        <v>755.33016999999995</v>
      </c>
      <c r="K515" s="11">
        <v>23.4</v>
      </c>
      <c r="L515" s="15">
        <f t="shared" si="264"/>
        <v>484.63739999999996</v>
      </c>
      <c r="M515" s="11">
        <v>13.96</v>
      </c>
      <c r="N515" s="15">
        <f t="shared" si="265"/>
        <v>289.12556000000001</v>
      </c>
      <c r="O515" s="16">
        <v>19.555</v>
      </c>
      <c r="P515" s="15">
        <f t="shared" si="226"/>
        <v>538.25137499999994</v>
      </c>
      <c r="Q515" s="11">
        <v>20.02</v>
      </c>
      <c r="R515" s="15">
        <f t="shared" si="227"/>
        <v>551.05049999999994</v>
      </c>
      <c r="S515" s="11">
        <v>43.2</v>
      </c>
      <c r="T515" s="15">
        <f t="shared" si="228"/>
        <v>1189.08</v>
      </c>
      <c r="U515" s="11">
        <v>27.1</v>
      </c>
      <c r="V515" s="15">
        <f t="shared" si="229"/>
        <v>745.92750000000001</v>
      </c>
      <c r="W515" s="11">
        <v>54.65</v>
      </c>
      <c r="X515" s="15">
        <f t="shared" si="230"/>
        <v>1504.2412499999998</v>
      </c>
      <c r="Y515" s="11">
        <v>42.8</v>
      </c>
      <c r="Z515" s="15">
        <f t="shared" si="231"/>
        <v>1178.07</v>
      </c>
      <c r="AA515" s="19">
        <v>61.415999999999997</v>
      </c>
      <c r="AB515" s="15">
        <f t="shared" si="232"/>
        <v>16904.753999999997</v>
      </c>
      <c r="AC515" s="19">
        <v>84.084000000000003</v>
      </c>
      <c r="AD515" s="15">
        <f t="shared" si="233"/>
        <v>23144.120999999999</v>
      </c>
      <c r="AE515" s="20">
        <v>55</v>
      </c>
      <c r="AF515" s="15">
        <f t="shared" si="234"/>
        <v>15138.75</v>
      </c>
      <c r="AG515" s="22">
        <v>97.59</v>
      </c>
      <c r="AH515" s="15">
        <f t="shared" si="235"/>
        <v>20211.864899999997</v>
      </c>
      <c r="AI515" s="22">
        <v>100.58</v>
      </c>
      <c r="AJ515" s="15">
        <f t="shared" si="236"/>
        <v>20831.123800000001</v>
      </c>
      <c r="AK515" s="20">
        <v>141</v>
      </c>
      <c r="AL515" s="15">
        <f t="shared" si="237"/>
        <v>29202.51</v>
      </c>
      <c r="AM515" s="29">
        <v>842.4</v>
      </c>
      <c r="AN515" s="15">
        <f t="shared" si="238"/>
        <v>17446.946399999997</v>
      </c>
      <c r="AO515" s="22">
        <v>119.65</v>
      </c>
      <c r="AP515" s="15">
        <f t="shared" si="239"/>
        <v>3293.36625</v>
      </c>
      <c r="AQ515" s="24">
        <f t="shared" si="240"/>
        <v>-1.3065999999999995</v>
      </c>
      <c r="AR515" s="24">
        <f t="shared" si="241"/>
        <v>-1.2934999999999981</v>
      </c>
      <c r="AS515" s="24">
        <f t="shared" si="242"/>
        <v>-0.59789999999999921</v>
      </c>
      <c r="AT515" s="24">
        <f t="shared" si="243"/>
        <v>-1.2448999999999977</v>
      </c>
      <c r="AU515" s="24">
        <f t="shared" si="244"/>
        <v>-1.1724999999999994</v>
      </c>
      <c r="AV515" s="24">
        <f t="shared" si="245"/>
        <v>-0.46389999999999887</v>
      </c>
      <c r="AW515" s="24">
        <f t="shared" si="246"/>
        <v>-1.0297999999999981</v>
      </c>
      <c r="AX515" s="24">
        <f t="shared" si="247"/>
        <v>-0.30640000000000001</v>
      </c>
      <c r="AY515" s="24"/>
      <c r="AZ515" s="24"/>
      <c r="BA515" s="24"/>
      <c r="BB515" s="24"/>
      <c r="BC515" s="12">
        <v>20.710999999999999</v>
      </c>
      <c r="BD515" s="12">
        <v>27.524999999999999</v>
      </c>
    </row>
    <row r="516" spans="2:56">
      <c r="B516" s="26" t="s">
        <v>48</v>
      </c>
      <c r="C516" s="15">
        <v>32.409999999999997</v>
      </c>
      <c r="D516" s="4">
        <f t="shared" si="260"/>
        <v>683.68894999999986</v>
      </c>
      <c r="E516" s="15">
        <v>43.12</v>
      </c>
      <c r="F516" s="15">
        <f t="shared" si="261"/>
        <v>909.61639999999989</v>
      </c>
      <c r="G516" s="15">
        <v>41.81</v>
      </c>
      <c r="H516" s="15">
        <f t="shared" si="262"/>
        <v>881.98194999999998</v>
      </c>
      <c r="I516" s="18">
        <v>35.99</v>
      </c>
      <c r="J516" s="15">
        <f t="shared" si="263"/>
        <v>759.20905000000005</v>
      </c>
      <c r="K516" s="15">
        <v>22.61</v>
      </c>
      <c r="L516" s="15">
        <f t="shared" si="264"/>
        <v>476.95794999999998</v>
      </c>
      <c r="M516" s="15">
        <v>13.34</v>
      </c>
      <c r="N516" s="15">
        <f t="shared" si="265"/>
        <v>281.40729999999996</v>
      </c>
      <c r="O516" s="16">
        <v>19.079999999999998</v>
      </c>
      <c r="P516" s="15">
        <f t="shared" si="226"/>
        <v>527.90543999999989</v>
      </c>
      <c r="Q516" s="11">
        <v>17.899999999999999</v>
      </c>
      <c r="R516" s="15">
        <f t="shared" si="227"/>
        <v>495.25719999999995</v>
      </c>
      <c r="S516" s="11">
        <v>43.68</v>
      </c>
      <c r="T516" s="15">
        <f t="shared" si="228"/>
        <v>1208.5382399999999</v>
      </c>
      <c r="U516" s="11">
        <v>25.11</v>
      </c>
      <c r="V516" s="15">
        <f t="shared" si="229"/>
        <v>694.74347999999998</v>
      </c>
      <c r="W516" s="11">
        <v>53.12</v>
      </c>
      <c r="X516" s="15">
        <f t="shared" si="230"/>
        <v>1469.72416</v>
      </c>
      <c r="Y516" s="11">
        <v>42.78</v>
      </c>
      <c r="Z516" s="15">
        <f t="shared" si="231"/>
        <v>1183.6370400000001</v>
      </c>
      <c r="AA516" s="19">
        <v>61.436999999999998</v>
      </c>
      <c r="AB516" s="15">
        <f t="shared" si="232"/>
        <v>16998.389159999999</v>
      </c>
      <c r="AC516" s="19">
        <v>86.591999999999999</v>
      </c>
      <c r="AD516" s="15">
        <f t="shared" si="233"/>
        <v>23958.274559999998</v>
      </c>
      <c r="AE516" s="20">
        <v>55</v>
      </c>
      <c r="AF516" s="15">
        <f t="shared" si="234"/>
        <v>15217.4</v>
      </c>
      <c r="AG516" s="22">
        <v>97.47</v>
      </c>
      <c r="AH516" s="15">
        <f t="shared" si="235"/>
        <v>20561.296499999997</v>
      </c>
      <c r="AI516" s="22">
        <v>100.47</v>
      </c>
      <c r="AJ516" s="15">
        <f t="shared" si="236"/>
        <v>21194.146499999995</v>
      </c>
      <c r="AK516" s="20">
        <v>141</v>
      </c>
      <c r="AL516" s="15">
        <f t="shared" si="237"/>
        <v>29743.95</v>
      </c>
      <c r="AM516" s="29">
        <v>836.5</v>
      </c>
      <c r="AN516" s="15">
        <f t="shared" si="238"/>
        <v>17645.967499999999</v>
      </c>
      <c r="AO516" s="22">
        <v>116.9</v>
      </c>
      <c r="AP516" s="15">
        <f t="shared" si="239"/>
        <v>3234.3892000000001</v>
      </c>
      <c r="AQ516" s="24">
        <f t="shared" si="240"/>
        <v>-1.6905999999999999</v>
      </c>
      <c r="AR516" s="24">
        <f t="shared" si="241"/>
        <v>-1.6774999999999984</v>
      </c>
      <c r="AS516" s="24">
        <f t="shared" si="242"/>
        <v>-0.74089999999999989</v>
      </c>
      <c r="AT516" s="24">
        <f t="shared" si="243"/>
        <v>-1.628899999999998</v>
      </c>
      <c r="AU516" s="24">
        <f t="shared" si="244"/>
        <v>-1.5564999999999998</v>
      </c>
      <c r="AV516" s="24">
        <f t="shared" si="245"/>
        <v>-0.60689999999999955</v>
      </c>
      <c r="AW516" s="24">
        <f t="shared" si="246"/>
        <v>-1.4137999999999984</v>
      </c>
      <c r="AX516" s="24">
        <f t="shared" si="247"/>
        <v>-0.44940000000000069</v>
      </c>
      <c r="AY516" s="24"/>
      <c r="AZ516" s="24"/>
      <c r="BA516" s="24"/>
      <c r="BB516" s="24"/>
      <c r="BC516" s="12">
        <v>21.094999999999999</v>
      </c>
      <c r="BD516" s="12">
        <v>27.667999999999999</v>
      </c>
    </row>
    <row r="517" spans="2:56">
      <c r="B517" s="26" t="s">
        <v>49</v>
      </c>
      <c r="C517" s="11">
        <v>31.88</v>
      </c>
      <c r="D517" s="4">
        <f t="shared" si="260"/>
        <v>685.45187999999996</v>
      </c>
      <c r="E517" s="11">
        <v>42.88</v>
      </c>
      <c r="F517" s="15">
        <f t="shared" si="261"/>
        <v>921.96287999999993</v>
      </c>
      <c r="G517" s="11">
        <v>40.36</v>
      </c>
      <c r="H517" s="15">
        <f t="shared" si="262"/>
        <v>867.78035999999986</v>
      </c>
      <c r="I517" s="11">
        <v>35.659999999999997</v>
      </c>
      <c r="J517" s="15">
        <f t="shared" si="263"/>
        <v>766.72565999999983</v>
      </c>
      <c r="K517" s="11">
        <v>22.07</v>
      </c>
      <c r="L517" s="15">
        <f t="shared" si="264"/>
        <v>474.52706999999998</v>
      </c>
      <c r="M517" s="11">
        <v>12.93</v>
      </c>
      <c r="N517" s="15">
        <f t="shared" si="265"/>
        <v>278.00792999999999</v>
      </c>
      <c r="O517" s="16">
        <v>18.535</v>
      </c>
      <c r="P517" s="15">
        <f t="shared" ref="P517:P580" si="266">O517*BD517</f>
        <v>513.69752500000004</v>
      </c>
      <c r="Q517" s="11">
        <v>16.98</v>
      </c>
      <c r="R517" s="15">
        <f t="shared" ref="R517:R580" si="267">Q517*BD517</f>
        <v>470.60070000000002</v>
      </c>
      <c r="S517" s="11">
        <v>42.93</v>
      </c>
      <c r="T517" s="15">
        <f t="shared" ref="T517:T580" si="268">S517*BD517</f>
        <v>1189.80495</v>
      </c>
      <c r="U517" s="11">
        <v>25.26</v>
      </c>
      <c r="V517" s="15">
        <f t="shared" ref="V517:V580" si="269">U517*BD517</f>
        <v>700.08090000000004</v>
      </c>
      <c r="W517" s="11">
        <v>51.74</v>
      </c>
      <c r="X517" s="15">
        <f t="shared" ref="X517:X580" si="270">W517*BD517</f>
        <v>1433.9741000000001</v>
      </c>
      <c r="Y517" s="11">
        <v>41.96</v>
      </c>
      <c r="Z517" s="15">
        <f t="shared" ref="Z517:Z580" si="271">Y517*BD517</f>
        <v>1162.9213999999999</v>
      </c>
      <c r="AA517" s="19">
        <v>61.378</v>
      </c>
      <c r="AB517" s="15">
        <f t="shared" ref="AB517:AB580" si="272">AA517*BD517*10</f>
        <v>17010.912700000001</v>
      </c>
      <c r="AC517" s="19">
        <v>86.878</v>
      </c>
      <c r="AD517" s="15">
        <f t="shared" ref="AD517:AD580" si="273">AC517*BD517*10</f>
        <v>24078.237699999998</v>
      </c>
      <c r="AE517" s="20">
        <v>55</v>
      </c>
      <c r="AF517" s="15">
        <f t="shared" ref="AF517:AF580" si="274">AE517*BD517*10</f>
        <v>15243.25</v>
      </c>
      <c r="AG517" s="22">
        <v>97.12</v>
      </c>
      <c r="AH517" s="15">
        <f t="shared" ref="AH517:AH580" si="275">AG517*BC517*10</f>
        <v>20881.771199999999</v>
      </c>
      <c r="AI517" s="22">
        <v>100.72</v>
      </c>
      <c r="AJ517" s="15">
        <f t="shared" ref="AJ517:AJ580" si="276">AI517*BC517*10</f>
        <v>21655.807199999999</v>
      </c>
      <c r="AK517" s="20">
        <v>141</v>
      </c>
      <c r="AL517" s="15">
        <f t="shared" ref="AL517:AL580" si="277">AK517*BC517*10</f>
        <v>30316.409999999996</v>
      </c>
      <c r="AM517" s="29">
        <v>855.9</v>
      </c>
      <c r="AN517" s="15">
        <f t="shared" ref="AN517:AN580" si="278">AM517*BC517</f>
        <v>18402.705899999997</v>
      </c>
      <c r="AO517" s="22">
        <v>117.23</v>
      </c>
      <c r="AP517" s="15">
        <f t="shared" ref="AP517:AP580" si="279">AO517*BD517</f>
        <v>3249.02945</v>
      </c>
      <c r="AQ517" s="24">
        <f t="shared" ref="AQ517:AQ580" si="280">-BC517+19.4044</f>
        <v>-2.0965999999999987</v>
      </c>
      <c r="AR517" s="24">
        <f t="shared" ref="AR517:AR580" si="281">-BC517+19.4175</f>
        <v>-2.0834999999999972</v>
      </c>
      <c r="AS517" s="24">
        <f t="shared" ref="AS517:AS580" si="282">-BD517+26.9271</f>
        <v>-0.78790000000000049</v>
      </c>
      <c r="AT517" s="24">
        <f t="shared" ref="AT517:AT580" si="283">-BC517+19.4661</f>
        <v>-2.0348999999999968</v>
      </c>
      <c r="AU517" s="24">
        <f t="shared" ref="AU517:AU580" si="284">-BC517+19.5385</f>
        <v>-1.9624999999999986</v>
      </c>
      <c r="AV517" s="24">
        <f t="shared" ref="AV517:AV580" si="285">-BD517+27.0611</f>
        <v>-0.65390000000000015</v>
      </c>
      <c r="AW517" s="24">
        <f t="shared" ref="AW517:AW580" si="286">-BC517+19.6812</f>
        <v>-1.8197999999999972</v>
      </c>
      <c r="AX517" s="24">
        <f t="shared" ref="AX517:AX580" si="287">-BD517+27.2186</f>
        <v>-0.49640000000000128</v>
      </c>
      <c r="AY517" s="24"/>
      <c r="AZ517" s="24"/>
      <c r="BA517" s="24"/>
      <c r="BB517" s="24"/>
      <c r="BC517" s="12">
        <v>21.500999999999998</v>
      </c>
      <c r="BD517" s="12">
        <v>27.715</v>
      </c>
    </row>
    <row r="518" spans="2:56">
      <c r="B518" s="26" t="s">
        <v>50</v>
      </c>
      <c r="C518" s="11">
        <v>32.979999999999997</v>
      </c>
      <c r="D518" s="4">
        <f t="shared" si="260"/>
        <v>696.17481999999995</v>
      </c>
      <c r="E518" s="11">
        <v>43.29</v>
      </c>
      <c r="F518" s="15">
        <f t="shared" si="261"/>
        <v>913.80861000000004</v>
      </c>
      <c r="G518" s="11">
        <v>42.27</v>
      </c>
      <c r="H518" s="15">
        <f t="shared" si="262"/>
        <v>892.27743000000009</v>
      </c>
      <c r="I518" s="11">
        <v>35.03</v>
      </c>
      <c r="J518" s="15">
        <f t="shared" si="263"/>
        <v>739.44827000000009</v>
      </c>
      <c r="K518" s="11">
        <v>22.83</v>
      </c>
      <c r="L518" s="15">
        <f t="shared" si="264"/>
        <v>481.91847000000001</v>
      </c>
      <c r="M518" s="11">
        <v>13.03</v>
      </c>
      <c r="N518" s="15">
        <f t="shared" si="265"/>
        <v>275.05027000000001</v>
      </c>
      <c r="O518" s="16">
        <v>18.78</v>
      </c>
      <c r="P518" s="15">
        <f t="shared" si="266"/>
        <v>517.06034999999997</v>
      </c>
      <c r="Q518" s="11">
        <v>17.645</v>
      </c>
      <c r="R518" s="15">
        <f t="shared" si="267"/>
        <v>485.81096249999996</v>
      </c>
      <c r="S518" s="11">
        <v>44.81</v>
      </c>
      <c r="T518" s="15">
        <f t="shared" si="268"/>
        <v>1233.731325</v>
      </c>
      <c r="U518" s="11">
        <v>24.99</v>
      </c>
      <c r="V518" s="15">
        <f t="shared" si="269"/>
        <v>688.03717499999993</v>
      </c>
      <c r="W518" s="11">
        <v>53.73</v>
      </c>
      <c r="X518" s="15">
        <f t="shared" si="270"/>
        <v>1479.3212249999999</v>
      </c>
      <c r="Y518" s="11">
        <v>42.62</v>
      </c>
      <c r="Z518" s="15">
        <f t="shared" si="271"/>
        <v>1173.4351499999998</v>
      </c>
      <c r="AA518" s="19">
        <v>57.929000000000002</v>
      </c>
      <c r="AB518" s="15">
        <f t="shared" si="272"/>
        <v>15949.301925</v>
      </c>
      <c r="AC518" s="19">
        <v>86.977999999999994</v>
      </c>
      <c r="AD518" s="15">
        <f t="shared" si="273"/>
        <v>23947.217849999997</v>
      </c>
      <c r="AE518" s="20">
        <v>54</v>
      </c>
      <c r="AF518" s="15">
        <f t="shared" si="274"/>
        <v>14867.55</v>
      </c>
      <c r="AG518" s="22">
        <v>97.28</v>
      </c>
      <c r="AH518" s="15">
        <f t="shared" si="275"/>
        <v>20534.835200000001</v>
      </c>
      <c r="AI518" s="22">
        <v>100.04</v>
      </c>
      <c r="AJ518" s="15">
        <f t="shared" si="276"/>
        <v>21117.443600000002</v>
      </c>
      <c r="AK518" s="20">
        <v>139.75</v>
      </c>
      <c r="AL518" s="15">
        <f t="shared" si="277"/>
        <v>29499.827499999999</v>
      </c>
      <c r="AM518" s="29">
        <v>855.9</v>
      </c>
      <c r="AN518" s="15">
        <f t="shared" si="278"/>
        <v>18067.1931</v>
      </c>
      <c r="AO518" s="22">
        <v>119.17</v>
      </c>
      <c r="AP518" s="15">
        <f t="shared" si="279"/>
        <v>3281.0480250000001</v>
      </c>
      <c r="AQ518" s="24">
        <f t="shared" si="280"/>
        <v>-1.7046000000000028</v>
      </c>
      <c r="AR518" s="24">
        <f t="shared" si="281"/>
        <v>-1.6915000000000013</v>
      </c>
      <c r="AS518" s="24">
        <f t="shared" si="282"/>
        <v>-0.60539999999999949</v>
      </c>
      <c r="AT518" s="24">
        <f t="shared" si="283"/>
        <v>-1.6429000000000009</v>
      </c>
      <c r="AU518" s="24">
        <f t="shared" si="284"/>
        <v>-1.5705000000000027</v>
      </c>
      <c r="AV518" s="24">
        <f t="shared" si="285"/>
        <v>-0.47139999999999915</v>
      </c>
      <c r="AW518" s="24">
        <f t="shared" si="286"/>
        <v>-1.4278000000000013</v>
      </c>
      <c r="AX518" s="24">
        <f t="shared" si="287"/>
        <v>-0.31390000000000029</v>
      </c>
      <c r="AY518" s="24"/>
      <c r="AZ518" s="24"/>
      <c r="BA518" s="24"/>
      <c r="BB518" s="24"/>
      <c r="BC518" s="12">
        <v>21.109000000000002</v>
      </c>
      <c r="BD518" s="12">
        <v>27.532499999999999</v>
      </c>
    </row>
    <row r="519" spans="2:56">
      <c r="B519" s="26" t="s">
        <v>51</v>
      </c>
      <c r="C519" s="11">
        <v>31.66</v>
      </c>
      <c r="D519" s="4">
        <f t="shared" si="260"/>
        <v>680.81663999999989</v>
      </c>
      <c r="E519" s="11">
        <v>43.12</v>
      </c>
      <c r="F519" s="15">
        <f t="shared" si="261"/>
        <v>927.25247999999988</v>
      </c>
      <c r="G519" s="11">
        <v>42.26</v>
      </c>
      <c r="H519" s="15">
        <f t="shared" si="262"/>
        <v>908.75903999999991</v>
      </c>
      <c r="I519" s="11">
        <v>34.56</v>
      </c>
      <c r="J519" s="15">
        <f t="shared" si="263"/>
        <v>743.17823999999996</v>
      </c>
      <c r="K519" s="11">
        <v>22.815000000000001</v>
      </c>
      <c r="L519" s="15">
        <f t="shared" si="264"/>
        <v>490.61375999999996</v>
      </c>
      <c r="M519" s="11">
        <v>13.48</v>
      </c>
      <c r="N519" s="15">
        <f t="shared" si="265"/>
        <v>289.87392</v>
      </c>
      <c r="O519" s="16">
        <v>18.3</v>
      </c>
      <c r="P519" s="15">
        <f t="shared" si="266"/>
        <v>511.21050000000008</v>
      </c>
      <c r="Q519" s="11">
        <v>17.690000000000001</v>
      </c>
      <c r="R519" s="15">
        <f t="shared" si="267"/>
        <v>494.17015000000009</v>
      </c>
      <c r="S519" s="11">
        <v>43.6</v>
      </c>
      <c r="T519" s="15">
        <f t="shared" si="268"/>
        <v>1217.9660000000001</v>
      </c>
      <c r="U519" s="11">
        <v>25.48</v>
      </c>
      <c r="V519" s="15">
        <f t="shared" si="269"/>
        <v>711.78380000000004</v>
      </c>
      <c r="W519" s="11">
        <v>51.5</v>
      </c>
      <c r="X519" s="15">
        <f t="shared" si="270"/>
        <v>1438.6525000000001</v>
      </c>
      <c r="Y519" s="11">
        <v>42.12</v>
      </c>
      <c r="Z519" s="15">
        <f t="shared" si="271"/>
        <v>1176.6222</v>
      </c>
      <c r="AA519" s="19">
        <v>57.927999999999997</v>
      </c>
      <c r="AB519" s="15">
        <f t="shared" si="272"/>
        <v>16182.186799999999</v>
      </c>
      <c r="AC519" s="19">
        <v>86.938000000000002</v>
      </c>
      <c r="AD519" s="15">
        <f t="shared" si="273"/>
        <v>24286.130300000004</v>
      </c>
      <c r="AE519" s="20">
        <v>53</v>
      </c>
      <c r="AF519" s="15">
        <f t="shared" si="274"/>
        <v>14805.550000000001</v>
      </c>
      <c r="AG519" s="22">
        <v>96.41</v>
      </c>
      <c r="AH519" s="15">
        <f t="shared" si="275"/>
        <v>20732.006399999995</v>
      </c>
      <c r="AI519" s="22">
        <v>99.73</v>
      </c>
      <c r="AJ519" s="15">
        <f t="shared" si="276"/>
        <v>21445.939199999997</v>
      </c>
      <c r="AK519" s="20">
        <v>142</v>
      </c>
      <c r="AL519" s="15">
        <f t="shared" si="277"/>
        <v>30535.679999999997</v>
      </c>
      <c r="AM519" s="29">
        <v>856.4</v>
      </c>
      <c r="AN519" s="15">
        <f t="shared" si="278"/>
        <v>18416.025599999997</v>
      </c>
      <c r="AO519" s="22">
        <v>110.7</v>
      </c>
      <c r="AP519" s="15">
        <f t="shared" si="279"/>
        <v>3092.4045000000006</v>
      </c>
      <c r="AQ519" s="24">
        <f t="shared" si="280"/>
        <v>-2.0995999999999988</v>
      </c>
      <c r="AR519" s="24">
        <f t="shared" si="281"/>
        <v>-2.0864999999999974</v>
      </c>
      <c r="AS519" s="24">
        <f t="shared" si="282"/>
        <v>-1.0079000000000029</v>
      </c>
      <c r="AT519" s="24">
        <f t="shared" si="283"/>
        <v>-2.0378999999999969</v>
      </c>
      <c r="AU519" s="24">
        <f t="shared" si="284"/>
        <v>-1.9654999999999987</v>
      </c>
      <c r="AV519" s="24">
        <f t="shared" si="285"/>
        <v>-0.87390000000000256</v>
      </c>
      <c r="AW519" s="24">
        <f t="shared" si="286"/>
        <v>-1.8227999999999973</v>
      </c>
      <c r="AX519" s="24">
        <f t="shared" si="287"/>
        <v>-0.7164000000000037</v>
      </c>
      <c r="AY519" s="24"/>
      <c r="AZ519" s="24"/>
      <c r="BA519" s="24"/>
      <c r="BB519" s="24"/>
      <c r="BC519" s="12">
        <v>21.503999999999998</v>
      </c>
      <c r="BD519" s="12">
        <v>27.935000000000002</v>
      </c>
    </row>
    <row r="520" spans="2:56">
      <c r="B520" s="26" t="s">
        <v>52</v>
      </c>
      <c r="C520" s="11">
        <v>31.38</v>
      </c>
      <c r="D520" s="4">
        <f t="shared" si="260"/>
        <v>674.90535</v>
      </c>
      <c r="E520" s="11">
        <v>42.2</v>
      </c>
      <c r="F520" s="15">
        <f t="shared" si="261"/>
        <v>907.61650000000009</v>
      </c>
      <c r="G520" s="11">
        <v>41.98</v>
      </c>
      <c r="H520" s="15">
        <f t="shared" si="262"/>
        <v>902.88484999999991</v>
      </c>
      <c r="I520" s="11">
        <v>34.090000000000003</v>
      </c>
      <c r="J520" s="15">
        <f t="shared" si="263"/>
        <v>733.19067500000006</v>
      </c>
      <c r="K520" s="11">
        <v>22.84</v>
      </c>
      <c r="L520" s="15">
        <f t="shared" si="264"/>
        <v>491.23129999999998</v>
      </c>
      <c r="M520" s="11">
        <v>12.03</v>
      </c>
      <c r="N520" s="15">
        <f t="shared" si="265"/>
        <v>258.73522500000001</v>
      </c>
      <c r="O520" s="16">
        <v>17.61</v>
      </c>
      <c r="P520" s="15">
        <f t="shared" si="266"/>
        <v>491.84729999999996</v>
      </c>
      <c r="Q520" s="11">
        <v>16.875</v>
      </c>
      <c r="R520" s="15">
        <f t="shared" si="267"/>
        <v>471.31875000000002</v>
      </c>
      <c r="S520" s="11">
        <v>42.28</v>
      </c>
      <c r="T520" s="15">
        <f t="shared" si="268"/>
        <v>1180.8804</v>
      </c>
      <c r="U520" s="11">
        <v>24.1</v>
      </c>
      <c r="V520" s="15">
        <f t="shared" si="269"/>
        <v>673.11300000000006</v>
      </c>
      <c r="W520" s="11">
        <v>51.73</v>
      </c>
      <c r="X520" s="15">
        <f t="shared" si="270"/>
        <v>1444.8189</v>
      </c>
      <c r="Y520" s="11">
        <v>43.15</v>
      </c>
      <c r="Z520" s="15">
        <f t="shared" si="271"/>
        <v>1205.1795</v>
      </c>
      <c r="AA520" s="19">
        <v>58.01</v>
      </c>
      <c r="AB520" s="15">
        <f t="shared" si="272"/>
        <v>16202.192999999999</v>
      </c>
      <c r="AC520" s="19">
        <v>84.141000000000005</v>
      </c>
      <c r="AD520" s="15">
        <f t="shared" si="273"/>
        <v>23500.581300000005</v>
      </c>
      <c r="AE520" s="20">
        <v>53</v>
      </c>
      <c r="AF520" s="15">
        <f t="shared" si="274"/>
        <v>14802.9</v>
      </c>
      <c r="AG520" s="22">
        <v>96.59</v>
      </c>
      <c r="AH520" s="15">
        <f t="shared" si="275"/>
        <v>20774.094250000002</v>
      </c>
      <c r="AI520" s="22">
        <v>99.05</v>
      </c>
      <c r="AJ520" s="15">
        <f t="shared" si="276"/>
        <v>21303.178750000003</v>
      </c>
      <c r="AK520" s="20">
        <v>141</v>
      </c>
      <c r="AL520" s="15">
        <f t="shared" si="277"/>
        <v>30325.574999999997</v>
      </c>
      <c r="AM520" s="29">
        <v>900.3</v>
      </c>
      <c r="AN520" s="15">
        <f t="shared" si="278"/>
        <v>19363.202249999998</v>
      </c>
      <c r="AO520" s="22">
        <v>117.74</v>
      </c>
      <c r="AP520" s="15">
        <f t="shared" si="279"/>
        <v>3288.4782</v>
      </c>
      <c r="AQ520" s="24">
        <f t="shared" si="280"/>
        <v>-2.1031000000000013</v>
      </c>
      <c r="AR520" s="24">
        <f t="shared" si="281"/>
        <v>-2.09</v>
      </c>
      <c r="AS520" s="24">
        <f t="shared" si="282"/>
        <v>-1.0029000000000003</v>
      </c>
      <c r="AT520" s="24">
        <f t="shared" si="283"/>
        <v>-2.0413999999999994</v>
      </c>
      <c r="AU520" s="24">
        <f t="shared" si="284"/>
        <v>-1.9690000000000012</v>
      </c>
      <c r="AV520" s="24">
        <f t="shared" si="285"/>
        <v>-0.86890000000000001</v>
      </c>
      <c r="AW520" s="24">
        <f t="shared" si="286"/>
        <v>-1.8262999999999998</v>
      </c>
      <c r="AX520" s="24">
        <f t="shared" si="287"/>
        <v>-0.71140000000000114</v>
      </c>
      <c r="AY520" s="24"/>
      <c r="AZ520" s="24"/>
      <c r="BA520" s="24"/>
      <c r="BB520" s="24"/>
      <c r="BC520" s="12">
        <v>21.5075</v>
      </c>
      <c r="BD520" s="12">
        <v>27.93</v>
      </c>
    </row>
    <row r="521" spans="2:56">
      <c r="B521" s="26" t="s">
        <v>53</v>
      </c>
      <c r="C521" s="11">
        <v>32.020000000000003</v>
      </c>
      <c r="D521" s="4">
        <f t="shared" si="260"/>
        <v>676.56659000000002</v>
      </c>
      <c r="E521" s="11">
        <v>43.03</v>
      </c>
      <c r="F521" s="15">
        <f t="shared" si="261"/>
        <v>909.20238500000005</v>
      </c>
      <c r="G521" s="11">
        <v>43.01</v>
      </c>
      <c r="H521" s="15">
        <f t="shared" si="262"/>
        <v>908.77979499999992</v>
      </c>
      <c r="I521" s="11">
        <v>35.36</v>
      </c>
      <c r="J521" s="15">
        <f t="shared" si="263"/>
        <v>747.13912000000005</v>
      </c>
      <c r="K521" s="11">
        <v>22.835000000000001</v>
      </c>
      <c r="L521" s="15">
        <f t="shared" si="264"/>
        <v>482.49213250000003</v>
      </c>
      <c r="M521" s="11">
        <v>12.42</v>
      </c>
      <c r="N521" s="15">
        <f t="shared" si="265"/>
        <v>262.42838999999998</v>
      </c>
      <c r="O521" s="16">
        <v>18.21</v>
      </c>
      <c r="P521" s="15">
        <f t="shared" si="266"/>
        <v>506.56577999999996</v>
      </c>
      <c r="Q521" s="11">
        <v>18.079999999999998</v>
      </c>
      <c r="R521" s="15">
        <f t="shared" si="267"/>
        <v>502.94943999999992</v>
      </c>
      <c r="S521" s="11">
        <v>43.26</v>
      </c>
      <c r="T521" s="15">
        <f t="shared" si="268"/>
        <v>1203.4066799999998</v>
      </c>
      <c r="U521" s="11">
        <v>24.9</v>
      </c>
      <c r="V521" s="15">
        <f t="shared" si="269"/>
        <v>692.66819999999996</v>
      </c>
      <c r="W521" s="11">
        <v>54.22</v>
      </c>
      <c r="X521" s="15">
        <f t="shared" si="270"/>
        <v>1508.2919599999998</v>
      </c>
      <c r="Y521" s="11">
        <v>42.95</v>
      </c>
      <c r="Z521" s="15">
        <f t="shared" si="271"/>
        <v>1194.7830999999999</v>
      </c>
      <c r="AA521" s="19">
        <v>58.164000000000001</v>
      </c>
      <c r="AB521" s="15">
        <f t="shared" si="272"/>
        <v>16180.061519999999</v>
      </c>
      <c r="AC521" s="19">
        <v>86.320999999999998</v>
      </c>
      <c r="AD521" s="15">
        <f t="shared" si="273"/>
        <v>24012.775779999996</v>
      </c>
      <c r="AE521" s="20">
        <v>53</v>
      </c>
      <c r="AF521" s="15">
        <f t="shared" si="274"/>
        <v>14743.539999999997</v>
      </c>
      <c r="AG521" s="18">
        <v>96.34</v>
      </c>
      <c r="AH521" s="15">
        <f t="shared" si="275"/>
        <v>20356.160300000003</v>
      </c>
      <c r="AI521" s="22">
        <v>99.32</v>
      </c>
      <c r="AJ521" s="15">
        <f t="shared" si="276"/>
        <v>20985.8194</v>
      </c>
      <c r="AK521" s="20">
        <v>141.75</v>
      </c>
      <c r="AL521" s="15">
        <f t="shared" si="277"/>
        <v>29951.06625</v>
      </c>
      <c r="AM521" s="29">
        <v>903.1</v>
      </c>
      <c r="AN521" s="15">
        <f t="shared" si="278"/>
        <v>19082.051449999999</v>
      </c>
      <c r="AO521" s="22">
        <v>118.64</v>
      </c>
      <c r="AP521" s="15">
        <f t="shared" si="279"/>
        <v>3300.3275199999998</v>
      </c>
      <c r="AQ521" s="24">
        <f t="shared" si="280"/>
        <v>-1.7251000000000012</v>
      </c>
      <c r="AR521" s="24">
        <f t="shared" si="281"/>
        <v>-1.7119999999999997</v>
      </c>
      <c r="AS521" s="24">
        <f t="shared" si="282"/>
        <v>-0.89089999999999847</v>
      </c>
      <c r="AT521" s="24">
        <f t="shared" si="283"/>
        <v>-1.6633999999999993</v>
      </c>
      <c r="AU521" s="24">
        <f t="shared" si="284"/>
        <v>-1.5910000000000011</v>
      </c>
      <c r="AV521" s="24">
        <f t="shared" si="285"/>
        <v>-0.75689999999999813</v>
      </c>
      <c r="AW521" s="24">
        <f t="shared" si="286"/>
        <v>-1.4482999999999997</v>
      </c>
      <c r="AX521" s="24">
        <f t="shared" si="287"/>
        <v>-0.59939999999999927</v>
      </c>
      <c r="AY521" s="24"/>
      <c r="AZ521" s="24"/>
      <c r="BA521" s="24"/>
      <c r="BB521" s="24"/>
      <c r="BC521" s="12">
        <v>21.1295</v>
      </c>
      <c r="BD521" s="12">
        <v>27.817999999999998</v>
      </c>
    </row>
    <row r="522" spans="2:56">
      <c r="B522" s="26" t="s">
        <v>54</v>
      </c>
      <c r="C522" s="11">
        <v>32.380000000000003</v>
      </c>
      <c r="D522" s="4">
        <f t="shared" si="260"/>
        <v>679.47811000000013</v>
      </c>
      <c r="E522" s="11">
        <v>43.33</v>
      </c>
      <c r="F522" s="15">
        <f t="shared" si="261"/>
        <v>909.25838499999998</v>
      </c>
      <c r="G522" s="11">
        <v>43.22</v>
      </c>
      <c r="H522" s="15">
        <f t="shared" si="262"/>
        <v>906.95009000000005</v>
      </c>
      <c r="I522" s="11">
        <v>35.75</v>
      </c>
      <c r="J522" s="15">
        <f t="shared" si="263"/>
        <v>750.195875</v>
      </c>
      <c r="K522" s="11">
        <v>22.754999999999999</v>
      </c>
      <c r="L522" s="15">
        <f t="shared" si="264"/>
        <v>477.5022975</v>
      </c>
      <c r="M522" s="11">
        <v>13.06</v>
      </c>
      <c r="N522" s="15">
        <f t="shared" si="265"/>
        <v>274.05757</v>
      </c>
      <c r="O522" s="16">
        <v>18.574999999999999</v>
      </c>
      <c r="P522" s="15">
        <f t="shared" si="266"/>
        <v>513.55231249999997</v>
      </c>
      <c r="Q522" s="11">
        <v>18.16</v>
      </c>
      <c r="R522" s="15">
        <f t="shared" si="267"/>
        <v>502.07859999999999</v>
      </c>
      <c r="S522" s="11">
        <v>45.01</v>
      </c>
      <c r="T522" s="15">
        <f t="shared" si="268"/>
        <v>1244.4139749999999</v>
      </c>
      <c r="U522" s="11">
        <v>24.91</v>
      </c>
      <c r="V522" s="15">
        <f t="shared" si="269"/>
        <v>688.69922500000007</v>
      </c>
      <c r="W522" s="11">
        <v>52.5</v>
      </c>
      <c r="X522" s="15">
        <f t="shared" si="270"/>
        <v>1451.4937500000001</v>
      </c>
      <c r="Y522" s="11">
        <v>42.05</v>
      </c>
      <c r="Z522" s="15">
        <f t="shared" si="271"/>
        <v>1162.5773749999998</v>
      </c>
      <c r="AA522" s="19">
        <v>58.05</v>
      </c>
      <c r="AB522" s="15">
        <f t="shared" si="272"/>
        <v>16049.373749999999</v>
      </c>
      <c r="AC522" s="19">
        <v>86.573999999999998</v>
      </c>
      <c r="AD522" s="15">
        <f t="shared" si="273"/>
        <v>23935.54665</v>
      </c>
      <c r="AE522" s="20">
        <v>53</v>
      </c>
      <c r="AF522" s="15">
        <f t="shared" si="274"/>
        <v>14653.175000000001</v>
      </c>
      <c r="AG522" s="22">
        <v>96.07</v>
      </c>
      <c r="AH522" s="15">
        <f t="shared" si="275"/>
        <v>20159.809149999997</v>
      </c>
      <c r="AI522" s="22">
        <v>99.57</v>
      </c>
      <c r="AJ522" s="15">
        <f t="shared" si="276"/>
        <v>20894.266649999998</v>
      </c>
      <c r="AK522" s="20">
        <v>141.5</v>
      </c>
      <c r="AL522" s="15">
        <f t="shared" si="277"/>
        <v>29693.067500000001</v>
      </c>
      <c r="AM522" s="29">
        <v>898.2</v>
      </c>
      <c r="AN522" s="15">
        <f t="shared" si="278"/>
        <v>18848.277900000001</v>
      </c>
      <c r="AO522" s="22">
        <v>114.24</v>
      </c>
      <c r="AP522" s="15">
        <f t="shared" si="279"/>
        <v>3158.4504000000002</v>
      </c>
      <c r="AQ522" s="24">
        <f t="shared" si="280"/>
        <v>-1.5801000000000016</v>
      </c>
      <c r="AR522" s="24">
        <f t="shared" si="281"/>
        <v>-1.5670000000000002</v>
      </c>
      <c r="AS522" s="24">
        <f t="shared" si="282"/>
        <v>-0.72040000000000148</v>
      </c>
      <c r="AT522" s="24">
        <f t="shared" si="283"/>
        <v>-1.5183999999999997</v>
      </c>
      <c r="AU522" s="24">
        <f t="shared" si="284"/>
        <v>-1.4460000000000015</v>
      </c>
      <c r="AV522" s="24">
        <f t="shared" si="285"/>
        <v>-0.58640000000000114</v>
      </c>
      <c r="AW522" s="24">
        <f t="shared" si="286"/>
        <v>-1.3033000000000001</v>
      </c>
      <c r="AX522" s="24">
        <f t="shared" si="287"/>
        <v>-0.42890000000000228</v>
      </c>
      <c r="AY522" s="24"/>
      <c r="AZ522" s="24"/>
      <c r="BA522" s="24"/>
      <c r="BB522" s="24"/>
      <c r="BC522" s="12">
        <v>20.984500000000001</v>
      </c>
      <c r="BD522" s="12">
        <v>27.647500000000001</v>
      </c>
    </row>
    <row r="523" spans="2:56">
      <c r="B523" s="26" t="s">
        <v>55</v>
      </c>
      <c r="C523" s="11">
        <v>33.17</v>
      </c>
      <c r="D523" s="4">
        <f t="shared" si="260"/>
        <v>692.53984500000013</v>
      </c>
      <c r="E523" s="11">
        <v>43.86</v>
      </c>
      <c r="F523" s="15">
        <f t="shared" si="261"/>
        <v>915.73101000000008</v>
      </c>
      <c r="G523" s="11">
        <v>43.24</v>
      </c>
      <c r="H523" s="15">
        <f t="shared" si="262"/>
        <v>902.78634000000011</v>
      </c>
      <c r="I523" s="11">
        <v>36.130000000000003</v>
      </c>
      <c r="J523" s="15">
        <f t="shared" si="263"/>
        <v>754.3402050000002</v>
      </c>
      <c r="K523" s="11">
        <v>23.8</v>
      </c>
      <c r="L523" s="15">
        <f t="shared" si="264"/>
        <v>496.90830000000005</v>
      </c>
      <c r="M523" s="11">
        <v>13.5</v>
      </c>
      <c r="N523" s="15">
        <f t="shared" si="265"/>
        <v>281.85975000000002</v>
      </c>
      <c r="O523" s="16">
        <v>18.98</v>
      </c>
      <c r="P523" s="15">
        <f t="shared" si="266"/>
        <v>520.62139999999999</v>
      </c>
      <c r="Q523" s="11">
        <v>22.15</v>
      </c>
      <c r="R523" s="15">
        <f t="shared" si="267"/>
        <v>607.57449999999994</v>
      </c>
      <c r="S523" s="11">
        <v>46.46</v>
      </c>
      <c r="T523" s="15">
        <f t="shared" si="268"/>
        <v>1274.3978</v>
      </c>
      <c r="U523" s="11">
        <v>27.5</v>
      </c>
      <c r="V523" s="15">
        <f t="shared" si="269"/>
        <v>754.32500000000005</v>
      </c>
      <c r="W523" s="11">
        <v>54.67</v>
      </c>
      <c r="X523" s="15">
        <f t="shared" si="270"/>
        <v>1499.5980999999999</v>
      </c>
      <c r="Y523" s="11">
        <v>42.92</v>
      </c>
      <c r="Z523" s="15">
        <f t="shared" si="271"/>
        <v>1177.2955999999999</v>
      </c>
      <c r="AA523" s="19">
        <v>57.936</v>
      </c>
      <c r="AB523" s="15">
        <f t="shared" si="272"/>
        <v>15891.844799999999</v>
      </c>
      <c r="AC523" s="19">
        <v>86.741</v>
      </c>
      <c r="AD523" s="15">
        <f t="shared" si="273"/>
        <v>23793.056299999997</v>
      </c>
      <c r="AE523" s="20">
        <v>53</v>
      </c>
      <c r="AF523" s="15">
        <f t="shared" si="274"/>
        <v>14537.9</v>
      </c>
      <c r="AG523" s="22">
        <v>96.88</v>
      </c>
      <c r="AH523" s="15">
        <f t="shared" si="275"/>
        <v>20227.090800000002</v>
      </c>
      <c r="AI523" s="22">
        <v>99.71</v>
      </c>
      <c r="AJ523" s="15">
        <f t="shared" si="276"/>
        <v>20817.95235</v>
      </c>
      <c r="AK523" s="20">
        <v>139.75</v>
      </c>
      <c r="AL523" s="15">
        <f t="shared" si="277"/>
        <v>29177.703750000004</v>
      </c>
      <c r="AM523" s="29">
        <v>888.3</v>
      </c>
      <c r="AN523" s="15">
        <f t="shared" si="278"/>
        <v>18546.37155</v>
      </c>
      <c r="AO523" s="22">
        <v>121.27</v>
      </c>
      <c r="AP523" s="15">
        <f t="shared" si="279"/>
        <v>3326.4360999999999</v>
      </c>
      <c r="AQ523" s="24">
        <f t="shared" si="280"/>
        <v>-1.4741000000000035</v>
      </c>
      <c r="AR523" s="24">
        <f t="shared" si="281"/>
        <v>-1.4610000000000021</v>
      </c>
      <c r="AS523" s="24">
        <f t="shared" si="282"/>
        <v>-0.50290000000000035</v>
      </c>
      <c r="AT523" s="24">
        <f t="shared" si="283"/>
        <v>-1.4124000000000017</v>
      </c>
      <c r="AU523" s="24">
        <f t="shared" si="284"/>
        <v>-1.3400000000000034</v>
      </c>
      <c r="AV523" s="24">
        <f t="shared" si="285"/>
        <v>-0.36890000000000001</v>
      </c>
      <c r="AW523" s="24">
        <f t="shared" si="286"/>
        <v>-1.197300000000002</v>
      </c>
      <c r="AX523" s="24">
        <f t="shared" si="287"/>
        <v>-0.21140000000000114</v>
      </c>
      <c r="AY523" s="24"/>
      <c r="AZ523" s="24"/>
      <c r="BA523" s="24"/>
      <c r="BB523" s="24"/>
      <c r="BC523" s="12">
        <v>20.878500000000003</v>
      </c>
      <c r="BD523" s="12">
        <v>27.43</v>
      </c>
    </row>
    <row r="524" spans="2:56">
      <c r="B524" s="26" t="s">
        <v>56</v>
      </c>
      <c r="C524" s="11">
        <v>32.17</v>
      </c>
      <c r="D524" s="4">
        <f t="shared" si="260"/>
        <v>687.15120000000002</v>
      </c>
      <c r="E524" s="11">
        <v>43.55</v>
      </c>
      <c r="F524" s="15">
        <f t="shared" si="261"/>
        <v>930.22799999999995</v>
      </c>
      <c r="G524" s="11">
        <v>40.71</v>
      </c>
      <c r="H524" s="15">
        <f t="shared" si="262"/>
        <v>869.56560000000002</v>
      </c>
      <c r="I524" s="11">
        <v>34.75</v>
      </c>
      <c r="J524" s="15">
        <f t="shared" si="263"/>
        <v>742.26</v>
      </c>
      <c r="K524" s="11">
        <v>22.995000000000001</v>
      </c>
      <c r="L524" s="15">
        <f t="shared" si="264"/>
        <v>491.17320000000001</v>
      </c>
      <c r="M524" s="11">
        <v>12.72</v>
      </c>
      <c r="N524" s="15">
        <f t="shared" si="265"/>
        <v>271.69920000000002</v>
      </c>
      <c r="O524" s="16">
        <v>18.3</v>
      </c>
      <c r="P524" s="15">
        <f t="shared" si="266"/>
        <v>506.50739999999996</v>
      </c>
      <c r="Q524" s="11">
        <v>20.74</v>
      </c>
      <c r="R524" s="15">
        <f t="shared" si="267"/>
        <v>574.04171999999994</v>
      </c>
      <c r="S524" s="11">
        <v>44.85</v>
      </c>
      <c r="T524" s="15">
        <f t="shared" si="268"/>
        <v>1241.3582999999999</v>
      </c>
      <c r="U524" s="11">
        <v>26.48</v>
      </c>
      <c r="V524" s="15">
        <f t="shared" si="269"/>
        <v>732.91343999999992</v>
      </c>
      <c r="W524" s="11">
        <v>53.85</v>
      </c>
      <c r="X524" s="15">
        <f t="shared" si="270"/>
        <v>1490.4603</v>
      </c>
      <c r="Y524" s="11">
        <v>42.35</v>
      </c>
      <c r="Z524" s="15">
        <f t="shared" si="271"/>
        <v>1172.1632999999999</v>
      </c>
      <c r="AA524" s="19">
        <v>57.912999999999997</v>
      </c>
      <c r="AB524" s="15">
        <f t="shared" si="272"/>
        <v>16029.160139999996</v>
      </c>
      <c r="AC524" s="19">
        <v>83.804000000000002</v>
      </c>
      <c r="AD524" s="15">
        <f t="shared" si="273"/>
        <v>23195.271119999998</v>
      </c>
      <c r="AE524" s="20">
        <v>53</v>
      </c>
      <c r="AF524" s="15">
        <f t="shared" si="274"/>
        <v>14669.339999999997</v>
      </c>
      <c r="AG524" s="22">
        <v>96.864999999999995</v>
      </c>
      <c r="AH524" s="15">
        <f t="shared" si="275"/>
        <v>20690.364000000001</v>
      </c>
      <c r="AI524" s="22">
        <v>100.37</v>
      </c>
      <c r="AJ524" s="15">
        <f t="shared" si="276"/>
        <v>21439.032000000003</v>
      </c>
      <c r="AK524" s="20">
        <v>139.25</v>
      </c>
      <c r="AL524" s="15">
        <f t="shared" si="277"/>
        <v>29743.800000000003</v>
      </c>
      <c r="AM524" s="29">
        <v>907.9</v>
      </c>
      <c r="AN524" s="15">
        <f t="shared" si="278"/>
        <v>19392.743999999999</v>
      </c>
      <c r="AO524" s="22">
        <v>124.5</v>
      </c>
      <c r="AP524" s="15">
        <f t="shared" si="279"/>
        <v>3445.9109999999996</v>
      </c>
      <c r="AQ524" s="24">
        <f t="shared" si="280"/>
        <v>-1.9556000000000004</v>
      </c>
      <c r="AR524" s="24">
        <f t="shared" si="281"/>
        <v>-1.942499999999999</v>
      </c>
      <c r="AS524" s="24">
        <f t="shared" si="282"/>
        <v>-0.7508999999999979</v>
      </c>
      <c r="AT524" s="24">
        <f t="shared" si="283"/>
        <v>-1.8938999999999986</v>
      </c>
      <c r="AU524" s="24">
        <f t="shared" si="284"/>
        <v>-1.8215000000000003</v>
      </c>
      <c r="AV524" s="24">
        <f t="shared" si="285"/>
        <v>-0.61689999999999756</v>
      </c>
      <c r="AW524" s="24">
        <f t="shared" si="286"/>
        <v>-1.678799999999999</v>
      </c>
      <c r="AX524" s="24">
        <f t="shared" si="287"/>
        <v>-0.4593999999999987</v>
      </c>
      <c r="AY524" s="24"/>
      <c r="AZ524" s="24"/>
      <c r="BA524" s="24"/>
      <c r="BB524" s="24"/>
      <c r="BC524" s="12">
        <v>21.36</v>
      </c>
      <c r="BD524" s="12">
        <v>27.677999999999997</v>
      </c>
    </row>
    <row r="525" spans="2:56">
      <c r="B525" s="26" t="s">
        <v>57</v>
      </c>
      <c r="C525" s="11">
        <v>31.56</v>
      </c>
      <c r="D525" s="4">
        <f t="shared" si="260"/>
        <v>687.91332</v>
      </c>
      <c r="E525" s="11">
        <v>42.72</v>
      </c>
      <c r="F525" s="15">
        <f t="shared" si="261"/>
        <v>931.16783999999996</v>
      </c>
      <c r="G525" s="11">
        <v>42.31</v>
      </c>
      <c r="H525" s="15">
        <f t="shared" si="262"/>
        <v>922.23107000000005</v>
      </c>
      <c r="I525" s="11">
        <v>35.26</v>
      </c>
      <c r="J525" s="15">
        <f t="shared" si="263"/>
        <v>768.56222000000002</v>
      </c>
      <c r="K525" s="11">
        <v>22.625</v>
      </c>
      <c r="L525" s="15">
        <f t="shared" si="264"/>
        <v>493.15712500000001</v>
      </c>
      <c r="M525" s="11">
        <v>12.13</v>
      </c>
      <c r="N525" s="15">
        <f t="shared" si="265"/>
        <v>264.39761000000004</v>
      </c>
      <c r="O525" s="16">
        <v>18.61</v>
      </c>
      <c r="P525" s="15">
        <f t="shared" si="266"/>
        <v>519.40509999999995</v>
      </c>
      <c r="Q525" s="11">
        <v>20.7</v>
      </c>
      <c r="R525" s="15">
        <f t="shared" si="267"/>
        <v>577.73699999999997</v>
      </c>
      <c r="S525" s="11">
        <v>44</v>
      </c>
      <c r="T525" s="15">
        <f t="shared" si="268"/>
        <v>1228.04</v>
      </c>
      <c r="U525" s="11">
        <v>27.05</v>
      </c>
      <c r="V525" s="15">
        <f t="shared" si="269"/>
        <v>754.96550000000002</v>
      </c>
      <c r="W525" s="11">
        <v>52.62</v>
      </c>
      <c r="X525" s="15">
        <f t="shared" si="270"/>
        <v>1468.6242</v>
      </c>
      <c r="Y525" s="11">
        <v>41.75</v>
      </c>
      <c r="Z525" s="15">
        <f t="shared" si="271"/>
        <v>1165.2425000000001</v>
      </c>
      <c r="AA525" s="19">
        <v>58.09</v>
      </c>
      <c r="AB525" s="15">
        <f t="shared" si="272"/>
        <v>16212.919000000002</v>
      </c>
      <c r="AC525" s="19">
        <v>86.623000000000005</v>
      </c>
      <c r="AD525" s="15">
        <f t="shared" si="273"/>
        <v>24176.479299999999</v>
      </c>
      <c r="AE525" s="20">
        <v>53</v>
      </c>
      <c r="AF525" s="15">
        <f t="shared" si="274"/>
        <v>14792.3</v>
      </c>
      <c r="AG525" s="22">
        <v>96.38</v>
      </c>
      <c r="AH525" s="15">
        <f t="shared" si="275"/>
        <v>21007.9486</v>
      </c>
      <c r="AI525" s="22">
        <v>100.32</v>
      </c>
      <c r="AJ525" s="15">
        <f t="shared" si="276"/>
        <v>21866.750400000001</v>
      </c>
      <c r="AK525" s="20">
        <v>139.75</v>
      </c>
      <c r="AL525" s="15">
        <f t="shared" si="277"/>
        <v>30461.307500000003</v>
      </c>
      <c r="AM525" s="29">
        <v>927.6</v>
      </c>
      <c r="AN525" s="15">
        <f t="shared" si="278"/>
        <v>20218.897199999999</v>
      </c>
      <c r="AO525" s="22">
        <v>126</v>
      </c>
      <c r="AP525" s="15">
        <f t="shared" si="279"/>
        <v>3516.66</v>
      </c>
      <c r="AQ525" s="24">
        <f t="shared" si="280"/>
        <v>-2.3926000000000016</v>
      </c>
      <c r="AR525" s="24">
        <f t="shared" si="281"/>
        <v>-2.3795000000000002</v>
      </c>
      <c r="AS525" s="24">
        <f t="shared" si="282"/>
        <v>-0.98290000000000077</v>
      </c>
      <c r="AT525" s="24">
        <f t="shared" si="283"/>
        <v>-2.3308999999999997</v>
      </c>
      <c r="AU525" s="24">
        <f t="shared" si="284"/>
        <v>-2.2585000000000015</v>
      </c>
      <c r="AV525" s="24">
        <f t="shared" si="285"/>
        <v>-0.84890000000000043</v>
      </c>
      <c r="AW525" s="24">
        <f t="shared" si="286"/>
        <v>-2.1158000000000001</v>
      </c>
      <c r="AX525" s="24">
        <f t="shared" si="287"/>
        <v>-0.69140000000000157</v>
      </c>
      <c r="AY525" s="24"/>
      <c r="AZ525" s="24"/>
      <c r="BA525" s="24"/>
      <c r="BB525" s="24"/>
      <c r="BC525" s="12">
        <v>21.797000000000001</v>
      </c>
      <c r="BD525" s="12">
        <v>27.91</v>
      </c>
    </row>
    <row r="526" spans="2:56">
      <c r="B526" s="26" t="s">
        <v>58</v>
      </c>
      <c r="C526" s="11">
        <v>31.81</v>
      </c>
      <c r="D526" s="4">
        <f t="shared" si="260"/>
        <v>699.9313350000001</v>
      </c>
      <c r="E526" s="11">
        <v>42.24</v>
      </c>
      <c r="F526" s="15">
        <f t="shared" si="261"/>
        <v>929.42784000000017</v>
      </c>
      <c r="G526" s="11">
        <v>40.799999999999997</v>
      </c>
      <c r="H526" s="15">
        <f t="shared" si="262"/>
        <v>897.74279999999999</v>
      </c>
      <c r="I526" s="11">
        <v>35.11</v>
      </c>
      <c r="J526" s="15">
        <f t="shared" si="263"/>
        <v>772.54288500000007</v>
      </c>
      <c r="K526" s="11">
        <v>22.215</v>
      </c>
      <c r="L526" s="15">
        <f t="shared" si="264"/>
        <v>488.80775250000005</v>
      </c>
      <c r="M526" s="11">
        <v>11.62</v>
      </c>
      <c r="N526" s="15">
        <f t="shared" si="265"/>
        <v>255.68067000000002</v>
      </c>
      <c r="O526" s="16">
        <v>17.61</v>
      </c>
      <c r="P526" s="15">
        <f t="shared" si="266"/>
        <v>497.90514000000002</v>
      </c>
      <c r="Q526" s="11">
        <v>19.344999999999999</v>
      </c>
      <c r="R526" s="15">
        <f t="shared" si="267"/>
        <v>546.96052999999995</v>
      </c>
      <c r="S526" s="11">
        <v>43.28</v>
      </c>
      <c r="T526" s="15">
        <f t="shared" si="268"/>
        <v>1223.6987200000001</v>
      </c>
      <c r="U526" s="11">
        <v>26.1</v>
      </c>
      <c r="V526" s="15">
        <f t="shared" si="269"/>
        <v>737.95140000000004</v>
      </c>
      <c r="W526" s="11">
        <v>51.09</v>
      </c>
      <c r="X526" s="15">
        <f t="shared" si="270"/>
        <v>1444.5186600000002</v>
      </c>
      <c r="Y526" s="11">
        <v>42.25</v>
      </c>
      <c r="Z526" s="15">
        <f t="shared" si="271"/>
        <v>1194.5765000000001</v>
      </c>
      <c r="AA526" s="19">
        <v>57.942999999999998</v>
      </c>
      <c r="AB526" s="15">
        <f t="shared" si="272"/>
        <v>16382.803819999999</v>
      </c>
      <c r="AC526" s="19">
        <v>83.856999999999999</v>
      </c>
      <c r="AD526" s="15">
        <f t="shared" si="273"/>
        <v>23709.728180000002</v>
      </c>
      <c r="AE526" s="20">
        <v>53</v>
      </c>
      <c r="AF526" s="15">
        <f t="shared" si="274"/>
        <v>14985.22</v>
      </c>
      <c r="AG526" s="22">
        <v>96.57</v>
      </c>
      <c r="AH526" s="15">
        <f t="shared" si="275"/>
        <v>21248.779950000004</v>
      </c>
      <c r="AI526" s="22">
        <v>100.65</v>
      </c>
      <c r="AJ526" s="15">
        <f t="shared" si="276"/>
        <v>22146.522750000004</v>
      </c>
      <c r="AK526" s="20">
        <v>140.25</v>
      </c>
      <c r="AL526" s="15">
        <f t="shared" si="277"/>
        <v>30859.908750000002</v>
      </c>
      <c r="AM526" s="29">
        <v>905.6</v>
      </c>
      <c r="AN526" s="15">
        <f t="shared" si="278"/>
        <v>19926.369600000002</v>
      </c>
      <c r="AO526" s="22">
        <v>116.45</v>
      </c>
      <c r="AP526" s="15">
        <f t="shared" si="279"/>
        <v>3292.5073000000002</v>
      </c>
      <c r="AQ526" s="24">
        <f t="shared" si="280"/>
        <v>-2.5991000000000035</v>
      </c>
      <c r="AR526" s="24">
        <f t="shared" si="281"/>
        <v>-2.5860000000000021</v>
      </c>
      <c r="AS526" s="24">
        <f t="shared" si="282"/>
        <v>-1.3469000000000015</v>
      </c>
      <c r="AT526" s="24">
        <f t="shared" si="283"/>
        <v>-2.5374000000000017</v>
      </c>
      <c r="AU526" s="24">
        <f t="shared" si="284"/>
        <v>-2.4650000000000034</v>
      </c>
      <c r="AV526" s="24">
        <f t="shared" si="285"/>
        <v>-1.2129000000000012</v>
      </c>
      <c r="AW526" s="24">
        <f t="shared" si="286"/>
        <v>-2.322300000000002</v>
      </c>
      <c r="AX526" s="24">
        <f t="shared" si="287"/>
        <v>-1.0554000000000023</v>
      </c>
      <c r="AY526" s="24"/>
      <c r="AZ526" s="24"/>
      <c r="BA526" s="24"/>
      <c r="BB526" s="24"/>
      <c r="BC526" s="12">
        <v>22.003500000000003</v>
      </c>
      <c r="BD526" s="12">
        <v>28.274000000000001</v>
      </c>
    </row>
    <row r="527" spans="2:56">
      <c r="B527" s="26" t="s">
        <v>59</v>
      </c>
      <c r="C527" s="11">
        <v>32.880000000000003</v>
      </c>
      <c r="D527" s="4">
        <f t="shared" si="260"/>
        <v>719.69388000000004</v>
      </c>
      <c r="E527" s="11">
        <v>43.32</v>
      </c>
      <c r="F527" s="15">
        <f t="shared" si="261"/>
        <v>948.20982000000004</v>
      </c>
      <c r="G527" s="11">
        <v>42.09</v>
      </c>
      <c r="H527" s="15">
        <f t="shared" si="262"/>
        <v>921.28696500000012</v>
      </c>
      <c r="I527" s="11">
        <v>36.35</v>
      </c>
      <c r="J527" s="15">
        <f t="shared" si="263"/>
        <v>795.646975</v>
      </c>
      <c r="K527" s="11">
        <v>23.15</v>
      </c>
      <c r="L527" s="15">
        <f t="shared" si="264"/>
        <v>506.71877499999999</v>
      </c>
      <c r="M527" s="11">
        <v>11.37</v>
      </c>
      <c r="N527" s="15">
        <f t="shared" si="265"/>
        <v>248.87224499999999</v>
      </c>
      <c r="O527" s="16">
        <v>18.125</v>
      </c>
      <c r="P527" s="15">
        <f t="shared" si="266"/>
        <v>517.19687499999998</v>
      </c>
      <c r="Q527" s="11">
        <v>20.605</v>
      </c>
      <c r="R527" s="15">
        <f t="shared" si="267"/>
        <v>587.96367499999997</v>
      </c>
      <c r="S527" s="11">
        <v>43.65</v>
      </c>
      <c r="T527" s="15">
        <f t="shared" si="268"/>
        <v>1245.5527500000001</v>
      </c>
      <c r="U527" s="11">
        <v>26.8</v>
      </c>
      <c r="V527" s="15">
        <f t="shared" si="269"/>
        <v>764.73800000000006</v>
      </c>
      <c r="W527" s="11">
        <v>51.8</v>
      </c>
      <c r="X527" s="15">
        <f t="shared" si="270"/>
        <v>1478.1129999999998</v>
      </c>
      <c r="Y527" s="11">
        <v>42.86</v>
      </c>
      <c r="Z527" s="15">
        <f t="shared" si="271"/>
        <v>1223.0101</v>
      </c>
      <c r="AA527" s="19">
        <v>59.521000000000001</v>
      </c>
      <c r="AB527" s="15">
        <f t="shared" si="272"/>
        <v>16984.317350000001</v>
      </c>
      <c r="AC527" s="19">
        <v>83.572999999999993</v>
      </c>
      <c r="AD527" s="15">
        <f t="shared" si="273"/>
        <v>23847.555549999997</v>
      </c>
      <c r="AE527" s="20">
        <v>49</v>
      </c>
      <c r="AF527" s="15">
        <f t="shared" si="274"/>
        <v>13982.15</v>
      </c>
      <c r="AG527" s="22">
        <v>95.465000000000003</v>
      </c>
      <c r="AH527" s="15">
        <f t="shared" si="275"/>
        <v>20895.856524999999</v>
      </c>
      <c r="AI527" s="22">
        <v>100.22</v>
      </c>
      <c r="AJ527" s="15">
        <f t="shared" si="276"/>
        <v>21936.654699999999</v>
      </c>
      <c r="AK527" s="20">
        <v>139.5</v>
      </c>
      <c r="AL527" s="15">
        <f t="shared" si="277"/>
        <v>30534.457499999997</v>
      </c>
      <c r="AM527" s="29">
        <v>900.3</v>
      </c>
      <c r="AN527" s="15">
        <f t="shared" si="278"/>
        <v>19706.216550000001</v>
      </c>
      <c r="AO527" s="22">
        <v>116.7</v>
      </c>
      <c r="AP527" s="15">
        <f t="shared" si="279"/>
        <v>3330.0345000000002</v>
      </c>
      <c r="AQ527" s="24">
        <f t="shared" si="280"/>
        <v>-2.4841000000000015</v>
      </c>
      <c r="AR527" s="24">
        <f t="shared" si="281"/>
        <v>-2.4710000000000001</v>
      </c>
      <c r="AS527" s="24">
        <f t="shared" si="282"/>
        <v>-1.6079000000000008</v>
      </c>
      <c r="AT527" s="24">
        <f t="shared" si="283"/>
        <v>-2.4223999999999997</v>
      </c>
      <c r="AU527" s="24">
        <f t="shared" si="284"/>
        <v>-2.3500000000000014</v>
      </c>
      <c r="AV527" s="24">
        <f t="shared" si="285"/>
        <v>-1.4739000000000004</v>
      </c>
      <c r="AW527" s="24">
        <f t="shared" si="286"/>
        <v>-2.2073</v>
      </c>
      <c r="AX527" s="24">
        <f t="shared" si="287"/>
        <v>-1.3164000000000016</v>
      </c>
      <c r="AY527" s="24"/>
      <c r="AZ527" s="24"/>
      <c r="BA527" s="24"/>
      <c r="BB527" s="24"/>
      <c r="BC527" s="12">
        <v>21.888500000000001</v>
      </c>
      <c r="BD527" s="12">
        <v>28.535</v>
      </c>
    </row>
    <row r="528" spans="2:56">
      <c r="B528" s="26" t="s">
        <v>60</v>
      </c>
      <c r="C528" s="11">
        <v>33.11</v>
      </c>
      <c r="D528" s="4">
        <f t="shared" si="260"/>
        <v>731.10190999999998</v>
      </c>
      <c r="E528" s="11">
        <v>42.4</v>
      </c>
      <c r="F528" s="15">
        <f t="shared" si="261"/>
        <v>936.23439999999994</v>
      </c>
      <c r="G528" s="11">
        <v>41.97</v>
      </c>
      <c r="H528" s="15">
        <f t="shared" si="262"/>
        <v>926.73956999999996</v>
      </c>
      <c r="I528" s="11">
        <v>36.619999999999997</v>
      </c>
      <c r="J528" s="15">
        <f t="shared" si="263"/>
        <v>808.60621999999989</v>
      </c>
      <c r="K528" s="11">
        <v>22.89</v>
      </c>
      <c r="L528" s="15">
        <f t="shared" si="264"/>
        <v>505.43409000000003</v>
      </c>
      <c r="M528" s="11">
        <v>11.26</v>
      </c>
      <c r="N528" s="15">
        <f t="shared" si="265"/>
        <v>248.63206</v>
      </c>
      <c r="O528" s="16">
        <v>19.37</v>
      </c>
      <c r="P528" s="15">
        <f t="shared" si="266"/>
        <v>548.75210000000004</v>
      </c>
      <c r="Q528" s="11">
        <v>21.24</v>
      </c>
      <c r="R528" s="15">
        <f t="shared" si="267"/>
        <v>601.72919999999988</v>
      </c>
      <c r="S528" s="11">
        <v>45.06</v>
      </c>
      <c r="T528" s="15">
        <f t="shared" si="268"/>
        <v>1276.5498</v>
      </c>
      <c r="U528" s="11">
        <v>26.39</v>
      </c>
      <c r="V528" s="15">
        <f t="shared" si="269"/>
        <v>747.62869999999998</v>
      </c>
      <c r="W528" s="11">
        <v>53.04</v>
      </c>
      <c r="X528" s="15">
        <f t="shared" si="270"/>
        <v>1502.6232</v>
      </c>
      <c r="Y528" s="11">
        <v>42.39</v>
      </c>
      <c r="Z528" s="15">
        <f t="shared" si="271"/>
        <v>1200.9087</v>
      </c>
      <c r="AA528" s="19">
        <v>59.49</v>
      </c>
      <c r="AB528" s="15">
        <f t="shared" si="272"/>
        <v>16853.517</v>
      </c>
      <c r="AC528" s="19">
        <v>83.831000000000003</v>
      </c>
      <c r="AD528" s="15">
        <f t="shared" si="273"/>
        <v>23749.3223</v>
      </c>
      <c r="AE528" s="20">
        <v>51</v>
      </c>
      <c r="AF528" s="15">
        <f t="shared" si="274"/>
        <v>14448.3</v>
      </c>
      <c r="AG528" s="22">
        <v>94.93</v>
      </c>
      <c r="AH528" s="15">
        <f t="shared" si="275"/>
        <v>20961.493300000002</v>
      </c>
      <c r="AI528" s="22">
        <v>100.07</v>
      </c>
      <c r="AJ528" s="15">
        <f t="shared" si="276"/>
        <v>22096.456699999999</v>
      </c>
      <c r="AK528" s="20">
        <v>140</v>
      </c>
      <c r="AL528" s="15">
        <f t="shared" si="277"/>
        <v>30913.4</v>
      </c>
      <c r="AM528" s="29">
        <v>905.3</v>
      </c>
      <c r="AN528" s="15">
        <f t="shared" si="278"/>
        <v>19989.9293</v>
      </c>
      <c r="AO528" s="22">
        <v>121.3</v>
      </c>
      <c r="AP528" s="15">
        <f t="shared" si="279"/>
        <v>3436.4289999999996</v>
      </c>
      <c r="AQ528" s="24">
        <f t="shared" si="280"/>
        <v>-2.6766000000000005</v>
      </c>
      <c r="AR528" s="24">
        <f t="shared" si="281"/>
        <v>-2.6634999999999991</v>
      </c>
      <c r="AS528" s="24">
        <f t="shared" si="282"/>
        <v>-1.4028999999999989</v>
      </c>
      <c r="AT528" s="24">
        <f t="shared" si="283"/>
        <v>-2.6148999999999987</v>
      </c>
      <c r="AU528" s="24">
        <f t="shared" si="284"/>
        <v>-2.5425000000000004</v>
      </c>
      <c r="AV528" s="24">
        <f t="shared" si="285"/>
        <v>-1.2688999999999986</v>
      </c>
      <c r="AW528" s="24">
        <f t="shared" si="286"/>
        <v>-2.399799999999999</v>
      </c>
      <c r="AX528" s="24">
        <f t="shared" si="287"/>
        <v>-1.1113999999999997</v>
      </c>
      <c r="AY528" s="24"/>
      <c r="AZ528" s="24"/>
      <c r="BA528" s="24"/>
      <c r="BB528" s="24"/>
      <c r="BC528" s="12">
        <v>22.081</v>
      </c>
      <c r="BD528" s="12">
        <v>28.33</v>
      </c>
    </row>
    <row r="529" spans="2:56">
      <c r="B529" s="26" t="s">
        <v>61</v>
      </c>
      <c r="C529" s="11">
        <v>32.61</v>
      </c>
      <c r="D529" s="4">
        <f t="shared" si="260"/>
        <v>712.46327999999994</v>
      </c>
      <c r="E529" s="11">
        <v>42.69</v>
      </c>
      <c r="F529" s="15">
        <f t="shared" si="261"/>
        <v>932.69111999999996</v>
      </c>
      <c r="G529" s="11">
        <v>42.72</v>
      </c>
      <c r="H529" s="15">
        <f t="shared" si="262"/>
        <v>933.34655999999995</v>
      </c>
      <c r="I529" s="11">
        <v>37.36</v>
      </c>
      <c r="J529" s="15">
        <f t="shared" si="263"/>
        <v>816.24127999999996</v>
      </c>
      <c r="K529" s="11">
        <v>23.6</v>
      </c>
      <c r="L529" s="15">
        <f t="shared" si="264"/>
        <v>515.61279999999999</v>
      </c>
      <c r="M529" s="11">
        <v>10.85</v>
      </c>
      <c r="N529" s="15">
        <f t="shared" si="265"/>
        <v>237.05079999999998</v>
      </c>
      <c r="O529" s="16">
        <v>19.594999999999999</v>
      </c>
      <c r="P529" s="15">
        <f t="shared" si="266"/>
        <v>547.1903749999999</v>
      </c>
      <c r="Q529" s="11">
        <v>20.350000000000001</v>
      </c>
      <c r="R529" s="15">
        <f t="shared" si="267"/>
        <v>568.27374999999995</v>
      </c>
      <c r="S529" s="11">
        <v>46.8</v>
      </c>
      <c r="T529" s="15">
        <f t="shared" si="268"/>
        <v>1306.8899999999999</v>
      </c>
      <c r="U529" s="11">
        <v>28</v>
      </c>
      <c r="V529" s="15">
        <f t="shared" si="269"/>
        <v>781.89999999999986</v>
      </c>
      <c r="W529" s="11">
        <v>52.67</v>
      </c>
      <c r="X529" s="15">
        <f t="shared" si="270"/>
        <v>1470.8097499999999</v>
      </c>
      <c r="Y529" s="11">
        <v>42.9</v>
      </c>
      <c r="Z529" s="15">
        <f t="shared" si="271"/>
        <v>1197.9824999999998</v>
      </c>
      <c r="AA529" s="19">
        <v>59.466999999999999</v>
      </c>
      <c r="AB529" s="15">
        <f t="shared" si="272"/>
        <v>16606.159749999999</v>
      </c>
      <c r="AC529" s="19">
        <v>83.912999999999997</v>
      </c>
      <c r="AD529" s="15">
        <f t="shared" si="273"/>
        <v>23432.705249999995</v>
      </c>
      <c r="AE529" s="20">
        <v>51</v>
      </c>
      <c r="AF529" s="15">
        <f t="shared" si="274"/>
        <v>14241.75</v>
      </c>
      <c r="AG529" s="22">
        <v>94.88</v>
      </c>
      <c r="AH529" s="15">
        <f t="shared" si="275"/>
        <v>20729.382399999999</v>
      </c>
      <c r="AI529" s="22">
        <v>100.01</v>
      </c>
      <c r="AJ529" s="15">
        <f t="shared" si="276"/>
        <v>21850.184800000003</v>
      </c>
      <c r="AK529" s="20">
        <v>140</v>
      </c>
      <c r="AL529" s="15">
        <f t="shared" si="277"/>
        <v>30587.199999999997</v>
      </c>
      <c r="AM529" s="29">
        <v>914.9</v>
      </c>
      <c r="AN529" s="15">
        <f t="shared" si="278"/>
        <v>19988.735199999999</v>
      </c>
      <c r="AO529" s="22">
        <v>126.25</v>
      </c>
      <c r="AP529" s="15">
        <f t="shared" si="279"/>
        <v>3525.5312499999995</v>
      </c>
      <c r="AQ529" s="24">
        <f t="shared" si="280"/>
        <v>-2.4436</v>
      </c>
      <c r="AR529" s="24">
        <f t="shared" si="281"/>
        <v>-2.4304999999999986</v>
      </c>
      <c r="AS529" s="24">
        <f t="shared" si="282"/>
        <v>-0.99789999999999779</v>
      </c>
      <c r="AT529" s="24">
        <f t="shared" si="283"/>
        <v>-2.3818999999999981</v>
      </c>
      <c r="AU529" s="24">
        <f t="shared" si="284"/>
        <v>-2.3094999999999999</v>
      </c>
      <c r="AV529" s="24">
        <f t="shared" si="285"/>
        <v>-0.86389999999999745</v>
      </c>
      <c r="AW529" s="24">
        <f t="shared" si="286"/>
        <v>-2.1667999999999985</v>
      </c>
      <c r="AX529" s="24">
        <f t="shared" si="287"/>
        <v>-0.70639999999999858</v>
      </c>
      <c r="AY529" s="24"/>
      <c r="AZ529" s="24"/>
      <c r="BA529" s="24"/>
      <c r="BB529" s="24"/>
      <c r="BC529" s="12">
        <v>21.847999999999999</v>
      </c>
      <c r="BD529" s="12">
        <v>27.924999999999997</v>
      </c>
    </row>
    <row r="530" spans="2:56">
      <c r="B530" s="26" t="s">
        <v>62</v>
      </c>
      <c r="C530" s="11">
        <v>33.119999999999997</v>
      </c>
      <c r="D530" s="4">
        <f t="shared" si="260"/>
        <v>715.47479999999996</v>
      </c>
      <c r="E530" s="11">
        <v>43.55</v>
      </c>
      <c r="F530" s="15">
        <f t="shared" si="261"/>
        <v>940.78887499999985</v>
      </c>
      <c r="G530" s="11">
        <v>42.92</v>
      </c>
      <c r="H530" s="15">
        <f t="shared" si="262"/>
        <v>927.17930000000001</v>
      </c>
      <c r="I530" s="11">
        <v>37.119999999999997</v>
      </c>
      <c r="J530" s="15">
        <f t="shared" si="263"/>
        <v>801.88479999999993</v>
      </c>
      <c r="K530" s="11">
        <v>24.34</v>
      </c>
      <c r="L530" s="15">
        <f t="shared" si="264"/>
        <v>525.80484999999999</v>
      </c>
      <c r="M530" s="11">
        <v>11.1</v>
      </c>
      <c r="N530" s="15">
        <f t="shared" si="265"/>
        <v>239.78774999999999</v>
      </c>
      <c r="O530" s="16">
        <v>21.864999999999998</v>
      </c>
      <c r="P530" s="15">
        <f t="shared" si="266"/>
        <v>610.20841999999993</v>
      </c>
      <c r="Q530" s="11">
        <v>21.515000000000001</v>
      </c>
      <c r="R530" s="15">
        <f t="shared" si="267"/>
        <v>600.44062000000008</v>
      </c>
      <c r="S530" s="11">
        <v>49.74</v>
      </c>
      <c r="T530" s="15">
        <f t="shared" si="268"/>
        <v>1388.1439200000002</v>
      </c>
      <c r="U530" s="11">
        <v>28.63</v>
      </c>
      <c r="V530" s="15">
        <f t="shared" si="269"/>
        <v>799.00603999999998</v>
      </c>
      <c r="W530" s="11">
        <v>53.5</v>
      </c>
      <c r="X530" s="15">
        <f t="shared" si="270"/>
        <v>1493.078</v>
      </c>
      <c r="Y530" s="11">
        <v>44</v>
      </c>
      <c r="Z530" s="15">
        <f t="shared" si="271"/>
        <v>1227.952</v>
      </c>
      <c r="AA530" s="19">
        <v>59.444000000000003</v>
      </c>
      <c r="AB530" s="15">
        <f t="shared" si="272"/>
        <v>16589.631519999999</v>
      </c>
      <c r="AC530" s="19">
        <v>83.322000000000003</v>
      </c>
      <c r="AD530" s="15">
        <f t="shared" si="273"/>
        <v>23253.503760000003</v>
      </c>
      <c r="AE530" s="20">
        <v>51</v>
      </c>
      <c r="AF530" s="15">
        <f t="shared" si="274"/>
        <v>14233.08</v>
      </c>
      <c r="AG530" s="22">
        <v>94.99</v>
      </c>
      <c r="AH530" s="15">
        <f t="shared" si="275"/>
        <v>20520.214749999999</v>
      </c>
      <c r="AI530" s="22">
        <v>98.6</v>
      </c>
      <c r="AJ530" s="15">
        <f t="shared" si="276"/>
        <v>21300.064999999999</v>
      </c>
      <c r="AK530" s="20">
        <v>139.5</v>
      </c>
      <c r="AL530" s="15">
        <f t="shared" si="277"/>
        <v>30135.487499999999</v>
      </c>
      <c r="AM530" s="29">
        <v>911</v>
      </c>
      <c r="AN530" s="15">
        <f t="shared" si="278"/>
        <v>19679.877499999999</v>
      </c>
      <c r="AO530" s="22">
        <v>124.25</v>
      </c>
      <c r="AP530" s="15">
        <f t="shared" si="279"/>
        <v>3467.569</v>
      </c>
      <c r="AQ530" s="24">
        <f t="shared" si="280"/>
        <v>-2.1981000000000002</v>
      </c>
      <c r="AR530" s="24">
        <f t="shared" si="281"/>
        <v>-2.1849999999999987</v>
      </c>
      <c r="AS530" s="24">
        <f t="shared" si="282"/>
        <v>-0.98090000000000188</v>
      </c>
      <c r="AT530" s="24">
        <f t="shared" si="283"/>
        <v>-2.1363999999999983</v>
      </c>
      <c r="AU530" s="24">
        <f t="shared" si="284"/>
        <v>-2.0640000000000001</v>
      </c>
      <c r="AV530" s="24">
        <f t="shared" si="285"/>
        <v>-0.84690000000000154</v>
      </c>
      <c r="AW530" s="24">
        <f t="shared" si="286"/>
        <v>-1.9212999999999987</v>
      </c>
      <c r="AX530" s="24">
        <f t="shared" si="287"/>
        <v>-0.68940000000000268</v>
      </c>
      <c r="AY530" s="24"/>
      <c r="AZ530" s="24"/>
      <c r="BA530" s="24"/>
      <c r="BB530" s="24"/>
      <c r="BC530" s="12">
        <v>21.602499999999999</v>
      </c>
      <c r="BD530" s="12">
        <v>27.908000000000001</v>
      </c>
    </row>
    <row r="531" spans="2:56">
      <c r="B531" s="26" t="s">
        <v>63</v>
      </c>
      <c r="C531" s="11">
        <v>33</v>
      </c>
      <c r="D531" s="4">
        <f t="shared" si="260"/>
        <v>702.53700000000003</v>
      </c>
      <c r="E531" s="11">
        <v>42.31</v>
      </c>
      <c r="F531" s="15">
        <f t="shared" si="261"/>
        <v>900.73759000000007</v>
      </c>
      <c r="G531" s="11">
        <v>42.8</v>
      </c>
      <c r="H531" s="15">
        <f t="shared" si="262"/>
        <v>911.16920000000005</v>
      </c>
      <c r="I531" s="11">
        <v>36.99</v>
      </c>
      <c r="J531" s="15">
        <f t="shared" si="263"/>
        <v>787.48011000000008</v>
      </c>
      <c r="K531" s="11">
        <v>23.885000000000002</v>
      </c>
      <c r="L531" s="15">
        <f t="shared" si="264"/>
        <v>508.48776500000008</v>
      </c>
      <c r="M531" s="11">
        <v>12.64</v>
      </c>
      <c r="N531" s="15">
        <f t="shared" si="265"/>
        <v>269.09296000000001</v>
      </c>
      <c r="O531" s="16">
        <v>22.91</v>
      </c>
      <c r="P531" s="15">
        <f t="shared" si="266"/>
        <v>634.72154999999998</v>
      </c>
      <c r="Q531" s="11">
        <v>22.844999999999999</v>
      </c>
      <c r="R531" s="15">
        <f t="shared" si="267"/>
        <v>632.92072499999995</v>
      </c>
      <c r="S531" s="11">
        <v>48.75</v>
      </c>
      <c r="T531" s="15">
        <f t="shared" si="268"/>
        <v>1350.6187499999999</v>
      </c>
      <c r="U531" s="11">
        <v>28.71</v>
      </c>
      <c r="V531" s="15">
        <f t="shared" si="269"/>
        <v>795.41054999999994</v>
      </c>
      <c r="W531" s="11">
        <v>56.89</v>
      </c>
      <c r="X531" s="15">
        <f t="shared" si="270"/>
        <v>1576.1374499999999</v>
      </c>
      <c r="Y531" s="11">
        <v>43.85</v>
      </c>
      <c r="Z531" s="15">
        <f t="shared" si="271"/>
        <v>1214.8642499999999</v>
      </c>
      <c r="AA531" s="19">
        <v>59.402000000000001</v>
      </c>
      <c r="AB531" s="15">
        <f t="shared" si="272"/>
        <v>16457.324099999998</v>
      </c>
      <c r="AC531" s="19">
        <v>83.411000000000001</v>
      </c>
      <c r="AD531" s="15">
        <f t="shared" si="273"/>
        <v>23109.017549999997</v>
      </c>
      <c r="AE531" s="20">
        <v>51</v>
      </c>
      <c r="AF531" s="15">
        <f t="shared" si="274"/>
        <v>14129.55</v>
      </c>
      <c r="AG531" s="22">
        <v>94.99</v>
      </c>
      <c r="AH531" s="15">
        <f t="shared" si="275"/>
        <v>20222.4211</v>
      </c>
      <c r="AI531" s="22">
        <v>98.5</v>
      </c>
      <c r="AJ531" s="15">
        <f t="shared" si="276"/>
        <v>20969.665000000001</v>
      </c>
      <c r="AK531" s="20">
        <v>137.25</v>
      </c>
      <c r="AL531" s="15">
        <f t="shared" si="277"/>
        <v>29219.1525</v>
      </c>
      <c r="AM531" s="29">
        <v>895.4</v>
      </c>
      <c r="AN531" s="15">
        <f t="shared" si="278"/>
        <v>19062.170600000001</v>
      </c>
      <c r="AO531" s="22">
        <v>134.05000000000001</v>
      </c>
      <c r="AP531" s="15">
        <f t="shared" si="279"/>
        <v>3713.8552500000001</v>
      </c>
      <c r="AQ531" s="24">
        <f t="shared" si="280"/>
        <v>-1.8846000000000025</v>
      </c>
      <c r="AR531" s="24">
        <f t="shared" si="281"/>
        <v>-1.8715000000000011</v>
      </c>
      <c r="AS531" s="24">
        <f t="shared" si="282"/>
        <v>-0.77789999999999893</v>
      </c>
      <c r="AT531" s="24">
        <f t="shared" si="283"/>
        <v>-1.8229000000000006</v>
      </c>
      <c r="AU531" s="24">
        <f t="shared" si="284"/>
        <v>-1.7505000000000024</v>
      </c>
      <c r="AV531" s="24">
        <f t="shared" si="285"/>
        <v>-0.64389999999999858</v>
      </c>
      <c r="AW531" s="24">
        <f t="shared" si="286"/>
        <v>-1.607800000000001</v>
      </c>
      <c r="AX531" s="24">
        <f t="shared" si="287"/>
        <v>-0.48639999999999972</v>
      </c>
      <c r="AY531" s="24"/>
      <c r="AZ531" s="24"/>
      <c r="BA531" s="24"/>
      <c r="BB531" s="24"/>
      <c r="BC531" s="12">
        <v>21.289000000000001</v>
      </c>
      <c r="BD531" s="12">
        <v>27.704999999999998</v>
      </c>
    </row>
    <row r="532" spans="2:56">
      <c r="B532" s="26" t="s">
        <v>64</v>
      </c>
      <c r="C532" s="11">
        <v>32.01</v>
      </c>
      <c r="D532" s="4">
        <f t="shared" si="260"/>
        <v>711.67832999999985</v>
      </c>
      <c r="E532" s="11">
        <v>40.67</v>
      </c>
      <c r="F532" s="15">
        <f t="shared" si="261"/>
        <v>904.21610999999996</v>
      </c>
      <c r="G532" s="11">
        <v>40.21</v>
      </c>
      <c r="H532" s="15">
        <f t="shared" si="262"/>
        <v>893.98892999999987</v>
      </c>
      <c r="I532" s="11">
        <v>36.380000000000003</v>
      </c>
      <c r="J532" s="15">
        <f t="shared" si="263"/>
        <v>808.8365399999999</v>
      </c>
      <c r="K532" s="11">
        <v>22.524999999999999</v>
      </c>
      <c r="L532" s="15">
        <f t="shared" si="264"/>
        <v>500.79832499999992</v>
      </c>
      <c r="M532" s="11">
        <v>11.62</v>
      </c>
      <c r="N532" s="15">
        <f t="shared" si="265"/>
        <v>258.34745999999996</v>
      </c>
      <c r="O532" s="16">
        <v>22.31</v>
      </c>
      <c r="P532" s="15">
        <f t="shared" si="266"/>
        <v>639.78386999999998</v>
      </c>
      <c r="Q532" s="11">
        <v>22.19</v>
      </c>
      <c r="R532" s="15">
        <f t="shared" si="267"/>
        <v>636.34262999999999</v>
      </c>
      <c r="S532" s="11">
        <v>46.16</v>
      </c>
      <c r="T532" s="15">
        <f t="shared" si="268"/>
        <v>1323.7303199999999</v>
      </c>
      <c r="U532" s="11">
        <v>26.09</v>
      </c>
      <c r="V532" s="15">
        <f t="shared" si="269"/>
        <v>748.18292999999994</v>
      </c>
      <c r="W532" s="11">
        <v>54.98</v>
      </c>
      <c r="X532" s="15">
        <f t="shared" si="270"/>
        <v>1576.6614599999998</v>
      </c>
      <c r="Y532" s="11">
        <v>42.76</v>
      </c>
      <c r="Z532" s="15">
        <f t="shared" si="271"/>
        <v>1226.2285199999999</v>
      </c>
      <c r="AA532" s="19">
        <v>58.968000000000004</v>
      </c>
      <c r="AB532" s="15">
        <f t="shared" si="272"/>
        <v>16910.253360000002</v>
      </c>
      <c r="AC532" s="19">
        <v>83.623000000000005</v>
      </c>
      <c r="AD532" s="15">
        <f t="shared" si="273"/>
        <v>23980.567709999999</v>
      </c>
      <c r="AE532" s="20">
        <v>51</v>
      </c>
      <c r="AF532" s="15">
        <f t="shared" si="274"/>
        <v>14625.27</v>
      </c>
      <c r="AG532" s="22">
        <v>95.534999999999997</v>
      </c>
      <c r="AH532" s="15">
        <f t="shared" si="275"/>
        <v>21240.296549999999</v>
      </c>
      <c r="AI532" s="22">
        <v>98.8</v>
      </c>
      <c r="AJ532" s="15">
        <f t="shared" si="276"/>
        <v>21966.203999999998</v>
      </c>
      <c r="AK532" s="20">
        <v>133</v>
      </c>
      <c r="AL532" s="15">
        <f t="shared" si="277"/>
        <v>29569.889999999996</v>
      </c>
      <c r="AM532" s="29">
        <v>916.5</v>
      </c>
      <c r="AN532" s="15">
        <f t="shared" si="278"/>
        <v>20376.544499999996</v>
      </c>
      <c r="AO532" s="22">
        <v>133.46</v>
      </c>
      <c r="AP532" s="15">
        <f t="shared" si="279"/>
        <v>3827.2324200000003</v>
      </c>
      <c r="AQ532" s="24">
        <f t="shared" si="280"/>
        <v>-2.828599999999998</v>
      </c>
      <c r="AR532" s="24">
        <f t="shared" si="281"/>
        <v>-2.8154999999999966</v>
      </c>
      <c r="AS532" s="24">
        <f t="shared" si="282"/>
        <v>-1.7499000000000002</v>
      </c>
      <c r="AT532" s="24">
        <f t="shared" si="283"/>
        <v>-2.7668999999999961</v>
      </c>
      <c r="AU532" s="24">
        <f t="shared" si="284"/>
        <v>-2.6944999999999979</v>
      </c>
      <c r="AV532" s="24">
        <f t="shared" si="285"/>
        <v>-1.6158999999999999</v>
      </c>
      <c r="AW532" s="24">
        <f t="shared" si="286"/>
        <v>-2.5517999999999965</v>
      </c>
      <c r="AX532" s="24">
        <f t="shared" si="287"/>
        <v>-1.458400000000001</v>
      </c>
      <c r="AY532" s="24"/>
      <c r="AZ532" s="24"/>
      <c r="BA532" s="24"/>
      <c r="BB532" s="24"/>
      <c r="BC532" s="12">
        <v>22.232999999999997</v>
      </c>
      <c r="BD532" s="12">
        <v>28.677</v>
      </c>
    </row>
    <row r="533" spans="2:56">
      <c r="B533" s="26" t="s">
        <v>65</v>
      </c>
      <c r="C533" s="11">
        <v>31.89</v>
      </c>
      <c r="D533" s="4">
        <f t="shared" si="260"/>
        <v>705.88514999999995</v>
      </c>
      <c r="E533" s="11">
        <v>41.27</v>
      </c>
      <c r="F533" s="15">
        <f t="shared" si="261"/>
        <v>913.51144999999997</v>
      </c>
      <c r="G533" s="11">
        <v>40.33</v>
      </c>
      <c r="H533" s="15">
        <f t="shared" si="262"/>
        <v>892.70454999999993</v>
      </c>
      <c r="I533" s="11">
        <v>35.5</v>
      </c>
      <c r="J533" s="15">
        <f t="shared" si="263"/>
        <v>785.7924999999999</v>
      </c>
      <c r="K533" s="11">
        <v>22.155000000000001</v>
      </c>
      <c r="L533" s="15">
        <f t="shared" si="264"/>
        <v>490.40092499999997</v>
      </c>
      <c r="M533" s="11">
        <v>11.94</v>
      </c>
      <c r="N533" s="15">
        <f t="shared" si="265"/>
        <v>264.29189999999994</v>
      </c>
      <c r="O533" s="16">
        <v>22.61</v>
      </c>
      <c r="P533" s="15">
        <f t="shared" si="266"/>
        <v>645.2894</v>
      </c>
      <c r="Q533" s="11">
        <v>22.215</v>
      </c>
      <c r="R533" s="15">
        <f t="shared" si="267"/>
        <v>634.01609999999994</v>
      </c>
      <c r="S533" s="11">
        <v>46.75</v>
      </c>
      <c r="T533" s="15">
        <f t="shared" si="268"/>
        <v>1334.2449999999999</v>
      </c>
      <c r="U533" s="11">
        <v>25.79</v>
      </c>
      <c r="V533" s="15">
        <f t="shared" si="269"/>
        <v>736.0465999999999</v>
      </c>
      <c r="W533" s="11">
        <v>54.94</v>
      </c>
      <c r="X533" s="15">
        <f t="shared" si="270"/>
        <v>1567.9875999999999</v>
      </c>
      <c r="Y533" s="11">
        <v>43.56</v>
      </c>
      <c r="Z533" s="15">
        <f t="shared" si="271"/>
        <v>1243.2024000000001</v>
      </c>
      <c r="AA533" s="19">
        <v>59.244</v>
      </c>
      <c r="AB533" s="15">
        <f t="shared" si="272"/>
        <v>16908.2376</v>
      </c>
      <c r="AC533" s="19">
        <v>83.843999999999994</v>
      </c>
      <c r="AD533" s="15">
        <f t="shared" si="273"/>
        <v>23929.077599999997</v>
      </c>
      <c r="AE533" s="20">
        <v>51</v>
      </c>
      <c r="AF533" s="15">
        <f t="shared" si="274"/>
        <v>14555.4</v>
      </c>
      <c r="AG533" s="22">
        <v>96.33</v>
      </c>
      <c r="AH533" s="15">
        <f t="shared" si="275"/>
        <v>21322.645499999999</v>
      </c>
      <c r="AI533" s="22">
        <v>99.12</v>
      </c>
      <c r="AJ533" s="15">
        <f t="shared" si="276"/>
        <v>21940.211999999996</v>
      </c>
      <c r="AK533" s="20">
        <v>132</v>
      </c>
      <c r="AL533" s="15">
        <f t="shared" si="277"/>
        <v>29218.199999999997</v>
      </c>
      <c r="AM533" s="29">
        <v>939.2</v>
      </c>
      <c r="AN533" s="15">
        <f t="shared" si="278"/>
        <v>20789.191999999999</v>
      </c>
      <c r="AO533" s="22">
        <v>135.62</v>
      </c>
      <c r="AP533" s="15">
        <f t="shared" si="279"/>
        <v>3870.5947999999999</v>
      </c>
      <c r="AQ533" s="24">
        <f t="shared" si="280"/>
        <v>-2.730599999999999</v>
      </c>
      <c r="AR533" s="24">
        <f t="shared" si="281"/>
        <v>-2.7174999999999976</v>
      </c>
      <c r="AS533" s="24">
        <f t="shared" si="282"/>
        <v>-1.6128999999999998</v>
      </c>
      <c r="AT533" s="24">
        <f t="shared" si="283"/>
        <v>-2.6688999999999972</v>
      </c>
      <c r="AU533" s="24">
        <f t="shared" si="284"/>
        <v>-2.5964999999999989</v>
      </c>
      <c r="AV533" s="24">
        <f t="shared" si="285"/>
        <v>-1.4788999999999994</v>
      </c>
      <c r="AW533" s="24">
        <f t="shared" si="286"/>
        <v>-2.4537999999999975</v>
      </c>
      <c r="AX533" s="24">
        <f t="shared" si="287"/>
        <v>-1.3214000000000006</v>
      </c>
      <c r="AY533" s="24"/>
      <c r="AZ533" s="24"/>
      <c r="BA533" s="24"/>
      <c r="BB533" s="24"/>
      <c r="BC533" s="12">
        <v>22.134999999999998</v>
      </c>
      <c r="BD533" s="12">
        <v>28.54</v>
      </c>
    </row>
    <row r="534" spans="2:56">
      <c r="B534" s="26" t="s">
        <v>66</v>
      </c>
      <c r="C534" s="11">
        <v>31.46</v>
      </c>
      <c r="D534" s="4">
        <f t="shared" si="260"/>
        <v>701.22766999999999</v>
      </c>
      <c r="E534" s="11">
        <v>44.39</v>
      </c>
      <c r="F534" s="15">
        <f t="shared" si="261"/>
        <v>989.43090500000005</v>
      </c>
      <c r="G534" s="11">
        <v>39.86</v>
      </c>
      <c r="H534" s="15">
        <f t="shared" si="262"/>
        <v>888.45947000000001</v>
      </c>
      <c r="I534" s="11">
        <v>35.33</v>
      </c>
      <c r="J534" s="15">
        <f t="shared" si="263"/>
        <v>787.48803499999997</v>
      </c>
      <c r="K534" s="11">
        <v>22.23</v>
      </c>
      <c r="L534" s="15">
        <f t="shared" si="264"/>
        <v>495.49558500000001</v>
      </c>
      <c r="M534" s="11">
        <v>11.68</v>
      </c>
      <c r="N534" s="15">
        <f t="shared" si="265"/>
        <v>260.34136000000001</v>
      </c>
      <c r="O534" s="16">
        <v>22.7</v>
      </c>
      <c r="P534" s="15">
        <f t="shared" si="266"/>
        <v>650.86574999999993</v>
      </c>
      <c r="Q534" s="11">
        <v>22.38</v>
      </c>
      <c r="R534" s="15">
        <f t="shared" si="267"/>
        <v>641.69054999999992</v>
      </c>
      <c r="S534" s="11">
        <v>45.92</v>
      </c>
      <c r="T534" s="15">
        <f t="shared" si="268"/>
        <v>1316.6412</v>
      </c>
      <c r="U534" s="11">
        <v>26.44</v>
      </c>
      <c r="V534" s="15">
        <f t="shared" si="269"/>
        <v>758.10090000000002</v>
      </c>
      <c r="W534" s="11">
        <v>53.9</v>
      </c>
      <c r="X534" s="15">
        <f t="shared" si="270"/>
        <v>1545.44775</v>
      </c>
      <c r="Y534" s="11">
        <v>43.14</v>
      </c>
      <c r="Z534" s="15">
        <f t="shared" si="271"/>
        <v>1236.93165</v>
      </c>
      <c r="AA534" s="19">
        <v>58.999000000000002</v>
      </c>
      <c r="AB534" s="15">
        <f t="shared" si="272"/>
        <v>16916.488275</v>
      </c>
      <c r="AC534" s="19">
        <v>84.191999999999993</v>
      </c>
      <c r="AD534" s="15">
        <f t="shared" si="273"/>
        <v>24139.951199999996</v>
      </c>
      <c r="AE534" s="20">
        <v>49</v>
      </c>
      <c r="AF534" s="15">
        <f t="shared" si="274"/>
        <v>14049.524999999998</v>
      </c>
      <c r="AG534" s="22">
        <v>96.584999999999994</v>
      </c>
      <c r="AH534" s="15">
        <f t="shared" si="275"/>
        <v>21528.313574999996</v>
      </c>
      <c r="AI534" s="22">
        <v>99.13</v>
      </c>
      <c r="AJ534" s="15">
        <f t="shared" si="276"/>
        <v>22095.581349999997</v>
      </c>
      <c r="AK534" s="20">
        <v>127</v>
      </c>
      <c r="AL534" s="15">
        <f t="shared" si="277"/>
        <v>28307.665000000001</v>
      </c>
      <c r="AM534" s="29">
        <v>946.7</v>
      </c>
      <c r="AN534" s="15">
        <f t="shared" si="278"/>
        <v>21101.469650000003</v>
      </c>
      <c r="AO534" s="22">
        <v>134.22</v>
      </c>
      <c r="AP534" s="15">
        <f t="shared" si="279"/>
        <v>3848.4229499999997</v>
      </c>
      <c r="AQ534" s="24">
        <f t="shared" si="280"/>
        <v>-2.8851000000000013</v>
      </c>
      <c r="AR534" s="24">
        <f t="shared" si="281"/>
        <v>-2.8719999999999999</v>
      </c>
      <c r="AS534" s="24">
        <f t="shared" si="282"/>
        <v>-1.7454000000000001</v>
      </c>
      <c r="AT534" s="24">
        <f t="shared" si="283"/>
        <v>-2.8233999999999995</v>
      </c>
      <c r="AU534" s="24">
        <f t="shared" si="284"/>
        <v>-2.7510000000000012</v>
      </c>
      <c r="AV534" s="24">
        <f t="shared" si="285"/>
        <v>-1.6113999999999997</v>
      </c>
      <c r="AW534" s="24">
        <f t="shared" si="286"/>
        <v>-2.6082999999999998</v>
      </c>
      <c r="AX534" s="24">
        <f t="shared" si="287"/>
        <v>-1.4539000000000009</v>
      </c>
      <c r="AY534" s="24"/>
      <c r="AZ534" s="24"/>
      <c r="BA534" s="24"/>
      <c r="BB534" s="24"/>
      <c r="BC534" s="12">
        <v>22.2895</v>
      </c>
      <c r="BD534" s="12">
        <v>28.672499999999999</v>
      </c>
    </row>
    <row r="535" spans="2:56">
      <c r="B535" s="26" t="s">
        <v>67</v>
      </c>
      <c r="C535" s="11">
        <v>30.95</v>
      </c>
      <c r="D535" s="4">
        <f t="shared" si="260"/>
        <v>687.73995000000002</v>
      </c>
      <c r="E535" s="11">
        <v>43.85</v>
      </c>
      <c r="F535" s="15">
        <f t="shared" si="261"/>
        <v>974.39085</v>
      </c>
      <c r="G535" s="11">
        <v>40.479999999999997</v>
      </c>
      <c r="H535" s="15">
        <f t="shared" si="262"/>
        <v>899.50607999999988</v>
      </c>
      <c r="I535" s="11">
        <v>34.979999999999997</v>
      </c>
      <c r="J535" s="15">
        <f t="shared" si="263"/>
        <v>777.29057999999998</v>
      </c>
      <c r="K535" s="11">
        <v>21.715</v>
      </c>
      <c r="L535" s="15">
        <f t="shared" si="264"/>
        <v>482.52901500000002</v>
      </c>
      <c r="M535" s="11">
        <v>11.44</v>
      </c>
      <c r="N535" s="15">
        <f t="shared" si="265"/>
        <v>254.20823999999999</v>
      </c>
      <c r="O535" s="16">
        <v>23.715</v>
      </c>
      <c r="P535" s="15">
        <f t="shared" si="266"/>
        <v>679.26874499999997</v>
      </c>
      <c r="Q535" s="11">
        <v>22.785</v>
      </c>
      <c r="R535" s="15">
        <f t="shared" si="267"/>
        <v>652.63075500000002</v>
      </c>
      <c r="S535" s="11">
        <v>46.32</v>
      </c>
      <c r="T535" s="15">
        <f t="shared" si="268"/>
        <v>1326.7437600000001</v>
      </c>
      <c r="U535" s="11">
        <v>26.46</v>
      </c>
      <c r="V535" s="15">
        <f t="shared" si="269"/>
        <v>757.89377999999999</v>
      </c>
      <c r="W535" s="11">
        <v>55.23</v>
      </c>
      <c r="X535" s="15">
        <f t="shared" si="270"/>
        <v>1581.95289</v>
      </c>
      <c r="Y535" s="11">
        <v>43.13</v>
      </c>
      <c r="Z535" s="15">
        <f t="shared" si="271"/>
        <v>1235.3725900000002</v>
      </c>
      <c r="AA535" s="19">
        <v>58.856999999999999</v>
      </c>
      <c r="AB535" s="15">
        <f t="shared" si="272"/>
        <v>16858.410510000002</v>
      </c>
      <c r="AC535" s="19">
        <v>83.87</v>
      </c>
      <c r="AD535" s="15">
        <f t="shared" si="273"/>
        <v>24022.884100000003</v>
      </c>
      <c r="AE535" s="20">
        <v>49</v>
      </c>
      <c r="AF535" s="15">
        <f t="shared" si="274"/>
        <v>14035.07</v>
      </c>
      <c r="AG535" s="22">
        <v>96.38</v>
      </c>
      <c r="AH535" s="15">
        <f t="shared" si="275"/>
        <v>21416.5998</v>
      </c>
      <c r="AI535" s="22">
        <v>98.89</v>
      </c>
      <c r="AJ535" s="15">
        <f t="shared" si="276"/>
        <v>21974.3469</v>
      </c>
      <c r="AK535" s="20">
        <v>125</v>
      </c>
      <c r="AL535" s="15">
        <f t="shared" si="277"/>
        <v>27776.25</v>
      </c>
      <c r="AM535" s="29">
        <v>941.6</v>
      </c>
      <c r="AN535" s="15">
        <f t="shared" si="278"/>
        <v>20923.293600000001</v>
      </c>
      <c r="AO535" s="22">
        <v>130.71</v>
      </c>
      <c r="AP535" s="15">
        <f t="shared" si="279"/>
        <v>3743.9265300000002</v>
      </c>
      <c r="AQ535" s="24">
        <f t="shared" si="280"/>
        <v>-2.8166000000000011</v>
      </c>
      <c r="AR535" s="24">
        <f t="shared" si="281"/>
        <v>-2.8034999999999997</v>
      </c>
      <c r="AS535" s="24">
        <f t="shared" si="282"/>
        <v>-1.7159000000000013</v>
      </c>
      <c r="AT535" s="24">
        <f t="shared" si="283"/>
        <v>-2.7548999999999992</v>
      </c>
      <c r="AU535" s="24">
        <f t="shared" si="284"/>
        <v>-2.682500000000001</v>
      </c>
      <c r="AV535" s="24">
        <f t="shared" si="285"/>
        <v>-1.581900000000001</v>
      </c>
      <c r="AW535" s="24">
        <f t="shared" si="286"/>
        <v>-2.5397999999999996</v>
      </c>
      <c r="AX535" s="24">
        <f t="shared" si="287"/>
        <v>-1.4244000000000021</v>
      </c>
      <c r="AY535" s="24"/>
      <c r="AZ535" s="24"/>
      <c r="BA535" s="24"/>
      <c r="BB535" s="24"/>
      <c r="BC535" s="12">
        <v>22.221</v>
      </c>
      <c r="BD535" s="12">
        <v>28.643000000000001</v>
      </c>
    </row>
    <row r="536" spans="2:56">
      <c r="B536" s="26" t="s">
        <v>68</v>
      </c>
      <c r="C536" s="15">
        <v>30.61</v>
      </c>
      <c r="D536" s="4">
        <f t="shared" si="260"/>
        <v>699.80582000000004</v>
      </c>
      <c r="E536" s="15">
        <v>42.95</v>
      </c>
      <c r="F536" s="15">
        <f t="shared" si="261"/>
        <v>981.92290000000014</v>
      </c>
      <c r="G536" s="15">
        <v>39.11</v>
      </c>
      <c r="H536" s="15">
        <f t="shared" si="262"/>
        <v>894.13282000000004</v>
      </c>
      <c r="I536" s="18">
        <v>34.11</v>
      </c>
      <c r="J536" s="15">
        <f t="shared" si="263"/>
        <v>779.82282000000009</v>
      </c>
      <c r="K536" s="15">
        <v>21.36</v>
      </c>
      <c r="L536" s="15">
        <f t="shared" si="264"/>
        <v>488.33232000000004</v>
      </c>
      <c r="M536" s="15">
        <v>11.29</v>
      </c>
      <c r="N536" s="15">
        <f t="shared" si="265"/>
        <v>258.11198000000002</v>
      </c>
      <c r="O536" s="16">
        <v>23.364999999999998</v>
      </c>
      <c r="P536" s="15">
        <f t="shared" si="266"/>
        <v>682.4332374999999</v>
      </c>
      <c r="Q536" s="11">
        <v>21.31</v>
      </c>
      <c r="R536" s="15">
        <f t="shared" si="267"/>
        <v>622.41182499999991</v>
      </c>
      <c r="S536" s="11">
        <v>45.55</v>
      </c>
      <c r="T536" s="15">
        <f t="shared" si="268"/>
        <v>1330.401625</v>
      </c>
      <c r="U536" s="11">
        <v>26.1</v>
      </c>
      <c r="V536" s="15">
        <f t="shared" si="269"/>
        <v>762.31574999999998</v>
      </c>
      <c r="W536" s="11">
        <v>56.28</v>
      </c>
      <c r="X536" s="15">
        <f t="shared" si="270"/>
        <v>1643.7981</v>
      </c>
      <c r="Y536" s="11">
        <v>43.33</v>
      </c>
      <c r="Z536" s="15">
        <f t="shared" si="271"/>
        <v>1265.5609749999999</v>
      </c>
      <c r="AA536" s="19">
        <v>59.338999999999999</v>
      </c>
      <c r="AB536" s="15">
        <f t="shared" si="272"/>
        <v>17331.438425</v>
      </c>
      <c r="AC536" s="19">
        <v>83.957999999999998</v>
      </c>
      <c r="AD536" s="15">
        <f t="shared" si="273"/>
        <v>24522.03285</v>
      </c>
      <c r="AE536" s="20">
        <v>48</v>
      </c>
      <c r="AF536" s="15">
        <f t="shared" si="274"/>
        <v>14019.6</v>
      </c>
      <c r="AG536" s="22">
        <v>95.43</v>
      </c>
      <c r="AH536" s="15">
        <f t="shared" si="275"/>
        <v>21817.206600000005</v>
      </c>
      <c r="AI536" s="22">
        <v>98.9</v>
      </c>
      <c r="AJ536" s="15">
        <f t="shared" si="276"/>
        <v>22610.518000000004</v>
      </c>
      <c r="AK536" s="20">
        <v>125.75</v>
      </c>
      <c r="AL536" s="15">
        <f t="shared" si="277"/>
        <v>28748.965000000004</v>
      </c>
      <c r="AM536" s="29">
        <v>941.9</v>
      </c>
      <c r="AN536" s="15">
        <f t="shared" si="278"/>
        <v>21533.717800000002</v>
      </c>
      <c r="AO536" s="22">
        <v>130.24</v>
      </c>
      <c r="AP536" s="15">
        <f t="shared" si="279"/>
        <v>3803.9848000000002</v>
      </c>
      <c r="AQ536" s="24">
        <f t="shared" si="280"/>
        <v>-3.4576000000000029</v>
      </c>
      <c r="AR536" s="24">
        <f t="shared" si="281"/>
        <v>-3.4445000000000014</v>
      </c>
      <c r="AS536" s="24">
        <f t="shared" si="282"/>
        <v>-2.2804000000000002</v>
      </c>
      <c r="AT536" s="24">
        <f t="shared" si="283"/>
        <v>-3.395900000000001</v>
      </c>
      <c r="AU536" s="24">
        <f t="shared" si="284"/>
        <v>-3.3235000000000028</v>
      </c>
      <c r="AV536" s="24">
        <f t="shared" si="285"/>
        <v>-2.1463999999999999</v>
      </c>
      <c r="AW536" s="24">
        <f t="shared" si="286"/>
        <v>-3.1808000000000014</v>
      </c>
      <c r="AX536" s="24">
        <f t="shared" si="287"/>
        <v>-1.988900000000001</v>
      </c>
      <c r="AY536" s="24"/>
      <c r="AZ536" s="24"/>
      <c r="BA536" s="24"/>
      <c r="BB536" s="24"/>
      <c r="BC536" s="12">
        <v>22.862000000000002</v>
      </c>
      <c r="BD536" s="12">
        <v>29.2075</v>
      </c>
    </row>
    <row r="537" spans="2:56">
      <c r="B537" s="26" t="s">
        <v>69</v>
      </c>
      <c r="C537" s="11">
        <v>30.33</v>
      </c>
      <c r="D537" s="4">
        <f t="shared" si="260"/>
        <v>711.95125499999995</v>
      </c>
      <c r="E537" s="11">
        <v>42.6</v>
      </c>
      <c r="F537" s="15">
        <f t="shared" si="261"/>
        <v>999.97110000000009</v>
      </c>
      <c r="G537" s="11">
        <v>38.43</v>
      </c>
      <c r="H537" s="15">
        <f t="shared" si="262"/>
        <v>902.08660500000008</v>
      </c>
      <c r="I537" s="11">
        <v>33.42</v>
      </c>
      <c r="J537" s="15">
        <f t="shared" si="263"/>
        <v>784.48437000000013</v>
      </c>
      <c r="K537" s="11">
        <v>20.97</v>
      </c>
      <c r="L537" s="15">
        <f t="shared" si="264"/>
        <v>492.23929500000003</v>
      </c>
      <c r="M537" s="11">
        <v>10.81</v>
      </c>
      <c r="N537" s="15">
        <f t="shared" si="265"/>
        <v>253.74853500000003</v>
      </c>
      <c r="O537" s="16">
        <v>21.925000000000001</v>
      </c>
      <c r="P537" s="15">
        <f t="shared" si="266"/>
        <v>648.04818750000004</v>
      </c>
      <c r="Q537" s="11">
        <v>20.065000000000001</v>
      </c>
      <c r="R537" s="15">
        <f t="shared" si="267"/>
        <v>593.07123750000005</v>
      </c>
      <c r="S537" s="11">
        <v>44.46</v>
      </c>
      <c r="T537" s="15">
        <f t="shared" si="268"/>
        <v>1314.12645</v>
      </c>
      <c r="U537" s="11">
        <v>24.7</v>
      </c>
      <c r="V537" s="15">
        <f t="shared" si="269"/>
        <v>730.07024999999999</v>
      </c>
      <c r="W537" s="11">
        <v>53.95</v>
      </c>
      <c r="X537" s="15">
        <f t="shared" si="270"/>
        <v>1594.6271250000002</v>
      </c>
      <c r="Y537" s="11">
        <v>42.02</v>
      </c>
      <c r="Z537" s="15">
        <f t="shared" si="271"/>
        <v>1242.0061500000002</v>
      </c>
      <c r="AA537" s="19">
        <v>58.847999999999999</v>
      </c>
      <c r="AB537" s="15">
        <f t="shared" si="272"/>
        <v>17393.997599999999</v>
      </c>
      <c r="AC537" s="19">
        <v>82.668999999999997</v>
      </c>
      <c r="AD537" s="15">
        <f t="shared" si="273"/>
        <v>24434.889674999999</v>
      </c>
      <c r="AE537" s="20">
        <v>48</v>
      </c>
      <c r="AF537" s="15">
        <f t="shared" si="274"/>
        <v>14187.6</v>
      </c>
      <c r="AG537" s="18">
        <v>95.92</v>
      </c>
      <c r="AH537" s="15">
        <f t="shared" si="275"/>
        <v>22515.781200000001</v>
      </c>
      <c r="AI537" s="22">
        <v>99.38</v>
      </c>
      <c r="AJ537" s="15">
        <f t="shared" si="276"/>
        <v>23327.9643</v>
      </c>
      <c r="AK537" s="20">
        <v>127.25</v>
      </c>
      <c r="AL537" s="15">
        <f t="shared" si="277"/>
        <v>29870.028750000001</v>
      </c>
      <c r="AM537" s="29">
        <v>970.3</v>
      </c>
      <c r="AN537" s="15">
        <f t="shared" si="278"/>
        <v>22776.337050000002</v>
      </c>
      <c r="AO537" s="22">
        <v>119.41</v>
      </c>
      <c r="AP537" s="15">
        <f t="shared" si="279"/>
        <v>3529.4610750000002</v>
      </c>
      <c r="AQ537" s="24">
        <f t="shared" si="280"/>
        <v>-4.0691000000000024</v>
      </c>
      <c r="AR537" s="24">
        <f t="shared" si="281"/>
        <v>-4.0560000000000009</v>
      </c>
      <c r="AS537" s="24">
        <f t="shared" si="282"/>
        <v>-2.6304000000000016</v>
      </c>
      <c r="AT537" s="24">
        <f t="shared" si="283"/>
        <v>-4.0074000000000005</v>
      </c>
      <c r="AU537" s="24">
        <f t="shared" si="284"/>
        <v>-3.9350000000000023</v>
      </c>
      <c r="AV537" s="24">
        <f t="shared" si="285"/>
        <v>-2.4964000000000013</v>
      </c>
      <c r="AW537" s="24">
        <f t="shared" si="286"/>
        <v>-3.7923000000000009</v>
      </c>
      <c r="AX537" s="24">
        <f t="shared" si="287"/>
        <v>-2.3389000000000024</v>
      </c>
      <c r="AY537" s="24"/>
      <c r="AZ537" s="24"/>
      <c r="BA537" s="24"/>
      <c r="BB537" s="24"/>
      <c r="BC537" s="12">
        <v>23.473500000000001</v>
      </c>
      <c r="BD537" s="12">
        <v>29.557500000000001</v>
      </c>
    </row>
    <row r="538" spans="2:56">
      <c r="B538" s="26" t="s">
        <v>70</v>
      </c>
      <c r="C538" s="11">
        <v>31.01</v>
      </c>
      <c r="D538" s="4">
        <f t="shared" si="260"/>
        <v>715.71079999999995</v>
      </c>
      <c r="E538" s="11">
        <v>42.68</v>
      </c>
      <c r="F538" s="15">
        <f t="shared" si="261"/>
        <v>985.05439999999987</v>
      </c>
      <c r="G538" s="11">
        <v>37.979999999999997</v>
      </c>
      <c r="H538" s="15">
        <f t="shared" si="262"/>
        <v>876.57839999999987</v>
      </c>
      <c r="I538" s="11">
        <v>33.68</v>
      </c>
      <c r="J538" s="15">
        <f t="shared" si="263"/>
        <v>777.33439999999996</v>
      </c>
      <c r="K538" s="11">
        <v>21.76</v>
      </c>
      <c r="L538" s="15">
        <f t="shared" si="264"/>
        <v>502.2208</v>
      </c>
      <c r="M538" s="11">
        <v>10.86</v>
      </c>
      <c r="N538" s="15">
        <f t="shared" si="265"/>
        <v>250.64879999999997</v>
      </c>
      <c r="O538" s="16">
        <v>21.58</v>
      </c>
      <c r="P538" s="15">
        <f t="shared" si="266"/>
        <v>624.74099999999999</v>
      </c>
      <c r="Q538" s="11">
        <v>20.170000000000002</v>
      </c>
      <c r="R538" s="15">
        <f t="shared" si="267"/>
        <v>583.92150000000015</v>
      </c>
      <c r="S538" s="11">
        <v>44.38</v>
      </c>
      <c r="T538" s="15">
        <f t="shared" si="268"/>
        <v>1284.8010000000002</v>
      </c>
      <c r="U538" s="11">
        <v>24</v>
      </c>
      <c r="V538" s="15">
        <f t="shared" si="269"/>
        <v>694.80000000000007</v>
      </c>
      <c r="W538" s="11">
        <v>54.15</v>
      </c>
      <c r="X538" s="15">
        <f t="shared" si="270"/>
        <v>1567.6425000000002</v>
      </c>
      <c r="Y538" s="11">
        <v>42.5</v>
      </c>
      <c r="Z538" s="15">
        <f t="shared" si="271"/>
        <v>1230.3750000000002</v>
      </c>
      <c r="AA538" s="19">
        <v>58.283000000000001</v>
      </c>
      <c r="AB538" s="15">
        <f t="shared" si="272"/>
        <v>16872.928500000002</v>
      </c>
      <c r="AC538" s="19">
        <v>82.796999999999997</v>
      </c>
      <c r="AD538" s="15">
        <f t="shared" si="273"/>
        <v>23969.731500000002</v>
      </c>
      <c r="AE538" s="20">
        <v>48</v>
      </c>
      <c r="AF538" s="15">
        <f t="shared" si="274"/>
        <v>13896.000000000002</v>
      </c>
      <c r="AG538" s="22">
        <v>96.5</v>
      </c>
      <c r="AH538" s="15">
        <f t="shared" si="275"/>
        <v>22272.199999999997</v>
      </c>
      <c r="AI538" s="22">
        <v>99.44</v>
      </c>
      <c r="AJ538" s="15">
        <f t="shared" si="276"/>
        <v>22950.751999999997</v>
      </c>
      <c r="AK538" s="20">
        <v>124.5</v>
      </c>
      <c r="AL538" s="15">
        <f t="shared" si="277"/>
        <v>28734.599999999995</v>
      </c>
      <c r="AM538" s="29">
        <v>985</v>
      </c>
      <c r="AN538" s="15">
        <f t="shared" si="278"/>
        <v>22733.8</v>
      </c>
      <c r="AO538" s="22">
        <v>115.44</v>
      </c>
      <c r="AP538" s="15">
        <f t="shared" si="279"/>
        <v>3341.9880000000003</v>
      </c>
      <c r="AQ538" s="24">
        <f t="shared" si="280"/>
        <v>-3.6755999999999993</v>
      </c>
      <c r="AR538" s="24">
        <f t="shared" si="281"/>
        <v>-3.6624999999999979</v>
      </c>
      <c r="AS538" s="24">
        <f t="shared" si="282"/>
        <v>-2.0229000000000035</v>
      </c>
      <c r="AT538" s="24">
        <f t="shared" si="283"/>
        <v>-3.6138999999999974</v>
      </c>
      <c r="AU538" s="24">
        <f t="shared" si="284"/>
        <v>-3.5414999999999992</v>
      </c>
      <c r="AV538" s="24">
        <f t="shared" si="285"/>
        <v>-1.8889000000000031</v>
      </c>
      <c r="AW538" s="24">
        <f t="shared" si="286"/>
        <v>-3.3987999999999978</v>
      </c>
      <c r="AX538" s="24">
        <f t="shared" si="287"/>
        <v>-1.7314000000000043</v>
      </c>
      <c r="AY538" s="24"/>
      <c r="AZ538" s="24"/>
      <c r="BA538" s="24"/>
      <c r="BB538" s="24"/>
      <c r="BC538" s="12">
        <v>23.08</v>
      </c>
      <c r="BD538" s="12">
        <v>28.950000000000003</v>
      </c>
    </row>
    <row r="539" spans="2:56">
      <c r="B539" s="26" t="s">
        <v>71</v>
      </c>
      <c r="C539" s="11">
        <v>30.81</v>
      </c>
      <c r="D539" s="4">
        <f t="shared" si="260"/>
        <v>703.53094499999997</v>
      </c>
      <c r="E539" s="11">
        <v>43.3</v>
      </c>
      <c r="F539" s="15">
        <f t="shared" si="261"/>
        <v>988.73384999999985</v>
      </c>
      <c r="G539" s="11">
        <v>37.57</v>
      </c>
      <c r="H539" s="15">
        <f t="shared" si="262"/>
        <v>857.89216499999998</v>
      </c>
      <c r="I539" s="11">
        <v>33.32</v>
      </c>
      <c r="J539" s="15">
        <f t="shared" si="263"/>
        <v>760.84553999999991</v>
      </c>
      <c r="K539" s="11">
        <v>21.405000000000001</v>
      </c>
      <c r="L539" s="15">
        <f t="shared" si="264"/>
        <v>488.77247249999999</v>
      </c>
      <c r="M539" s="11">
        <v>10.06</v>
      </c>
      <c r="N539" s="15">
        <f t="shared" si="265"/>
        <v>229.71507</v>
      </c>
      <c r="O539" s="16">
        <v>22</v>
      </c>
      <c r="P539" s="15">
        <f t="shared" si="266"/>
        <v>638</v>
      </c>
      <c r="Q539" s="11">
        <v>20.295000000000002</v>
      </c>
      <c r="R539" s="15">
        <f t="shared" si="267"/>
        <v>588.55500000000006</v>
      </c>
      <c r="S539" s="11">
        <v>44.19</v>
      </c>
      <c r="T539" s="15">
        <f t="shared" si="268"/>
        <v>1281.51</v>
      </c>
      <c r="U539" s="11">
        <v>23.64</v>
      </c>
      <c r="V539" s="15">
        <f t="shared" si="269"/>
        <v>685.56000000000006</v>
      </c>
      <c r="W539" s="11">
        <v>53.55</v>
      </c>
      <c r="X539" s="15">
        <f t="shared" si="270"/>
        <v>1552.9499999999998</v>
      </c>
      <c r="Y539" s="11">
        <v>42.17</v>
      </c>
      <c r="Z539" s="15">
        <f t="shared" si="271"/>
        <v>1222.93</v>
      </c>
      <c r="AA539" s="19">
        <v>58.171999999999997</v>
      </c>
      <c r="AB539" s="15">
        <f t="shared" si="272"/>
        <v>16869.879999999997</v>
      </c>
      <c r="AC539" s="19">
        <v>84.224999999999994</v>
      </c>
      <c r="AD539" s="15">
        <f t="shared" si="273"/>
        <v>24425.249999999996</v>
      </c>
      <c r="AE539" s="20">
        <v>48</v>
      </c>
      <c r="AF539" s="15">
        <f t="shared" si="274"/>
        <v>13920</v>
      </c>
      <c r="AG539" s="22">
        <v>95.66</v>
      </c>
      <c r="AH539" s="15">
        <f t="shared" si="275"/>
        <v>21843.4827</v>
      </c>
      <c r="AI539" s="22">
        <v>100.17</v>
      </c>
      <c r="AJ539" s="15">
        <f t="shared" si="276"/>
        <v>22873.318650000001</v>
      </c>
      <c r="AK539" s="20">
        <v>124.25</v>
      </c>
      <c r="AL539" s="15">
        <f t="shared" si="277"/>
        <v>28371.866249999999</v>
      </c>
      <c r="AM539" s="29">
        <v>975.5</v>
      </c>
      <c r="AN539" s="15">
        <f t="shared" si="278"/>
        <v>22275.054749999999</v>
      </c>
      <c r="AO539" s="22">
        <v>118.58</v>
      </c>
      <c r="AP539" s="15">
        <f t="shared" si="279"/>
        <v>3438.82</v>
      </c>
      <c r="AQ539" s="24">
        <f t="shared" si="280"/>
        <v>-3.4300999999999995</v>
      </c>
      <c r="AR539" s="24">
        <f t="shared" si="281"/>
        <v>-3.416999999999998</v>
      </c>
      <c r="AS539" s="24">
        <f t="shared" si="282"/>
        <v>-2.0729000000000006</v>
      </c>
      <c r="AT539" s="24">
        <f t="shared" si="283"/>
        <v>-3.3683999999999976</v>
      </c>
      <c r="AU539" s="24">
        <f t="shared" si="284"/>
        <v>-3.2959999999999994</v>
      </c>
      <c r="AV539" s="24">
        <f t="shared" si="285"/>
        <v>-1.9389000000000003</v>
      </c>
      <c r="AW539" s="24">
        <f t="shared" si="286"/>
        <v>-3.153299999999998</v>
      </c>
      <c r="AX539" s="24">
        <f t="shared" si="287"/>
        <v>-1.7814000000000014</v>
      </c>
      <c r="AY539" s="24"/>
      <c r="AZ539" s="24"/>
      <c r="BA539" s="24"/>
      <c r="BB539" s="24"/>
      <c r="BC539" s="12">
        <v>22.834499999999998</v>
      </c>
      <c r="BD539" s="12">
        <v>29</v>
      </c>
    </row>
    <row r="540" spans="2:56">
      <c r="B540" s="26" t="s">
        <v>72</v>
      </c>
      <c r="C540" s="11">
        <v>29.98</v>
      </c>
      <c r="D540" s="4">
        <f t="shared" si="260"/>
        <v>673.80050000000006</v>
      </c>
      <c r="E540" s="11">
        <v>42.84</v>
      </c>
      <c r="F540" s="15">
        <f t="shared" si="261"/>
        <v>962.82900000000018</v>
      </c>
      <c r="G540" s="11">
        <v>36.31</v>
      </c>
      <c r="H540" s="15">
        <f t="shared" si="262"/>
        <v>816.06725000000006</v>
      </c>
      <c r="I540" s="11">
        <v>32.549999999999997</v>
      </c>
      <c r="J540" s="15">
        <f t="shared" si="263"/>
        <v>731.56124999999997</v>
      </c>
      <c r="K540" s="11">
        <v>21.465</v>
      </c>
      <c r="L540" s="15">
        <f t="shared" si="264"/>
        <v>482.42587500000002</v>
      </c>
      <c r="M540" s="11">
        <v>9.3800000000000008</v>
      </c>
      <c r="N540" s="15">
        <f t="shared" si="265"/>
        <v>210.81550000000004</v>
      </c>
      <c r="O540" s="16">
        <v>21.31</v>
      </c>
      <c r="P540" s="15">
        <f t="shared" si="266"/>
        <v>614.66563999999994</v>
      </c>
      <c r="Q540" s="11">
        <v>18.350000000000001</v>
      </c>
      <c r="R540" s="15">
        <f t="shared" si="267"/>
        <v>529.28740000000005</v>
      </c>
      <c r="S540" s="11">
        <v>41.52</v>
      </c>
      <c r="T540" s="15">
        <f t="shared" si="268"/>
        <v>1197.6028800000001</v>
      </c>
      <c r="U540" s="11">
        <v>21.26</v>
      </c>
      <c r="V540" s="15">
        <f t="shared" si="269"/>
        <v>613.2234400000001</v>
      </c>
      <c r="W540" s="11">
        <v>52.69</v>
      </c>
      <c r="X540" s="15">
        <f t="shared" si="270"/>
        <v>1519.79036</v>
      </c>
      <c r="Y540" s="11">
        <v>40.69</v>
      </c>
      <c r="Z540" s="15">
        <f t="shared" si="271"/>
        <v>1173.66236</v>
      </c>
      <c r="AA540" s="19">
        <v>57.783999999999999</v>
      </c>
      <c r="AB540" s="15">
        <f t="shared" si="272"/>
        <v>16667.216960000002</v>
      </c>
      <c r="AC540" s="19">
        <v>84.697000000000003</v>
      </c>
      <c r="AD540" s="15">
        <f t="shared" si="273"/>
        <v>24430.002680000001</v>
      </c>
      <c r="AE540" s="20">
        <v>48</v>
      </c>
      <c r="AF540" s="15">
        <f t="shared" si="274"/>
        <v>13845.120000000003</v>
      </c>
      <c r="AG540" s="22">
        <v>94.965000000000003</v>
      </c>
      <c r="AH540" s="15">
        <f t="shared" si="275"/>
        <v>21343.383750000001</v>
      </c>
      <c r="AI540" s="22">
        <v>100.71</v>
      </c>
      <c r="AJ540" s="15">
        <f t="shared" si="276"/>
        <v>22634.572499999998</v>
      </c>
      <c r="AK540" s="20">
        <v>124.5</v>
      </c>
      <c r="AL540" s="15">
        <f t="shared" si="277"/>
        <v>27981.375000000004</v>
      </c>
      <c r="AM540" s="29">
        <v>992.8</v>
      </c>
      <c r="AN540" s="15">
        <f t="shared" si="278"/>
        <v>22313.18</v>
      </c>
      <c r="AO540" s="22">
        <v>118.25</v>
      </c>
      <c r="AP540" s="15">
        <f t="shared" si="279"/>
        <v>3410.8030000000003</v>
      </c>
      <c r="AQ540" s="24">
        <f t="shared" si="280"/>
        <v>-3.0706000000000024</v>
      </c>
      <c r="AR540" s="24">
        <f t="shared" si="281"/>
        <v>-3.057500000000001</v>
      </c>
      <c r="AS540" s="24">
        <f t="shared" si="282"/>
        <v>-1.9169000000000018</v>
      </c>
      <c r="AT540" s="24">
        <f t="shared" si="283"/>
        <v>-3.0089000000000006</v>
      </c>
      <c r="AU540" s="24">
        <f t="shared" si="284"/>
        <v>-2.9365000000000023</v>
      </c>
      <c r="AV540" s="24">
        <f t="shared" si="285"/>
        <v>-1.7829000000000015</v>
      </c>
      <c r="AW540" s="24">
        <f t="shared" si="286"/>
        <v>-2.7938000000000009</v>
      </c>
      <c r="AX540" s="24">
        <f t="shared" si="287"/>
        <v>-1.6254000000000026</v>
      </c>
      <c r="AY540" s="24"/>
      <c r="AZ540" s="24"/>
      <c r="BA540" s="24"/>
      <c r="BB540" s="24"/>
      <c r="BC540" s="12">
        <v>22.475000000000001</v>
      </c>
      <c r="BD540" s="12">
        <v>28.844000000000001</v>
      </c>
    </row>
    <row r="541" spans="2:56">
      <c r="B541" s="26" t="s">
        <v>73</v>
      </c>
      <c r="C541" s="11">
        <v>28.89</v>
      </c>
      <c r="D541" s="4">
        <f t="shared" si="260"/>
        <v>647.71380000000011</v>
      </c>
      <c r="E541" s="11">
        <v>42.09</v>
      </c>
      <c r="F541" s="15">
        <f t="shared" si="261"/>
        <v>943.65780000000018</v>
      </c>
      <c r="G541" s="11">
        <v>34.46</v>
      </c>
      <c r="H541" s="15">
        <f t="shared" si="262"/>
        <v>772.59320000000002</v>
      </c>
      <c r="I541" s="11">
        <v>31.91</v>
      </c>
      <c r="J541" s="15">
        <f t="shared" si="263"/>
        <v>715.42220000000009</v>
      </c>
      <c r="K541" s="11">
        <v>20.805</v>
      </c>
      <c r="L541" s="15">
        <f t="shared" si="264"/>
        <v>466.44810000000001</v>
      </c>
      <c r="M541" s="11">
        <v>8.85</v>
      </c>
      <c r="N541" s="15">
        <f t="shared" si="265"/>
        <v>198.417</v>
      </c>
      <c r="O541" s="16">
        <v>20.149999999999999</v>
      </c>
      <c r="P541" s="15">
        <f t="shared" si="266"/>
        <v>573.81155000000001</v>
      </c>
      <c r="Q541" s="11">
        <v>17.41</v>
      </c>
      <c r="R541" s="15">
        <f t="shared" si="267"/>
        <v>495.78457000000003</v>
      </c>
      <c r="S541" s="11">
        <v>40.6</v>
      </c>
      <c r="T541" s="15">
        <f t="shared" si="268"/>
        <v>1156.1662000000001</v>
      </c>
      <c r="U541" s="11">
        <v>21.7</v>
      </c>
      <c r="V541" s="15">
        <f t="shared" si="269"/>
        <v>617.95089999999993</v>
      </c>
      <c r="W541" s="11">
        <v>51.7</v>
      </c>
      <c r="X541" s="15">
        <f t="shared" si="270"/>
        <v>1472.2609</v>
      </c>
      <c r="Y541" s="11">
        <v>40.659999999999997</v>
      </c>
      <c r="Z541" s="15">
        <f t="shared" si="271"/>
        <v>1157.87482</v>
      </c>
      <c r="AA541" s="19">
        <v>57.634</v>
      </c>
      <c r="AB541" s="15">
        <f t="shared" si="272"/>
        <v>16412.43418</v>
      </c>
      <c r="AC541" s="19">
        <v>84.673000000000002</v>
      </c>
      <c r="AD541" s="15">
        <f t="shared" si="273"/>
        <v>24112.33021</v>
      </c>
      <c r="AE541" s="20">
        <v>48</v>
      </c>
      <c r="AF541" s="15">
        <f t="shared" si="274"/>
        <v>13668.96</v>
      </c>
      <c r="AG541" s="22">
        <v>94.534999999999997</v>
      </c>
      <c r="AH541" s="15">
        <f t="shared" si="275"/>
        <v>21194.747000000003</v>
      </c>
      <c r="AI541" s="22">
        <v>100.7</v>
      </c>
      <c r="AJ541" s="15">
        <f t="shared" si="276"/>
        <v>22576.940000000002</v>
      </c>
      <c r="AK541" s="20">
        <v>125</v>
      </c>
      <c r="AL541" s="15">
        <f t="shared" si="277"/>
        <v>28025</v>
      </c>
      <c r="AM541" s="29">
        <v>992.1</v>
      </c>
      <c r="AN541" s="15">
        <f t="shared" si="278"/>
        <v>22242.882000000001</v>
      </c>
      <c r="AO541" s="22">
        <v>115.17</v>
      </c>
      <c r="AP541" s="15">
        <f t="shared" si="279"/>
        <v>3279.6960899999999</v>
      </c>
      <c r="AQ541" s="24">
        <f t="shared" si="280"/>
        <v>-3.0156000000000027</v>
      </c>
      <c r="AR541" s="24">
        <f t="shared" si="281"/>
        <v>-3.0025000000000013</v>
      </c>
      <c r="AS541" s="24">
        <f t="shared" si="282"/>
        <v>-1.5499000000000009</v>
      </c>
      <c r="AT541" s="24">
        <f t="shared" si="283"/>
        <v>-2.9539000000000009</v>
      </c>
      <c r="AU541" s="24">
        <f t="shared" si="284"/>
        <v>-2.8815000000000026</v>
      </c>
      <c r="AV541" s="24">
        <f t="shared" si="285"/>
        <v>-1.4159000000000006</v>
      </c>
      <c r="AW541" s="24">
        <f t="shared" si="286"/>
        <v>-2.7388000000000012</v>
      </c>
      <c r="AX541" s="24">
        <f t="shared" si="287"/>
        <v>-1.2584000000000017</v>
      </c>
      <c r="AY541" s="24"/>
      <c r="AZ541" s="24"/>
      <c r="BA541" s="24"/>
      <c r="BB541" s="24"/>
      <c r="BC541" s="12">
        <v>22.42</v>
      </c>
      <c r="BD541" s="12">
        <v>28.477</v>
      </c>
    </row>
    <row r="542" spans="2:56">
      <c r="B542" s="26" t="s">
        <v>74</v>
      </c>
      <c r="C542" s="11">
        <v>29.29</v>
      </c>
      <c r="D542" s="4">
        <f t="shared" si="260"/>
        <v>647.70441500000004</v>
      </c>
      <c r="E542" s="11">
        <v>43.06</v>
      </c>
      <c r="F542" s="15">
        <f t="shared" si="261"/>
        <v>952.20731000000012</v>
      </c>
      <c r="G542" s="11">
        <v>35.44</v>
      </c>
      <c r="H542" s="15">
        <f t="shared" si="262"/>
        <v>783.70244000000002</v>
      </c>
      <c r="I542" s="11">
        <v>32.19</v>
      </c>
      <c r="J542" s="15">
        <f t="shared" si="263"/>
        <v>711.83356500000002</v>
      </c>
      <c r="K542" s="11">
        <v>21.47</v>
      </c>
      <c r="L542" s="15">
        <f t="shared" si="264"/>
        <v>474.77684500000004</v>
      </c>
      <c r="M542" s="11">
        <v>9.08</v>
      </c>
      <c r="N542" s="15">
        <f t="shared" si="265"/>
        <v>200.79058000000001</v>
      </c>
      <c r="O542" s="16">
        <v>19.23</v>
      </c>
      <c r="P542" s="15">
        <f t="shared" si="266"/>
        <v>546.01661999999999</v>
      </c>
      <c r="Q542" s="11">
        <v>18.149999999999999</v>
      </c>
      <c r="R542" s="15">
        <f t="shared" si="267"/>
        <v>515.35109999999997</v>
      </c>
      <c r="S542" s="11">
        <v>41.65</v>
      </c>
      <c r="T542" s="15">
        <f t="shared" si="268"/>
        <v>1182.6100999999999</v>
      </c>
      <c r="U542" s="11">
        <v>21.99</v>
      </c>
      <c r="V542" s="15">
        <f t="shared" si="269"/>
        <v>624.38405999999986</v>
      </c>
      <c r="W542" s="11">
        <v>51.9</v>
      </c>
      <c r="X542" s="15">
        <f t="shared" si="270"/>
        <v>1473.6486</v>
      </c>
      <c r="Y542" s="11">
        <v>40</v>
      </c>
      <c r="Z542" s="15">
        <f t="shared" si="271"/>
        <v>1135.76</v>
      </c>
      <c r="AA542" s="19">
        <v>56.063000000000002</v>
      </c>
      <c r="AB542" s="15">
        <f t="shared" si="272"/>
        <v>15918.52822</v>
      </c>
      <c r="AC542" s="19">
        <v>77.275000000000006</v>
      </c>
      <c r="AD542" s="15">
        <f t="shared" si="273"/>
        <v>21941.463499999998</v>
      </c>
      <c r="AE542" s="20">
        <v>48</v>
      </c>
      <c r="AF542" s="15">
        <f t="shared" si="274"/>
        <v>13629.119999999999</v>
      </c>
      <c r="AG542" s="22">
        <v>93.655000000000001</v>
      </c>
      <c r="AH542" s="15">
        <f t="shared" si="275"/>
        <v>20710.398425000003</v>
      </c>
      <c r="AI542" s="22">
        <v>100.29</v>
      </c>
      <c r="AJ542" s="15">
        <f t="shared" si="276"/>
        <v>22177.629150000001</v>
      </c>
      <c r="AK542" s="20">
        <v>127</v>
      </c>
      <c r="AL542" s="15">
        <f t="shared" si="277"/>
        <v>28084.145000000004</v>
      </c>
      <c r="AM542" s="29">
        <v>965.3</v>
      </c>
      <c r="AN542" s="15">
        <f t="shared" si="278"/>
        <v>21346.161550000001</v>
      </c>
      <c r="AO542" s="22">
        <v>118.8</v>
      </c>
      <c r="AP542" s="15">
        <f t="shared" si="279"/>
        <v>3373.2071999999998</v>
      </c>
      <c r="AQ542" s="24">
        <f t="shared" si="280"/>
        <v>-2.709100000000003</v>
      </c>
      <c r="AR542" s="24">
        <f t="shared" si="281"/>
        <v>-2.6960000000000015</v>
      </c>
      <c r="AS542" s="24">
        <f t="shared" si="282"/>
        <v>-1.466899999999999</v>
      </c>
      <c r="AT542" s="24">
        <f t="shared" si="283"/>
        <v>-2.6474000000000011</v>
      </c>
      <c r="AU542" s="24">
        <f t="shared" si="284"/>
        <v>-2.5750000000000028</v>
      </c>
      <c r="AV542" s="24">
        <f t="shared" si="285"/>
        <v>-1.3328999999999986</v>
      </c>
      <c r="AW542" s="24">
        <f t="shared" si="286"/>
        <v>-2.4323000000000015</v>
      </c>
      <c r="AX542" s="24">
        <f t="shared" si="287"/>
        <v>-1.1753999999999998</v>
      </c>
      <c r="AY542" s="24"/>
      <c r="AZ542" s="24"/>
      <c r="BA542" s="24"/>
      <c r="BB542" s="24"/>
      <c r="BC542" s="12">
        <v>22.113500000000002</v>
      </c>
      <c r="BD542" s="12">
        <v>28.393999999999998</v>
      </c>
    </row>
    <row r="543" spans="2:56">
      <c r="B543" s="26" t="s">
        <v>75</v>
      </c>
      <c r="C543" s="11">
        <v>29.64</v>
      </c>
      <c r="D543" s="4">
        <f t="shared" si="260"/>
        <v>666.58878000000004</v>
      </c>
      <c r="E543" s="11">
        <v>42.37</v>
      </c>
      <c r="F543" s="15">
        <f t="shared" si="261"/>
        <v>952.88011499999993</v>
      </c>
      <c r="G543" s="11">
        <v>33.909999999999997</v>
      </c>
      <c r="H543" s="15">
        <f t="shared" si="262"/>
        <v>762.61894499999994</v>
      </c>
      <c r="I543" s="11">
        <v>31</v>
      </c>
      <c r="J543" s="15">
        <f t="shared" si="263"/>
        <v>697.17449999999997</v>
      </c>
      <c r="K543" s="11">
        <v>21.074999999999999</v>
      </c>
      <c r="L543" s="15">
        <f t="shared" si="264"/>
        <v>473.96621249999998</v>
      </c>
      <c r="M543" s="11">
        <v>9.01</v>
      </c>
      <c r="N543" s="15">
        <f t="shared" si="265"/>
        <v>202.63039499999999</v>
      </c>
      <c r="O543" s="16">
        <v>19.809999999999999</v>
      </c>
      <c r="P543" s="15">
        <f t="shared" si="266"/>
        <v>565.97169999999994</v>
      </c>
      <c r="Q543" s="11">
        <v>19.155000000000001</v>
      </c>
      <c r="R543" s="15">
        <f t="shared" si="267"/>
        <v>547.25835000000006</v>
      </c>
      <c r="S543" s="11">
        <v>41.01</v>
      </c>
      <c r="T543" s="15">
        <f t="shared" si="268"/>
        <v>1171.6557</v>
      </c>
      <c r="U543" s="11">
        <v>21.9</v>
      </c>
      <c r="V543" s="15">
        <f t="shared" si="269"/>
        <v>625.68299999999999</v>
      </c>
      <c r="W543" s="11">
        <v>51.22</v>
      </c>
      <c r="X543" s="15">
        <f t="shared" si="270"/>
        <v>1463.3553999999999</v>
      </c>
      <c r="Y543" s="11">
        <v>39.44</v>
      </c>
      <c r="Z543" s="15">
        <f t="shared" si="271"/>
        <v>1126.8008</v>
      </c>
      <c r="AA543" s="19">
        <v>56.24</v>
      </c>
      <c r="AB543" s="15">
        <f t="shared" si="272"/>
        <v>16067.768</v>
      </c>
      <c r="AC543" s="19">
        <v>77.623000000000005</v>
      </c>
      <c r="AD543" s="15">
        <f t="shared" si="273"/>
        <v>22176.891100000001</v>
      </c>
      <c r="AE543" s="20">
        <v>48</v>
      </c>
      <c r="AF543" s="15">
        <f t="shared" si="274"/>
        <v>13713.600000000002</v>
      </c>
      <c r="AG543" s="22">
        <v>94.58</v>
      </c>
      <c r="AH543" s="15">
        <f t="shared" si="275"/>
        <v>21270.569099999997</v>
      </c>
      <c r="AI543" s="22">
        <v>100.48</v>
      </c>
      <c r="AJ543" s="15">
        <f t="shared" si="276"/>
        <v>22597.4496</v>
      </c>
      <c r="AK543" s="20">
        <v>125.5</v>
      </c>
      <c r="AL543" s="15">
        <f t="shared" si="277"/>
        <v>28224.322499999998</v>
      </c>
      <c r="AM543" s="29">
        <v>951.5</v>
      </c>
      <c r="AN543" s="15">
        <f t="shared" si="278"/>
        <v>21398.759249999999</v>
      </c>
      <c r="AO543" s="22">
        <v>126.75</v>
      </c>
      <c r="AP543" s="15">
        <f t="shared" si="279"/>
        <v>3621.2474999999999</v>
      </c>
      <c r="AQ543" s="24">
        <f t="shared" si="280"/>
        <v>-3.0851000000000006</v>
      </c>
      <c r="AR543" s="24">
        <f t="shared" si="281"/>
        <v>-3.0719999999999992</v>
      </c>
      <c r="AS543" s="24">
        <f t="shared" si="282"/>
        <v>-1.6429000000000009</v>
      </c>
      <c r="AT543" s="24">
        <f t="shared" si="283"/>
        <v>-3.0233999999999988</v>
      </c>
      <c r="AU543" s="24">
        <f t="shared" si="284"/>
        <v>-2.9510000000000005</v>
      </c>
      <c r="AV543" s="24">
        <f t="shared" si="285"/>
        <v>-1.5089000000000006</v>
      </c>
      <c r="AW543" s="24">
        <f t="shared" si="286"/>
        <v>-2.8082999999999991</v>
      </c>
      <c r="AX543" s="24">
        <f t="shared" si="287"/>
        <v>-1.3514000000000017</v>
      </c>
      <c r="AY543" s="24"/>
      <c r="AZ543" s="24"/>
      <c r="BA543" s="24"/>
      <c r="BB543" s="24"/>
      <c r="BC543" s="12">
        <v>22.4895</v>
      </c>
      <c r="BD543" s="12">
        <v>28.57</v>
      </c>
    </row>
    <row r="544" spans="2:56">
      <c r="B544" s="26" t="s">
        <v>76</v>
      </c>
      <c r="C544" s="11">
        <v>28.98</v>
      </c>
      <c r="D544" s="4">
        <f t="shared" si="260"/>
        <v>641.82006000000001</v>
      </c>
      <c r="E544" s="11">
        <v>41.07</v>
      </c>
      <c r="F544" s="15">
        <f t="shared" si="261"/>
        <v>909.57728999999995</v>
      </c>
      <c r="G544" s="11">
        <v>32.71</v>
      </c>
      <c r="H544" s="15">
        <f t="shared" si="262"/>
        <v>724.42836999999997</v>
      </c>
      <c r="I544" s="11">
        <v>30.18</v>
      </c>
      <c r="J544" s="15">
        <f t="shared" si="263"/>
        <v>668.39645999999993</v>
      </c>
      <c r="K544" s="11">
        <v>20.515000000000001</v>
      </c>
      <c r="L544" s="15">
        <f t="shared" si="264"/>
        <v>454.34570500000001</v>
      </c>
      <c r="M544" s="11">
        <v>9.1</v>
      </c>
      <c r="N544" s="15">
        <f t="shared" si="265"/>
        <v>201.53769999999997</v>
      </c>
      <c r="O544" s="16">
        <v>20.324999999999999</v>
      </c>
      <c r="P544" s="15">
        <f t="shared" si="266"/>
        <v>573.01256249999994</v>
      </c>
      <c r="Q544" s="11">
        <v>21.9</v>
      </c>
      <c r="R544" s="15">
        <f t="shared" si="267"/>
        <v>617.41574999999989</v>
      </c>
      <c r="S544" s="11">
        <v>41.4</v>
      </c>
      <c r="T544" s="15">
        <f t="shared" si="268"/>
        <v>1167.1695</v>
      </c>
      <c r="U544" s="11">
        <v>22.4</v>
      </c>
      <c r="V544" s="15">
        <f t="shared" si="269"/>
        <v>631.51199999999994</v>
      </c>
      <c r="W544" s="11">
        <v>52.12</v>
      </c>
      <c r="X544" s="15">
        <f t="shared" si="270"/>
        <v>1469.3930999999998</v>
      </c>
      <c r="Y544" s="11">
        <v>38.299999999999997</v>
      </c>
      <c r="Z544" s="15">
        <f t="shared" si="271"/>
        <v>1079.7727499999999</v>
      </c>
      <c r="AA544" s="19">
        <v>56.073</v>
      </c>
      <c r="AB544" s="15">
        <f t="shared" si="272"/>
        <v>15808.380525</v>
      </c>
      <c r="AC544" s="19">
        <v>76.391999999999996</v>
      </c>
      <c r="AD544" s="15">
        <f t="shared" si="273"/>
        <v>21536.814599999998</v>
      </c>
      <c r="AE544" s="20">
        <v>48</v>
      </c>
      <c r="AF544" s="15">
        <f t="shared" si="274"/>
        <v>13532.4</v>
      </c>
      <c r="AG544" s="22">
        <v>94.2</v>
      </c>
      <c r="AH544" s="15">
        <f t="shared" si="275"/>
        <v>20862.473999999998</v>
      </c>
      <c r="AI544" s="22">
        <v>101</v>
      </c>
      <c r="AJ544" s="15">
        <f t="shared" si="276"/>
        <v>22368.469999999998</v>
      </c>
      <c r="AK544" s="20">
        <v>122.5</v>
      </c>
      <c r="AL544" s="15">
        <f t="shared" si="277"/>
        <v>27130.074999999997</v>
      </c>
      <c r="AM544" s="29">
        <v>945.6</v>
      </c>
      <c r="AN544" s="15">
        <f t="shared" si="278"/>
        <v>20942.2032</v>
      </c>
      <c r="AO544" s="22">
        <v>136.6</v>
      </c>
      <c r="AP544" s="15">
        <f t="shared" si="279"/>
        <v>3851.0954999999999</v>
      </c>
      <c r="AQ544" s="24">
        <f t="shared" si="280"/>
        <v>-2.7425999999999995</v>
      </c>
      <c r="AR544" s="24">
        <f t="shared" si="281"/>
        <v>-2.729499999999998</v>
      </c>
      <c r="AS544" s="24">
        <f t="shared" si="282"/>
        <v>-1.2653999999999996</v>
      </c>
      <c r="AT544" s="24">
        <f t="shared" si="283"/>
        <v>-2.6808999999999976</v>
      </c>
      <c r="AU544" s="24">
        <f t="shared" si="284"/>
        <v>-2.6084999999999994</v>
      </c>
      <c r="AV544" s="24">
        <f t="shared" si="285"/>
        <v>-1.1313999999999993</v>
      </c>
      <c r="AW544" s="24">
        <f t="shared" si="286"/>
        <v>-2.465799999999998</v>
      </c>
      <c r="AX544" s="24">
        <f t="shared" si="287"/>
        <v>-0.97390000000000043</v>
      </c>
      <c r="AY544" s="24"/>
      <c r="AZ544" s="24"/>
      <c r="BA544" s="24"/>
      <c r="BB544" s="24"/>
      <c r="BC544" s="12">
        <v>22.146999999999998</v>
      </c>
      <c r="BD544" s="12">
        <v>28.192499999999999</v>
      </c>
    </row>
    <row r="545" spans="2:56">
      <c r="B545" s="26" t="s">
        <v>77</v>
      </c>
      <c r="C545" s="11">
        <v>29.19</v>
      </c>
      <c r="D545" s="4">
        <f t="shared" si="260"/>
        <v>647.65312500000005</v>
      </c>
      <c r="E545" s="11">
        <v>40.85</v>
      </c>
      <c r="F545" s="15">
        <f t="shared" si="261"/>
        <v>906.359375</v>
      </c>
      <c r="G545" s="11">
        <v>31.44</v>
      </c>
      <c r="H545" s="15">
        <f t="shared" si="262"/>
        <v>697.57500000000005</v>
      </c>
      <c r="I545" s="11">
        <v>30.13</v>
      </c>
      <c r="J545" s="15">
        <f t="shared" si="263"/>
        <v>668.50937499999998</v>
      </c>
      <c r="K545" s="11">
        <v>20.765000000000001</v>
      </c>
      <c r="L545" s="15">
        <f t="shared" si="264"/>
        <v>460.72343749999999</v>
      </c>
      <c r="M545" s="11">
        <v>8.51</v>
      </c>
      <c r="N545" s="15">
        <f t="shared" si="265"/>
        <v>188.81562499999998</v>
      </c>
      <c r="O545" s="16">
        <v>19.75</v>
      </c>
      <c r="P545" s="15">
        <f t="shared" si="266"/>
        <v>555.37</v>
      </c>
      <c r="Q545" s="11">
        <v>20.78</v>
      </c>
      <c r="R545" s="15">
        <f t="shared" si="267"/>
        <v>584.33360000000005</v>
      </c>
      <c r="S545" s="11">
        <v>40.6</v>
      </c>
      <c r="T545" s="15">
        <f t="shared" si="268"/>
        <v>1141.672</v>
      </c>
      <c r="U545" s="11">
        <v>22.08</v>
      </c>
      <c r="V545" s="15">
        <f t="shared" si="269"/>
        <v>620.88959999999997</v>
      </c>
      <c r="W545" s="11">
        <v>51.04</v>
      </c>
      <c r="X545" s="15">
        <f t="shared" si="270"/>
        <v>1435.2447999999999</v>
      </c>
      <c r="Y545" s="11">
        <v>38.25</v>
      </c>
      <c r="Z545" s="15">
        <f t="shared" si="271"/>
        <v>1075.5900000000001</v>
      </c>
      <c r="AA545" s="19">
        <v>55.61</v>
      </c>
      <c r="AB545" s="15">
        <f t="shared" si="272"/>
        <v>15637.532000000001</v>
      </c>
      <c r="AC545" s="19">
        <v>76.486000000000004</v>
      </c>
      <c r="AD545" s="15">
        <f t="shared" si="273"/>
        <v>21507.8632</v>
      </c>
      <c r="AE545" s="20">
        <v>48</v>
      </c>
      <c r="AF545" s="15">
        <f t="shared" si="274"/>
        <v>13497.6</v>
      </c>
      <c r="AG545" s="22">
        <v>94.614999999999995</v>
      </c>
      <c r="AH545" s="15">
        <f t="shared" si="275"/>
        <v>20992.703125</v>
      </c>
      <c r="AI545" s="22">
        <v>101.41</v>
      </c>
      <c r="AJ545" s="15">
        <f t="shared" si="276"/>
        <v>22500.343749999996</v>
      </c>
      <c r="AK545" s="20">
        <v>122</v>
      </c>
      <c r="AL545" s="15">
        <f t="shared" si="277"/>
        <v>27068.75</v>
      </c>
      <c r="AM545" s="29">
        <v>945</v>
      </c>
      <c r="AN545" s="15">
        <f t="shared" si="278"/>
        <v>20967.1875</v>
      </c>
      <c r="AO545" s="22">
        <v>136.15</v>
      </c>
      <c r="AP545" s="15">
        <f t="shared" si="279"/>
        <v>3828.5380000000005</v>
      </c>
      <c r="AQ545" s="24">
        <f t="shared" si="280"/>
        <v>-2.783100000000001</v>
      </c>
      <c r="AR545" s="24">
        <f t="shared" si="281"/>
        <v>-2.7699999999999996</v>
      </c>
      <c r="AS545" s="24">
        <f t="shared" si="282"/>
        <v>-1.1929000000000016</v>
      </c>
      <c r="AT545" s="24">
        <f t="shared" si="283"/>
        <v>-2.7213999999999992</v>
      </c>
      <c r="AU545" s="24">
        <f t="shared" si="284"/>
        <v>-2.6490000000000009</v>
      </c>
      <c r="AV545" s="24">
        <f t="shared" si="285"/>
        <v>-1.0589000000000013</v>
      </c>
      <c r="AW545" s="24">
        <f t="shared" si="286"/>
        <v>-2.5062999999999995</v>
      </c>
      <c r="AX545" s="24">
        <f t="shared" si="287"/>
        <v>-0.90140000000000242</v>
      </c>
      <c r="AY545" s="24"/>
      <c r="AZ545" s="24"/>
      <c r="BA545" s="24"/>
      <c r="BB545" s="24"/>
      <c r="BC545" s="12">
        <v>22.1875</v>
      </c>
      <c r="BD545" s="12">
        <v>28.12</v>
      </c>
    </row>
    <row r="546" spans="2:56">
      <c r="B546" s="26" t="s">
        <v>78</v>
      </c>
      <c r="C546" s="11">
        <v>27.84</v>
      </c>
      <c r="D546" s="4">
        <f t="shared" si="260"/>
        <v>625.36991999999998</v>
      </c>
      <c r="E546" s="11">
        <v>39.69</v>
      </c>
      <c r="F546" s="15">
        <f t="shared" si="261"/>
        <v>891.55646999999999</v>
      </c>
      <c r="G546" s="11">
        <v>29.51</v>
      </c>
      <c r="H546" s="15">
        <f t="shared" si="262"/>
        <v>662.88313000000005</v>
      </c>
      <c r="I546" s="11">
        <v>28.61</v>
      </c>
      <c r="J546" s="15">
        <f t="shared" si="263"/>
        <v>642.66642999999999</v>
      </c>
      <c r="K546" s="11">
        <v>19.88</v>
      </c>
      <c r="L546" s="15">
        <f t="shared" si="264"/>
        <v>446.56443999999999</v>
      </c>
      <c r="M546" s="11">
        <v>7.6</v>
      </c>
      <c r="N546" s="15">
        <f t="shared" si="265"/>
        <v>170.71879999999999</v>
      </c>
      <c r="O546" s="16">
        <v>19.18</v>
      </c>
      <c r="P546" s="15">
        <f t="shared" si="266"/>
        <v>541.54729999999995</v>
      </c>
      <c r="Q546" s="11">
        <v>19.725000000000001</v>
      </c>
      <c r="R546" s="15">
        <f t="shared" si="267"/>
        <v>556.93537500000002</v>
      </c>
      <c r="S546" s="11">
        <v>38.35</v>
      </c>
      <c r="T546" s="15">
        <f t="shared" si="268"/>
        <v>1082.8122499999999</v>
      </c>
      <c r="U546" s="11">
        <v>21.24</v>
      </c>
      <c r="V546" s="15">
        <f t="shared" si="269"/>
        <v>599.71139999999991</v>
      </c>
      <c r="W546" s="11">
        <v>49.93</v>
      </c>
      <c r="X546" s="15">
        <f t="shared" si="270"/>
        <v>1409.7735499999999</v>
      </c>
      <c r="Y546" s="11">
        <v>36.4</v>
      </c>
      <c r="Z546" s="15">
        <f t="shared" si="271"/>
        <v>1027.7539999999999</v>
      </c>
      <c r="AA546" s="19">
        <v>55.482999999999997</v>
      </c>
      <c r="AB546" s="15">
        <f t="shared" si="272"/>
        <v>15665.625049999999</v>
      </c>
      <c r="AC546" s="19">
        <v>76.823999999999998</v>
      </c>
      <c r="AD546" s="15">
        <f t="shared" si="273"/>
        <v>21691.256399999998</v>
      </c>
      <c r="AE546" s="20">
        <v>44</v>
      </c>
      <c r="AF546" s="15">
        <f t="shared" si="274"/>
        <v>12423.4</v>
      </c>
      <c r="AG546" s="22">
        <v>93.43</v>
      </c>
      <c r="AH546" s="15">
        <f t="shared" si="275"/>
        <v>20987.180900000003</v>
      </c>
      <c r="AI546" s="22">
        <v>102.2</v>
      </c>
      <c r="AJ546" s="15">
        <f t="shared" si="276"/>
        <v>22957.186000000002</v>
      </c>
      <c r="AK546" s="20">
        <v>122</v>
      </c>
      <c r="AL546" s="15">
        <f t="shared" si="277"/>
        <v>27404.860000000004</v>
      </c>
      <c r="AM546" s="29">
        <v>925.8</v>
      </c>
      <c r="AN546" s="15">
        <f t="shared" si="278"/>
        <v>20796.2454</v>
      </c>
      <c r="AO546" s="22">
        <v>128.01</v>
      </c>
      <c r="AP546" s="15">
        <f t="shared" si="279"/>
        <v>3614.3623499999999</v>
      </c>
      <c r="AQ546" s="24">
        <f t="shared" si="280"/>
        <v>-3.058600000000002</v>
      </c>
      <c r="AR546" s="24">
        <f t="shared" si="281"/>
        <v>-3.0455000000000005</v>
      </c>
      <c r="AS546" s="24">
        <f t="shared" si="282"/>
        <v>-1.3079000000000001</v>
      </c>
      <c r="AT546" s="24">
        <f t="shared" si="283"/>
        <v>-2.9969000000000001</v>
      </c>
      <c r="AU546" s="24">
        <f t="shared" si="284"/>
        <v>-2.9245000000000019</v>
      </c>
      <c r="AV546" s="24">
        <f t="shared" si="285"/>
        <v>-1.1738999999999997</v>
      </c>
      <c r="AW546" s="24">
        <f t="shared" si="286"/>
        <v>-2.7818000000000005</v>
      </c>
      <c r="AX546" s="24">
        <f t="shared" si="287"/>
        <v>-1.0164000000000009</v>
      </c>
      <c r="AY546" s="24"/>
      <c r="AZ546" s="24"/>
      <c r="BA546" s="24"/>
      <c r="BB546" s="24"/>
      <c r="BC546" s="12">
        <v>22.463000000000001</v>
      </c>
      <c r="BD546" s="12">
        <v>28.234999999999999</v>
      </c>
    </row>
    <row r="547" spans="2:56">
      <c r="B547" s="26" t="s">
        <v>79</v>
      </c>
      <c r="C547" s="11">
        <v>27.8</v>
      </c>
      <c r="D547" s="4">
        <f t="shared" si="260"/>
        <v>618.13300000000004</v>
      </c>
      <c r="E547" s="11">
        <v>38.83</v>
      </c>
      <c r="F547" s="15">
        <f t="shared" si="261"/>
        <v>863.38504999999998</v>
      </c>
      <c r="G547" s="11">
        <v>29.36</v>
      </c>
      <c r="H547" s="15">
        <f t="shared" si="262"/>
        <v>652.81959999999992</v>
      </c>
      <c r="I547" s="11">
        <v>28.28</v>
      </c>
      <c r="J547" s="15">
        <f t="shared" si="263"/>
        <v>628.80579999999998</v>
      </c>
      <c r="K547" s="11">
        <v>20.024999999999999</v>
      </c>
      <c r="L547" s="15">
        <f t="shared" si="264"/>
        <v>445.25587499999995</v>
      </c>
      <c r="M547" s="11">
        <v>7.01</v>
      </c>
      <c r="N547" s="15">
        <f t="shared" si="265"/>
        <v>155.86734999999999</v>
      </c>
      <c r="O547" s="16">
        <v>19.055</v>
      </c>
      <c r="P547" s="15">
        <f t="shared" si="266"/>
        <v>532.30142499999999</v>
      </c>
      <c r="Q547" s="11">
        <v>19.45</v>
      </c>
      <c r="R547" s="15">
        <f t="shared" si="267"/>
        <v>543.33575000000008</v>
      </c>
      <c r="S547" s="11">
        <v>38.5</v>
      </c>
      <c r="T547" s="15">
        <f t="shared" si="268"/>
        <v>1075.4975000000002</v>
      </c>
      <c r="U547" s="11">
        <v>21.02</v>
      </c>
      <c r="V547" s="15">
        <f t="shared" si="269"/>
        <v>587.19370000000004</v>
      </c>
      <c r="W547" s="11">
        <v>50.8</v>
      </c>
      <c r="X547" s="15">
        <f t="shared" si="270"/>
        <v>1419.098</v>
      </c>
      <c r="Y547" s="11">
        <v>36.450000000000003</v>
      </c>
      <c r="Z547" s="15">
        <f t="shared" si="271"/>
        <v>1018.2307500000002</v>
      </c>
      <c r="AA547" s="19">
        <v>55.26</v>
      </c>
      <c r="AB547" s="15">
        <f t="shared" si="272"/>
        <v>15436.881000000001</v>
      </c>
      <c r="AC547" s="19">
        <v>76.751000000000005</v>
      </c>
      <c r="AD547" s="15">
        <f t="shared" si="273"/>
        <v>21440.39185</v>
      </c>
      <c r="AE547" s="20">
        <v>44</v>
      </c>
      <c r="AF547" s="15">
        <f t="shared" si="274"/>
        <v>12291.400000000001</v>
      </c>
      <c r="AG547" s="22">
        <v>92.63</v>
      </c>
      <c r="AH547" s="15">
        <f t="shared" si="275"/>
        <v>20596.280499999997</v>
      </c>
      <c r="AI547" s="22">
        <v>101.77</v>
      </c>
      <c r="AJ547" s="15">
        <f t="shared" si="276"/>
        <v>22628.559499999996</v>
      </c>
      <c r="AK547" s="20">
        <v>121.5</v>
      </c>
      <c r="AL547" s="15">
        <f t="shared" si="277"/>
        <v>27015.524999999998</v>
      </c>
      <c r="AM547" s="29">
        <v>914.8</v>
      </c>
      <c r="AN547" s="15">
        <f t="shared" si="278"/>
        <v>20340.577999999998</v>
      </c>
      <c r="AO547" s="22">
        <v>131.34</v>
      </c>
      <c r="AP547" s="15">
        <f t="shared" si="279"/>
        <v>3668.9829000000004</v>
      </c>
      <c r="AQ547" s="24">
        <f t="shared" si="280"/>
        <v>-2.8306000000000004</v>
      </c>
      <c r="AR547" s="24">
        <f t="shared" si="281"/>
        <v>-2.817499999999999</v>
      </c>
      <c r="AS547" s="24">
        <f t="shared" si="282"/>
        <v>-1.0079000000000029</v>
      </c>
      <c r="AT547" s="24">
        <f t="shared" si="283"/>
        <v>-2.7688999999999986</v>
      </c>
      <c r="AU547" s="24">
        <f t="shared" si="284"/>
        <v>-2.6965000000000003</v>
      </c>
      <c r="AV547" s="24">
        <f t="shared" si="285"/>
        <v>-0.87390000000000256</v>
      </c>
      <c r="AW547" s="24">
        <f t="shared" si="286"/>
        <v>-2.553799999999999</v>
      </c>
      <c r="AX547" s="24">
        <f t="shared" si="287"/>
        <v>-0.7164000000000037</v>
      </c>
      <c r="AY547" s="24"/>
      <c r="AZ547" s="24"/>
      <c r="BA547" s="24"/>
      <c r="BB547" s="24"/>
      <c r="BC547" s="12">
        <v>22.234999999999999</v>
      </c>
      <c r="BD547" s="12">
        <v>27.935000000000002</v>
      </c>
    </row>
    <row r="548" spans="2:56">
      <c r="B548" s="26" t="s">
        <v>80</v>
      </c>
      <c r="C548" s="11">
        <v>28.18</v>
      </c>
      <c r="D548" s="4">
        <f t="shared" si="260"/>
        <v>609.64612</v>
      </c>
      <c r="E548" s="11">
        <v>39.729999999999997</v>
      </c>
      <c r="F548" s="15">
        <f t="shared" si="261"/>
        <v>859.51881999999989</v>
      </c>
      <c r="G548" s="11">
        <v>30.31</v>
      </c>
      <c r="H548" s="15">
        <f t="shared" si="262"/>
        <v>655.72654</v>
      </c>
      <c r="I548" s="11">
        <v>28.91</v>
      </c>
      <c r="J548" s="15">
        <f t="shared" si="263"/>
        <v>625.43894</v>
      </c>
      <c r="K548" s="11">
        <v>21.274999999999999</v>
      </c>
      <c r="L548" s="15">
        <f t="shared" si="264"/>
        <v>460.26335</v>
      </c>
      <c r="M548" s="11">
        <v>6.69</v>
      </c>
      <c r="N548" s="15">
        <f t="shared" si="265"/>
        <v>144.73146</v>
      </c>
      <c r="O548" s="16">
        <v>20.9</v>
      </c>
      <c r="P548" s="15">
        <f t="shared" si="266"/>
        <v>571.35374999999988</v>
      </c>
      <c r="Q548" s="11">
        <v>20.8</v>
      </c>
      <c r="R548" s="15">
        <f t="shared" si="267"/>
        <v>568.62</v>
      </c>
      <c r="S548" s="11">
        <v>40.43</v>
      </c>
      <c r="T548" s="15">
        <f t="shared" si="268"/>
        <v>1105.2551249999999</v>
      </c>
      <c r="U548" s="11">
        <v>23.29</v>
      </c>
      <c r="V548" s="15">
        <f t="shared" si="269"/>
        <v>636.6903749999999</v>
      </c>
      <c r="W548" s="11">
        <v>53.89</v>
      </c>
      <c r="X548" s="15">
        <f t="shared" si="270"/>
        <v>1473.217875</v>
      </c>
      <c r="Y548" s="11">
        <v>37.6</v>
      </c>
      <c r="Z548" s="15">
        <f t="shared" si="271"/>
        <v>1027.8899999999999</v>
      </c>
      <c r="AA548" s="19">
        <v>55.151000000000003</v>
      </c>
      <c r="AB548" s="15">
        <f t="shared" si="272"/>
        <v>15076.904624999999</v>
      </c>
      <c r="AC548" s="19">
        <v>76.795000000000002</v>
      </c>
      <c r="AD548" s="15">
        <f t="shared" si="273"/>
        <v>20993.833125000001</v>
      </c>
      <c r="AE548" s="20">
        <v>44</v>
      </c>
      <c r="AF548" s="15">
        <f t="shared" si="274"/>
        <v>12028.5</v>
      </c>
      <c r="AG548" s="22">
        <v>92.95</v>
      </c>
      <c r="AH548" s="15">
        <f t="shared" si="275"/>
        <v>20108.803</v>
      </c>
      <c r="AI548" s="22">
        <v>101.07</v>
      </c>
      <c r="AJ548" s="15">
        <f t="shared" si="276"/>
        <v>21865.483799999998</v>
      </c>
      <c r="AK548" s="20">
        <v>119</v>
      </c>
      <c r="AL548" s="15">
        <f t="shared" si="277"/>
        <v>25744.46</v>
      </c>
      <c r="AM548" s="29">
        <v>907.8</v>
      </c>
      <c r="AN548" s="15">
        <f t="shared" si="278"/>
        <v>19639.3452</v>
      </c>
      <c r="AO548" s="22">
        <v>137.6</v>
      </c>
      <c r="AP548" s="15">
        <f t="shared" si="279"/>
        <v>3761.64</v>
      </c>
      <c r="AQ548" s="24">
        <f t="shared" si="280"/>
        <v>-2.2296000000000014</v>
      </c>
      <c r="AR548" s="24">
        <f t="shared" si="281"/>
        <v>-2.2164999999999999</v>
      </c>
      <c r="AS548" s="24">
        <f t="shared" si="282"/>
        <v>-0.41039999999999921</v>
      </c>
      <c r="AT548" s="24">
        <f t="shared" si="283"/>
        <v>-2.1678999999999995</v>
      </c>
      <c r="AU548" s="24">
        <f t="shared" si="284"/>
        <v>-2.0955000000000013</v>
      </c>
      <c r="AV548" s="24">
        <f t="shared" si="285"/>
        <v>-0.27639999999999887</v>
      </c>
      <c r="AW548" s="24">
        <f t="shared" si="286"/>
        <v>-1.9527999999999999</v>
      </c>
      <c r="AX548" s="24">
        <f t="shared" si="287"/>
        <v>-0.11890000000000001</v>
      </c>
      <c r="AY548" s="24"/>
      <c r="AZ548" s="24"/>
      <c r="BA548" s="24"/>
      <c r="BB548" s="24"/>
      <c r="BC548" s="12">
        <v>21.634</v>
      </c>
      <c r="BD548" s="12">
        <v>27.337499999999999</v>
      </c>
    </row>
    <row r="549" spans="2:56">
      <c r="B549" s="26" t="s">
        <v>81</v>
      </c>
      <c r="C549" s="11">
        <v>27.72</v>
      </c>
      <c r="D549" s="4">
        <f t="shared" si="260"/>
        <v>618.23915999999997</v>
      </c>
      <c r="E549" s="11">
        <v>37.85</v>
      </c>
      <c r="F549" s="15">
        <f t="shared" si="261"/>
        <v>844.1685500000001</v>
      </c>
      <c r="G549" s="11">
        <v>29.39</v>
      </c>
      <c r="H549" s="15">
        <f t="shared" si="262"/>
        <v>655.48517000000004</v>
      </c>
      <c r="I549" s="11">
        <v>28.35</v>
      </c>
      <c r="J549" s="15">
        <f t="shared" si="263"/>
        <v>632.29005000000006</v>
      </c>
      <c r="K549" s="11">
        <v>19.97</v>
      </c>
      <c r="L549" s="15">
        <f t="shared" si="264"/>
        <v>445.39091000000002</v>
      </c>
      <c r="M549" s="11">
        <v>6.66</v>
      </c>
      <c r="N549" s="15">
        <f t="shared" si="265"/>
        <v>148.53798</v>
      </c>
      <c r="O549" s="16">
        <v>19.309999999999999</v>
      </c>
      <c r="P549" s="15">
        <f t="shared" si="266"/>
        <v>540.83447999999999</v>
      </c>
      <c r="Q549" s="11">
        <v>19.3</v>
      </c>
      <c r="R549" s="15">
        <f t="shared" si="267"/>
        <v>540.55439999999999</v>
      </c>
      <c r="S549" s="11">
        <v>38.93</v>
      </c>
      <c r="T549" s="15">
        <f t="shared" si="268"/>
        <v>1090.3514399999999</v>
      </c>
      <c r="U549" s="11">
        <v>21.28</v>
      </c>
      <c r="V549" s="15">
        <f t="shared" si="269"/>
        <v>596.01024000000007</v>
      </c>
      <c r="W549" s="11">
        <v>51.37</v>
      </c>
      <c r="X549" s="15">
        <f t="shared" si="270"/>
        <v>1438.7709599999998</v>
      </c>
      <c r="Y549" s="11">
        <v>35.53</v>
      </c>
      <c r="Z549" s="15">
        <f t="shared" si="271"/>
        <v>995.12423999999999</v>
      </c>
      <c r="AA549" s="19">
        <v>55.91</v>
      </c>
      <c r="AB549" s="15">
        <f t="shared" si="272"/>
        <v>15659.272799999999</v>
      </c>
      <c r="AC549" s="19">
        <v>77.644999999999996</v>
      </c>
      <c r="AD549" s="15">
        <f t="shared" si="273"/>
        <v>21746.811599999997</v>
      </c>
      <c r="AE549" s="20">
        <v>42</v>
      </c>
      <c r="AF549" s="15">
        <f t="shared" si="274"/>
        <v>11763.36</v>
      </c>
      <c r="AG549" s="22">
        <v>92.18</v>
      </c>
      <c r="AH549" s="15">
        <f t="shared" si="275"/>
        <v>20558.905400000003</v>
      </c>
      <c r="AI549" s="22">
        <v>101.42</v>
      </c>
      <c r="AJ549" s="15">
        <f t="shared" si="276"/>
        <v>22619.702600000001</v>
      </c>
      <c r="AK549" s="20">
        <v>120</v>
      </c>
      <c r="AL549" s="15">
        <f t="shared" si="277"/>
        <v>26763.600000000002</v>
      </c>
      <c r="AM549" s="29">
        <v>932.8</v>
      </c>
      <c r="AN549" s="15">
        <f t="shared" si="278"/>
        <v>20804.238399999998</v>
      </c>
      <c r="AO549" s="22">
        <v>131.41999999999999</v>
      </c>
      <c r="AP549" s="15">
        <f t="shared" si="279"/>
        <v>3680.8113599999997</v>
      </c>
      <c r="AQ549" s="24">
        <f t="shared" si="280"/>
        <v>-2.8986000000000018</v>
      </c>
      <c r="AR549" s="24">
        <f t="shared" si="281"/>
        <v>-2.8855000000000004</v>
      </c>
      <c r="AS549" s="24">
        <f t="shared" si="282"/>
        <v>-1.0808999999999997</v>
      </c>
      <c r="AT549" s="24">
        <f t="shared" si="283"/>
        <v>-2.8369</v>
      </c>
      <c r="AU549" s="24">
        <f t="shared" si="284"/>
        <v>-2.7645000000000017</v>
      </c>
      <c r="AV549" s="24">
        <f t="shared" si="285"/>
        <v>-0.94689999999999941</v>
      </c>
      <c r="AW549" s="24">
        <f t="shared" si="286"/>
        <v>-2.6218000000000004</v>
      </c>
      <c r="AX549" s="24">
        <f t="shared" si="287"/>
        <v>-0.78940000000000055</v>
      </c>
      <c r="AY549" s="24"/>
      <c r="AZ549" s="24"/>
      <c r="BA549" s="24"/>
      <c r="BB549" s="24"/>
      <c r="BC549" s="12">
        <v>22.303000000000001</v>
      </c>
      <c r="BD549" s="12">
        <v>28.007999999999999</v>
      </c>
    </row>
    <row r="550" spans="2:56">
      <c r="B550" s="26" t="s">
        <v>82</v>
      </c>
      <c r="C550" s="11">
        <v>28</v>
      </c>
      <c r="D550" s="4">
        <f t="shared" si="260"/>
        <v>612.06599999999992</v>
      </c>
      <c r="E550" s="11">
        <v>39.1</v>
      </c>
      <c r="F550" s="15">
        <f t="shared" si="261"/>
        <v>854.7064499999999</v>
      </c>
      <c r="G550" s="11">
        <v>30.1</v>
      </c>
      <c r="H550" s="15">
        <f t="shared" si="262"/>
        <v>657.9709499999999</v>
      </c>
      <c r="I550" s="11">
        <v>28.74</v>
      </c>
      <c r="J550" s="15">
        <f t="shared" si="263"/>
        <v>628.24202999999989</v>
      </c>
      <c r="K550" s="11">
        <v>19.97</v>
      </c>
      <c r="L550" s="15">
        <f t="shared" si="264"/>
        <v>436.5342149999999</v>
      </c>
      <c r="M550" s="11">
        <v>7.06</v>
      </c>
      <c r="N550" s="15">
        <f t="shared" si="265"/>
        <v>154.32806999999997</v>
      </c>
      <c r="O550" s="16">
        <v>19.829999999999998</v>
      </c>
      <c r="P550" s="15">
        <f t="shared" si="266"/>
        <v>547.95247499999994</v>
      </c>
      <c r="Q550" s="11">
        <v>18.79</v>
      </c>
      <c r="R550" s="15">
        <f t="shared" si="267"/>
        <v>519.21467499999994</v>
      </c>
      <c r="S550" s="11">
        <v>37.96</v>
      </c>
      <c r="T550" s="15">
        <f t="shared" si="268"/>
        <v>1048.9297000000001</v>
      </c>
      <c r="U550" s="11">
        <v>21.26</v>
      </c>
      <c r="V550" s="15">
        <f t="shared" si="269"/>
        <v>587.46695</v>
      </c>
      <c r="W550" s="11">
        <v>51.23</v>
      </c>
      <c r="X550" s="15">
        <f t="shared" si="270"/>
        <v>1415.612975</v>
      </c>
      <c r="Y550" s="11">
        <v>34.5</v>
      </c>
      <c r="Z550" s="15">
        <f t="shared" si="271"/>
        <v>953.32124999999996</v>
      </c>
      <c r="AA550" s="18">
        <v>53.78</v>
      </c>
      <c r="AB550" s="15">
        <f t="shared" si="272"/>
        <v>14860.7585</v>
      </c>
      <c r="AC550" s="19">
        <v>77.700999999999993</v>
      </c>
      <c r="AD550" s="15">
        <f t="shared" si="273"/>
        <v>21470.728824999998</v>
      </c>
      <c r="AE550" s="20">
        <v>38</v>
      </c>
      <c r="AF550" s="15">
        <f t="shared" si="274"/>
        <v>10500.35</v>
      </c>
      <c r="AG550" s="22">
        <v>91.765000000000001</v>
      </c>
      <c r="AH550" s="15">
        <f t="shared" si="275"/>
        <v>20059.370174999996</v>
      </c>
      <c r="AI550" s="22">
        <v>101.23</v>
      </c>
      <c r="AJ550" s="15">
        <f t="shared" si="276"/>
        <v>22128.37185</v>
      </c>
      <c r="AK550" s="20">
        <v>122</v>
      </c>
      <c r="AL550" s="15">
        <f t="shared" si="277"/>
        <v>26668.589999999997</v>
      </c>
      <c r="AM550" s="29">
        <v>938.1</v>
      </c>
      <c r="AN550" s="15">
        <f t="shared" si="278"/>
        <v>20506.396949999998</v>
      </c>
      <c r="AO550" s="22">
        <v>134</v>
      </c>
      <c r="AP550" s="15">
        <f t="shared" si="279"/>
        <v>3702.7550000000001</v>
      </c>
      <c r="AQ550" s="24">
        <f t="shared" si="280"/>
        <v>-2.4550999999999981</v>
      </c>
      <c r="AR550" s="24">
        <f t="shared" si="281"/>
        <v>-2.4419999999999966</v>
      </c>
      <c r="AS550" s="24">
        <f t="shared" si="282"/>
        <v>-0.70540000000000092</v>
      </c>
      <c r="AT550" s="24">
        <f t="shared" si="283"/>
        <v>-2.3933999999999962</v>
      </c>
      <c r="AU550" s="24">
        <f t="shared" si="284"/>
        <v>-2.320999999999998</v>
      </c>
      <c r="AV550" s="24">
        <f t="shared" si="285"/>
        <v>-0.57140000000000057</v>
      </c>
      <c r="AW550" s="24">
        <f t="shared" si="286"/>
        <v>-2.1782999999999966</v>
      </c>
      <c r="AX550" s="24">
        <f t="shared" si="287"/>
        <v>-0.41390000000000171</v>
      </c>
      <c r="AY550" s="24"/>
      <c r="AZ550" s="24"/>
      <c r="BA550" s="24"/>
      <c r="BB550" s="24"/>
      <c r="BC550" s="12">
        <v>21.859499999999997</v>
      </c>
      <c r="BD550" s="12">
        <v>27.6325</v>
      </c>
    </row>
    <row r="551" spans="2:56">
      <c r="B551" s="26" t="s">
        <v>83</v>
      </c>
      <c r="C551" s="11">
        <v>27.09</v>
      </c>
      <c r="D551" s="4">
        <f t="shared" si="260"/>
        <v>590.76517499999989</v>
      </c>
      <c r="E551" s="11">
        <v>38.75</v>
      </c>
      <c r="F551" s="15">
        <f t="shared" si="261"/>
        <v>845.04062499999986</v>
      </c>
      <c r="G551" s="11">
        <v>31</v>
      </c>
      <c r="H551" s="15">
        <f t="shared" si="262"/>
        <v>676.03249999999991</v>
      </c>
      <c r="I551" s="11">
        <v>27.27</v>
      </c>
      <c r="J551" s="15">
        <f t="shared" si="263"/>
        <v>594.69052499999987</v>
      </c>
      <c r="K551" s="11">
        <v>19.285</v>
      </c>
      <c r="L551" s="15">
        <f t="shared" si="264"/>
        <v>420.55763749999994</v>
      </c>
      <c r="M551" s="11">
        <v>7.41</v>
      </c>
      <c r="N551" s="15">
        <f t="shared" si="265"/>
        <v>161.59357499999999</v>
      </c>
      <c r="O551" s="16">
        <v>20.164999999999999</v>
      </c>
      <c r="P551" s="15">
        <f t="shared" si="266"/>
        <v>554.57783000000006</v>
      </c>
      <c r="Q551" s="11">
        <v>19.32</v>
      </c>
      <c r="R551" s="15">
        <f t="shared" si="267"/>
        <v>531.33864000000005</v>
      </c>
      <c r="S551" s="11">
        <v>38.74</v>
      </c>
      <c r="T551" s="15">
        <f t="shared" si="268"/>
        <v>1065.4274800000001</v>
      </c>
      <c r="U551" s="11">
        <v>21.45</v>
      </c>
      <c r="V551" s="15">
        <f t="shared" si="269"/>
        <v>589.91790000000003</v>
      </c>
      <c r="W551" s="11">
        <v>50.95</v>
      </c>
      <c r="X551" s="15">
        <f t="shared" si="270"/>
        <v>1401.2269000000001</v>
      </c>
      <c r="Y551" s="11">
        <v>35.299999999999997</v>
      </c>
      <c r="Z551" s="15">
        <f t="shared" si="271"/>
        <v>970.82060000000001</v>
      </c>
      <c r="AA551" s="19">
        <v>51.75</v>
      </c>
      <c r="AB551" s="15">
        <f t="shared" si="272"/>
        <v>14232.285000000002</v>
      </c>
      <c r="AC551" s="19">
        <v>73.213999999999999</v>
      </c>
      <c r="AD551" s="15">
        <f t="shared" si="273"/>
        <v>20135.314280000002</v>
      </c>
      <c r="AE551" s="20">
        <v>38</v>
      </c>
      <c r="AF551" s="15">
        <f t="shared" si="274"/>
        <v>10450.76</v>
      </c>
      <c r="AG551" s="22">
        <v>91.495000000000005</v>
      </c>
      <c r="AH551" s="15">
        <f t="shared" si="275"/>
        <v>19952.772125</v>
      </c>
      <c r="AI551" s="22">
        <v>101.05</v>
      </c>
      <c r="AJ551" s="15">
        <f t="shared" si="276"/>
        <v>22036.478749999995</v>
      </c>
      <c r="AK551" s="20">
        <v>124</v>
      </c>
      <c r="AL551" s="15">
        <f t="shared" si="277"/>
        <v>27041.299999999996</v>
      </c>
      <c r="AM551" s="29">
        <v>921.8</v>
      </c>
      <c r="AN551" s="15">
        <f t="shared" si="278"/>
        <v>20102.153499999997</v>
      </c>
      <c r="AO551" s="22">
        <v>133.19999999999999</v>
      </c>
      <c r="AP551" s="15">
        <f t="shared" si="279"/>
        <v>3663.2664</v>
      </c>
      <c r="AQ551" s="24">
        <f t="shared" si="280"/>
        <v>-2.4030999999999985</v>
      </c>
      <c r="AR551" s="24">
        <f t="shared" si="281"/>
        <v>-2.389999999999997</v>
      </c>
      <c r="AS551" s="24">
        <f t="shared" si="282"/>
        <v>-0.57490000000000308</v>
      </c>
      <c r="AT551" s="24">
        <f t="shared" si="283"/>
        <v>-2.3413999999999966</v>
      </c>
      <c r="AU551" s="24">
        <f t="shared" si="284"/>
        <v>-2.2689999999999984</v>
      </c>
      <c r="AV551" s="24">
        <f t="shared" si="285"/>
        <v>-0.44090000000000273</v>
      </c>
      <c r="AW551" s="24">
        <f t="shared" si="286"/>
        <v>-2.126299999999997</v>
      </c>
      <c r="AX551" s="24">
        <f t="shared" si="287"/>
        <v>-0.28340000000000387</v>
      </c>
      <c r="AY551" s="24"/>
      <c r="AZ551" s="24"/>
      <c r="BA551" s="24"/>
      <c r="BB551" s="24"/>
      <c r="BC551" s="12">
        <v>21.807499999999997</v>
      </c>
      <c r="BD551" s="12">
        <v>27.502000000000002</v>
      </c>
    </row>
    <row r="552" spans="2:56">
      <c r="B552" s="26" t="s">
        <v>84</v>
      </c>
      <c r="C552" s="11">
        <v>28.26</v>
      </c>
      <c r="D552" s="4">
        <f t="shared" si="260"/>
        <v>600.34130999999991</v>
      </c>
      <c r="E552" s="11">
        <v>39.159999999999997</v>
      </c>
      <c r="F552" s="15">
        <f t="shared" si="261"/>
        <v>831.89545999999984</v>
      </c>
      <c r="G552" s="11">
        <v>33.01</v>
      </c>
      <c r="H552" s="15">
        <f t="shared" si="262"/>
        <v>701.24793499999987</v>
      </c>
      <c r="I552" s="11">
        <v>28.06</v>
      </c>
      <c r="J552" s="15">
        <f t="shared" si="263"/>
        <v>596.09260999999992</v>
      </c>
      <c r="K552" s="11">
        <v>20.805</v>
      </c>
      <c r="L552" s="15">
        <f t="shared" si="264"/>
        <v>441.97101749999996</v>
      </c>
      <c r="M552" s="11">
        <v>8.8699999999999992</v>
      </c>
      <c r="N552" s="15">
        <f t="shared" si="265"/>
        <v>188.42984499999997</v>
      </c>
      <c r="O552" s="16">
        <v>21.535</v>
      </c>
      <c r="P552" s="15">
        <f t="shared" si="266"/>
        <v>579.74373500000002</v>
      </c>
      <c r="Q552" s="11">
        <v>22.5</v>
      </c>
      <c r="R552" s="15">
        <f t="shared" si="267"/>
        <v>605.72249999999997</v>
      </c>
      <c r="S552" s="11">
        <v>41.74</v>
      </c>
      <c r="T552" s="15">
        <f t="shared" si="268"/>
        <v>1123.68254</v>
      </c>
      <c r="U552" s="11">
        <v>23.97</v>
      </c>
      <c r="V552" s="15">
        <f t="shared" si="269"/>
        <v>645.29636999999991</v>
      </c>
      <c r="W552" s="11">
        <v>54.42</v>
      </c>
      <c r="X552" s="15">
        <f t="shared" si="270"/>
        <v>1465.0408199999999</v>
      </c>
      <c r="Y552" s="11">
        <v>37.44</v>
      </c>
      <c r="Z552" s="15">
        <f t="shared" si="271"/>
        <v>1007.9222399999999</v>
      </c>
      <c r="AA552" s="19">
        <v>51.375</v>
      </c>
      <c r="AB552" s="15">
        <f t="shared" si="272"/>
        <v>13830.66375</v>
      </c>
      <c r="AC552" s="19">
        <v>77.628</v>
      </c>
      <c r="AD552" s="15">
        <f t="shared" si="273"/>
        <v>20898.23388</v>
      </c>
      <c r="AE552" s="20">
        <v>38</v>
      </c>
      <c r="AF552" s="15">
        <f t="shared" si="274"/>
        <v>10229.98</v>
      </c>
      <c r="AG552" s="22">
        <v>90.114999999999995</v>
      </c>
      <c r="AH552" s="15">
        <f t="shared" si="275"/>
        <v>19143.580024999996</v>
      </c>
      <c r="AI552" s="22">
        <v>100.88</v>
      </c>
      <c r="AJ552" s="15">
        <f t="shared" si="276"/>
        <v>21430.442799999997</v>
      </c>
      <c r="AK552" s="20">
        <v>126</v>
      </c>
      <c r="AL552" s="15">
        <f t="shared" si="277"/>
        <v>26766.809999999998</v>
      </c>
      <c r="AM552" s="29">
        <v>913</v>
      </c>
      <c r="AN552" s="15">
        <f t="shared" si="278"/>
        <v>19395.315499999997</v>
      </c>
      <c r="AO552" s="22">
        <v>132.66</v>
      </c>
      <c r="AP552" s="15">
        <f t="shared" si="279"/>
        <v>3571.33986</v>
      </c>
      <c r="AQ552" s="24">
        <f t="shared" si="280"/>
        <v>-1.8390999999999984</v>
      </c>
      <c r="AR552" s="24">
        <f t="shared" si="281"/>
        <v>-1.825999999999997</v>
      </c>
      <c r="AS552" s="24">
        <f t="shared" si="282"/>
        <v>6.0999999999999943E-3</v>
      </c>
      <c r="AT552" s="24">
        <f t="shared" si="283"/>
        <v>-1.7773999999999965</v>
      </c>
      <c r="AU552" s="24">
        <f t="shared" si="284"/>
        <v>-1.7049999999999983</v>
      </c>
      <c r="AV552" s="24">
        <f t="shared" si="285"/>
        <v>0.14010000000000034</v>
      </c>
      <c r="AW552" s="24">
        <f t="shared" si="286"/>
        <v>-1.5622999999999969</v>
      </c>
      <c r="AX552" s="24">
        <f t="shared" si="287"/>
        <v>0.2975999999999992</v>
      </c>
      <c r="AY552" s="24"/>
      <c r="AZ552" s="24"/>
      <c r="BA552" s="24"/>
      <c r="BB552" s="24"/>
      <c r="BC552" s="12">
        <v>21.243499999999997</v>
      </c>
      <c r="BD552" s="12">
        <v>26.920999999999999</v>
      </c>
    </row>
    <row r="553" spans="2:56">
      <c r="B553" s="26" t="s">
        <v>85</v>
      </c>
      <c r="C553" s="11">
        <v>28.92</v>
      </c>
      <c r="D553" s="4">
        <f t="shared" si="260"/>
        <v>609.17088000000001</v>
      </c>
      <c r="E553" s="11">
        <v>39.57</v>
      </c>
      <c r="F553" s="15">
        <f t="shared" si="261"/>
        <v>833.50247999999999</v>
      </c>
      <c r="G553" s="11">
        <v>33.270000000000003</v>
      </c>
      <c r="H553" s="15">
        <f t="shared" si="262"/>
        <v>700.79928000000007</v>
      </c>
      <c r="I553" s="11">
        <v>27.88</v>
      </c>
      <c r="J553" s="15">
        <f t="shared" si="263"/>
        <v>587.26432</v>
      </c>
      <c r="K553" s="11">
        <v>21.715</v>
      </c>
      <c r="L553" s="15">
        <f t="shared" si="264"/>
        <v>457.40476000000001</v>
      </c>
      <c r="M553" s="11">
        <v>8.49</v>
      </c>
      <c r="N553" s="15">
        <f t="shared" si="265"/>
        <v>178.83336</v>
      </c>
      <c r="O553" s="16">
        <v>22.934999999999999</v>
      </c>
      <c r="P553" s="15">
        <f t="shared" si="266"/>
        <v>619.70369999999991</v>
      </c>
      <c r="Q553" s="11">
        <v>24.3</v>
      </c>
      <c r="R553" s="15">
        <f t="shared" si="267"/>
        <v>656.58600000000001</v>
      </c>
      <c r="S553" s="11">
        <v>42.46</v>
      </c>
      <c r="T553" s="15">
        <f t="shared" si="268"/>
        <v>1147.2692</v>
      </c>
      <c r="U553" s="11">
        <v>24.37</v>
      </c>
      <c r="V553" s="15">
        <f t="shared" si="269"/>
        <v>658.47739999999999</v>
      </c>
      <c r="W553" s="11">
        <v>53.37</v>
      </c>
      <c r="X553" s="15">
        <f t="shared" si="270"/>
        <v>1442.0573999999999</v>
      </c>
      <c r="Y553" s="11">
        <v>37.200000000000003</v>
      </c>
      <c r="Z553" s="15">
        <f t="shared" si="271"/>
        <v>1005.144</v>
      </c>
      <c r="AA553" s="19">
        <v>51.274999999999999</v>
      </c>
      <c r="AB553" s="15">
        <f t="shared" si="272"/>
        <v>13854.504999999999</v>
      </c>
      <c r="AC553" s="19">
        <v>77.271000000000001</v>
      </c>
      <c r="AD553" s="15">
        <f t="shared" si="273"/>
        <v>20878.624199999998</v>
      </c>
      <c r="AE553" s="20">
        <v>38</v>
      </c>
      <c r="AF553" s="15">
        <f t="shared" si="274"/>
        <v>10267.6</v>
      </c>
      <c r="AG553" s="22">
        <v>90.344999999999999</v>
      </c>
      <c r="AH553" s="15">
        <f t="shared" si="275"/>
        <v>19030.270800000002</v>
      </c>
      <c r="AI553" s="22">
        <v>100.88</v>
      </c>
      <c r="AJ553" s="15">
        <f t="shared" si="276"/>
        <v>21249.3632</v>
      </c>
      <c r="AK553" s="20">
        <v>127</v>
      </c>
      <c r="AL553" s="15">
        <f t="shared" si="277"/>
        <v>26751.280000000002</v>
      </c>
      <c r="AM553" s="29">
        <v>907.5</v>
      </c>
      <c r="AN553" s="15">
        <f t="shared" si="278"/>
        <v>19115.580000000002</v>
      </c>
      <c r="AO553" s="22">
        <v>126.1</v>
      </c>
      <c r="AP553" s="15">
        <f t="shared" si="279"/>
        <v>3407.2219999999998</v>
      </c>
      <c r="AQ553" s="24">
        <f t="shared" si="280"/>
        <v>-1.6596000000000011</v>
      </c>
      <c r="AR553" s="24">
        <f t="shared" si="281"/>
        <v>-1.6464999999999996</v>
      </c>
      <c r="AS553" s="24">
        <f t="shared" si="282"/>
        <v>-9.2900000000000205E-2</v>
      </c>
      <c r="AT553" s="24">
        <f t="shared" si="283"/>
        <v>-1.5978999999999992</v>
      </c>
      <c r="AU553" s="24">
        <f t="shared" si="284"/>
        <v>-1.525500000000001</v>
      </c>
      <c r="AV553" s="24">
        <f t="shared" si="285"/>
        <v>4.1100000000000136E-2</v>
      </c>
      <c r="AW553" s="24">
        <f t="shared" si="286"/>
        <v>-1.3827999999999996</v>
      </c>
      <c r="AX553" s="24">
        <f t="shared" si="287"/>
        <v>0.198599999999999</v>
      </c>
      <c r="AY553" s="24"/>
      <c r="AZ553" s="24"/>
      <c r="BA553" s="24"/>
      <c r="BB553" s="24"/>
      <c r="BC553" s="12">
        <v>21.064</v>
      </c>
      <c r="BD553" s="12">
        <v>27.02</v>
      </c>
    </row>
    <row r="554" spans="2:56">
      <c r="B554" s="26" t="s">
        <v>86</v>
      </c>
      <c r="C554" s="11">
        <v>30.05</v>
      </c>
      <c r="D554" s="4">
        <f t="shared" si="260"/>
        <v>614.88310000000013</v>
      </c>
      <c r="E554" s="11">
        <v>40.840000000000003</v>
      </c>
      <c r="F554" s="15">
        <f t="shared" si="261"/>
        <v>835.66808000000026</v>
      </c>
      <c r="G554" s="11">
        <v>33.630000000000003</v>
      </c>
      <c r="H554" s="15">
        <f t="shared" si="262"/>
        <v>688.13706000000013</v>
      </c>
      <c r="I554" s="11">
        <v>29.06</v>
      </c>
      <c r="J554" s="15">
        <f t="shared" si="263"/>
        <v>594.62572000000011</v>
      </c>
      <c r="K554" s="11">
        <v>22.295000000000002</v>
      </c>
      <c r="L554" s="15">
        <f t="shared" si="264"/>
        <v>456.20029000000011</v>
      </c>
      <c r="M554" s="11">
        <v>9.57</v>
      </c>
      <c r="N554" s="15">
        <f t="shared" si="265"/>
        <v>195.82134000000005</v>
      </c>
      <c r="O554" s="16">
        <v>23.395</v>
      </c>
      <c r="P554" s="15">
        <f t="shared" si="266"/>
        <v>617.27707500000008</v>
      </c>
      <c r="Q554" s="11">
        <v>26.355</v>
      </c>
      <c r="R554" s="15">
        <f t="shared" si="267"/>
        <v>695.37667500000009</v>
      </c>
      <c r="S554" s="11">
        <v>44.37</v>
      </c>
      <c r="T554" s="15">
        <f t="shared" si="268"/>
        <v>1170.70245</v>
      </c>
      <c r="U554" s="11">
        <v>26.71</v>
      </c>
      <c r="V554" s="15">
        <f t="shared" si="269"/>
        <v>704.74335000000008</v>
      </c>
      <c r="W554" s="11">
        <v>53.37</v>
      </c>
      <c r="X554" s="15">
        <f t="shared" si="270"/>
        <v>1408.1674499999999</v>
      </c>
      <c r="Y554" s="11">
        <v>37.5</v>
      </c>
      <c r="Z554" s="15">
        <f t="shared" si="271"/>
        <v>989.43750000000011</v>
      </c>
      <c r="AA554" s="19">
        <v>51.444000000000003</v>
      </c>
      <c r="AB554" s="15">
        <f t="shared" si="272"/>
        <v>13573.499400000001</v>
      </c>
      <c r="AC554" s="19">
        <v>72.932000000000002</v>
      </c>
      <c r="AD554" s="15">
        <f t="shared" si="273"/>
        <v>19243.108200000002</v>
      </c>
      <c r="AE554" s="20">
        <v>38</v>
      </c>
      <c r="AF554" s="15">
        <f t="shared" si="274"/>
        <v>10026.300000000001</v>
      </c>
      <c r="AG554" s="22">
        <v>91.66</v>
      </c>
      <c r="AH554" s="15">
        <f t="shared" si="275"/>
        <v>18755.469200000003</v>
      </c>
      <c r="AI554" s="22">
        <v>100.58</v>
      </c>
      <c r="AJ554" s="15">
        <f t="shared" si="276"/>
        <v>20580.679600000003</v>
      </c>
      <c r="AK554" s="20">
        <v>129</v>
      </c>
      <c r="AL554" s="15">
        <f t="shared" si="277"/>
        <v>26395.980000000003</v>
      </c>
      <c r="AM554" s="29">
        <v>928.1</v>
      </c>
      <c r="AN554" s="15">
        <f t="shared" si="278"/>
        <v>18990.782200000005</v>
      </c>
      <c r="AO554" s="22">
        <v>134.05000000000001</v>
      </c>
      <c r="AP554" s="15">
        <f t="shared" si="279"/>
        <v>3536.9092500000006</v>
      </c>
      <c r="AQ554" s="24">
        <f t="shared" si="280"/>
        <v>-1.0576000000000043</v>
      </c>
      <c r="AR554" s="24">
        <f t="shared" si="281"/>
        <v>-1.0445000000000029</v>
      </c>
      <c r="AS554" s="24">
        <f t="shared" si="282"/>
        <v>0.54209999999999781</v>
      </c>
      <c r="AT554" s="24">
        <f t="shared" si="283"/>
        <v>-0.99590000000000245</v>
      </c>
      <c r="AU554" s="24">
        <f t="shared" si="284"/>
        <v>-0.92350000000000421</v>
      </c>
      <c r="AV554" s="24">
        <f t="shared" si="285"/>
        <v>0.67609999999999815</v>
      </c>
      <c r="AW554" s="24">
        <f t="shared" si="286"/>
        <v>-0.78080000000000283</v>
      </c>
      <c r="AX554" s="24">
        <f t="shared" si="287"/>
        <v>0.83359999999999701</v>
      </c>
      <c r="AY554" s="24"/>
      <c r="AZ554" s="24"/>
      <c r="BA554" s="24"/>
      <c r="BB554" s="24"/>
      <c r="BC554" s="12">
        <v>20.462000000000003</v>
      </c>
      <c r="BD554" s="12">
        <v>26.385000000000002</v>
      </c>
    </row>
    <row r="555" spans="2:56">
      <c r="B555" s="26" t="s">
        <v>87</v>
      </c>
      <c r="C555" s="11">
        <v>30.12</v>
      </c>
      <c r="D555" s="4">
        <f t="shared" si="260"/>
        <v>615.29135999999994</v>
      </c>
      <c r="E555" s="11">
        <v>41.22</v>
      </c>
      <c r="F555" s="15">
        <f t="shared" si="261"/>
        <v>842.04215999999985</v>
      </c>
      <c r="G555" s="11">
        <v>33.4</v>
      </c>
      <c r="H555" s="15">
        <f t="shared" si="262"/>
        <v>682.29519999999991</v>
      </c>
      <c r="I555" s="11">
        <v>29.12</v>
      </c>
      <c r="J555" s="15">
        <f t="shared" si="263"/>
        <v>594.86335999999994</v>
      </c>
      <c r="K555" s="11">
        <v>22.335000000000001</v>
      </c>
      <c r="L555" s="15">
        <f t="shared" si="264"/>
        <v>456.25937999999996</v>
      </c>
      <c r="M555" s="11">
        <v>9.6199999999999992</v>
      </c>
      <c r="N555" s="15">
        <f t="shared" si="265"/>
        <v>196.51735999999997</v>
      </c>
      <c r="O555" s="16">
        <v>22.57</v>
      </c>
      <c r="P555" s="15">
        <f t="shared" si="266"/>
        <v>596.07370000000003</v>
      </c>
      <c r="Q555" s="11">
        <v>25.76</v>
      </c>
      <c r="R555" s="15">
        <f t="shared" si="267"/>
        <v>680.32159999999999</v>
      </c>
      <c r="S555" s="11">
        <v>43.75</v>
      </c>
      <c r="T555" s="15">
        <f t="shared" si="268"/>
        <v>1155.4375</v>
      </c>
      <c r="U555" s="11">
        <v>26.41</v>
      </c>
      <c r="V555" s="15">
        <f t="shared" si="269"/>
        <v>697.48810000000003</v>
      </c>
      <c r="W555" s="11">
        <v>53.22</v>
      </c>
      <c r="X555" s="15">
        <f t="shared" si="270"/>
        <v>1405.5401999999999</v>
      </c>
      <c r="Y555" s="11">
        <v>37.1</v>
      </c>
      <c r="Z555" s="15">
        <f t="shared" si="271"/>
        <v>979.81100000000004</v>
      </c>
      <c r="AA555" s="19">
        <v>51.811</v>
      </c>
      <c r="AB555" s="15">
        <f t="shared" si="272"/>
        <v>13683.285100000001</v>
      </c>
      <c r="AC555" s="19">
        <v>73.209000000000003</v>
      </c>
      <c r="AD555" s="15">
        <f t="shared" si="273"/>
        <v>19334.496900000002</v>
      </c>
      <c r="AE555" s="20">
        <v>38</v>
      </c>
      <c r="AF555" s="15">
        <f t="shared" si="274"/>
        <v>10035.800000000001</v>
      </c>
      <c r="AG555" s="22">
        <v>91.57</v>
      </c>
      <c r="AH555" s="15">
        <f t="shared" si="275"/>
        <v>18705.919599999994</v>
      </c>
      <c r="AI555" s="22">
        <v>100.35</v>
      </c>
      <c r="AJ555" s="15">
        <f t="shared" si="276"/>
        <v>20499.497999999992</v>
      </c>
      <c r="AK555" s="20">
        <v>128.75</v>
      </c>
      <c r="AL555" s="15">
        <f t="shared" si="277"/>
        <v>26301.049999999996</v>
      </c>
      <c r="AM555" s="29">
        <v>928.5</v>
      </c>
      <c r="AN555" s="15">
        <f t="shared" si="278"/>
        <v>18967.397999999997</v>
      </c>
      <c r="AO555" s="22">
        <v>136.15</v>
      </c>
      <c r="AP555" s="15">
        <f t="shared" si="279"/>
        <v>3595.7215000000001</v>
      </c>
      <c r="AQ555" s="24">
        <f t="shared" si="280"/>
        <v>-1.0235999999999983</v>
      </c>
      <c r="AR555" s="24">
        <f t="shared" si="281"/>
        <v>-1.0104999999999968</v>
      </c>
      <c r="AS555" s="24">
        <f t="shared" si="282"/>
        <v>0.51709999999999923</v>
      </c>
      <c r="AT555" s="24">
        <f t="shared" si="283"/>
        <v>-0.96189999999999642</v>
      </c>
      <c r="AU555" s="24">
        <f t="shared" si="284"/>
        <v>-0.88949999999999818</v>
      </c>
      <c r="AV555" s="24">
        <f t="shared" si="285"/>
        <v>0.65109999999999957</v>
      </c>
      <c r="AW555" s="24">
        <f t="shared" si="286"/>
        <v>-0.7467999999999968</v>
      </c>
      <c r="AX555" s="24">
        <f t="shared" si="287"/>
        <v>0.80859999999999843</v>
      </c>
      <c r="AY555" s="24"/>
      <c r="AZ555" s="24"/>
      <c r="BA555" s="24"/>
      <c r="BB555" s="24"/>
      <c r="BC555" s="12">
        <v>20.427999999999997</v>
      </c>
      <c r="BD555" s="12">
        <v>26.41</v>
      </c>
    </row>
    <row r="556" spans="2:56">
      <c r="B556" s="26" t="s">
        <v>88</v>
      </c>
      <c r="C556" s="11">
        <v>29.98</v>
      </c>
      <c r="D556" s="4">
        <f t="shared" si="260"/>
        <v>615.41444999999999</v>
      </c>
      <c r="E556" s="11">
        <v>41.27</v>
      </c>
      <c r="F556" s="15">
        <f t="shared" si="261"/>
        <v>847.16992500000003</v>
      </c>
      <c r="G556" s="11">
        <v>33.83</v>
      </c>
      <c r="H556" s="15">
        <f t="shared" si="262"/>
        <v>694.44532499999991</v>
      </c>
      <c r="I556" s="11">
        <v>29.45</v>
      </c>
      <c r="J556" s="15">
        <f t="shared" si="263"/>
        <v>604.53487499999994</v>
      </c>
      <c r="K556" s="11">
        <v>21.954999999999998</v>
      </c>
      <c r="L556" s="15">
        <f t="shared" si="264"/>
        <v>450.68126249999995</v>
      </c>
      <c r="M556" s="11">
        <v>9.66</v>
      </c>
      <c r="N556" s="15">
        <f t="shared" si="265"/>
        <v>198.29564999999999</v>
      </c>
      <c r="O556" s="16">
        <v>22.475000000000001</v>
      </c>
      <c r="P556" s="15">
        <f t="shared" si="266"/>
        <v>598.50925000000007</v>
      </c>
      <c r="Q556" s="11">
        <v>27</v>
      </c>
      <c r="R556" s="15">
        <f t="shared" si="267"/>
        <v>719.01</v>
      </c>
      <c r="S556" s="11">
        <v>44.34</v>
      </c>
      <c r="T556" s="15">
        <f t="shared" si="268"/>
        <v>1180.7742000000001</v>
      </c>
      <c r="U556" s="11">
        <v>27.2</v>
      </c>
      <c r="V556" s="15">
        <f t="shared" si="269"/>
        <v>724.3359999999999</v>
      </c>
      <c r="W556" s="11">
        <v>52.9</v>
      </c>
      <c r="X556" s="15">
        <f t="shared" si="270"/>
        <v>1408.7269999999999</v>
      </c>
      <c r="Y556" s="11">
        <v>36.53</v>
      </c>
      <c r="Z556" s="15">
        <f t="shared" si="271"/>
        <v>972.79390000000001</v>
      </c>
      <c r="AA556" s="19">
        <v>52.311</v>
      </c>
      <c r="AB556" s="15">
        <f t="shared" si="272"/>
        <v>13930.419299999998</v>
      </c>
      <c r="AC556" s="19">
        <v>76.926000000000002</v>
      </c>
      <c r="AD556" s="15">
        <f t="shared" si="273"/>
        <v>20485.393800000002</v>
      </c>
      <c r="AE556" s="20">
        <v>36</v>
      </c>
      <c r="AF556" s="15">
        <f t="shared" si="274"/>
        <v>9586.7999999999993</v>
      </c>
      <c r="AG556" s="22">
        <v>91.754999999999995</v>
      </c>
      <c r="AH556" s="15">
        <f t="shared" si="275"/>
        <v>18835.007624999998</v>
      </c>
      <c r="AI556" s="22">
        <v>100.57</v>
      </c>
      <c r="AJ556" s="15">
        <f t="shared" si="276"/>
        <v>20644.50675</v>
      </c>
      <c r="AK556" s="20">
        <v>128.5</v>
      </c>
      <c r="AL556" s="15">
        <f t="shared" si="277"/>
        <v>26377.837500000001</v>
      </c>
      <c r="AM556" s="29">
        <v>923.4</v>
      </c>
      <c r="AN556" s="15">
        <f t="shared" si="278"/>
        <v>18955.093499999999</v>
      </c>
      <c r="AO556" s="22">
        <v>137.06</v>
      </c>
      <c r="AP556" s="15">
        <f t="shared" si="279"/>
        <v>3649.9078</v>
      </c>
      <c r="AQ556" s="24">
        <f t="shared" si="280"/>
        <v>-1.1231000000000009</v>
      </c>
      <c r="AR556" s="24">
        <f t="shared" si="281"/>
        <v>-1.1099999999999994</v>
      </c>
      <c r="AS556" s="24">
        <f t="shared" si="282"/>
        <v>0.29710000000000036</v>
      </c>
      <c r="AT556" s="24">
        <f t="shared" si="283"/>
        <v>-1.061399999999999</v>
      </c>
      <c r="AU556" s="24">
        <f t="shared" si="284"/>
        <v>-0.98900000000000077</v>
      </c>
      <c r="AV556" s="24">
        <f t="shared" si="285"/>
        <v>0.4311000000000007</v>
      </c>
      <c r="AW556" s="24">
        <f t="shared" si="286"/>
        <v>-0.84629999999999939</v>
      </c>
      <c r="AX556" s="24">
        <f t="shared" si="287"/>
        <v>0.58859999999999957</v>
      </c>
      <c r="AY556" s="24"/>
      <c r="AZ556" s="24"/>
      <c r="BA556" s="24"/>
      <c r="BB556" s="24"/>
      <c r="BC556" s="12">
        <v>20.5275</v>
      </c>
      <c r="BD556" s="12">
        <v>26.63</v>
      </c>
    </row>
    <row r="557" spans="2:56">
      <c r="B557" s="26" t="s">
        <v>89</v>
      </c>
      <c r="C557" s="11">
        <v>30.48</v>
      </c>
      <c r="D557" s="4">
        <f t="shared" si="260"/>
        <v>622.37111999999991</v>
      </c>
      <c r="E557" s="11">
        <v>41.45</v>
      </c>
      <c r="F557" s="15">
        <f t="shared" si="261"/>
        <v>846.36754999999994</v>
      </c>
      <c r="G557" s="11">
        <v>34.44</v>
      </c>
      <c r="H557" s="15">
        <f t="shared" si="262"/>
        <v>703.23035999999979</v>
      </c>
      <c r="I557" s="11">
        <v>29.27</v>
      </c>
      <c r="J557" s="15">
        <f t="shared" si="263"/>
        <v>597.66412999999989</v>
      </c>
      <c r="K557" s="11">
        <v>22.704999999999998</v>
      </c>
      <c r="L557" s="15">
        <f t="shared" si="264"/>
        <v>463.61339499999991</v>
      </c>
      <c r="M557" s="11">
        <v>10</v>
      </c>
      <c r="N557" s="15">
        <f t="shared" si="265"/>
        <v>204.18999999999997</v>
      </c>
      <c r="O557" s="16">
        <v>22.85</v>
      </c>
      <c r="P557" s="15">
        <f t="shared" si="266"/>
        <v>607.29587500000002</v>
      </c>
      <c r="Q557" s="11">
        <v>27.33</v>
      </c>
      <c r="R557" s="15">
        <f t="shared" si="267"/>
        <v>726.36307499999998</v>
      </c>
      <c r="S557" s="11">
        <v>44.65</v>
      </c>
      <c r="T557" s="15">
        <f t="shared" si="268"/>
        <v>1186.685375</v>
      </c>
      <c r="U557" s="11">
        <v>26.91</v>
      </c>
      <c r="V557" s="15">
        <f t="shared" si="269"/>
        <v>715.20052499999997</v>
      </c>
      <c r="W557" s="11">
        <v>52</v>
      </c>
      <c r="X557" s="15">
        <f t="shared" si="270"/>
        <v>1382.03</v>
      </c>
      <c r="Y557" s="11">
        <v>32.89</v>
      </c>
      <c r="Z557" s="15">
        <f t="shared" si="271"/>
        <v>874.13397500000008</v>
      </c>
      <c r="AA557" s="19">
        <v>52.505000000000003</v>
      </c>
      <c r="AB557" s="15">
        <f t="shared" si="272"/>
        <v>13954.516375000001</v>
      </c>
      <c r="AC557" s="19">
        <v>76.888999999999996</v>
      </c>
      <c r="AD557" s="15">
        <f t="shared" si="273"/>
        <v>20435.173975000002</v>
      </c>
      <c r="AE557" s="20">
        <v>36</v>
      </c>
      <c r="AF557" s="15">
        <f t="shared" si="274"/>
        <v>9567.9</v>
      </c>
      <c r="AG557" s="22">
        <v>91.53</v>
      </c>
      <c r="AH557" s="15">
        <f t="shared" si="275"/>
        <v>18689.510699999999</v>
      </c>
      <c r="AI557" s="22">
        <v>100.73</v>
      </c>
      <c r="AJ557" s="15">
        <f t="shared" si="276"/>
        <v>20568.058699999998</v>
      </c>
      <c r="AK557" s="20">
        <v>132.25</v>
      </c>
      <c r="AL557" s="15">
        <f t="shared" si="277"/>
        <v>27004.127499999995</v>
      </c>
      <c r="AM557" s="29">
        <v>915.3</v>
      </c>
      <c r="AN557" s="15">
        <f t="shared" si="278"/>
        <v>18689.510699999995</v>
      </c>
      <c r="AO557" s="22">
        <v>142.5</v>
      </c>
      <c r="AP557" s="15">
        <f t="shared" si="279"/>
        <v>3787.2937500000003</v>
      </c>
      <c r="AQ557" s="24">
        <f t="shared" si="280"/>
        <v>-1.0145999999999979</v>
      </c>
      <c r="AR557" s="24">
        <f t="shared" si="281"/>
        <v>-1.0014999999999965</v>
      </c>
      <c r="AS557" s="24">
        <f t="shared" si="282"/>
        <v>0.3495999999999988</v>
      </c>
      <c r="AT557" s="24">
        <f t="shared" si="283"/>
        <v>-0.95289999999999608</v>
      </c>
      <c r="AU557" s="24">
        <f t="shared" si="284"/>
        <v>-0.88049999999999784</v>
      </c>
      <c r="AV557" s="24">
        <f t="shared" si="285"/>
        <v>0.48359999999999914</v>
      </c>
      <c r="AW557" s="24">
        <f t="shared" si="286"/>
        <v>-0.73779999999999646</v>
      </c>
      <c r="AX557" s="24">
        <f t="shared" si="287"/>
        <v>0.641099999999998</v>
      </c>
      <c r="AY557" s="24"/>
      <c r="AZ557" s="24"/>
      <c r="BA557" s="24"/>
      <c r="BB557" s="24"/>
      <c r="BC557" s="12">
        <v>20.418999999999997</v>
      </c>
      <c r="BD557" s="12">
        <v>26.577500000000001</v>
      </c>
    </row>
    <row r="558" spans="2:56">
      <c r="B558" s="26" t="s">
        <v>90</v>
      </c>
      <c r="C558" s="11">
        <v>30.95</v>
      </c>
      <c r="D558" s="4">
        <f t="shared" si="260"/>
        <v>613.05759999999998</v>
      </c>
      <c r="E558" s="11">
        <v>41.65</v>
      </c>
      <c r="F558" s="15">
        <f t="shared" si="261"/>
        <v>825.00319999999999</v>
      </c>
      <c r="G558" s="11">
        <v>33.75</v>
      </c>
      <c r="H558" s="15">
        <f t="shared" si="262"/>
        <v>668.52</v>
      </c>
      <c r="I558" s="11">
        <v>29.34</v>
      </c>
      <c r="J558" s="15">
        <f t="shared" si="263"/>
        <v>581.16671999999994</v>
      </c>
      <c r="K558" s="11">
        <v>22.96</v>
      </c>
      <c r="L558" s="15">
        <f t="shared" si="264"/>
        <v>454.79167999999999</v>
      </c>
      <c r="M558" s="11">
        <v>10.32</v>
      </c>
      <c r="N558" s="15">
        <f t="shared" si="265"/>
        <v>204.41856000000001</v>
      </c>
      <c r="O558" s="16">
        <v>22.305</v>
      </c>
      <c r="P558" s="15">
        <f t="shared" si="266"/>
        <v>597.50634000000002</v>
      </c>
      <c r="Q558" s="11">
        <v>26.875</v>
      </c>
      <c r="R558" s="15">
        <f t="shared" si="267"/>
        <v>719.92750000000001</v>
      </c>
      <c r="S558" s="11">
        <v>44.95</v>
      </c>
      <c r="T558" s="15">
        <f t="shared" si="268"/>
        <v>1204.1206000000002</v>
      </c>
      <c r="U558" s="11">
        <v>27.3</v>
      </c>
      <c r="V558" s="15">
        <f t="shared" si="269"/>
        <v>731.31240000000003</v>
      </c>
      <c r="W558" s="11">
        <v>53.02</v>
      </c>
      <c r="X558" s="15">
        <f t="shared" si="270"/>
        <v>1420.2997600000001</v>
      </c>
      <c r="Y558" s="11">
        <v>34.4</v>
      </c>
      <c r="Z558" s="15">
        <f t="shared" si="271"/>
        <v>921.50720000000001</v>
      </c>
      <c r="AA558" s="19">
        <v>52.750999999999998</v>
      </c>
      <c r="AB558" s="15">
        <f t="shared" si="272"/>
        <v>14130.937879999999</v>
      </c>
      <c r="AC558" s="19">
        <v>73.314999999999998</v>
      </c>
      <c r="AD558" s="15">
        <f t="shared" si="273"/>
        <v>19639.622199999998</v>
      </c>
      <c r="AE558" s="20">
        <v>36</v>
      </c>
      <c r="AF558" s="15">
        <f t="shared" si="274"/>
        <v>9643.68</v>
      </c>
      <c r="AG558" s="22">
        <v>91.534999999999997</v>
      </c>
      <c r="AH558" s="15">
        <f t="shared" si="275"/>
        <v>18131.252799999998</v>
      </c>
      <c r="AI558" s="22">
        <v>100.4</v>
      </c>
      <c r="AJ558" s="15">
        <f t="shared" si="276"/>
        <v>19887.232</v>
      </c>
      <c r="AK558" s="20">
        <v>132.5</v>
      </c>
      <c r="AL558" s="15">
        <f t="shared" si="277"/>
        <v>26245.599999999999</v>
      </c>
      <c r="AM558" s="29">
        <v>942.2</v>
      </c>
      <c r="AN558" s="15">
        <f t="shared" si="278"/>
        <v>18663.097600000001</v>
      </c>
      <c r="AO558" s="22">
        <v>141.1</v>
      </c>
      <c r="AP558" s="15">
        <f t="shared" si="279"/>
        <v>3779.7867999999999</v>
      </c>
      <c r="AQ558" s="24">
        <f t="shared" si="280"/>
        <v>-0.40360000000000085</v>
      </c>
      <c r="AR558" s="24">
        <f t="shared" si="281"/>
        <v>-0.3904999999999994</v>
      </c>
      <c r="AS558" s="24">
        <f t="shared" si="282"/>
        <v>0.13909999999999911</v>
      </c>
      <c r="AT558" s="24">
        <f t="shared" si="283"/>
        <v>-0.34189999999999898</v>
      </c>
      <c r="AU558" s="24">
        <f t="shared" si="284"/>
        <v>-0.26950000000000074</v>
      </c>
      <c r="AV558" s="24">
        <f t="shared" si="285"/>
        <v>0.27309999999999945</v>
      </c>
      <c r="AW558" s="24">
        <f t="shared" si="286"/>
        <v>-0.12679999999999936</v>
      </c>
      <c r="AX558" s="24">
        <f t="shared" si="287"/>
        <v>0.43059999999999832</v>
      </c>
      <c r="AY558" s="24"/>
      <c r="AZ558" s="24"/>
      <c r="BA558" s="24"/>
      <c r="BB558" s="24"/>
      <c r="BC558" s="12">
        <v>19.808</v>
      </c>
      <c r="BD558" s="12">
        <v>26.788</v>
      </c>
    </row>
    <row r="559" spans="2:56">
      <c r="B559" s="26" t="s">
        <v>91</v>
      </c>
      <c r="C559" s="11">
        <v>30.53</v>
      </c>
      <c r="D559" s="4">
        <f t="shared" si="260"/>
        <v>599.5023450000001</v>
      </c>
      <c r="E559" s="11">
        <v>42.18</v>
      </c>
      <c r="F559" s="15">
        <f t="shared" si="261"/>
        <v>828.26757000000009</v>
      </c>
      <c r="G559" s="11">
        <v>33.19</v>
      </c>
      <c r="H559" s="15">
        <f t="shared" si="262"/>
        <v>651.73543500000005</v>
      </c>
      <c r="I559" s="11">
        <v>29</v>
      </c>
      <c r="J559" s="15">
        <f t="shared" si="263"/>
        <v>569.45850000000007</v>
      </c>
      <c r="K559" s="11">
        <v>23.25</v>
      </c>
      <c r="L559" s="15">
        <f t="shared" si="264"/>
        <v>456.54862500000002</v>
      </c>
      <c r="M559" s="11">
        <v>10.130000000000001</v>
      </c>
      <c r="N559" s="15">
        <f t="shared" si="265"/>
        <v>198.91774500000002</v>
      </c>
      <c r="O559" s="16">
        <v>21.864999999999998</v>
      </c>
      <c r="P559" s="15">
        <f t="shared" si="266"/>
        <v>586.7254099999999</v>
      </c>
      <c r="Q559" s="11">
        <v>28.984999999999999</v>
      </c>
      <c r="R559" s="15">
        <f t="shared" si="267"/>
        <v>777.78349000000003</v>
      </c>
      <c r="S559" s="11">
        <v>43.6</v>
      </c>
      <c r="T559" s="15">
        <f t="shared" si="268"/>
        <v>1169.9624000000001</v>
      </c>
      <c r="U559" s="11">
        <v>26.89</v>
      </c>
      <c r="V559" s="15">
        <f t="shared" si="269"/>
        <v>721.56626000000006</v>
      </c>
      <c r="W559" s="11">
        <v>52.51</v>
      </c>
      <c r="X559" s="15">
        <f t="shared" si="270"/>
        <v>1409.0533399999999</v>
      </c>
      <c r="Y559" s="11">
        <v>33.909999999999997</v>
      </c>
      <c r="Z559" s="15">
        <f t="shared" si="271"/>
        <v>909.94093999999984</v>
      </c>
      <c r="AA559" s="19">
        <v>53.024999999999999</v>
      </c>
      <c r="AB559" s="15">
        <f t="shared" si="272"/>
        <v>14228.728499999999</v>
      </c>
      <c r="AC559" s="19">
        <v>74.144000000000005</v>
      </c>
      <c r="AD559" s="15">
        <f t="shared" si="273"/>
        <v>19895.80096</v>
      </c>
      <c r="AE559" s="20">
        <v>37</v>
      </c>
      <c r="AF559" s="15">
        <f t="shared" si="274"/>
        <v>9928.58</v>
      </c>
      <c r="AG559" s="22">
        <v>94.284999999999997</v>
      </c>
      <c r="AH559" s="15">
        <f t="shared" si="275"/>
        <v>18514.274025000002</v>
      </c>
      <c r="AI559" s="22">
        <v>100.99</v>
      </c>
      <c r="AJ559" s="15">
        <f t="shared" si="276"/>
        <v>19830.90135</v>
      </c>
      <c r="AK559" s="20">
        <v>134.25</v>
      </c>
      <c r="AL559" s="15">
        <f t="shared" si="277"/>
        <v>26362.001250000001</v>
      </c>
      <c r="AM559" s="29">
        <v>959</v>
      </c>
      <c r="AN559" s="15">
        <f t="shared" si="278"/>
        <v>18831.4035</v>
      </c>
      <c r="AO559" s="22">
        <v>145.9</v>
      </c>
      <c r="AP559" s="15">
        <f t="shared" si="279"/>
        <v>3915.0806000000002</v>
      </c>
      <c r="AQ559" s="24">
        <f t="shared" si="280"/>
        <v>-0.23210000000000264</v>
      </c>
      <c r="AR559" s="24">
        <f t="shared" si="281"/>
        <v>-0.21900000000000119</v>
      </c>
      <c r="AS559" s="24">
        <f t="shared" si="282"/>
        <v>9.3099999999999739E-2</v>
      </c>
      <c r="AT559" s="24">
        <f t="shared" si="283"/>
        <v>-0.17040000000000077</v>
      </c>
      <c r="AU559" s="24">
        <f t="shared" si="284"/>
        <v>-9.800000000000253E-2</v>
      </c>
      <c r="AV559" s="24">
        <f t="shared" si="285"/>
        <v>0.22710000000000008</v>
      </c>
      <c r="AW559" s="24">
        <f t="shared" si="286"/>
        <v>4.4699999999998852E-2</v>
      </c>
      <c r="AX559" s="24">
        <f t="shared" si="287"/>
        <v>0.38459999999999894</v>
      </c>
      <c r="AY559" s="24"/>
      <c r="AZ559" s="24"/>
      <c r="BA559" s="24"/>
      <c r="BB559" s="24"/>
      <c r="BC559" s="12">
        <v>19.636500000000002</v>
      </c>
      <c r="BD559" s="12">
        <v>26.834</v>
      </c>
    </row>
    <row r="560" spans="2:56">
      <c r="B560" s="26" t="s">
        <v>92</v>
      </c>
      <c r="C560" s="11">
        <v>30.2</v>
      </c>
      <c r="D560" s="4">
        <f t="shared" si="260"/>
        <v>592.56929999999988</v>
      </c>
      <c r="E560" s="11">
        <v>42.64</v>
      </c>
      <c r="F560" s="15">
        <f t="shared" si="261"/>
        <v>836.66075999999987</v>
      </c>
      <c r="G560" s="11">
        <v>32.549999999999997</v>
      </c>
      <c r="H560" s="15">
        <f t="shared" si="262"/>
        <v>638.67982499999982</v>
      </c>
      <c r="I560" s="11">
        <v>29.15</v>
      </c>
      <c r="J560" s="15">
        <f t="shared" si="263"/>
        <v>571.96672499999988</v>
      </c>
      <c r="K560" s="11">
        <v>22.51</v>
      </c>
      <c r="L560" s="15">
        <f t="shared" si="264"/>
        <v>441.67996499999998</v>
      </c>
      <c r="M560" s="11">
        <v>9.5399999999999991</v>
      </c>
      <c r="N560" s="15">
        <f t="shared" si="265"/>
        <v>187.18910999999997</v>
      </c>
      <c r="O560" s="16">
        <v>21.98</v>
      </c>
      <c r="P560" s="15">
        <f t="shared" si="266"/>
        <v>585.87690000000009</v>
      </c>
      <c r="Q560" s="11">
        <v>28.3</v>
      </c>
      <c r="R560" s="15">
        <f t="shared" si="267"/>
        <v>754.3365</v>
      </c>
      <c r="S560" s="11">
        <v>43.46</v>
      </c>
      <c r="T560" s="15">
        <f t="shared" si="268"/>
        <v>1158.4263000000001</v>
      </c>
      <c r="U560" s="11">
        <v>27.1</v>
      </c>
      <c r="V560" s="15">
        <f t="shared" si="269"/>
        <v>722.35050000000012</v>
      </c>
      <c r="W560" s="11">
        <v>52.59</v>
      </c>
      <c r="X560" s="15">
        <f t="shared" si="270"/>
        <v>1401.7864500000001</v>
      </c>
      <c r="Y560" s="11">
        <v>37.409999999999997</v>
      </c>
      <c r="Z560" s="15">
        <f t="shared" si="271"/>
        <v>997.16354999999999</v>
      </c>
      <c r="AA560" s="19">
        <v>53.259</v>
      </c>
      <c r="AB560" s="15">
        <f t="shared" si="272"/>
        <v>14196.186450000001</v>
      </c>
      <c r="AC560" s="19">
        <v>75.234999999999999</v>
      </c>
      <c r="AD560" s="15">
        <f t="shared" si="273"/>
        <v>20053.88925</v>
      </c>
      <c r="AE560" s="20">
        <v>37</v>
      </c>
      <c r="AF560" s="15">
        <f t="shared" si="274"/>
        <v>9862.35</v>
      </c>
      <c r="AG560" s="22">
        <v>94.17</v>
      </c>
      <c r="AH560" s="15">
        <f t="shared" si="275"/>
        <v>18477.56655</v>
      </c>
      <c r="AI560" s="22">
        <v>102.44</v>
      </c>
      <c r="AJ560" s="15">
        <f t="shared" si="276"/>
        <v>20100.264599999995</v>
      </c>
      <c r="AK560" s="20">
        <v>134.5</v>
      </c>
      <c r="AL560" s="15">
        <f t="shared" si="277"/>
        <v>26390.917499999996</v>
      </c>
      <c r="AM560" s="29">
        <v>952.7</v>
      </c>
      <c r="AN560" s="15">
        <f t="shared" si="278"/>
        <v>18693.403049999997</v>
      </c>
      <c r="AO560" s="22">
        <v>147.5</v>
      </c>
      <c r="AP560" s="15">
        <f t="shared" si="279"/>
        <v>3931.6125000000002</v>
      </c>
      <c r="AQ560" s="24">
        <f t="shared" si="280"/>
        <v>-0.21709999999999852</v>
      </c>
      <c r="AR560" s="24">
        <f t="shared" si="281"/>
        <v>-0.20399999999999707</v>
      </c>
      <c r="AS560" s="24">
        <f t="shared" si="282"/>
        <v>0.27209999999999823</v>
      </c>
      <c r="AT560" s="24">
        <f t="shared" si="283"/>
        <v>-0.15539999999999665</v>
      </c>
      <c r="AU560" s="24">
        <f t="shared" si="284"/>
        <v>-8.2999999999998408E-2</v>
      </c>
      <c r="AV560" s="24">
        <f t="shared" si="285"/>
        <v>0.40609999999999857</v>
      </c>
      <c r="AW560" s="24">
        <f t="shared" si="286"/>
        <v>5.9700000000002973E-2</v>
      </c>
      <c r="AX560" s="24">
        <f t="shared" si="287"/>
        <v>0.56359999999999744</v>
      </c>
      <c r="AY560" s="24"/>
      <c r="AZ560" s="24"/>
      <c r="BA560" s="24"/>
      <c r="BB560" s="24"/>
      <c r="BC560" s="12">
        <v>19.621499999999997</v>
      </c>
      <c r="BD560" s="12">
        <v>26.655000000000001</v>
      </c>
    </row>
    <row r="561" spans="2:56">
      <c r="B561" s="26" t="s">
        <v>93</v>
      </c>
      <c r="C561" s="11">
        <v>31.72</v>
      </c>
      <c r="D561" s="4">
        <f t="shared" si="260"/>
        <v>624.67782</v>
      </c>
      <c r="E561" s="11">
        <v>44.14</v>
      </c>
      <c r="F561" s="15">
        <f t="shared" si="261"/>
        <v>869.27109000000007</v>
      </c>
      <c r="G561" s="11">
        <v>35.5</v>
      </c>
      <c r="H561" s="15">
        <f t="shared" si="262"/>
        <v>699.11924999999997</v>
      </c>
      <c r="I561" s="11">
        <v>29.78</v>
      </c>
      <c r="J561" s="15">
        <f t="shared" si="263"/>
        <v>586.47243000000003</v>
      </c>
      <c r="K561" s="11">
        <v>23.81</v>
      </c>
      <c r="L561" s="15">
        <f t="shared" si="264"/>
        <v>468.90223499999996</v>
      </c>
      <c r="M561" s="11">
        <v>10.43</v>
      </c>
      <c r="N561" s="15">
        <f t="shared" si="265"/>
        <v>205.40320499999999</v>
      </c>
      <c r="O561" s="16">
        <v>22.6</v>
      </c>
      <c r="P561" s="15">
        <f t="shared" si="266"/>
        <v>606.697</v>
      </c>
      <c r="Q561" s="11">
        <v>30.7</v>
      </c>
      <c r="R561" s="15">
        <f t="shared" si="267"/>
        <v>824.14149999999995</v>
      </c>
      <c r="S561" s="11">
        <v>45.99</v>
      </c>
      <c r="T561" s="15">
        <f t="shared" si="268"/>
        <v>1234.6015500000001</v>
      </c>
      <c r="U561" s="11">
        <v>28.5</v>
      </c>
      <c r="V561" s="15">
        <f t="shared" si="269"/>
        <v>765.08249999999998</v>
      </c>
      <c r="W561" s="11">
        <v>53.75</v>
      </c>
      <c r="X561" s="15">
        <f t="shared" si="270"/>
        <v>1442.91875</v>
      </c>
      <c r="Y561" s="11">
        <v>38</v>
      </c>
      <c r="Z561" s="15">
        <f t="shared" si="271"/>
        <v>1020.1099999999999</v>
      </c>
      <c r="AA561" s="19">
        <v>53.2</v>
      </c>
      <c r="AB561" s="15">
        <f t="shared" si="272"/>
        <v>14281.54</v>
      </c>
      <c r="AC561" s="19">
        <v>73.763000000000005</v>
      </c>
      <c r="AD561" s="15">
        <f t="shared" si="273"/>
        <v>19801.677349999998</v>
      </c>
      <c r="AE561" s="20">
        <v>37</v>
      </c>
      <c r="AF561" s="15">
        <f t="shared" si="274"/>
        <v>9932.65</v>
      </c>
      <c r="AG561" s="22">
        <v>93.894999999999996</v>
      </c>
      <c r="AH561" s="15">
        <f t="shared" si="275"/>
        <v>18491.211824999998</v>
      </c>
      <c r="AI561" s="22">
        <v>102.47</v>
      </c>
      <c r="AJ561" s="15">
        <f t="shared" si="276"/>
        <v>20179.92945</v>
      </c>
      <c r="AK561" s="20">
        <v>134.5</v>
      </c>
      <c r="AL561" s="15">
        <f t="shared" si="277"/>
        <v>26487.757500000003</v>
      </c>
      <c r="AM561" s="29">
        <v>938.2</v>
      </c>
      <c r="AN561" s="15">
        <f t="shared" si="278"/>
        <v>18476.441699999999</v>
      </c>
      <c r="AO561" s="22">
        <v>151</v>
      </c>
      <c r="AP561" s="15">
        <f t="shared" si="279"/>
        <v>4053.5949999999998</v>
      </c>
      <c r="AQ561" s="24">
        <f t="shared" si="280"/>
        <v>-0.28910000000000124</v>
      </c>
      <c r="AR561" s="24">
        <f t="shared" si="281"/>
        <v>-0.2759999999999998</v>
      </c>
      <c r="AS561" s="24">
        <f t="shared" si="282"/>
        <v>8.2100000000000506E-2</v>
      </c>
      <c r="AT561" s="24">
        <f t="shared" si="283"/>
        <v>-0.22739999999999938</v>
      </c>
      <c r="AU561" s="24">
        <f t="shared" si="284"/>
        <v>-0.15500000000000114</v>
      </c>
      <c r="AV561" s="24">
        <f t="shared" si="285"/>
        <v>0.21610000000000085</v>
      </c>
      <c r="AW561" s="24">
        <f t="shared" si="286"/>
        <v>-1.2299999999999756E-2</v>
      </c>
      <c r="AX561" s="24">
        <f t="shared" si="287"/>
        <v>0.37359999999999971</v>
      </c>
      <c r="AY561" s="24"/>
      <c r="AZ561" s="24"/>
      <c r="BA561" s="24"/>
      <c r="BB561" s="24"/>
      <c r="BC561" s="12">
        <v>19.6935</v>
      </c>
      <c r="BD561" s="12">
        <v>26.844999999999999</v>
      </c>
    </row>
    <row r="562" spans="2:56">
      <c r="B562" s="26" t="s">
        <v>94</v>
      </c>
      <c r="C562" s="11">
        <v>31.22</v>
      </c>
      <c r="D562" s="4">
        <f t="shared" si="260"/>
        <v>629.27031999999997</v>
      </c>
      <c r="E562" s="11">
        <v>44.02</v>
      </c>
      <c r="F562" s="15">
        <f t="shared" si="261"/>
        <v>887.26711999999998</v>
      </c>
      <c r="G562" s="11">
        <v>36.1</v>
      </c>
      <c r="H562" s="15">
        <f t="shared" si="262"/>
        <v>727.63159999999993</v>
      </c>
      <c r="I562" s="11">
        <v>29.31</v>
      </c>
      <c r="J562" s="15">
        <f t="shared" si="263"/>
        <v>590.77235999999994</v>
      </c>
      <c r="K562" s="11">
        <v>22.8</v>
      </c>
      <c r="L562" s="15">
        <f t="shared" si="264"/>
        <v>459.55680000000001</v>
      </c>
      <c r="M562" s="11">
        <v>10.41</v>
      </c>
      <c r="N562" s="15">
        <f t="shared" si="265"/>
        <v>209.82396</v>
      </c>
      <c r="O562" s="16">
        <v>22.414999999999999</v>
      </c>
      <c r="P562" s="15">
        <f t="shared" si="266"/>
        <v>607.55857500000002</v>
      </c>
      <c r="Q562" s="11">
        <v>32.08</v>
      </c>
      <c r="R562" s="15">
        <f t="shared" si="267"/>
        <v>869.52839999999992</v>
      </c>
      <c r="S562" s="11">
        <v>46.2</v>
      </c>
      <c r="T562" s="15">
        <f t="shared" si="268"/>
        <v>1252.2510000000002</v>
      </c>
      <c r="U562" s="11">
        <v>28.61</v>
      </c>
      <c r="V562" s="15">
        <f t="shared" si="269"/>
        <v>775.47405000000003</v>
      </c>
      <c r="W562" s="11">
        <v>53.6</v>
      </c>
      <c r="X562" s="15">
        <f t="shared" si="270"/>
        <v>1452.828</v>
      </c>
      <c r="Y562" s="11">
        <v>38.799999999999997</v>
      </c>
      <c r="Z562" s="15">
        <f t="shared" si="271"/>
        <v>1051.674</v>
      </c>
      <c r="AA562" s="19">
        <v>53.408000000000001</v>
      </c>
      <c r="AB562" s="15">
        <f t="shared" si="272"/>
        <v>14476.2384</v>
      </c>
      <c r="AC562" s="19">
        <v>76.463999999999999</v>
      </c>
      <c r="AD562" s="15">
        <f t="shared" si="273"/>
        <v>20725.567200000001</v>
      </c>
      <c r="AE562" s="20">
        <v>37</v>
      </c>
      <c r="AF562" s="15">
        <f t="shared" si="274"/>
        <v>10028.85</v>
      </c>
      <c r="AG562" s="22">
        <v>94.18</v>
      </c>
      <c r="AH562" s="15">
        <f t="shared" si="275"/>
        <v>18982.9208</v>
      </c>
      <c r="AI562" s="22">
        <v>101.76</v>
      </c>
      <c r="AJ562" s="15">
        <f t="shared" si="276"/>
        <v>20510.745600000002</v>
      </c>
      <c r="AK562" s="20">
        <v>133.5</v>
      </c>
      <c r="AL562" s="15">
        <f t="shared" si="277"/>
        <v>26908.260000000002</v>
      </c>
      <c r="AM562" s="29">
        <v>926.7</v>
      </c>
      <c r="AN562" s="15">
        <f t="shared" si="278"/>
        <v>18678.565200000001</v>
      </c>
      <c r="AO562" s="22">
        <v>151.27000000000001</v>
      </c>
      <c r="AP562" s="15">
        <f t="shared" si="279"/>
        <v>4100.17335</v>
      </c>
      <c r="AQ562" s="24">
        <f t="shared" si="280"/>
        <v>-0.75159999999999982</v>
      </c>
      <c r="AR562" s="24">
        <f t="shared" si="281"/>
        <v>-0.73849999999999838</v>
      </c>
      <c r="AS562" s="24">
        <f t="shared" si="282"/>
        <v>-0.17790000000000106</v>
      </c>
      <c r="AT562" s="24">
        <f t="shared" si="283"/>
        <v>-0.68989999999999796</v>
      </c>
      <c r="AU562" s="24">
        <f t="shared" si="284"/>
        <v>-0.61749999999999972</v>
      </c>
      <c r="AV562" s="24">
        <f t="shared" si="285"/>
        <v>-4.3900000000000716E-2</v>
      </c>
      <c r="AW562" s="24">
        <f t="shared" si="286"/>
        <v>-0.47479999999999833</v>
      </c>
      <c r="AX562" s="24">
        <f t="shared" si="287"/>
        <v>0.11359999999999815</v>
      </c>
      <c r="AY562" s="24"/>
      <c r="AZ562" s="24"/>
      <c r="BA562" s="24"/>
      <c r="BB562" s="24"/>
      <c r="BC562" s="12">
        <v>20.155999999999999</v>
      </c>
      <c r="BD562" s="12">
        <v>27.105</v>
      </c>
    </row>
    <row r="563" spans="2:56">
      <c r="B563" s="26" t="s">
        <v>95</v>
      </c>
      <c r="C563" s="11">
        <v>31.61</v>
      </c>
      <c r="D563" s="4">
        <f t="shared" si="260"/>
        <v>637.77916500000003</v>
      </c>
      <c r="E563" s="11">
        <v>44.75</v>
      </c>
      <c r="F563" s="15">
        <f t="shared" si="261"/>
        <v>902.89837499999999</v>
      </c>
      <c r="G563" s="11">
        <v>37.06</v>
      </c>
      <c r="H563" s="15">
        <f t="shared" si="262"/>
        <v>747.7410900000001</v>
      </c>
      <c r="I563" s="11">
        <v>30.09</v>
      </c>
      <c r="J563" s="15">
        <f t="shared" si="263"/>
        <v>607.11088500000005</v>
      </c>
      <c r="K563" s="11">
        <v>23.184999999999999</v>
      </c>
      <c r="L563" s="15">
        <f t="shared" si="264"/>
        <v>467.79215249999999</v>
      </c>
      <c r="M563" s="11">
        <v>10.49</v>
      </c>
      <c r="N563" s="15">
        <f t="shared" si="265"/>
        <v>211.65148500000001</v>
      </c>
      <c r="O563" s="16">
        <v>22.34</v>
      </c>
      <c r="P563" s="15">
        <f t="shared" si="266"/>
        <v>611.78089999999997</v>
      </c>
      <c r="Q563" s="11">
        <v>31.655000000000001</v>
      </c>
      <c r="R563" s="15">
        <f t="shared" si="267"/>
        <v>866.87217500000008</v>
      </c>
      <c r="S563" s="11">
        <v>43.01</v>
      </c>
      <c r="T563" s="15">
        <f t="shared" si="268"/>
        <v>1177.8288500000001</v>
      </c>
      <c r="U563" s="11">
        <v>28.3</v>
      </c>
      <c r="V563" s="15">
        <f t="shared" si="269"/>
        <v>774.99550000000011</v>
      </c>
      <c r="W563" s="11">
        <v>51.85</v>
      </c>
      <c r="X563" s="15">
        <f t="shared" si="270"/>
        <v>1419.9122500000001</v>
      </c>
      <c r="Y563" s="11">
        <v>38.25</v>
      </c>
      <c r="Z563" s="15">
        <f t="shared" si="271"/>
        <v>1047.4762500000002</v>
      </c>
      <c r="AA563" s="19">
        <v>53.47</v>
      </c>
      <c r="AB563" s="15">
        <f t="shared" si="272"/>
        <v>14642.7595</v>
      </c>
      <c r="AC563" s="19">
        <v>74.674000000000007</v>
      </c>
      <c r="AD563" s="15">
        <f t="shared" si="273"/>
        <v>20449.474900000001</v>
      </c>
      <c r="AE563" s="20">
        <v>37</v>
      </c>
      <c r="AF563" s="15">
        <f t="shared" si="274"/>
        <v>10132.450000000001</v>
      </c>
      <c r="AG563" s="22">
        <v>93.974999999999994</v>
      </c>
      <c r="AH563" s="15">
        <f t="shared" si="275"/>
        <v>18960.865875</v>
      </c>
      <c r="AI563" s="22">
        <v>101.84</v>
      </c>
      <c r="AJ563" s="15">
        <f t="shared" si="276"/>
        <v>20547.747600000002</v>
      </c>
      <c r="AK563" s="20">
        <v>132</v>
      </c>
      <c r="AL563" s="15">
        <f t="shared" si="277"/>
        <v>26632.980000000003</v>
      </c>
      <c r="AM563" s="29">
        <v>933.8</v>
      </c>
      <c r="AN563" s="15">
        <f t="shared" si="278"/>
        <v>18840.815699999999</v>
      </c>
      <c r="AO563" s="22">
        <v>150.69999999999999</v>
      </c>
      <c r="AP563" s="15">
        <f t="shared" si="279"/>
        <v>4126.9195</v>
      </c>
      <c r="AQ563" s="24">
        <f t="shared" si="280"/>
        <v>-0.77210000000000178</v>
      </c>
      <c r="AR563" s="24">
        <f t="shared" si="281"/>
        <v>-0.75900000000000034</v>
      </c>
      <c r="AS563" s="24">
        <f t="shared" si="282"/>
        <v>-0.45790000000000219</v>
      </c>
      <c r="AT563" s="24">
        <f t="shared" si="283"/>
        <v>-0.71039999999999992</v>
      </c>
      <c r="AU563" s="24">
        <f t="shared" si="284"/>
        <v>-0.63800000000000168</v>
      </c>
      <c r="AV563" s="24">
        <f t="shared" si="285"/>
        <v>-0.32390000000000185</v>
      </c>
      <c r="AW563" s="24">
        <f t="shared" si="286"/>
        <v>-0.4953000000000003</v>
      </c>
      <c r="AX563" s="24">
        <f t="shared" si="287"/>
        <v>-0.16640000000000299</v>
      </c>
      <c r="AY563" s="24"/>
      <c r="AZ563" s="24"/>
      <c r="BA563" s="24"/>
      <c r="BB563" s="24"/>
      <c r="BC563" s="12">
        <v>20.176500000000001</v>
      </c>
      <c r="BD563" s="12">
        <v>27.385000000000002</v>
      </c>
    </row>
    <row r="564" spans="2:56">
      <c r="B564" s="26" t="s">
        <v>96</v>
      </c>
      <c r="C564" s="11">
        <v>31.96</v>
      </c>
      <c r="D564" s="4">
        <f t="shared" si="260"/>
        <v>640.71810000000005</v>
      </c>
      <c r="E564" s="11">
        <v>44.85</v>
      </c>
      <c r="F564" s="15">
        <f t="shared" si="261"/>
        <v>899.13037499999996</v>
      </c>
      <c r="G564" s="11">
        <v>38.659999999999997</v>
      </c>
      <c r="H564" s="15">
        <f t="shared" si="262"/>
        <v>775.03634999999986</v>
      </c>
      <c r="I564" s="11">
        <v>30.55</v>
      </c>
      <c r="J564" s="15">
        <f t="shared" si="263"/>
        <v>612.45112500000005</v>
      </c>
      <c r="K564" s="11">
        <v>23.8</v>
      </c>
      <c r="L564" s="15">
        <f t="shared" si="264"/>
        <v>477.13049999999998</v>
      </c>
      <c r="M564" s="11">
        <v>10.9</v>
      </c>
      <c r="N564" s="15">
        <f t="shared" si="265"/>
        <v>218.51775000000001</v>
      </c>
      <c r="O564" s="16">
        <v>22.46</v>
      </c>
      <c r="P564" s="15">
        <f t="shared" si="266"/>
        <v>608.89060000000006</v>
      </c>
      <c r="Q564" s="11">
        <v>32.25</v>
      </c>
      <c r="R564" s="15">
        <f t="shared" si="267"/>
        <v>874.29750000000001</v>
      </c>
      <c r="S564" s="11">
        <v>44.6</v>
      </c>
      <c r="T564" s="15">
        <f t="shared" si="268"/>
        <v>1209.106</v>
      </c>
      <c r="U564" s="11">
        <v>28.66</v>
      </c>
      <c r="V564" s="15">
        <f t="shared" si="269"/>
        <v>776.97259999999994</v>
      </c>
      <c r="W564" s="11">
        <v>51.71</v>
      </c>
      <c r="X564" s="15">
        <f t="shared" si="270"/>
        <v>1401.8580999999999</v>
      </c>
      <c r="Y564" s="11">
        <v>38.090000000000003</v>
      </c>
      <c r="Z564" s="15">
        <f t="shared" si="271"/>
        <v>1032.6199000000001</v>
      </c>
      <c r="AA564" s="19">
        <v>53.436</v>
      </c>
      <c r="AB564" s="15">
        <f t="shared" si="272"/>
        <v>14486.499599999999</v>
      </c>
      <c r="AC564" s="19">
        <v>76.44</v>
      </c>
      <c r="AD564" s="15">
        <f t="shared" si="273"/>
        <v>20722.883999999998</v>
      </c>
      <c r="AE564" s="20">
        <v>37</v>
      </c>
      <c r="AF564" s="15">
        <f t="shared" si="274"/>
        <v>10030.699999999999</v>
      </c>
      <c r="AG564" s="22">
        <v>93.64</v>
      </c>
      <c r="AH564" s="15">
        <f t="shared" si="275"/>
        <v>18772.478999999999</v>
      </c>
      <c r="AI564" s="22">
        <v>100.78</v>
      </c>
      <c r="AJ564" s="15">
        <f t="shared" si="276"/>
        <v>20203.870500000001</v>
      </c>
      <c r="AK564" s="20">
        <v>130.5</v>
      </c>
      <c r="AL564" s="15">
        <f t="shared" si="277"/>
        <v>26161.987499999999</v>
      </c>
      <c r="AM564" s="29">
        <v>934.4</v>
      </c>
      <c r="AN564" s="15">
        <f t="shared" si="278"/>
        <v>18732.383999999998</v>
      </c>
      <c r="AO564" s="22">
        <v>153.75</v>
      </c>
      <c r="AP564" s="15">
        <f t="shared" si="279"/>
        <v>4168.1625000000004</v>
      </c>
      <c r="AQ564" s="24">
        <f t="shared" si="280"/>
        <v>-0.64310000000000045</v>
      </c>
      <c r="AR564" s="24">
        <f t="shared" si="281"/>
        <v>-0.62999999999999901</v>
      </c>
      <c r="AS564" s="24">
        <f t="shared" si="282"/>
        <v>-0.18290000000000006</v>
      </c>
      <c r="AT564" s="24">
        <f t="shared" si="283"/>
        <v>-0.58139999999999858</v>
      </c>
      <c r="AU564" s="24">
        <f t="shared" si="284"/>
        <v>-0.50900000000000034</v>
      </c>
      <c r="AV564" s="24">
        <f t="shared" si="285"/>
        <v>-4.8899999999999721E-2</v>
      </c>
      <c r="AW564" s="24">
        <f t="shared" si="286"/>
        <v>-0.36629999999999896</v>
      </c>
      <c r="AX564" s="24">
        <f t="shared" si="287"/>
        <v>0.10859999999999914</v>
      </c>
      <c r="AY564" s="24"/>
      <c r="AZ564" s="24"/>
      <c r="BA564" s="24"/>
      <c r="BB564" s="24"/>
      <c r="BC564" s="12">
        <v>20.047499999999999</v>
      </c>
      <c r="BD564" s="12">
        <v>27.11</v>
      </c>
    </row>
    <row r="565" spans="2:56">
      <c r="B565" s="26" t="s">
        <v>97</v>
      </c>
      <c r="C565" s="11">
        <v>27.66</v>
      </c>
      <c r="D565" s="4">
        <f t="shared" si="260"/>
        <v>570.51515999999992</v>
      </c>
      <c r="E565" s="11">
        <v>45.1</v>
      </c>
      <c r="F565" s="15">
        <f t="shared" si="261"/>
        <v>930.23259999999993</v>
      </c>
      <c r="G565" s="11">
        <v>37.53</v>
      </c>
      <c r="H565" s="15">
        <f t="shared" si="262"/>
        <v>774.09377999999992</v>
      </c>
      <c r="I565" s="11">
        <v>29.49</v>
      </c>
      <c r="J565" s="15">
        <f t="shared" si="263"/>
        <v>608.26073999999994</v>
      </c>
      <c r="K565" s="11">
        <v>23.42</v>
      </c>
      <c r="L565" s="15">
        <f t="shared" si="264"/>
        <v>483.06091999999995</v>
      </c>
      <c r="M565" s="11">
        <v>10.78</v>
      </c>
      <c r="N565" s="15">
        <f t="shared" si="265"/>
        <v>222.34827999999996</v>
      </c>
      <c r="O565" s="16">
        <v>23.26</v>
      </c>
      <c r="P565" s="15">
        <f t="shared" si="266"/>
        <v>637.39377999999999</v>
      </c>
      <c r="Q565" s="11">
        <v>32.924999999999997</v>
      </c>
      <c r="R565" s="15">
        <f t="shared" si="267"/>
        <v>902.24377499999991</v>
      </c>
      <c r="S565" s="11">
        <v>44.23</v>
      </c>
      <c r="T565" s="15">
        <f t="shared" si="268"/>
        <v>1212.03469</v>
      </c>
      <c r="U565" s="11">
        <v>28.49</v>
      </c>
      <c r="V565" s="15">
        <f t="shared" si="269"/>
        <v>780.71146999999996</v>
      </c>
      <c r="W565" s="11">
        <v>50</v>
      </c>
      <c r="X565" s="15">
        <f t="shared" si="270"/>
        <v>1370.1499999999999</v>
      </c>
      <c r="Y565" s="11">
        <v>37.450000000000003</v>
      </c>
      <c r="Z565" s="15">
        <f t="shared" si="271"/>
        <v>1026.24235</v>
      </c>
      <c r="AA565" s="19">
        <v>53.579000000000001</v>
      </c>
      <c r="AB565" s="15">
        <f t="shared" si="272"/>
        <v>14682.253369999999</v>
      </c>
      <c r="AC565" s="19">
        <v>76.953999999999994</v>
      </c>
      <c r="AD565" s="15">
        <f t="shared" si="273"/>
        <v>21087.704619999997</v>
      </c>
      <c r="AE565" s="20">
        <v>37</v>
      </c>
      <c r="AF565" s="15">
        <f t="shared" si="274"/>
        <v>10139.109999999999</v>
      </c>
      <c r="AG565" s="22">
        <v>94.084999999999994</v>
      </c>
      <c r="AH565" s="15">
        <f t="shared" si="275"/>
        <v>19405.972099999995</v>
      </c>
      <c r="AI565" s="22">
        <v>100.82</v>
      </c>
      <c r="AJ565" s="15">
        <f t="shared" si="276"/>
        <v>20795.133199999997</v>
      </c>
      <c r="AK565" s="20">
        <v>132.5</v>
      </c>
      <c r="AL565" s="15">
        <f t="shared" si="277"/>
        <v>27329.449999999997</v>
      </c>
      <c r="AM565" s="29">
        <v>923.3</v>
      </c>
      <c r="AN565" s="15">
        <f t="shared" si="278"/>
        <v>19043.985799999999</v>
      </c>
      <c r="AO565" s="22">
        <v>149.80000000000001</v>
      </c>
      <c r="AP565" s="15">
        <f t="shared" si="279"/>
        <v>4104.9694</v>
      </c>
      <c r="AQ565" s="24">
        <f t="shared" si="280"/>
        <v>-1.2215999999999987</v>
      </c>
      <c r="AR565" s="24">
        <f t="shared" si="281"/>
        <v>-1.2084999999999972</v>
      </c>
      <c r="AS565" s="24">
        <f t="shared" si="282"/>
        <v>-0.47589999999999932</v>
      </c>
      <c r="AT565" s="24">
        <f t="shared" si="283"/>
        <v>-1.1598999999999968</v>
      </c>
      <c r="AU565" s="24">
        <f t="shared" si="284"/>
        <v>-1.0874999999999986</v>
      </c>
      <c r="AV565" s="24">
        <f t="shared" si="285"/>
        <v>-0.34189999999999898</v>
      </c>
      <c r="AW565" s="24">
        <f t="shared" si="286"/>
        <v>-0.9447999999999972</v>
      </c>
      <c r="AX565" s="24">
        <f t="shared" si="287"/>
        <v>-0.18440000000000012</v>
      </c>
      <c r="AY565" s="24"/>
      <c r="AZ565" s="24"/>
      <c r="BA565" s="24"/>
      <c r="BB565" s="24"/>
      <c r="BC565" s="12">
        <v>20.625999999999998</v>
      </c>
      <c r="BD565" s="12">
        <v>27.402999999999999</v>
      </c>
    </row>
    <row r="566" spans="2:56">
      <c r="B566" s="26" t="s">
        <v>98</v>
      </c>
      <c r="C566" s="11">
        <v>27.83</v>
      </c>
      <c r="D566" s="4">
        <f t="shared" si="260"/>
        <v>582.37058000000002</v>
      </c>
      <c r="E566" s="11">
        <v>43.92</v>
      </c>
      <c r="F566" s="15">
        <f t="shared" si="261"/>
        <v>919.06992000000014</v>
      </c>
      <c r="G566" s="11">
        <v>35.520000000000003</v>
      </c>
      <c r="H566" s="15">
        <f t="shared" si="262"/>
        <v>743.29152000000011</v>
      </c>
      <c r="I566" s="11">
        <v>30.07</v>
      </c>
      <c r="J566" s="15">
        <f t="shared" si="263"/>
        <v>629.24482000000012</v>
      </c>
      <c r="K566" s="11">
        <v>23.13</v>
      </c>
      <c r="L566" s="15">
        <f t="shared" si="264"/>
        <v>484.01838000000004</v>
      </c>
      <c r="M566" s="11">
        <v>9.93</v>
      </c>
      <c r="N566" s="15">
        <f t="shared" si="265"/>
        <v>207.79518000000002</v>
      </c>
      <c r="O566" s="16">
        <v>21.52</v>
      </c>
      <c r="P566" s="15">
        <f t="shared" si="266"/>
        <v>594.53304000000003</v>
      </c>
      <c r="Q566" s="11">
        <v>29</v>
      </c>
      <c r="R566" s="15">
        <f t="shared" si="267"/>
        <v>801.18300000000011</v>
      </c>
      <c r="S566" s="11">
        <v>41.36</v>
      </c>
      <c r="T566" s="15">
        <f t="shared" si="268"/>
        <v>1142.65272</v>
      </c>
      <c r="U566" s="11">
        <v>26.34</v>
      </c>
      <c r="V566" s="15">
        <f t="shared" si="269"/>
        <v>727.69518000000005</v>
      </c>
      <c r="W566" s="11">
        <v>50</v>
      </c>
      <c r="X566" s="15">
        <f t="shared" si="270"/>
        <v>1381.3500000000001</v>
      </c>
      <c r="Y566" s="11">
        <v>36.44</v>
      </c>
      <c r="Z566" s="15">
        <f t="shared" si="271"/>
        <v>1006.72788</v>
      </c>
      <c r="AA566" s="19">
        <v>53.170999999999999</v>
      </c>
      <c r="AB566" s="15">
        <f t="shared" si="272"/>
        <v>14689.552170000003</v>
      </c>
      <c r="AC566" s="19">
        <v>75.203999999999994</v>
      </c>
      <c r="AD566" s="15">
        <f t="shared" si="273"/>
        <v>20776.609079999998</v>
      </c>
      <c r="AE566" s="20">
        <v>37</v>
      </c>
      <c r="AF566" s="15">
        <f t="shared" si="274"/>
        <v>10221.990000000002</v>
      </c>
      <c r="AG566" s="22">
        <v>94.45</v>
      </c>
      <c r="AH566" s="15">
        <f t="shared" si="275"/>
        <v>19764.607000000004</v>
      </c>
      <c r="AI566" s="22">
        <v>100.72</v>
      </c>
      <c r="AJ566" s="15">
        <f t="shared" si="276"/>
        <v>21076.667200000004</v>
      </c>
      <c r="AK566" s="20">
        <v>135.75</v>
      </c>
      <c r="AL566" s="15">
        <f t="shared" si="277"/>
        <v>28407.045000000002</v>
      </c>
      <c r="AM566" s="29">
        <v>916.7</v>
      </c>
      <c r="AN566" s="15">
        <f t="shared" si="278"/>
        <v>19182.864200000004</v>
      </c>
      <c r="AO566" s="22">
        <v>139.46</v>
      </c>
      <c r="AP566" s="15">
        <f t="shared" si="279"/>
        <v>3852.8614200000006</v>
      </c>
      <c r="AQ566" s="24">
        <f t="shared" si="280"/>
        <v>-1.521600000000003</v>
      </c>
      <c r="AR566" s="24">
        <f t="shared" si="281"/>
        <v>-1.5085000000000015</v>
      </c>
      <c r="AS566" s="24">
        <f t="shared" si="282"/>
        <v>-0.69990000000000308</v>
      </c>
      <c r="AT566" s="24">
        <f t="shared" si="283"/>
        <v>-1.4599000000000011</v>
      </c>
      <c r="AU566" s="24">
        <f t="shared" si="284"/>
        <v>-1.3875000000000028</v>
      </c>
      <c r="AV566" s="24">
        <f t="shared" si="285"/>
        <v>-0.56590000000000273</v>
      </c>
      <c r="AW566" s="24">
        <f t="shared" si="286"/>
        <v>-1.2448000000000015</v>
      </c>
      <c r="AX566" s="24">
        <f t="shared" si="287"/>
        <v>-0.40840000000000387</v>
      </c>
      <c r="AY566" s="24"/>
      <c r="AZ566" s="24"/>
      <c r="BA566" s="24"/>
      <c r="BB566" s="24"/>
      <c r="BC566" s="12">
        <v>20.926000000000002</v>
      </c>
      <c r="BD566" s="12">
        <v>27.627000000000002</v>
      </c>
    </row>
    <row r="567" spans="2:56">
      <c r="B567" s="26" t="s">
        <v>99</v>
      </c>
      <c r="C567" s="11">
        <v>27.49</v>
      </c>
      <c r="D567" s="4">
        <f t="shared" si="260"/>
        <v>567.86092999999994</v>
      </c>
      <c r="E567" s="11">
        <v>43.95</v>
      </c>
      <c r="F567" s="15">
        <f t="shared" si="261"/>
        <v>907.87515000000008</v>
      </c>
      <c r="G567" s="11">
        <v>35.58</v>
      </c>
      <c r="H567" s="15">
        <f t="shared" si="262"/>
        <v>734.97605999999996</v>
      </c>
      <c r="I567" s="11">
        <v>31.07</v>
      </c>
      <c r="J567" s="15">
        <f t="shared" si="263"/>
        <v>641.81299000000001</v>
      </c>
      <c r="K567" s="11">
        <v>23.445</v>
      </c>
      <c r="L567" s="15">
        <f t="shared" si="264"/>
        <v>484.30336499999999</v>
      </c>
      <c r="M567" s="11">
        <v>10.11</v>
      </c>
      <c r="N567" s="15">
        <f t="shared" si="265"/>
        <v>208.84226999999998</v>
      </c>
      <c r="O567" s="16">
        <v>21.79</v>
      </c>
      <c r="P567" s="15">
        <f t="shared" si="266"/>
        <v>596.28334999999993</v>
      </c>
      <c r="Q567" s="11">
        <v>30.3</v>
      </c>
      <c r="R567" s="15">
        <f t="shared" si="267"/>
        <v>829.15949999999998</v>
      </c>
      <c r="S567" s="11">
        <v>43.24</v>
      </c>
      <c r="T567" s="15">
        <f t="shared" si="268"/>
        <v>1183.2626</v>
      </c>
      <c r="U567" s="11">
        <v>28.33</v>
      </c>
      <c r="V567" s="15">
        <f t="shared" si="269"/>
        <v>775.25044999999989</v>
      </c>
      <c r="W567" s="11">
        <v>51.2</v>
      </c>
      <c r="X567" s="15">
        <f t="shared" si="270"/>
        <v>1401.088</v>
      </c>
      <c r="Y567" s="11">
        <v>36.6</v>
      </c>
      <c r="Z567" s="15">
        <f t="shared" si="271"/>
        <v>1001.559</v>
      </c>
      <c r="AA567" s="19">
        <v>52.856999999999999</v>
      </c>
      <c r="AB567" s="15">
        <f t="shared" si="272"/>
        <v>14464.31805</v>
      </c>
      <c r="AC567" s="19">
        <v>74.947000000000003</v>
      </c>
      <c r="AD567" s="15">
        <f t="shared" si="273"/>
        <v>20509.246549999996</v>
      </c>
      <c r="AE567" s="20">
        <v>38</v>
      </c>
      <c r="AF567" s="15">
        <f t="shared" si="274"/>
        <v>10398.699999999999</v>
      </c>
      <c r="AG567" s="22">
        <v>94.234999999999999</v>
      </c>
      <c r="AH567" s="15">
        <f t="shared" si="275"/>
        <v>19466.123949999997</v>
      </c>
      <c r="AI567" s="22">
        <v>100.42</v>
      </c>
      <c r="AJ567" s="15">
        <f t="shared" si="276"/>
        <v>20743.759399999999</v>
      </c>
      <c r="AK567" s="20">
        <v>137.25</v>
      </c>
      <c r="AL567" s="15">
        <f t="shared" si="277"/>
        <v>28351.732499999998</v>
      </c>
      <c r="AM567" s="29">
        <v>918.7</v>
      </c>
      <c r="AN567" s="15">
        <f t="shared" si="278"/>
        <v>18977.585900000002</v>
      </c>
      <c r="AO567" s="22">
        <v>140.1</v>
      </c>
      <c r="AP567" s="15">
        <f t="shared" si="279"/>
        <v>3833.8364999999994</v>
      </c>
      <c r="AQ567" s="24">
        <f t="shared" si="280"/>
        <v>-1.252600000000001</v>
      </c>
      <c r="AR567" s="24">
        <f t="shared" si="281"/>
        <v>-1.2394999999999996</v>
      </c>
      <c r="AS567" s="24">
        <f t="shared" si="282"/>
        <v>-0.43789999999999907</v>
      </c>
      <c r="AT567" s="24">
        <f t="shared" si="283"/>
        <v>-1.1908999999999992</v>
      </c>
      <c r="AU567" s="24">
        <f t="shared" si="284"/>
        <v>-1.1185000000000009</v>
      </c>
      <c r="AV567" s="24">
        <f t="shared" si="285"/>
        <v>-0.30389999999999873</v>
      </c>
      <c r="AW567" s="24">
        <f t="shared" si="286"/>
        <v>-0.97579999999999956</v>
      </c>
      <c r="AX567" s="24">
        <f t="shared" si="287"/>
        <v>-0.14639999999999986</v>
      </c>
      <c r="AY567" s="24"/>
      <c r="AZ567" s="24"/>
      <c r="BA567" s="24"/>
      <c r="BB567" s="24"/>
      <c r="BC567" s="12">
        <v>20.657</v>
      </c>
      <c r="BD567" s="12">
        <v>27.364999999999998</v>
      </c>
    </row>
    <row r="568" spans="2:56">
      <c r="B568" s="26" t="s">
        <v>100</v>
      </c>
      <c r="C568" s="11">
        <v>27.65</v>
      </c>
      <c r="D568" s="4">
        <f t="shared" si="260"/>
        <v>564.65447500000005</v>
      </c>
      <c r="E568" s="11">
        <v>44.86</v>
      </c>
      <c r="F568" s="15">
        <f t="shared" si="261"/>
        <v>916.10849000000007</v>
      </c>
      <c r="G568" s="11">
        <v>35.44</v>
      </c>
      <c r="H568" s="15">
        <f t="shared" si="262"/>
        <v>723.73796000000004</v>
      </c>
      <c r="I568" s="11">
        <v>31.08</v>
      </c>
      <c r="J568" s="15">
        <f t="shared" si="263"/>
        <v>634.70022000000006</v>
      </c>
      <c r="K568" s="11">
        <v>23.5</v>
      </c>
      <c r="L568" s="15">
        <f t="shared" si="264"/>
        <v>479.90525000000002</v>
      </c>
      <c r="M568" s="11">
        <v>10.17</v>
      </c>
      <c r="N568" s="15">
        <f t="shared" si="265"/>
        <v>207.68665500000003</v>
      </c>
      <c r="O568" s="16">
        <v>22.745000000000001</v>
      </c>
      <c r="P568" s="15">
        <f t="shared" si="266"/>
        <v>614.68362500000001</v>
      </c>
      <c r="Q568" s="11">
        <v>31.085000000000001</v>
      </c>
      <c r="R568" s="15">
        <f t="shared" si="267"/>
        <v>840.07212500000003</v>
      </c>
      <c r="S568" s="11">
        <v>43.24</v>
      </c>
      <c r="T568" s="15">
        <f t="shared" si="268"/>
        <v>1168.5609999999999</v>
      </c>
      <c r="U568" s="11">
        <v>29.98</v>
      </c>
      <c r="V568" s="15">
        <f t="shared" si="269"/>
        <v>810.20949999999993</v>
      </c>
      <c r="W568" s="11">
        <v>51.69</v>
      </c>
      <c r="X568" s="15">
        <f t="shared" si="270"/>
        <v>1396.9222499999998</v>
      </c>
      <c r="Y568" s="11">
        <v>36.01</v>
      </c>
      <c r="Z568" s="15">
        <f t="shared" si="271"/>
        <v>973.1702499999999</v>
      </c>
      <c r="AA568" s="19">
        <v>53.082999999999998</v>
      </c>
      <c r="AB568" s="15">
        <f t="shared" si="272"/>
        <v>14345.68075</v>
      </c>
      <c r="AC568" s="19">
        <v>75.158000000000001</v>
      </c>
      <c r="AD568" s="15">
        <f t="shared" si="273"/>
        <v>20311.449499999999</v>
      </c>
      <c r="AE568" s="20">
        <v>38</v>
      </c>
      <c r="AF568" s="15">
        <f t="shared" si="274"/>
        <v>10269.5</v>
      </c>
      <c r="AG568" s="22">
        <v>95.1</v>
      </c>
      <c r="AH568" s="15">
        <f t="shared" si="275"/>
        <v>19420.8465</v>
      </c>
      <c r="AI568" s="22">
        <v>100.33</v>
      </c>
      <c r="AJ568" s="15">
        <f t="shared" si="276"/>
        <v>20488.890950000001</v>
      </c>
      <c r="AK568" s="20">
        <v>138.75</v>
      </c>
      <c r="AL568" s="15">
        <f t="shared" si="277"/>
        <v>28334.831250000003</v>
      </c>
      <c r="AM568" s="29">
        <v>926.4</v>
      </c>
      <c r="AN568" s="15">
        <f t="shared" si="278"/>
        <v>18918.477600000002</v>
      </c>
      <c r="AO568" s="22">
        <v>136.9</v>
      </c>
      <c r="AP568" s="15">
        <f t="shared" si="279"/>
        <v>3699.7224999999999</v>
      </c>
      <c r="AQ568" s="24">
        <f t="shared" si="280"/>
        <v>-1.0171000000000028</v>
      </c>
      <c r="AR568" s="24">
        <f t="shared" si="281"/>
        <v>-1.0040000000000013</v>
      </c>
      <c r="AS568" s="24">
        <f t="shared" si="282"/>
        <v>-9.789999999999921E-2</v>
      </c>
      <c r="AT568" s="24">
        <f t="shared" si="283"/>
        <v>-0.95540000000000092</v>
      </c>
      <c r="AU568" s="24">
        <f t="shared" si="284"/>
        <v>-0.88300000000000267</v>
      </c>
      <c r="AV568" s="24">
        <f t="shared" si="285"/>
        <v>3.6100000000001131E-2</v>
      </c>
      <c r="AW568" s="24">
        <f t="shared" si="286"/>
        <v>-0.74030000000000129</v>
      </c>
      <c r="AX568" s="24">
        <f t="shared" si="287"/>
        <v>0.19359999999999999</v>
      </c>
      <c r="AY568" s="24"/>
      <c r="AZ568" s="24"/>
      <c r="BA568" s="24"/>
      <c r="BB568" s="24"/>
      <c r="BC568" s="12">
        <v>20.421500000000002</v>
      </c>
      <c r="BD568" s="12">
        <v>27.024999999999999</v>
      </c>
    </row>
    <row r="569" spans="2:56">
      <c r="B569" s="26" t="s">
        <v>101</v>
      </c>
      <c r="C569" s="11">
        <v>27.72</v>
      </c>
      <c r="D569" s="4">
        <f t="shared" ref="D569:D632" si="288">C569*BC569</f>
        <v>544.80887999999993</v>
      </c>
      <c r="E569" s="11">
        <v>45.34</v>
      </c>
      <c r="F569" s="15">
        <f t="shared" ref="F569:F632" si="289">E569*BC569</f>
        <v>891.11236000000008</v>
      </c>
      <c r="G569" s="11">
        <v>37.200000000000003</v>
      </c>
      <c r="H569" s="15">
        <f t="shared" ref="H569:H632" si="290">G569*BC569</f>
        <v>731.12880000000007</v>
      </c>
      <c r="I569" s="11">
        <v>31.43</v>
      </c>
      <c r="J569" s="15">
        <f t="shared" ref="J569:J632" si="291">I569*BC569</f>
        <v>617.72522000000004</v>
      </c>
      <c r="K569" s="11">
        <v>25.245000000000001</v>
      </c>
      <c r="L569" s="15">
        <f t="shared" ref="L569:L632" si="292">K569*BC569</f>
        <v>496.16523000000001</v>
      </c>
      <c r="M569" s="11">
        <v>10.74</v>
      </c>
      <c r="N569" s="15">
        <f t="shared" ref="N569:N632" si="293">M569*BC569</f>
        <v>211.08395999999999</v>
      </c>
      <c r="O569" s="16">
        <v>26.12</v>
      </c>
      <c r="P569" s="15">
        <f t="shared" si="266"/>
        <v>691.06989999999996</v>
      </c>
      <c r="Q569" s="11">
        <v>35.634999999999998</v>
      </c>
      <c r="R569" s="15">
        <f t="shared" si="267"/>
        <v>942.8130124999999</v>
      </c>
      <c r="S569" s="11">
        <v>44.95</v>
      </c>
      <c r="T569" s="15">
        <f t="shared" si="268"/>
        <v>1189.264625</v>
      </c>
      <c r="U569" s="11">
        <v>30.73</v>
      </c>
      <c r="V569" s="15">
        <f t="shared" si="269"/>
        <v>813.03897500000005</v>
      </c>
      <c r="W569" s="11">
        <v>54.28</v>
      </c>
      <c r="X569" s="15">
        <f t="shared" si="270"/>
        <v>1436.1131</v>
      </c>
      <c r="Y569" s="11">
        <v>36.979999999999997</v>
      </c>
      <c r="Z569" s="15">
        <f t="shared" si="271"/>
        <v>978.39834999999994</v>
      </c>
      <c r="AA569" s="19">
        <v>53.167000000000002</v>
      </c>
      <c r="AB569" s="15">
        <f t="shared" si="272"/>
        <v>14066.659025000001</v>
      </c>
      <c r="AC569" s="19">
        <v>75.036000000000001</v>
      </c>
      <c r="AD569" s="15">
        <f t="shared" si="273"/>
        <v>19852.649699999998</v>
      </c>
      <c r="AE569" s="20">
        <v>38</v>
      </c>
      <c r="AF569" s="15">
        <f t="shared" si="274"/>
        <v>10053.85</v>
      </c>
      <c r="AG569" s="22">
        <v>95.62</v>
      </c>
      <c r="AH569" s="15">
        <f t="shared" si="275"/>
        <v>18793.1548</v>
      </c>
      <c r="AI569" s="22">
        <v>100.28</v>
      </c>
      <c r="AJ569" s="15">
        <f t="shared" si="276"/>
        <v>19709.031199999998</v>
      </c>
      <c r="AK569" s="20">
        <v>139.5</v>
      </c>
      <c r="AL569" s="15">
        <f t="shared" si="277"/>
        <v>27417.33</v>
      </c>
      <c r="AM569" s="29">
        <v>902.5</v>
      </c>
      <c r="AN569" s="15">
        <f t="shared" si="278"/>
        <v>17737.735000000001</v>
      </c>
      <c r="AO569" s="22">
        <v>146.06</v>
      </c>
      <c r="AP569" s="15">
        <f t="shared" si="279"/>
        <v>3864.3824500000001</v>
      </c>
      <c r="AQ569" s="24">
        <f t="shared" si="280"/>
        <v>-0.24960000000000093</v>
      </c>
      <c r="AR569" s="24">
        <f t="shared" si="281"/>
        <v>-0.23649999999999949</v>
      </c>
      <c r="AS569" s="24">
        <f t="shared" si="282"/>
        <v>0.4695999999999998</v>
      </c>
      <c r="AT569" s="24">
        <f t="shared" si="283"/>
        <v>-0.18789999999999907</v>
      </c>
      <c r="AU569" s="24">
        <f t="shared" si="284"/>
        <v>-0.11550000000000082</v>
      </c>
      <c r="AV569" s="24">
        <f t="shared" si="285"/>
        <v>0.60360000000000014</v>
      </c>
      <c r="AW569" s="24">
        <f t="shared" si="286"/>
        <v>2.7200000000000557E-2</v>
      </c>
      <c r="AX569" s="24">
        <f t="shared" si="287"/>
        <v>0.761099999999999</v>
      </c>
      <c r="AY569" s="24"/>
      <c r="AZ569" s="24"/>
      <c r="BA569" s="24"/>
      <c r="BB569" s="24"/>
      <c r="BC569" s="12">
        <v>19.654</v>
      </c>
      <c r="BD569" s="12">
        <v>26.4575</v>
      </c>
    </row>
    <row r="570" spans="2:56">
      <c r="B570" s="26" t="s">
        <v>102</v>
      </c>
      <c r="C570" s="11">
        <v>28.04</v>
      </c>
      <c r="D570" s="4">
        <f t="shared" si="288"/>
        <v>550.35509999999988</v>
      </c>
      <c r="E570" s="11">
        <v>44.97</v>
      </c>
      <c r="F570" s="15">
        <f t="shared" si="289"/>
        <v>882.64867499999991</v>
      </c>
      <c r="G570" s="11">
        <v>37.69</v>
      </c>
      <c r="H570" s="15">
        <f t="shared" si="290"/>
        <v>739.76047499999981</v>
      </c>
      <c r="I570" s="11">
        <v>31.11</v>
      </c>
      <c r="J570" s="15">
        <f t="shared" si="291"/>
        <v>610.61152499999992</v>
      </c>
      <c r="K570" s="11">
        <v>25.934999999999999</v>
      </c>
      <c r="L570" s="15">
        <f t="shared" si="292"/>
        <v>509.03921249999991</v>
      </c>
      <c r="M570" s="11">
        <v>10.94</v>
      </c>
      <c r="N570" s="15">
        <f t="shared" si="293"/>
        <v>214.72484999999998</v>
      </c>
      <c r="O570" s="16">
        <v>27.12</v>
      </c>
      <c r="P570" s="15">
        <f t="shared" si="266"/>
        <v>717.73080000000004</v>
      </c>
      <c r="Q570" s="11">
        <v>34.99</v>
      </c>
      <c r="R570" s="15">
        <f t="shared" si="267"/>
        <v>926.01035000000002</v>
      </c>
      <c r="S570" s="11">
        <v>47.34</v>
      </c>
      <c r="T570" s="15">
        <f t="shared" si="268"/>
        <v>1252.8531</v>
      </c>
      <c r="U570" s="11">
        <v>31.38</v>
      </c>
      <c r="V570" s="15">
        <f t="shared" si="269"/>
        <v>830.47169999999994</v>
      </c>
      <c r="W570" s="11">
        <v>54.65</v>
      </c>
      <c r="X570" s="15">
        <f t="shared" si="270"/>
        <v>1446.3122499999999</v>
      </c>
      <c r="Y570" s="11">
        <v>36.64</v>
      </c>
      <c r="Z570" s="15">
        <f t="shared" si="271"/>
        <v>969.67759999999998</v>
      </c>
      <c r="AA570" s="19">
        <v>53.332000000000001</v>
      </c>
      <c r="AB570" s="15">
        <f t="shared" si="272"/>
        <v>14114.3138</v>
      </c>
      <c r="AC570" s="19">
        <v>74.769000000000005</v>
      </c>
      <c r="AD570" s="15">
        <f t="shared" si="273"/>
        <v>19787.615850000002</v>
      </c>
      <c r="AE570" s="20">
        <v>38</v>
      </c>
      <c r="AF570" s="15">
        <f t="shared" si="274"/>
        <v>10056.699999999999</v>
      </c>
      <c r="AG570" s="22">
        <v>95.84</v>
      </c>
      <c r="AH570" s="15">
        <f t="shared" si="275"/>
        <v>18810.995999999999</v>
      </c>
      <c r="AI570" s="22">
        <v>100.58</v>
      </c>
      <c r="AJ570" s="15">
        <f t="shared" si="276"/>
        <v>19741.339499999998</v>
      </c>
      <c r="AK570" s="20">
        <v>138.75</v>
      </c>
      <c r="AL570" s="15">
        <f t="shared" si="277"/>
        <v>27233.156249999996</v>
      </c>
      <c r="AM570" s="29">
        <v>891.5</v>
      </c>
      <c r="AN570" s="15">
        <f t="shared" si="278"/>
        <v>17497.916249999998</v>
      </c>
      <c r="AO570" s="22">
        <v>149.24</v>
      </c>
      <c r="AP570" s="15">
        <f t="shared" si="279"/>
        <v>3949.6366000000003</v>
      </c>
      <c r="AQ570" s="24">
        <f t="shared" si="280"/>
        <v>-0.22309999999999874</v>
      </c>
      <c r="AR570" s="24">
        <f t="shared" si="281"/>
        <v>-0.2099999999999973</v>
      </c>
      <c r="AS570" s="24">
        <f t="shared" si="282"/>
        <v>0.46209999999999951</v>
      </c>
      <c r="AT570" s="24">
        <f t="shared" si="283"/>
        <v>-0.16139999999999688</v>
      </c>
      <c r="AU570" s="24">
        <f t="shared" si="284"/>
        <v>-8.8999999999998636E-2</v>
      </c>
      <c r="AV570" s="24">
        <f t="shared" si="285"/>
        <v>0.59609999999999985</v>
      </c>
      <c r="AW570" s="24">
        <f t="shared" si="286"/>
        <v>5.3700000000002746E-2</v>
      </c>
      <c r="AX570" s="24">
        <f t="shared" si="287"/>
        <v>0.75359999999999872</v>
      </c>
      <c r="AY570" s="24"/>
      <c r="AZ570" s="24"/>
      <c r="BA570" s="24"/>
      <c r="BB570" s="24"/>
      <c r="BC570" s="12">
        <v>19.627499999999998</v>
      </c>
      <c r="BD570" s="12">
        <v>26.465</v>
      </c>
    </row>
    <row r="571" spans="2:56">
      <c r="B571" s="26" t="s">
        <v>103</v>
      </c>
      <c r="C571" s="11">
        <v>28.23</v>
      </c>
      <c r="D571" s="4">
        <f t="shared" si="288"/>
        <v>560.32315500000004</v>
      </c>
      <c r="E571" s="11">
        <v>44.99</v>
      </c>
      <c r="F571" s="15">
        <f t="shared" si="289"/>
        <v>892.98401500000011</v>
      </c>
      <c r="G571" s="11">
        <v>38.159999999999997</v>
      </c>
      <c r="H571" s="15">
        <f t="shared" si="290"/>
        <v>757.41876000000002</v>
      </c>
      <c r="I571" s="11">
        <v>30.36</v>
      </c>
      <c r="J571" s="15">
        <f t="shared" si="291"/>
        <v>602.60046</v>
      </c>
      <c r="K571" s="11">
        <v>25.635000000000002</v>
      </c>
      <c r="L571" s="15">
        <f t="shared" si="292"/>
        <v>508.81629750000008</v>
      </c>
      <c r="M571" s="11">
        <v>11.19</v>
      </c>
      <c r="N571" s="15">
        <f t="shared" si="293"/>
        <v>222.104715</v>
      </c>
      <c r="O571" s="16">
        <v>25.015000000000001</v>
      </c>
      <c r="P571" s="15">
        <f t="shared" si="266"/>
        <v>665.69917999999996</v>
      </c>
      <c r="Q571" s="11">
        <v>34.950000000000003</v>
      </c>
      <c r="R571" s="15">
        <f t="shared" si="267"/>
        <v>930.08940000000007</v>
      </c>
      <c r="S571" s="11">
        <v>44.6</v>
      </c>
      <c r="T571" s="15">
        <f t="shared" si="268"/>
        <v>1186.8951999999999</v>
      </c>
      <c r="U571" s="11">
        <v>32.33</v>
      </c>
      <c r="V571" s="15">
        <f t="shared" si="269"/>
        <v>860.36595999999986</v>
      </c>
      <c r="W571" s="11">
        <v>55.26</v>
      </c>
      <c r="X571" s="15">
        <f t="shared" si="270"/>
        <v>1470.5791199999999</v>
      </c>
      <c r="Y571" s="11">
        <v>36.909999999999997</v>
      </c>
      <c r="Z571" s="15">
        <f t="shared" si="271"/>
        <v>982.24891999999988</v>
      </c>
      <c r="AA571" s="19">
        <v>53.283000000000001</v>
      </c>
      <c r="AB571" s="15">
        <f t="shared" si="272"/>
        <v>14179.671959999998</v>
      </c>
      <c r="AC571" s="19">
        <v>75.150000000000006</v>
      </c>
      <c r="AD571" s="15">
        <f t="shared" si="273"/>
        <v>19998.918000000001</v>
      </c>
      <c r="AE571" s="20">
        <v>37</v>
      </c>
      <c r="AF571" s="15">
        <f t="shared" si="274"/>
        <v>9846.4399999999987</v>
      </c>
      <c r="AG571" s="22">
        <v>95.525000000000006</v>
      </c>
      <c r="AH571" s="15">
        <f t="shared" si="275"/>
        <v>18960.279625000003</v>
      </c>
      <c r="AI571" s="22">
        <v>101.61</v>
      </c>
      <c r="AJ571" s="15">
        <f t="shared" si="276"/>
        <v>20168.060850000002</v>
      </c>
      <c r="AK571" s="20">
        <v>139.25</v>
      </c>
      <c r="AL571" s="15">
        <f t="shared" si="277"/>
        <v>27639.036250000005</v>
      </c>
      <c r="AM571" s="29">
        <v>870.4</v>
      </c>
      <c r="AN571" s="15">
        <f t="shared" si="278"/>
        <v>17276.134399999999</v>
      </c>
      <c r="AO571" s="22">
        <v>148.16</v>
      </c>
      <c r="AP571" s="15">
        <f t="shared" si="279"/>
        <v>3942.8339199999996</v>
      </c>
      <c r="AQ571" s="24">
        <f t="shared" si="280"/>
        <v>-0.44410000000000238</v>
      </c>
      <c r="AR571" s="24">
        <f t="shared" si="281"/>
        <v>-0.43100000000000094</v>
      </c>
      <c r="AS571" s="24">
        <f t="shared" si="282"/>
        <v>0.31510000000000105</v>
      </c>
      <c r="AT571" s="24">
        <f t="shared" si="283"/>
        <v>-0.38240000000000052</v>
      </c>
      <c r="AU571" s="24">
        <f t="shared" si="284"/>
        <v>-0.31000000000000227</v>
      </c>
      <c r="AV571" s="24">
        <f t="shared" si="285"/>
        <v>0.44910000000000139</v>
      </c>
      <c r="AW571" s="24">
        <f t="shared" si="286"/>
        <v>-0.16730000000000089</v>
      </c>
      <c r="AX571" s="24">
        <f t="shared" si="287"/>
        <v>0.60660000000000025</v>
      </c>
      <c r="AY571" s="24"/>
      <c r="AZ571" s="24"/>
      <c r="BA571" s="24"/>
      <c r="BB571" s="24"/>
      <c r="BC571" s="12">
        <v>19.848500000000001</v>
      </c>
      <c r="BD571" s="12">
        <v>26.611999999999998</v>
      </c>
    </row>
    <row r="572" spans="2:56">
      <c r="B572" s="26" t="s">
        <v>104</v>
      </c>
      <c r="C572" s="11">
        <v>27.59</v>
      </c>
      <c r="D572" s="4">
        <f t="shared" si="288"/>
        <v>554.66935999999998</v>
      </c>
      <c r="E572" s="11">
        <v>44.62</v>
      </c>
      <c r="F572" s="15">
        <f t="shared" si="289"/>
        <v>897.04047999999989</v>
      </c>
      <c r="G572" s="11">
        <v>36.64</v>
      </c>
      <c r="H572" s="15">
        <f t="shared" si="290"/>
        <v>736.61055999999996</v>
      </c>
      <c r="I572" s="11">
        <v>30.25</v>
      </c>
      <c r="J572" s="15">
        <f t="shared" si="291"/>
        <v>608.14599999999996</v>
      </c>
      <c r="K572" s="11">
        <v>24.93</v>
      </c>
      <c r="L572" s="15">
        <f t="shared" si="292"/>
        <v>501.19271999999995</v>
      </c>
      <c r="M572" s="11">
        <v>10.65</v>
      </c>
      <c r="N572" s="15">
        <f t="shared" si="293"/>
        <v>214.10759999999999</v>
      </c>
      <c r="O572" s="16">
        <v>23.91</v>
      </c>
      <c r="P572" s="15">
        <f t="shared" si="266"/>
        <v>637.87098000000003</v>
      </c>
      <c r="Q572" s="11">
        <v>33.515000000000001</v>
      </c>
      <c r="R572" s="15">
        <f t="shared" si="267"/>
        <v>894.11317000000008</v>
      </c>
      <c r="S572" s="11">
        <v>43.83</v>
      </c>
      <c r="T572" s="15">
        <f t="shared" si="268"/>
        <v>1169.29674</v>
      </c>
      <c r="U572" s="11">
        <v>30.1</v>
      </c>
      <c r="V572" s="15">
        <f t="shared" si="269"/>
        <v>803.00780000000009</v>
      </c>
      <c r="W572" s="11">
        <v>54.97</v>
      </c>
      <c r="X572" s="15">
        <f t="shared" si="270"/>
        <v>1466.48966</v>
      </c>
      <c r="Y572" s="11">
        <v>37.08</v>
      </c>
      <c r="Z572" s="15">
        <f t="shared" si="271"/>
        <v>989.22023999999999</v>
      </c>
      <c r="AA572" s="19">
        <v>55.19</v>
      </c>
      <c r="AB572" s="15">
        <f t="shared" si="272"/>
        <v>14723.588199999998</v>
      </c>
      <c r="AC572" s="19">
        <v>75.248999999999995</v>
      </c>
      <c r="AD572" s="15">
        <f t="shared" si="273"/>
        <v>20074.928219999998</v>
      </c>
      <c r="AE572" s="20">
        <v>37</v>
      </c>
      <c r="AF572" s="15">
        <f t="shared" si="274"/>
        <v>9870.86</v>
      </c>
      <c r="AG572" s="22">
        <v>95.66</v>
      </c>
      <c r="AH572" s="15">
        <f t="shared" si="275"/>
        <v>19231.486399999998</v>
      </c>
      <c r="AI572" s="22">
        <v>101.76</v>
      </c>
      <c r="AJ572" s="15">
        <f t="shared" si="276"/>
        <v>20457.830399999999</v>
      </c>
      <c r="AK572" s="20">
        <v>143</v>
      </c>
      <c r="AL572" s="15">
        <f t="shared" si="277"/>
        <v>28748.719999999998</v>
      </c>
      <c r="AM572" s="29">
        <v>882.5</v>
      </c>
      <c r="AN572" s="15">
        <f t="shared" si="278"/>
        <v>17741.78</v>
      </c>
      <c r="AO572" s="22">
        <v>146.4</v>
      </c>
      <c r="AP572" s="15">
        <f t="shared" si="279"/>
        <v>3905.6592000000001</v>
      </c>
      <c r="AQ572" s="24">
        <f t="shared" si="280"/>
        <v>-0.69960000000000022</v>
      </c>
      <c r="AR572" s="24">
        <f t="shared" si="281"/>
        <v>-0.68649999999999878</v>
      </c>
      <c r="AS572" s="24">
        <f t="shared" si="282"/>
        <v>0.24909999999999854</v>
      </c>
      <c r="AT572" s="24">
        <f t="shared" si="283"/>
        <v>-0.63789999999999836</v>
      </c>
      <c r="AU572" s="24">
        <f t="shared" si="284"/>
        <v>-0.56550000000000011</v>
      </c>
      <c r="AV572" s="24">
        <f t="shared" si="285"/>
        <v>0.38309999999999889</v>
      </c>
      <c r="AW572" s="24">
        <f t="shared" si="286"/>
        <v>-0.42279999999999873</v>
      </c>
      <c r="AX572" s="24">
        <f t="shared" si="287"/>
        <v>0.54059999999999775</v>
      </c>
      <c r="AY572" s="24"/>
      <c r="AZ572" s="24"/>
      <c r="BA572" s="24"/>
      <c r="BB572" s="24"/>
      <c r="BC572" s="12">
        <v>20.103999999999999</v>
      </c>
      <c r="BD572" s="12">
        <v>26.678000000000001</v>
      </c>
    </row>
    <row r="573" spans="2:56">
      <c r="B573" s="26" t="s">
        <v>105</v>
      </c>
      <c r="C573" s="11">
        <v>27.44</v>
      </c>
      <c r="D573" s="4">
        <f t="shared" si="288"/>
        <v>549.59576000000004</v>
      </c>
      <c r="E573" s="11">
        <v>44.99</v>
      </c>
      <c r="F573" s="15">
        <f t="shared" si="289"/>
        <v>901.10471000000007</v>
      </c>
      <c r="G573" s="11">
        <v>36.869999999999997</v>
      </c>
      <c r="H573" s="15">
        <f t="shared" si="290"/>
        <v>738.46922999999992</v>
      </c>
      <c r="I573" s="11">
        <v>30.06</v>
      </c>
      <c r="J573" s="15">
        <f t="shared" si="291"/>
        <v>602.07173999999998</v>
      </c>
      <c r="K573" s="11">
        <v>25.12</v>
      </c>
      <c r="L573" s="15">
        <f t="shared" si="292"/>
        <v>503.12848000000002</v>
      </c>
      <c r="M573" s="11">
        <v>10.64</v>
      </c>
      <c r="N573" s="15">
        <f t="shared" si="293"/>
        <v>213.10856000000001</v>
      </c>
      <c r="O573" s="16">
        <v>25.385000000000002</v>
      </c>
      <c r="P573" s="15">
        <f t="shared" si="266"/>
        <v>674.03521250000006</v>
      </c>
      <c r="Q573" s="11">
        <v>33.56</v>
      </c>
      <c r="R573" s="15">
        <f t="shared" si="267"/>
        <v>891.10190000000011</v>
      </c>
      <c r="S573" s="11">
        <v>44.05</v>
      </c>
      <c r="T573" s="15">
        <f t="shared" si="268"/>
        <v>1169.6376250000001</v>
      </c>
      <c r="U573" s="11">
        <v>31.86</v>
      </c>
      <c r="V573" s="15">
        <f t="shared" si="269"/>
        <v>845.96265000000005</v>
      </c>
      <c r="W573" s="11">
        <v>54.7</v>
      </c>
      <c r="X573" s="15">
        <f t="shared" si="270"/>
        <v>1452.4217500000002</v>
      </c>
      <c r="Y573" s="11">
        <v>36.950000000000003</v>
      </c>
      <c r="Z573" s="15">
        <f t="shared" si="271"/>
        <v>981.1148750000001</v>
      </c>
      <c r="AA573" s="19">
        <v>54.924999999999997</v>
      </c>
      <c r="AB573" s="15">
        <f t="shared" si="272"/>
        <v>14583.960625</v>
      </c>
      <c r="AC573" s="19">
        <v>75.376000000000005</v>
      </c>
      <c r="AD573" s="15">
        <f t="shared" si="273"/>
        <v>20014.212400000004</v>
      </c>
      <c r="AE573" s="20">
        <v>37</v>
      </c>
      <c r="AF573" s="15">
        <f t="shared" si="274"/>
        <v>9824.4250000000011</v>
      </c>
      <c r="AG573" s="22">
        <v>95.9</v>
      </c>
      <c r="AH573" s="15">
        <f t="shared" si="275"/>
        <v>19207.811000000002</v>
      </c>
      <c r="AI573" s="22">
        <v>102.12</v>
      </c>
      <c r="AJ573" s="15">
        <f t="shared" si="276"/>
        <v>20453.614799999999</v>
      </c>
      <c r="AK573" s="20">
        <v>143.25</v>
      </c>
      <c r="AL573" s="15">
        <f t="shared" si="277"/>
        <v>28691.5425</v>
      </c>
      <c r="AM573" s="29">
        <v>880.6</v>
      </c>
      <c r="AN573" s="15">
        <f t="shared" si="278"/>
        <v>17637.537400000001</v>
      </c>
      <c r="AO573" s="22">
        <v>146</v>
      </c>
      <c r="AP573" s="15">
        <f t="shared" si="279"/>
        <v>3876.6650000000004</v>
      </c>
      <c r="AQ573" s="24">
        <f t="shared" si="280"/>
        <v>-0.62460000000000093</v>
      </c>
      <c r="AR573" s="24">
        <f t="shared" si="281"/>
        <v>-0.61149999999999949</v>
      </c>
      <c r="AS573" s="24">
        <f t="shared" si="282"/>
        <v>0.37459999999999738</v>
      </c>
      <c r="AT573" s="24">
        <f t="shared" si="283"/>
        <v>-0.56289999999999907</v>
      </c>
      <c r="AU573" s="24">
        <f t="shared" si="284"/>
        <v>-0.49050000000000082</v>
      </c>
      <c r="AV573" s="24">
        <f t="shared" si="285"/>
        <v>0.50859999999999772</v>
      </c>
      <c r="AW573" s="24">
        <f t="shared" si="286"/>
        <v>-0.34779999999999944</v>
      </c>
      <c r="AX573" s="24">
        <f t="shared" si="287"/>
        <v>0.66609999999999658</v>
      </c>
      <c r="AY573" s="24"/>
      <c r="AZ573" s="24"/>
      <c r="BA573" s="24"/>
      <c r="BB573" s="24"/>
      <c r="BC573" s="12">
        <v>20.029</v>
      </c>
      <c r="BD573" s="12">
        <v>26.552500000000002</v>
      </c>
    </row>
    <row r="574" spans="2:56">
      <c r="B574" s="26" t="s">
        <v>106</v>
      </c>
      <c r="C574" s="11">
        <v>27.71</v>
      </c>
      <c r="D574" s="4">
        <f t="shared" si="288"/>
        <v>556.86016000000006</v>
      </c>
      <c r="E574" s="11">
        <v>44.99</v>
      </c>
      <c r="F574" s="15">
        <f t="shared" si="289"/>
        <v>904.11904000000004</v>
      </c>
      <c r="G574" s="11">
        <v>39.15</v>
      </c>
      <c r="H574" s="15">
        <f t="shared" si="290"/>
        <v>786.75839999999994</v>
      </c>
      <c r="I574" s="11">
        <v>29.64</v>
      </c>
      <c r="J574" s="15">
        <f t="shared" si="291"/>
        <v>595.64544000000001</v>
      </c>
      <c r="K574" s="11">
        <v>26.635000000000002</v>
      </c>
      <c r="L574" s="15">
        <f t="shared" si="292"/>
        <v>535.25696000000005</v>
      </c>
      <c r="M574" s="11">
        <v>11.33</v>
      </c>
      <c r="N574" s="15">
        <f t="shared" si="293"/>
        <v>227.68768</v>
      </c>
      <c r="O574" s="16">
        <v>26.02</v>
      </c>
      <c r="P574" s="15">
        <f t="shared" si="266"/>
        <v>688.09889999999996</v>
      </c>
      <c r="Q574" s="11">
        <v>36.950000000000003</v>
      </c>
      <c r="R574" s="15">
        <f t="shared" si="267"/>
        <v>977.14275000000009</v>
      </c>
      <c r="S574" s="11">
        <v>45.95</v>
      </c>
      <c r="T574" s="15">
        <f t="shared" si="268"/>
        <v>1215.1477500000001</v>
      </c>
      <c r="U574" s="11">
        <v>32.119999999999997</v>
      </c>
      <c r="V574" s="15">
        <f t="shared" si="269"/>
        <v>849.41339999999991</v>
      </c>
      <c r="W574" s="11">
        <v>58.38</v>
      </c>
      <c r="X574" s="15">
        <f t="shared" si="270"/>
        <v>1543.8591000000001</v>
      </c>
      <c r="Y574" s="11">
        <v>37.6</v>
      </c>
      <c r="Z574" s="15">
        <f t="shared" si="271"/>
        <v>994.33199999999999</v>
      </c>
      <c r="AA574" s="19">
        <v>54.828000000000003</v>
      </c>
      <c r="AB574" s="15">
        <f t="shared" si="272"/>
        <v>14499.264600000002</v>
      </c>
      <c r="AC574" s="19">
        <v>75.418000000000006</v>
      </c>
      <c r="AD574" s="15">
        <f t="shared" si="273"/>
        <v>19944.290100000002</v>
      </c>
      <c r="AE574" s="20">
        <v>37</v>
      </c>
      <c r="AF574" s="15">
        <f t="shared" si="274"/>
        <v>9784.65</v>
      </c>
      <c r="AG574" s="22">
        <v>96.55</v>
      </c>
      <c r="AH574" s="15">
        <f t="shared" si="275"/>
        <v>19402.688000000002</v>
      </c>
      <c r="AI574" s="22">
        <v>103.33</v>
      </c>
      <c r="AJ574" s="15">
        <f t="shared" si="276"/>
        <v>20765.196799999998</v>
      </c>
      <c r="AK574" s="20">
        <v>144</v>
      </c>
      <c r="AL574" s="15">
        <f t="shared" si="277"/>
        <v>28938.240000000002</v>
      </c>
      <c r="AM574" s="29">
        <v>878.6</v>
      </c>
      <c r="AN574" s="15">
        <f t="shared" si="278"/>
        <v>17656.345600000001</v>
      </c>
      <c r="AO574" s="22">
        <v>147.9</v>
      </c>
      <c r="AP574" s="15">
        <f t="shared" si="279"/>
        <v>3911.2155000000002</v>
      </c>
      <c r="AQ574" s="24">
        <f t="shared" si="280"/>
        <v>-0.6916000000000011</v>
      </c>
      <c r="AR574" s="24">
        <f t="shared" si="281"/>
        <v>-0.67849999999999966</v>
      </c>
      <c r="AS574" s="24">
        <f t="shared" si="282"/>
        <v>0.48209999999999908</v>
      </c>
      <c r="AT574" s="24">
        <f t="shared" si="283"/>
        <v>-0.62989999999999924</v>
      </c>
      <c r="AU574" s="24">
        <f t="shared" si="284"/>
        <v>-0.55750000000000099</v>
      </c>
      <c r="AV574" s="24">
        <f t="shared" si="285"/>
        <v>0.61609999999999943</v>
      </c>
      <c r="AW574" s="24">
        <f t="shared" si="286"/>
        <v>-0.41479999999999961</v>
      </c>
      <c r="AX574" s="24">
        <f t="shared" si="287"/>
        <v>0.77359999999999829</v>
      </c>
      <c r="AY574" s="24"/>
      <c r="AZ574" s="24"/>
      <c r="BA574" s="24"/>
      <c r="BB574" s="24"/>
      <c r="BC574" s="12">
        <v>20.096</v>
      </c>
      <c r="BD574" s="12">
        <v>26.445</v>
      </c>
    </row>
    <row r="575" spans="2:56">
      <c r="B575" s="26" t="s">
        <v>107</v>
      </c>
      <c r="C575" s="11">
        <v>27.8</v>
      </c>
      <c r="D575" s="4">
        <f t="shared" si="288"/>
        <v>559.16919999999993</v>
      </c>
      <c r="E575" s="11">
        <v>44.21</v>
      </c>
      <c r="F575" s="15">
        <f t="shared" si="289"/>
        <v>889.23993999999993</v>
      </c>
      <c r="G575" s="11">
        <v>37.04</v>
      </c>
      <c r="H575" s="15">
        <f t="shared" si="290"/>
        <v>745.02255999999988</v>
      </c>
      <c r="I575" s="11">
        <v>30.09</v>
      </c>
      <c r="J575" s="15">
        <f t="shared" si="291"/>
        <v>605.23025999999993</v>
      </c>
      <c r="K575" s="11">
        <v>25.7</v>
      </c>
      <c r="L575" s="15">
        <f t="shared" si="292"/>
        <v>516.92979999999989</v>
      </c>
      <c r="M575" s="11">
        <v>11.51</v>
      </c>
      <c r="N575" s="15">
        <f t="shared" si="293"/>
        <v>231.51213999999996</v>
      </c>
      <c r="O575" s="16">
        <v>25.745000000000001</v>
      </c>
      <c r="P575" s="15">
        <f t="shared" si="266"/>
        <v>686.16861249999999</v>
      </c>
      <c r="Q575" s="11">
        <v>38.69</v>
      </c>
      <c r="R575" s="15">
        <f t="shared" si="267"/>
        <v>1031.1852249999999</v>
      </c>
      <c r="S575" s="11">
        <v>46.01</v>
      </c>
      <c r="T575" s="15">
        <f t="shared" si="268"/>
        <v>1226.2815249999999</v>
      </c>
      <c r="U575" s="11">
        <v>33.409999999999997</v>
      </c>
      <c r="V575" s="15">
        <f t="shared" si="269"/>
        <v>890.46002499999986</v>
      </c>
      <c r="W575" s="11">
        <v>57.95</v>
      </c>
      <c r="X575" s="15">
        <f t="shared" si="270"/>
        <v>1544.512375</v>
      </c>
      <c r="Y575" s="11">
        <v>37.229999999999997</v>
      </c>
      <c r="Z575" s="15">
        <f t="shared" si="271"/>
        <v>992.27257499999996</v>
      </c>
      <c r="AA575" s="19">
        <v>55.1</v>
      </c>
      <c r="AB575" s="15">
        <f t="shared" si="272"/>
        <v>14685.5275</v>
      </c>
      <c r="AC575" s="19">
        <v>75.709000000000003</v>
      </c>
      <c r="AD575" s="15">
        <f t="shared" si="273"/>
        <v>20178.341225</v>
      </c>
      <c r="AE575" s="20">
        <v>37</v>
      </c>
      <c r="AF575" s="15">
        <f t="shared" si="274"/>
        <v>9861.4250000000011</v>
      </c>
      <c r="AG575" s="22">
        <v>97.65</v>
      </c>
      <c r="AH575" s="15">
        <f t="shared" si="275"/>
        <v>19641.320999999996</v>
      </c>
      <c r="AI575" s="22">
        <v>104.97</v>
      </c>
      <c r="AJ575" s="15">
        <f t="shared" si="276"/>
        <v>21113.665799999999</v>
      </c>
      <c r="AK575" s="20">
        <v>144</v>
      </c>
      <c r="AL575" s="15">
        <f t="shared" si="277"/>
        <v>28964.159999999996</v>
      </c>
      <c r="AM575" s="29">
        <v>889.3</v>
      </c>
      <c r="AN575" s="15">
        <f t="shared" si="278"/>
        <v>17887.380199999996</v>
      </c>
      <c r="AO575" s="22">
        <v>145.21</v>
      </c>
      <c r="AP575" s="15">
        <f t="shared" si="279"/>
        <v>3870.2095250000002</v>
      </c>
      <c r="AQ575" s="24">
        <f t="shared" si="280"/>
        <v>-0.70959999999999823</v>
      </c>
      <c r="AR575" s="24">
        <f t="shared" si="281"/>
        <v>-0.69649999999999679</v>
      </c>
      <c r="AS575" s="24">
        <f t="shared" si="282"/>
        <v>0.27459999999999951</v>
      </c>
      <c r="AT575" s="24">
        <f t="shared" si="283"/>
        <v>-0.64789999999999637</v>
      </c>
      <c r="AU575" s="24">
        <f t="shared" si="284"/>
        <v>-0.57549999999999812</v>
      </c>
      <c r="AV575" s="24">
        <f t="shared" si="285"/>
        <v>0.40859999999999985</v>
      </c>
      <c r="AW575" s="24">
        <f t="shared" si="286"/>
        <v>-0.43279999999999674</v>
      </c>
      <c r="AX575" s="24">
        <f t="shared" si="287"/>
        <v>0.56609999999999872</v>
      </c>
      <c r="AY575" s="24"/>
      <c r="AZ575" s="24"/>
      <c r="BA575" s="24"/>
      <c r="BB575" s="24"/>
      <c r="BC575" s="12">
        <v>20.113999999999997</v>
      </c>
      <c r="BD575" s="12">
        <v>26.6525</v>
      </c>
    </row>
    <row r="576" spans="2:56">
      <c r="B576" s="26" t="s">
        <v>108</v>
      </c>
      <c r="C576" s="11">
        <v>27.39</v>
      </c>
      <c r="D576" s="4">
        <f t="shared" si="288"/>
        <v>556.07177999999999</v>
      </c>
      <c r="E576" s="11">
        <v>45.03</v>
      </c>
      <c r="F576" s="15">
        <f t="shared" si="289"/>
        <v>914.19906000000003</v>
      </c>
      <c r="G576" s="11">
        <v>37.57</v>
      </c>
      <c r="H576" s="15">
        <f t="shared" si="290"/>
        <v>762.74613999999997</v>
      </c>
      <c r="I576" s="11">
        <v>30.83</v>
      </c>
      <c r="J576" s="15">
        <f t="shared" si="291"/>
        <v>625.91066000000001</v>
      </c>
      <c r="K576" s="11">
        <v>26.055</v>
      </c>
      <c r="L576" s="15">
        <f t="shared" si="292"/>
        <v>528.96861000000001</v>
      </c>
      <c r="M576" s="11">
        <v>11.83</v>
      </c>
      <c r="N576" s="15">
        <f t="shared" si="293"/>
        <v>240.17266000000001</v>
      </c>
      <c r="O576" s="16">
        <v>25.704999999999998</v>
      </c>
      <c r="P576" s="15">
        <f t="shared" si="266"/>
        <v>689.69085500000006</v>
      </c>
      <c r="Q576" s="11">
        <v>37.015000000000001</v>
      </c>
      <c r="R576" s="15">
        <f t="shared" si="267"/>
        <v>993.14946500000008</v>
      </c>
      <c r="S576" s="11">
        <v>46.68</v>
      </c>
      <c r="T576" s="15">
        <f t="shared" si="268"/>
        <v>1252.47108</v>
      </c>
      <c r="U576" s="11">
        <v>33.340000000000003</v>
      </c>
      <c r="V576" s="15">
        <f t="shared" si="269"/>
        <v>894.54554000000019</v>
      </c>
      <c r="W576" s="11">
        <v>58.57</v>
      </c>
      <c r="X576" s="15">
        <f t="shared" si="270"/>
        <v>1571.4916700000001</v>
      </c>
      <c r="Y576" s="11">
        <v>37.93</v>
      </c>
      <c r="Z576" s="15">
        <f t="shared" si="271"/>
        <v>1017.6998300000001</v>
      </c>
      <c r="AA576" s="19">
        <v>55.616999999999997</v>
      </c>
      <c r="AB576" s="15">
        <f t="shared" si="272"/>
        <v>14922.597270000002</v>
      </c>
      <c r="AC576" s="19">
        <v>75.953999999999994</v>
      </c>
      <c r="AD576" s="15">
        <f t="shared" si="273"/>
        <v>20379.21774</v>
      </c>
      <c r="AE576" s="20">
        <v>37</v>
      </c>
      <c r="AF576" s="15">
        <f t="shared" si="274"/>
        <v>9927.4700000000012</v>
      </c>
      <c r="AG576" s="22">
        <v>97.65</v>
      </c>
      <c r="AH576" s="15">
        <f t="shared" si="275"/>
        <v>19824.903000000002</v>
      </c>
      <c r="AI576" s="22">
        <v>106.92</v>
      </c>
      <c r="AJ576" s="15">
        <f t="shared" si="276"/>
        <v>21706.898399999998</v>
      </c>
      <c r="AK576" s="20">
        <v>145</v>
      </c>
      <c r="AL576" s="15">
        <f t="shared" si="277"/>
        <v>29437.9</v>
      </c>
      <c r="AM576" s="29">
        <v>891.4</v>
      </c>
      <c r="AN576" s="15">
        <f t="shared" si="278"/>
        <v>18097.202799999999</v>
      </c>
      <c r="AO576" s="22">
        <v>145.35</v>
      </c>
      <c r="AP576" s="15">
        <f t="shared" si="279"/>
        <v>3899.8858500000001</v>
      </c>
      <c r="AQ576" s="24">
        <f t="shared" si="280"/>
        <v>-0.89760000000000062</v>
      </c>
      <c r="AR576" s="24">
        <f t="shared" si="281"/>
        <v>-0.88449999999999918</v>
      </c>
      <c r="AS576" s="24">
        <f t="shared" si="282"/>
        <v>9.6099999999996299E-2</v>
      </c>
      <c r="AT576" s="24">
        <f t="shared" si="283"/>
        <v>-0.83589999999999876</v>
      </c>
      <c r="AU576" s="24">
        <f t="shared" si="284"/>
        <v>-0.76350000000000051</v>
      </c>
      <c r="AV576" s="24">
        <f t="shared" si="285"/>
        <v>0.23009999999999664</v>
      </c>
      <c r="AW576" s="24">
        <f t="shared" si="286"/>
        <v>-0.62079999999999913</v>
      </c>
      <c r="AX576" s="24">
        <f t="shared" si="287"/>
        <v>0.3875999999999955</v>
      </c>
      <c r="AY576" s="24"/>
      <c r="AZ576" s="24"/>
      <c r="BA576" s="24"/>
      <c r="BB576" s="24"/>
      <c r="BC576" s="12">
        <v>20.302</v>
      </c>
      <c r="BD576" s="12">
        <v>26.831000000000003</v>
      </c>
    </row>
    <row r="577" spans="2:56">
      <c r="B577" s="26" t="s">
        <v>109</v>
      </c>
      <c r="C577" s="11">
        <v>27.5</v>
      </c>
      <c r="D577" s="4">
        <f t="shared" si="288"/>
        <v>558.66249999999991</v>
      </c>
      <c r="E577" s="11">
        <v>45.1</v>
      </c>
      <c r="F577" s="15">
        <f t="shared" si="289"/>
        <v>916.20649999999989</v>
      </c>
      <c r="G577" s="11">
        <v>38.39</v>
      </c>
      <c r="H577" s="15">
        <f t="shared" si="290"/>
        <v>779.89284999999995</v>
      </c>
      <c r="I577" s="11">
        <v>30.82</v>
      </c>
      <c r="J577" s="15">
        <f t="shared" si="291"/>
        <v>626.10829999999999</v>
      </c>
      <c r="K577" s="11">
        <v>26.885000000000002</v>
      </c>
      <c r="L577" s="15">
        <f t="shared" si="292"/>
        <v>546.16877499999998</v>
      </c>
      <c r="M577" s="11">
        <v>12.27</v>
      </c>
      <c r="N577" s="15">
        <f t="shared" si="293"/>
        <v>249.26504999999997</v>
      </c>
      <c r="O577" s="16">
        <v>26.03</v>
      </c>
      <c r="P577" s="15">
        <f t="shared" si="266"/>
        <v>696.81008500000007</v>
      </c>
      <c r="Q577" s="11">
        <v>39.255000000000003</v>
      </c>
      <c r="R577" s="15">
        <f t="shared" si="267"/>
        <v>1050.8367225000002</v>
      </c>
      <c r="S577" s="11">
        <v>47.6</v>
      </c>
      <c r="T577" s="15">
        <f t="shared" si="268"/>
        <v>1274.2282</v>
      </c>
      <c r="U577" s="11">
        <v>32.9</v>
      </c>
      <c r="V577" s="15">
        <f t="shared" si="269"/>
        <v>880.71654999999998</v>
      </c>
      <c r="W577" s="11">
        <v>58</v>
      </c>
      <c r="X577" s="15">
        <f t="shared" si="270"/>
        <v>1552.6310000000001</v>
      </c>
      <c r="Y577" s="11">
        <v>38.200000000000003</v>
      </c>
      <c r="Z577" s="15">
        <f t="shared" si="271"/>
        <v>1022.5949000000001</v>
      </c>
      <c r="AA577" s="19">
        <v>55.198</v>
      </c>
      <c r="AB577" s="15">
        <f t="shared" si="272"/>
        <v>14776.22861</v>
      </c>
      <c r="AC577" s="19">
        <v>77.313000000000002</v>
      </c>
      <c r="AD577" s="15">
        <f t="shared" si="273"/>
        <v>20696.303535000003</v>
      </c>
      <c r="AE577" s="20">
        <v>37</v>
      </c>
      <c r="AF577" s="15">
        <f t="shared" si="274"/>
        <v>9904.7150000000001</v>
      </c>
      <c r="AG577" s="22">
        <v>97.9</v>
      </c>
      <c r="AH577" s="15">
        <f t="shared" si="275"/>
        <v>19888.384999999998</v>
      </c>
      <c r="AI577" s="22">
        <v>107.17</v>
      </c>
      <c r="AJ577" s="15">
        <f t="shared" si="276"/>
        <v>21771.585499999997</v>
      </c>
      <c r="AK577" s="20">
        <v>141.25</v>
      </c>
      <c r="AL577" s="15">
        <f t="shared" si="277"/>
        <v>28694.937499999996</v>
      </c>
      <c r="AM577" s="29">
        <v>875.7</v>
      </c>
      <c r="AN577" s="15">
        <f t="shared" si="278"/>
        <v>17789.845499999999</v>
      </c>
      <c r="AO577" s="22">
        <v>148.65</v>
      </c>
      <c r="AP577" s="15">
        <f t="shared" si="279"/>
        <v>3979.2861750000002</v>
      </c>
      <c r="AQ577" s="24">
        <f t="shared" si="280"/>
        <v>-0.91059999999999874</v>
      </c>
      <c r="AR577" s="24">
        <f t="shared" si="281"/>
        <v>-0.8974999999999973</v>
      </c>
      <c r="AS577" s="24">
        <f t="shared" si="282"/>
        <v>0.15759999999999863</v>
      </c>
      <c r="AT577" s="24">
        <f t="shared" si="283"/>
        <v>-0.84889999999999688</v>
      </c>
      <c r="AU577" s="24">
        <f t="shared" si="284"/>
        <v>-0.77649999999999864</v>
      </c>
      <c r="AV577" s="24">
        <f t="shared" si="285"/>
        <v>0.29159999999999897</v>
      </c>
      <c r="AW577" s="24">
        <f t="shared" si="286"/>
        <v>-0.63379999999999725</v>
      </c>
      <c r="AX577" s="24">
        <f t="shared" si="287"/>
        <v>0.44909999999999783</v>
      </c>
      <c r="AY577" s="24"/>
      <c r="AZ577" s="24"/>
      <c r="BA577" s="24"/>
      <c r="BB577" s="24"/>
      <c r="BC577" s="12">
        <v>20.314999999999998</v>
      </c>
      <c r="BD577" s="12">
        <v>26.769500000000001</v>
      </c>
    </row>
    <row r="578" spans="2:56">
      <c r="B578" s="26" t="s">
        <v>110</v>
      </c>
      <c r="C578" s="11">
        <v>27.12</v>
      </c>
      <c r="D578" s="4">
        <f t="shared" si="288"/>
        <v>556.94988000000001</v>
      </c>
      <c r="E578" s="11">
        <v>45.02</v>
      </c>
      <c r="F578" s="15">
        <f t="shared" si="289"/>
        <v>924.5532300000001</v>
      </c>
      <c r="G578" s="11">
        <v>38.32</v>
      </c>
      <c r="H578" s="15">
        <f t="shared" si="290"/>
        <v>786.95867999999996</v>
      </c>
      <c r="I578" s="11">
        <v>30.59</v>
      </c>
      <c r="J578" s="15">
        <f t="shared" si="291"/>
        <v>628.21153500000003</v>
      </c>
      <c r="K578" s="11">
        <v>27.305</v>
      </c>
      <c r="L578" s="15">
        <f t="shared" si="292"/>
        <v>560.74913249999997</v>
      </c>
      <c r="M578" s="11">
        <v>12.39</v>
      </c>
      <c r="N578" s="15">
        <f t="shared" si="293"/>
        <v>254.44723500000001</v>
      </c>
      <c r="O578" s="16">
        <v>27.18</v>
      </c>
      <c r="P578" s="15">
        <f t="shared" si="266"/>
        <v>728.07065999999998</v>
      </c>
      <c r="Q578" s="11">
        <v>41.7</v>
      </c>
      <c r="R578" s="15">
        <f t="shared" si="267"/>
        <v>1117.0179000000001</v>
      </c>
      <c r="S578" s="11">
        <v>48.27</v>
      </c>
      <c r="T578" s="15">
        <f t="shared" si="268"/>
        <v>1293.0084899999999</v>
      </c>
      <c r="U578" s="11">
        <v>34.72</v>
      </c>
      <c r="V578" s="15">
        <f t="shared" si="269"/>
        <v>930.04463999999996</v>
      </c>
      <c r="W578" s="11">
        <v>56.8</v>
      </c>
      <c r="X578" s="15">
        <f t="shared" si="270"/>
        <v>1521.5015999999998</v>
      </c>
      <c r="Y578" s="11">
        <v>38.15</v>
      </c>
      <c r="Z578" s="15">
        <f t="shared" si="271"/>
        <v>1021.92405</v>
      </c>
      <c r="AA578" s="19">
        <v>55.253999999999998</v>
      </c>
      <c r="AB578" s="15">
        <f t="shared" si="272"/>
        <v>14800.88898</v>
      </c>
      <c r="AC578" s="19">
        <v>77.242000000000004</v>
      </c>
      <c r="AD578" s="15">
        <f t="shared" si="273"/>
        <v>20690.814539999999</v>
      </c>
      <c r="AE578" s="20">
        <v>37</v>
      </c>
      <c r="AF578" s="15">
        <f t="shared" si="274"/>
        <v>9911.1899999999987</v>
      </c>
      <c r="AG578" s="22">
        <v>97.9</v>
      </c>
      <c r="AH578" s="15">
        <f t="shared" si="275"/>
        <v>20105.233500000002</v>
      </c>
      <c r="AI578" s="22">
        <v>107.45</v>
      </c>
      <c r="AJ578" s="15">
        <f t="shared" si="276"/>
        <v>22066.469250000002</v>
      </c>
      <c r="AK578" s="20">
        <v>140.75</v>
      </c>
      <c r="AL578" s="15">
        <f t="shared" si="277"/>
        <v>28905.123750000002</v>
      </c>
      <c r="AM578" s="29">
        <v>868.6</v>
      </c>
      <c r="AN578" s="15">
        <f t="shared" si="278"/>
        <v>17838.0039</v>
      </c>
      <c r="AO578" s="22">
        <v>150.44999999999999</v>
      </c>
      <c r="AP578" s="15">
        <f t="shared" si="279"/>
        <v>4030.1041499999997</v>
      </c>
      <c r="AQ578" s="24">
        <f t="shared" si="280"/>
        <v>-1.1321000000000012</v>
      </c>
      <c r="AR578" s="24">
        <f t="shared" si="281"/>
        <v>-1.1189999999999998</v>
      </c>
      <c r="AS578" s="24">
        <f t="shared" si="282"/>
        <v>0.14010000000000034</v>
      </c>
      <c r="AT578" s="24">
        <f t="shared" si="283"/>
        <v>-1.0703999999999994</v>
      </c>
      <c r="AU578" s="24">
        <f t="shared" si="284"/>
        <v>-0.99800000000000111</v>
      </c>
      <c r="AV578" s="24">
        <f t="shared" si="285"/>
        <v>0.27410000000000068</v>
      </c>
      <c r="AW578" s="24">
        <f t="shared" si="286"/>
        <v>-0.85529999999999973</v>
      </c>
      <c r="AX578" s="24">
        <f t="shared" si="287"/>
        <v>0.43159999999999954</v>
      </c>
      <c r="AY578" s="24"/>
      <c r="AZ578" s="24"/>
      <c r="BA578" s="24"/>
      <c r="BB578" s="24"/>
      <c r="BC578" s="12">
        <v>20.5365</v>
      </c>
      <c r="BD578" s="12">
        <v>26.786999999999999</v>
      </c>
    </row>
    <row r="579" spans="2:56">
      <c r="B579" s="26" t="s">
        <v>111</v>
      </c>
      <c r="C579" s="11">
        <v>27.01</v>
      </c>
      <c r="D579" s="4">
        <f t="shared" si="288"/>
        <v>566.33217500000012</v>
      </c>
      <c r="E579" s="11">
        <v>44.33</v>
      </c>
      <c r="F579" s="15">
        <f t="shared" si="289"/>
        <v>929.48927500000002</v>
      </c>
      <c r="G579" s="11">
        <v>36.479999999999997</v>
      </c>
      <c r="H579" s="15">
        <f t="shared" si="290"/>
        <v>764.89440000000002</v>
      </c>
      <c r="I579" s="11">
        <v>30.05</v>
      </c>
      <c r="J579" s="15">
        <f t="shared" si="291"/>
        <v>630.07337500000006</v>
      </c>
      <c r="K579" s="11">
        <v>26.18</v>
      </c>
      <c r="L579" s="15">
        <f t="shared" si="292"/>
        <v>548.92915000000005</v>
      </c>
      <c r="M579" s="11">
        <v>11.35</v>
      </c>
      <c r="N579" s="15">
        <f t="shared" si="293"/>
        <v>237.98112499999999</v>
      </c>
      <c r="O579" s="16">
        <v>25.92</v>
      </c>
      <c r="P579" s="15">
        <f t="shared" si="266"/>
        <v>700.95456000000001</v>
      </c>
      <c r="Q579" s="11">
        <v>38.1</v>
      </c>
      <c r="R579" s="15">
        <f t="shared" si="267"/>
        <v>1030.3383000000001</v>
      </c>
      <c r="S579" s="11">
        <v>45.6</v>
      </c>
      <c r="T579" s="15">
        <f t="shared" si="268"/>
        <v>1233.1608000000001</v>
      </c>
      <c r="U579" s="11">
        <v>31.2</v>
      </c>
      <c r="V579" s="15">
        <f t="shared" si="269"/>
        <v>843.74159999999995</v>
      </c>
      <c r="W579" s="11">
        <v>55.52</v>
      </c>
      <c r="X579" s="15">
        <f t="shared" si="270"/>
        <v>1501.4273600000001</v>
      </c>
      <c r="Y579" s="11">
        <v>37.85</v>
      </c>
      <c r="Z579" s="15">
        <f t="shared" si="271"/>
        <v>1023.57755</v>
      </c>
      <c r="AA579" s="19">
        <v>55.308999999999997</v>
      </c>
      <c r="AB579" s="15">
        <f t="shared" si="272"/>
        <v>14957.212869999999</v>
      </c>
      <c r="AC579" s="19">
        <v>77.114000000000004</v>
      </c>
      <c r="AD579" s="15">
        <f t="shared" si="273"/>
        <v>20853.939020000002</v>
      </c>
      <c r="AE579" s="20">
        <v>37</v>
      </c>
      <c r="AF579" s="15">
        <f t="shared" si="274"/>
        <v>10005.91</v>
      </c>
      <c r="AG579" s="22">
        <v>97.9</v>
      </c>
      <c r="AH579" s="15">
        <f t="shared" si="275"/>
        <v>20527.182500000003</v>
      </c>
      <c r="AI579" s="22">
        <v>107.27</v>
      </c>
      <c r="AJ579" s="15">
        <f t="shared" si="276"/>
        <v>22491.837249999997</v>
      </c>
      <c r="AK579" s="20">
        <v>141.75</v>
      </c>
      <c r="AL579" s="15">
        <f t="shared" si="277"/>
        <v>29721.431250000001</v>
      </c>
      <c r="AM579" s="29">
        <v>884.9</v>
      </c>
      <c r="AN579" s="15">
        <f t="shared" si="278"/>
        <v>18554.140750000002</v>
      </c>
      <c r="AO579" s="22">
        <v>141.44999999999999</v>
      </c>
      <c r="AP579" s="15">
        <f t="shared" si="279"/>
        <v>3825.2323499999998</v>
      </c>
      <c r="AQ579" s="24">
        <f t="shared" si="280"/>
        <v>-1.5631000000000022</v>
      </c>
      <c r="AR579" s="24">
        <f t="shared" si="281"/>
        <v>-1.5500000000000007</v>
      </c>
      <c r="AS579" s="24">
        <f t="shared" si="282"/>
        <v>-0.11589999999999989</v>
      </c>
      <c r="AT579" s="24">
        <f t="shared" si="283"/>
        <v>-1.5014000000000003</v>
      </c>
      <c r="AU579" s="24">
        <f t="shared" si="284"/>
        <v>-1.429000000000002</v>
      </c>
      <c r="AV579" s="24">
        <f t="shared" si="285"/>
        <v>1.8100000000000449E-2</v>
      </c>
      <c r="AW579" s="24">
        <f t="shared" si="286"/>
        <v>-1.2863000000000007</v>
      </c>
      <c r="AX579" s="24">
        <f t="shared" si="287"/>
        <v>0.17559999999999931</v>
      </c>
      <c r="AY579" s="24"/>
      <c r="AZ579" s="24"/>
      <c r="BA579" s="24"/>
      <c r="BB579" s="24"/>
      <c r="BC579" s="12">
        <v>20.967500000000001</v>
      </c>
      <c r="BD579" s="12">
        <v>27.042999999999999</v>
      </c>
    </row>
    <row r="580" spans="2:56">
      <c r="B580" s="26" t="s">
        <v>112</v>
      </c>
      <c r="C580" s="11">
        <v>26.67</v>
      </c>
      <c r="D580" s="4">
        <f t="shared" si="288"/>
        <v>553.74920999999995</v>
      </c>
      <c r="E580" s="11">
        <v>43.09</v>
      </c>
      <c r="F580" s="15">
        <f t="shared" si="289"/>
        <v>894.67767000000003</v>
      </c>
      <c r="G580" s="11">
        <v>36.65</v>
      </c>
      <c r="H580" s="15">
        <f t="shared" si="290"/>
        <v>760.96394999999995</v>
      </c>
      <c r="I580" s="11">
        <v>30.92</v>
      </c>
      <c r="J580" s="15">
        <f t="shared" si="291"/>
        <v>641.99195999999995</v>
      </c>
      <c r="K580" s="11">
        <v>26.635000000000002</v>
      </c>
      <c r="L580" s="15">
        <f t="shared" si="292"/>
        <v>553.02250500000002</v>
      </c>
      <c r="M580" s="11">
        <v>11.7</v>
      </c>
      <c r="N580" s="15">
        <f t="shared" si="293"/>
        <v>242.92709999999997</v>
      </c>
      <c r="O580" s="16">
        <v>25.83</v>
      </c>
      <c r="P580" s="15">
        <f t="shared" si="266"/>
        <v>693.97460999999987</v>
      </c>
      <c r="Q580" s="11">
        <v>37.984999999999999</v>
      </c>
      <c r="R580" s="15">
        <f t="shared" si="267"/>
        <v>1020.5429949999999</v>
      </c>
      <c r="S580" s="11">
        <v>46.16</v>
      </c>
      <c r="T580" s="15">
        <f t="shared" si="268"/>
        <v>1240.1807199999998</v>
      </c>
      <c r="U580" s="11">
        <v>32.51</v>
      </c>
      <c r="V580" s="15">
        <f t="shared" si="269"/>
        <v>873.44616999999982</v>
      </c>
      <c r="W580" s="11">
        <v>56.6</v>
      </c>
      <c r="X580" s="15">
        <f t="shared" si="270"/>
        <v>1520.6722</v>
      </c>
      <c r="Y580" s="11">
        <v>38.799999999999997</v>
      </c>
      <c r="Z580" s="15">
        <f t="shared" si="271"/>
        <v>1042.4395999999999</v>
      </c>
      <c r="AA580" s="19">
        <v>57.585000000000001</v>
      </c>
      <c r="AB580" s="15">
        <f t="shared" si="272"/>
        <v>15471.361949999999</v>
      </c>
      <c r="AC580" s="19">
        <v>76.462000000000003</v>
      </c>
      <c r="AD580" s="15">
        <f t="shared" si="273"/>
        <v>20543.045539999999</v>
      </c>
      <c r="AE580" s="20">
        <v>37</v>
      </c>
      <c r="AF580" s="15">
        <f t="shared" si="274"/>
        <v>9940.7899999999991</v>
      </c>
      <c r="AG580" s="22">
        <v>101.255</v>
      </c>
      <c r="AH580" s="15">
        <f t="shared" si="275"/>
        <v>21023.575649999999</v>
      </c>
      <c r="AI580" s="22">
        <v>107.06</v>
      </c>
      <c r="AJ580" s="15">
        <f t="shared" si="276"/>
        <v>22228.8678</v>
      </c>
      <c r="AK580" s="20">
        <v>142.25</v>
      </c>
      <c r="AL580" s="15">
        <f t="shared" si="277"/>
        <v>29535.367499999997</v>
      </c>
      <c r="AM580" s="29">
        <v>883.1</v>
      </c>
      <c r="AN580" s="15">
        <f t="shared" si="278"/>
        <v>18335.8053</v>
      </c>
      <c r="AO580" s="22">
        <v>142.12</v>
      </c>
      <c r="AP580" s="15">
        <f t="shared" si="279"/>
        <v>3818.3380399999996</v>
      </c>
      <c r="AQ580" s="24">
        <f t="shared" si="280"/>
        <v>-1.3585999999999991</v>
      </c>
      <c r="AR580" s="24">
        <f t="shared" si="281"/>
        <v>-1.3454999999999977</v>
      </c>
      <c r="AS580" s="24">
        <f t="shared" si="282"/>
        <v>6.0100000000002041E-2</v>
      </c>
      <c r="AT580" s="24">
        <f t="shared" si="283"/>
        <v>-1.2968999999999973</v>
      </c>
      <c r="AU580" s="24">
        <f t="shared" si="284"/>
        <v>-1.224499999999999</v>
      </c>
      <c r="AV580" s="24">
        <f t="shared" si="285"/>
        <v>0.19410000000000238</v>
      </c>
      <c r="AW580" s="24">
        <f t="shared" si="286"/>
        <v>-1.0817999999999977</v>
      </c>
      <c r="AX580" s="24">
        <f t="shared" si="287"/>
        <v>0.35160000000000124</v>
      </c>
      <c r="AY580" s="24"/>
      <c r="AZ580" s="24"/>
      <c r="BA580" s="24"/>
      <c r="BB580" s="24"/>
      <c r="BC580" s="12">
        <v>20.762999999999998</v>
      </c>
      <c r="BD580" s="12">
        <v>26.866999999999997</v>
      </c>
    </row>
    <row r="581" spans="2:56">
      <c r="B581" s="26" t="s">
        <v>113</v>
      </c>
      <c r="C581" s="11">
        <v>26.79</v>
      </c>
      <c r="D581" s="4">
        <f t="shared" si="288"/>
        <v>554.90126999999995</v>
      </c>
      <c r="E581" s="11">
        <v>42.93</v>
      </c>
      <c r="F581" s="15">
        <f t="shared" si="289"/>
        <v>889.20909000000006</v>
      </c>
      <c r="G581" s="11">
        <v>37.299999999999997</v>
      </c>
      <c r="H581" s="15">
        <f t="shared" si="290"/>
        <v>772.59489999999994</v>
      </c>
      <c r="I581" s="11">
        <v>29.29</v>
      </c>
      <c r="J581" s="15">
        <f t="shared" si="291"/>
        <v>606.68376999999998</v>
      </c>
      <c r="K581" s="11">
        <v>27.5</v>
      </c>
      <c r="L581" s="15">
        <f t="shared" si="292"/>
        <v>569.60750000000007</v>
      </c>
      <c r="M581" s="11">
        <v>11.8</v>
      </c>
      <c r="N581" s="15">
        <f t="shared" si="293"/>
        <v>244.41340000000002</v>
      </c>
      <c r="O581" s="16">
        <v>26.24</v>
      </c>
      <c r="P581" s="15">
        <f t="shared" ref="P581:P644" si="294">O581*BD581</f>
        <v>706.43327999999997</v>
      </c>
      <c r="Q581" s="11">
        <v>40.53</v>
      </c>
      <c r="R581" s="15">
        <f t="shared" ref="R581:R644" si="295">Q581*BD581</f>
        <v>1091.1486600000001</v>
      </c>
      <c r="S581" s="11">
        <v>47.8</v>
      </c>
      <c r="T581" s="15">
        <f t="shared" ref="T581:T644" si="296">S581*BD581</f>
        <v>1286.8715999999999</v>
      </c>
      <c r="U581" s="11">
        <v>33.520000000000003</v>
      </c>
      <c r="V581" s="15">
        <f t="shared" ref="V581:V644" si="297">U581*BD581</f>
        <v>902.42544000000009</v>
      </c>
      <c r="W581" s="11">
        <v>56.79</v>
      </c>
      <c r="X581" s="15">
        <f t="shared" ref="X581:X644" si="298">W581*BD581</f>
        <v>1528.90038</v>
      </c>
      <c r="Y581" s="11">
        <v>39.229999999999997</v>
      </c>
      <c r="Z581" s="15">
        <f t="shared" ref="Z581:Z644" si="299">Y581*BD581</f>
        <v>1056.1500599999999</v>
      </c>
      <c r="AA581" s="19">
        <v>57.536999999999999</v>
      </c>
      <c r="AB581" s="15">
        <f t="shared" ref="AB581:AB644" si="300">AA581*BD581*10</f>
        <v>15490.111139999999</v>
      </c>
      <c r="AC581" s="19">
        <v>76.965999999999994</v>
      </c>
      <c r="AD581" s="15">
        <f t="shared" ref="AD581:AD644" si="301">AC581*BD581*10</f>
        <v>20720.786519999998</v>
      </c>
      <c r="AE581" s="20">
        <v>37</v>
      </c>
      <c r="AF581" s="15">
        <f t="shared" ref="AF581:AF644" si="302">AE581*BD581*10</f>
        <v>9961.14</v>
      </c>
      <c r="AG581" s="22">
        <v>98.35</v>
      </c>
      <c r="AH581" s="15">
        <f t="shared" ref="AH581:AH644" si="303">AG581*BC581*10</f>
        <v>20371.235499999999</v>
      </c>
      <c r="AI581" s="22">
        <v>106.68</v>
      </c>
      <c r="AJ581" s="15">
        <f t="shared" ref="AJ581:AJ644" si="304">AI581*BC581*10</f>
        <v>22096.628400000005</v>
      </c>
      <c r="AK581" s="20">
        <v>142.75</v>
      </c>
      <c r="AL581" s="15">
        <f t="shared" ref="AL581:AL644" si="305">AK581*BC581*10</f>
        <v>29567.807500000003</v>
      </c>
      <c r="AM581" s="29">
        <v>890.2</v>
      </c>
      <c r="AN581" s="15">
        <f t="shared" ref="AN581:AN644" si="306">AM581*BC581</f>
        <v>18438.712600000003</v>
      </c>
      <c r="AO581" s="22">
        <v>139.25</v>
      </c>
      <c r="AP581" s="15">
        <f t="shared" ref="AP581:AP644" si="307">AO581*BD581</f>
        <v>3748.8885</v>
      </c>
      <c r="AQ581" s="24">
        <f t="shared" ref="AQ581:AQ644" si="308">-BC581+19.4044</f>
        <v>-1.308600000000002</v>
      </c>
      <c r="AR581" s="24">
        <f t="shared" ref="AR581:AR644" si="309">-BC581+19.4175</f>
        <v>-1.2955000000000005</v>
      </c>
      <c r="AS581" s="24">
        <f t="shared" ref="AS581:AS644" si="310">-BD581+26.9271</f>
        <v>5.0999999999987722E-3</v>
      </c>
      <c r="AT581" s="24">
        <f t="shared" ref="AT581:AT644" si="311">-BC581+19.4661</f>
        <v>-1.2469000000000001</v>
      </c>
      <c r="AU581" s="24">
        <f t="shared" ref="AU581:AU644" si="312">-BC581+19.5385</f>
        <v>-1.1745000000000019</v>
      </c>
      <c r="AV581" s="24">
        <f t="shared" ref="AV581:AV644" si="313">-BD581+27.0611</f>
        <v>0.13909999999999911</v>
      </c>
      <c r="AW581" s="24">
        <f t="shared" ref="AW581:AW644" si="314">-BC581+19.6812</f>
        <v>-1.0318000000000005</v>
      </c>
      <c r="AX581" s="24">
        <f t="shared" ref="AX581:AX644" si="315">-BD581+27.2186</f>
        <v>0.29659999999999798</v>
      </c>
      <c r="AY581" s="24"/>
      <c r="AZ581" s="24"/>
      <c r="BA581" s="24"/>
      <c r="BB581" s="24"/>
      <c r="BC581" s="12">
        <v>20.713000000000001</v>
      </c>
      <c r="BD581" s="12">
        <v>26.922000000000001</v>
      </c>
    </row>
    <row r="582" spans="2:56">
      <c r="B582" s="26" t="s">
        <v>114</v>
      </c>
      <c r="C582" s="11">
        <v>27.57</v>
      </c>
      <c r="D582" s="4">
        <f t="shared" si="288"/>
        <v>565.6536900000001</v>
      </c>
      <c r="E582" s="11">
        <v>42.92</v>
      </c>
      <c r="F582" s="15">
        <f t="shared" si="289"/>
        <v>880.58964000000014</v>
      </c>
      <c r="G582" s="11">
        <v>37.93</v>
      </c>
      <c r="H582" s="15">
        <f t="shared" si="290"/>
        <v>778.20981000000006</v>
      </c>
      <c r="I582" s="11">
        <v>29.11</v>
      </c>
      <c r="J582" s="15">
        <f t="shared" si="291"/>
        <v>597.2498700000001</v>
      </c>
      <c r="K582" s="11">
        <v>27.195</v>
      </c>
      <c r="L582" s="15">
        <f t="shared" si="292"/>
        <v>557.95981500000005</v>
      </c>
      <c r="M582" s="11">
        <v>11.88</v>
      </c>
      <c r="N582" s="15">
        <f t="shared" si="293"/>
        <v>243.74196000000006</v>
      </c>
      <c r="O582" s="16">
        <v>26.23</v>
      </c>
      <c r="P582" s="15">
        <f t="shared" si="294"/>
        <v>707.26571999999999</v>
      </c>
      <c r="Q582" s="11">
        <v>39.57</v>
      </c>
      <c r="R582" s="15">
        <f t="shared" si="295"/>
        <v>1066.9654799999998</v>
      </c>
      <c r="S582" s="11">
        <v>46.92</v>
      </c>
      <c r="T582" s="15">
        <f t="shared" si="296"/>
        <v>1265.1508799999999</v>
      </c>
      <c r="U582" s="11">
        <v>33.840000000000003</v>
      </c>
      <c r="V582" s="15">
        <f t="shared" si="297"/>
        <v>912.46176000000003</v>
      </c>
      <c r="W582" s="11">
        <v>56.61</v>
      </c>
      <c r="X582" s="15">
        <f t="shared" si="298"/>
        <v>1526.4320399999999</v>
      </c>
      <c r="Y582" s="11">
        <v>38.630000000000003</v>
      </c>
      <c r="Z582" s="15">
        <f t="shared" si="299"/>
        <v>1041.61932</v>
      </c>
      <c r="AA582" s="19">
        <v>57.616</v>
      </c>
      <c r="AB582" s="15">
        <f t="shared" si="300"/>
        <v>15535.578239999999</v>
      </c>
      <c r="AC582" s="19">
        <v>76.998000000000005</v>
      </c>
      <c r="AD582" s="15">
        <f t="shared" si="301"/>
        <v>20761.740719999998</v>
      </c>
      <c r="AE582" s="20">
        <v>37</v>
      </c>
      <c r="AF582" s="15">
        <f t="shared" si="302"/>
        <v>9976.6799999999985</v>
      </c>
      <c r="AG582" s="22">
        <v>98.35</v>
      </c>
      <c r="AH582" s="15">
        <f t="shared" si="303"/>
        <v>20178.469499999999</v>
      </c>
      <c r="AI582" s="22">
        <v>106.49</v>
      </c>
      <c r="AJ582" s="15">
        <f t="shared" si="304"/>
        <v>21848.553300000003</v>
      </c>
      <c r="AK582" s="20">
        <v>142.75</v>
      </c>
      <c r="AL582" s="15">
        <f t="shared" si="305"/>
        <v>29288.017500000005</v>
      </c>
      <c r="AM582" s="29">
        <v>903.5</v>
      </c>
      <c r="AN582" s="15">
        <f t="shared" si="306"/>
        <v>18537.109500000002</v>
      </c>
      <c r="AO582" s="22">
        <v>140.1</v>
      </c>
      <c r="AP582" s="15">
        <f t="shared" si="307"/>
        <v>3777.6563999999998</v>
      </c>
      <c r="AQ582" s="24">
        <f t="shared" si="308"/>
        <v>-1.112600000000004</v>
      </c>
      <c r="AR582" s="24">
        <f t="shared" si="309"/>
        <v>-1.0995000000000026</v>
      </c>
      <c r="AS582" s="24">
        <f t="shared" si="310"/>
        <v>-3.6899999999999267E-2</v>
      </c>
      <c r="AT582" s="24">
        <f t="shared" si="311"/>
        <v>-1.0509000000000022</v>
      </c>
      <c r="AU582" s="24">
        <f t="shared" si="312"/>
        <v>-0.97850000000000392</v>
      </c>
      <c r="AV582" s="24">
        <f t="shared" si="313"/>
        <v>9.7100000000001074E-2</v>
      </c>
      <c r="AW582" s="24">
        <f t="shared" si="314"/>
        <v>-0.83580000000000254</v>
      </c>
      <c r="AX582" s="24">
        <f t="shared" si="315"/>
        <v>0.25459999999999994</v>
      </c>
      <c r="AY582" s="24"/>
      <c r="AZ582" s="24"/>
      <c r="BA582" s="24"/>
      <c r="BB582" s="24"/>
      <c r="BC582" s="12">
        <v>20.517000000000003</v>
      </c>
      <c r="BD582" s="12">
        <v>26.963999999999999</v>
      </c>
    </row>
    <row r="583" spans="2:56">
      <c r="B583" s="26" t="s">
        <v>115</v>
      </c>
      <c r="C583" s="11">
        <v>29.27</v>
      </c>
      <c r="D583" s="4">
        <f t="shared" si="288"/>
        <v>588.66360499999996</v>
      </c>
      <c r="E583" s="11">
        <v>42.79</v>
      </c>
      <c r="F583" s="15">
        <f t="shared" si="289"/>
        <v>860.57108499999993</v>
      </c>
      <c r="G583" s="11">
        <v>38.72</v>
      </c>
      <c r="H583" s="15">
        <f t="shared" si="290"/>
        <v>778.71727999999996</v>
      </c>
      <c r="I583" s="11">
        <v>29.34</v>
      </c>
      <c r="J583" s="15">
        <f t="shared" si="291"/>
        <v>590.07141000000001</v>
      </c>
      <c r="K583" s="11">
        <v>27.364999999999998</v>
      </c>
      <c r="L583" s="15">
        <f t="shared" si="292"/>
        <v>550.3511974999999</v>
      </c>
      <c r="M583" s="11">
        <v>12.11</v>
      </c>
      <c r="N583" s="15">
        <f t="shared" si="293"/>
        <v>243.550265</v>
      </c>
      <c r="O583" s="16">
        <v>27.21</v>
      </c>
      <c r="P583" s="15">
        <f t="shared" si="294"/>
        <v>724.60230000000001</v>
      </c>
      <c r="Q583" s="11">
        <v>41.09</v>
      </c>
      <c r="R583" s="15">
        <f t="shared" si="295"/>
        <v>1094.2266999999999</v>
      </c>
      <c r="S583" s="11">
        <v>49.14</v>
      </c>
      <c r="T583" s="15">
        <f t="shared" si="296"/>
        <v>1308.5981999999999</v>
      </c>
      <c r="U583" s="11">
        <v>35.49</v>
      </c>
      <c r="V583" s="15">
        <f t="shared" si="297"/>
        <v>945.09870000000001</v>
      </c>
      <c r="W583" s="11">
        <v>58.7</v>
      </c>
      <c r="X583" s="15">
        <f t="shared" si="298"/>
        <v>1563.181</v>
      </c>
      <c r="Y583" s="11">
        <v>38.97</v>
      </c>
      <c r="Z583" s="15">
        <f t="shared" si="299"/>
        <v>1037.7710999999999</v>
      </c>
      <c r="AA583" s="19">
        <v>57.640999999999998</v>
      </c>
      <c r="AB583" s="15">
        <f t="shared" si="300"/>
        <v>15349.7983</v>
      </c>
      <c r="AC583" s="19">
        <v>78.596999999999994</v>
      </c>
      <c r="AD583" s="15">
        <f t="shared" si="301"/>
        <v>20930.381099999999</v>
      </c>
      <c r="AE583" s="20">
        <v>37</v>
      </c>
      <c r="AF583" s="15">
        <f t="shared" si="302"/>
        <v>9853.0999999999985</v>
      </c>
      <c r="AG583" s="22">
        <v>97.8</v>
      </c>
      <c r="AH583" s="15">
        <f t="shared" si="303"/>
        <v>19669.046999999999</v>
      </c>
      <c r="AI583" s="22">
        <v>106.62</v>
      </c>
      <c r="AJ583" s="15">
        <f t="shared" si="304"/>
        <v>21442.881300000001</v>
      </c>
      <c r="AK583" s="20">
        <v>142.25</v>
      </c>
      <c r="AL583" s="15">
        <f t="shared" si="305"/>
        <v>28608.608749999999</v>
      </c>
      <c r="AM583" s="29">
        <v>912.8</v>
      </c>
      <c r="AN583" s="15">
        <f t="shared" si="306"/>
        <v>18357.777199999997</v>
      </c>
      <c r="AO583" s="22">
        <v>144.33000000000001</v>
      </c>
      <c r="AP583" s="15">
        <f t="shared" si="307"/>
        <v>3843.5079000000001</v>
      </c>
      <c r="AQ583" s="24">
        <f t="shared" si="308"/>
        <v>-0.70710000000000051</v>
      </c>
      <c r="AR583" s="24">
        <f t="shared" si="309"/>
        <v>-0.69399999999999906</v>
      </c>
      <c r="AS583" s="24">
        <f t="shared" si="310"/>
        <v>0.29710000000000036</v>
      </c>
      <c r="AT583" s="24">
        <f t="shared" si="311"/>
        <v>-0.64539999999999864</v>
      </c>
      <c r="AU583" s="24">
        <f t="shared" si="312"/>
        <v>-0.5730000000000004</v>
      </c>
      <c r="AV583" s="24">
        <f t="shared" si="313"/>
        <v>0.4311000000000007</v>
      </c>
      <c r="AW583" s="24">
        <f t="shared" si="314"/>
        <v>-0.43029999999999902</v>
      </c>
      <c r="AX583" s="24">
        <f t="shared" si="315"/>
        <v>0.58859999999999957</v>
      </c>
      <c r="AY583" s="24"/>
      <c r="AZ583" s="24"/>
      <c r="BA583" s="24"/>
      <c r="BB583" s="24"/>
      <c r="BC583" s="12">
        <v>20.111499999999999</v>
      </c>
      <c r="BD583" s="12">
        <v>26.63</v>
      </c>
    </row>
    <row r="584" spans="2:56">
      <c r="B584" s="26" t="s">
        <v>116</v>
      </c>
      <c r="C584" s="11">
        <v>29.02</v>
      </c>
      <c r="D584" s="4">
        <f t="shared" si="288"/>
        <v>596.04178000000002</v>
      </c>
      <c r="E584" s="11">
        <v>42.24</v>
      </c>
      <c r="F584" s="15">
        <f t="shared" si="289"/>
        <v>867.56736000000012</v>
      </c>
      <c r="G584" s="11">
        <v>39.47</v>
      </c>
      <c r="H584" s="15">
        <f t="shared" si="290"/>
        <v>810.67433000000005</v>
      </c>
      <c r="I584" s="11">
        <v>31.56</v>
      </c>
      <c r="J584" s="15">
        <f t="shared" si="291"/>
        <v>648.21084000000008</v>
      </c>
      <c r="K584" s="11">
        <v>27.065000000000001</v>
      </c>
      <c r="L584" s="15">
        <f t="shared" si="292"/>
        <v>555.88803500000006</v>
      </c>
      <c r="M584" s="11">
        <v>12.09</v>
      </c>
      <c r="N584" s="15">
        <f t="shared" si="293"/>
        <v>248.31651000000002</v>
      </c>
      <c r="O584" s="16">
        <v>27.19</v>
      </c>
      <c r="P584" s="15">
        <f t="shared" si="294"/>
        <v>725.91862000000003</v>
      </c>
      <c r="Q584" s="11">
        <v>43.25</v>
      </c>
      <c r="R584" s="15">
        <f t="shared" si="295"/>
        <v>1154.6885</v>
      </c>
      <c r="S584" s="11">
        <v>48.6</v>
      </c>
      <c r="T584" s="15">
        <f t="shared" si="296"/>
        <v>1297.5228</v>
      </c>
      <c r="U584" s="11">
        <v>35.85</v>
      </c>
      <c r="V584" s="15">
        <f t="shared" si="297"/>
        <v>957.12330000000009</v>
      </c>
      <c r="W584" s="11">
        <v>58.3</v>
      </c>
      <c r="X584" s="15">
        <f t="shared" si="298"/>
        <v>1556.4933999999998</v>
      </c>
      <c r="Y584" s="11">
        <v>38.85</v>
      </c>
      <c r="Z584" s="15">
        <f t="shared" si="299"/>
        <v>1037.2173</v>
      </c>
      <c r="AA584" s="19">
        <v>57.554000000000002</v>
      </c>
      <c r="AB584" s="15">
        <f t="shared" si="300"/>
        <v>15365.766920000002</v>
      </c>
      <c r="AC584" s="19">
        <v>77.965999999999994</v>
      </c>
      <c r="AD584" s="15">
        <f t="shared" si="301"/>
        <v>20815.362679999998</v>
      </c>
      <c r="AE584" s="20">
        <v>41</v>
      </c>
      <c r="AF584" s="15">
        <f t="shared" si="302"/>
        <v>10946.18</v>
      </c>
      <c r="AG584" s="22">
        <v>97.8</v>
      </c>
      <c r="AH584" s="15">
        <f t="shared" si="303"/>
        <v>20087.142</v>
      </c>
      <c r="AI584" s="22">
        <v>106.9</v>
      </c>
      <c r="AJ584" s="15">
        <f t="shared" si="304"/>
        <v>21956.191000000003</v>
      </c>
      <c r="AK584" s="20">
        <v>144.75</v>
      </c>
      <c r="AL584" s="15">
        <f t="shared" si="305"/>
        <v>29730.202499999999</v>
      </c>
      <c r="AM584" s="29">
        <v>906.3</v>
      </c>
      <c r="AN584" s="15">
        <f t="shared" si="306"/>
        <v>18614.495699999999</v>
      </c>
      <c r="AO584" s="22">
        <v>140.93</v>
      </c>
      <c r="AP584" s="15">
        <f t="shared" si="307"/>
        <v>3762.5491400000001</v>
      </c>
      <c r="AQ584" s="24">
        <f t="shared" si="308"/>
        <v>-1.1346000000000025</v>
      </c>
      <c r="AR584" s="24">
        <f t="shared" si="309"/>
        <v>-1.1215000000000011</v>
      </c>
      <c r="AS584" s="24">
        <f t="shared" si="310"/>
        <v>0.22909999999999897</v>
      </c>
      <c r="AT584" s="24">
        <f t="shared" si="311"/>
        <v>-1.0729000000000006</v>
      </c>
      <c r="AU584" s="24">
        <f t="shared" si="312"/>
        <v>-1.0005000000000024</v>
      </c>
      <c r="AV584" s="24">
        <f t="shared" si="313"/>
        <v>0.36309999999999931</v>
      </c>
      <c r="AW584" s="24">
        <f t="shared" si="314"/>
        <v>-0.85780000000000101</v>
      </c>
      <c r="AX584" s="24">
        <f t="shared" si="315"/>
        <v>0.52059999999999818</v>
      </c>
      <c r="AY584" s="24"/>
      <c r="AZ584" s="24"/>
      <c r="BA584" s="24"/>
      <c r="BB584" s="24"/>
      <c r="BC584" s="12">
        <v>20.539000000000001</v>
      </c>
      <c r="BD584" s="12">
        <v>26.698</v>
      </c>
    </row>
    <row r="585" spans="2:56">
      <c r="B585" s="26" t="s">
        <v>117</v>
      </c>
      <c r="C585" s="11">
        <v>28.91</v>
      </c>
      <c r="D585" s="4">
        <f t="shared" si="288"/>
        <v>587.21992</v>
      </c>
      <c r="E585" s="11">
        <v>42.28</v>
      </c>
      <c r="F585" s="15">
        <f t="shared" si="289"/>
        <v>858.79136000000005</v>
      </c>
      <c r="G585" s="11">
        <v>38.85</v>
      </c>
      <c r="H585" s="15">
        <f t="shared" si="290"/>
        <v>789.12120000000004</v>
      </c>
      <c r="I585" s="11">
        <v>30.58</v>
      </c>
      <c r="J585" s="15">
        <f t="shared" si="291"/>
        <v>621.14095999999995</v>
      </c>
      <c r="K585" s="11">
        <v>27.795000000000002</v>
      </c>
      <c r="L585" s="15">
        <f t="shared" si="292"/>
        <v>564.57204000000002</v>
      </c>
      <c r="M585" s="11">
        <v>12</v>
      </c>
      <c r="N585" s="15">
        <f t="shared" si="293"/>
        <v>243.74400000000003</v>
      </c>
      <c r="O585" s="16">
        <v>25.984999999999999</v>
      </c>
      <c r="P585" s="15">
        <f t="shared" si="294"/>
        <v>694.60503500000004</v>
      </c>
      <c r="Q585" s="11">
        <v>40.26</v>
      </c>
      <c r="R585" s="15">
        <f t="shared" si="295"/>
        <v>1076.1900599999999</v>
      </c>
      <c r="S585" s="11">
        <v>47.6</v>
      </c>
      <c r="T585" s="15">
        <f t="shared" si="296"/>
        <v>1272.3956000000001</v>
      </c>
      <c r="U585" s="11">
        <v>35.47</v>
      </c>
      <c r="V585" s="15">
        <f t="shared" si="297"/>
        <v>948.14857000000006</v>
      </c>
      <c r="W585" s="11">
        <v>57.3</v>
      </c>
      <c r="X585" s="15">
        <f t="shared" si="298"/>
        <v>1531.6863000000001</v>
      </c>
      <c r="Y585" s="11">
        <v>38.71</v>
      </c>
      <c r="Z585" s="15">
        <f t="shared" si="299"/>
        <v>1034.75701</v>
      </c>
      <c r="AA585" s="19">
        <v>57.570999999999998</v>
      </c>
      <c r="AB585" s="15">
        <f t="shared" si="300"/>
        <v>15389.30401</v>
      </c>
      <c r="AC585" s="19">
        <v>78.372</v>
      </c>
      <c r="AD585" s="15">
        <f t="shared" si="301"/>
        <v>20949.619320000002</v>
      </c>
      <c r="AE585" s="20">
        <v>41</v>
      </c>
      <c r="AF585" s="15">
        <f t="shared" si="302"/>
        <v>10959.71</v>
      </c>
      <c r="AG585" s="22">
        <v>97.8</v>
      </c>
      <c r="AH585" s="15">
        <f t="shared" si="303"/>
        <v>19865.135999999999</v>
      </c>
      <c r="AI585" s="22">
        <v>106.51</v>
      </c>
      <c r="AJ585" s="15">
        <f t="shared" si="304"/>
        <v>21634.311200000004</v>
      </c>
      <c r="AK585" s="20">
        <v>143.75</v>
      </c>
      <c r="AL585" s="15">
        <f t="shared" si="305"/>
        <v>29198.500000000004</v>
      </c>
      <c r="AM585" s="29">
        <v>893.7</v>
      </c>
      <c r="AN585" s="15">
        <f t="shared" si="306"/>
        <v>18152.834400000003</v>
      </c>
      <c r="AO585" s="22">
        <v>139.69999999999999</v>
      </c>
      <c r="AP585" s="15">
        <f t="shared" si="307"/>
        <v>3734.3206999999998</v>
      </c>
      <c r="AQ585" s="24">
        <f t="shared" si="308"/>
        <v>-0.90760000000000218</v>
      </c>
      <c r="AR585" s="24">
        <f t="shared" si="309"/>
        <v>-0.89450000000000074</v>
      </c>
      <c r="AS585" s="24">
        <f t="shared" si="310"/>
        <v>0.19609999999999772</v>
      </c>
      <c r="AT585" s="24">
        <f t="shared" si="311"/>
        <v>-0.84590000000000032</v>
      </c>
      <c r="AU585" s="24">
        <f t="shared" si="312"/>
        <v>-0.77350000000000207</v>
      </c>
      <c r="AV585" s="24">
        <f t="shared" si="313"/>
        <v>0.33009999999999806</v>
      </c>
      <c r="AW585" s="24">
        <f t="shared" si="314"/>
        <v>-0.63080000000000069</v>
      </c>
      <c r="AX585" s="24">
        <f t="shared" si="315"/>
        <v>0.48759999999999692</v>
      </c>
      <c r="AY585" s="24"/>
      <c r="AZ585" s="24"/>
      <c r="BA585" s="24"/>
      <c r="BB585" s="24"/>
      <c r="BC585" s="12">
        <v>20.312000000000001</v>
      </c>
      <c r="BD585" s="12">
        <v>26.731000000000002</v>
      </c>
    </row>
    <row r="586" spans="2:56">
      <c r="B586" s="26" t="s">
        <v>118</v>
      </c>
      <c r="C586" s="11">
        <v>29.57</v>
      </c>
      <c r="D586" s="4">
        <f t="shared" si="288"/>
        <v>595.73200499999996</v>
      </c>
      <c r="E586" s="11">
        <v>42.71</v>
      </c>
      <c r="F586" s="15">
        <f t="shared" si="289"/>
        <v>860.45701499999996</v>
      </c>
      <c r="G586" s="11">
        <v>40.549999999999997</v>
      </c>
      <c r="H586" s="15">
        <f t="shared" si="290"/>
        <v>816.94057499999997</v>
      </c>
      <c r="I586" s="11">
        <v>30.85</v>
      </c>
      <c r="J586" s="15">
        <f t="shared" si="291"/>
        <v>621.51952500000004</v>
      </c>
      <c r="K586" s="11">
        <v>26.48</v>
      </c>
      <c r="L586" s="15">
        <f t="shared" si="292"/>
        <v>533.47932000000003</v>
      </c>
      <c r="M586" s="11">
        <v>12.22</v>
      </c>
      <c r="N586" s="15">
        <f t="shared" si="293"/>
        <v>246.19023000000001</v>
      </c>
      <c r="O586" s="16">
        <v>26.75</v>
      </c>
      <c r="P586" s="15">
        <f t="shared" si="294"/>
        <v>714.35874999999999</v>
      </c>
      <c r="Q586" s="11">
        <v>41.094999999999999</v>
      </c>
      <c r="R586" s="15">
        <f t="shared" si="295"/>
        <v>1097.441975</v>
      </c>
      <c r="S586" s="11">
        <v>51.55</v>
      </c>
      <c r="T586" s="15">
        <f t="shared" si="296"/>
        <v>1376.6427499999998</v>
      </c>
      <c r="U586" s="11">
        <v>36.33</v>
      </c>
      <c r="V586" s="15">
        <f t="shared" si="297"/>
        <v>970.19264999999984</v>
      </c>
      <c r="W586" s="11">
        <v>57.62</v>
      </c>
      <c r="X586" s="15">
        <f t="shared" si="298"/>
        <v>1538.7420999999999</v>
      </c>
      <c r="Y586" s="11">
        <v>37.450000000000003</v>
      </c>
      <c r="Z586" s="15">
        <f t="shared" si="299"/>
        <v>1000.10225</v>
      </c>
      <c r="AA586" s="19">
        <v>61.191000000000003</v>
      </c>
      <c r="AB586" s="15">
        <f t="shared" si="300"/>
        <v>16341.056550000001</v>
      </c>
      <c r="AC586" s="19">
        <v>78.328999999999994</v>
      </c>
      <c r="AD586" s="15">
        <f t="shared" si="301"/>
        <v>20917.759449999998</v>
      </c>
      <c r="AE586" s="20">
        <v>41</v>
      </c>
      <c r="AF586" s="15">
        <f t="shared" si="302"/>
        <v>10949.05</v>
      </c>
      <c r="AG586" s="22">
        <v>97.8</v>
      </c>
      <c r="AH586" s="15">
        <f t="shared" si="303"/>
        <v>19703.276999999998</v>
      </c>
      <c r="AI586" s="22">
        <v>107.02</v>
      </c>
      <c r="AJ586" s="15">
        <f t="shared" si="304"/>
        <v>21560.784299999999</v>
      </c>
      <c r="AK586" s="20">
        <v>145.25</v>
      </c>
      <c r="AL586" s="15">
        <f t="shared" si="305"/>
        <v>29262.791250000002</v>
      </c>
      <c r="AM586" s="29">
        <v>899.4</v>
      </c>
      <c r="AN586" s="15">
        <f t="shared" si="306"/>
        <v>18119.7621</v>
      </c>
      <c r="AO586" s="22">
        <v>144.27000000000001</v>
      </c>
      <c r="AP586" s="15">
        <f t="shared" si="307"/>
        <v>3852.7303499999998</v>
      </c>
      <c r="AQ586" s="24">
        <f t="shared" si="308"/>
        <v>-0.74210000000000065</v>
      </c>
      <c r="AR586" s="24">
        <f t="shared" si="309"/>
        <v>-0.7289999999999992</v>
      </c>
      <c r="AS586" s="24">
        <f t="shared" si="310"/>
        <v>0.22210000000000107</v>
      </c>
      <c r="AT586" s="24">
        <f t="shared" si="311"/>
        <v>-0.68039999999999878</v>
      </c>
      <c r="AU586" s="24">
        <f t="shared" si="312"/>
        <v>-0.60800000000000054</v>
      </c>
      <c r="AV586" s="24">
        <f t="shared" si="313"/>
        <v>0.35610000000000142</v>
      </c>
      <c r="AW586" s="24">
        <f t="shared" si="314"/>
        <v>-0.46529999999999916</v>
      </c>
      <c r="AX586" s="24">
        <f t="shared" si="315"/>
        <v>0.51360000000000028</v>
      </c>
      <c r="AY586" s="24"/>
      <c r="AZ586" s="24"/>
      <c r="BA586" s="24"/>
      <c r="BB586" s="24"/>
      <c r="BC586" s="12">
        <v>20.1465</v>
      </c>
      <c r="BD586" s="12">
        <v>26.704999999999998</v>
      </c>
    </row>
    <row r="587" spans="2:56">
      <c r="B587" s="26" t="s">
        <v>119</v>
      </c>
      <c r="C587" s="11">
        <v>29.43</v>
      </c>
      <c r="D587" s="4">
        <f t="shared" si="288"/>
        <v>595.28061000000002</v>
      </c>
      <c r="E587" s="11">
        <v>43.05</v>
      </c>
      <c r="F587" s="15">
        <f t="shared" si="289"/>
        <v>870.77234999999996</v>
      </c>
      <c r="G587" s="11">
        <v>40.049999999999997</v>
      </c>
      <c r="H587" s="15">
        <f t="shared" si="290"/>
        <v>810.09134999999992</v>
      </c>
      <c r="I587" s="11">
        <v>30.76</v>
      </c>
      <c r="J587" s="15">
        <f t="shared" si="291"/>
        <v>622.18252000000007</v>
      </c>
      <c r="K587" s="11">
        <v>26.234999999999999</v>
      </c>
      <c r="L587" s="15">
        <f t="shared" si="292"/>
        <v>530.65534500000001</v>
      </c>
      <c r="M587" s="11">
        <v>12.65</v>
      </c>
      <c r="N587" s="15">
        <f t="shared" si="293"/>
        <v>255.87155000000001</v>
      </c>
      <c r="O587" s="16">
        <v>26.25</v>
      </c>
      <c r="P587" s="15">
        <f t="shared" si="294"/>
        <v>702.16125000000011</v>
      </c>
      <c r="Q587" s="11">
        <v>40.65</v>
      </c>
      <c r="R587" s="15">
        <f t="shared" si="295"/>
        <v>1087.3468500000001</v>
      </c>
      <c r="S587" s="11">
        <v>50.57</v>
      </c>
      <c r="T587" s="15">
        <f t="shared" si="296"/>
        <v>1352.6969300000001</v>
      </c>
      <c r="U587" s="11">
        <v>36.299999999999997</v>
      </c>
      <c r="V587" s="15">
        <f t="shared" si="297"/>
        <v>970.98869999999999</v>
      </c>
      <c r="W587" s="11">
        <v>60.32</v>
      </c>
      <c r="X587" s="15">
        <f t="shared" si="298"/>
        <v>1613.4996800000001</v>
      </c>
      <c r="Y587" s="11">
        <v>37.549999999999997</v>
      </c>
      <c r="Z587" s="15">
        <f t="shared" si="299"/>
        <v>1004.42495</v>
      </c>
      <c r="AA587" s="19">
        <v>63.648000000000003</v>
      </c>
      <c r="AB587" s="15">
        <f t="shared" si="300"/>
        <v>17025.203520000003</v>
      </c>
      <c r="AC587" s="19">
        <v>77.436000000000007</v>
      </c>
      <c r="AD587" s="15">
        <f t="shared" si="301"/>
        <v>20713.355640000005</v>
      </c>
      <c r="AE587" s="20">
        <v>41</v>
      </c>
      <c r="AF587" s="15">
        <f t="shared" si="302"/>
        <v>10967.09</v>
      </c>
      <c r="AG587" s="22">
        <v>97.75</v>
      </c>
      <c r="AH587" s="15">
        <f t="shared" si="303"/>
        <v>19771.892500000002</v>
      </c>
      <c r="AI587" s="22">
        <v>107.48</v>
      </c>
      <c r="AJ587" s="15">
        <f t="shared" si="304"/>
        <v>21739.979600000002</v>
      </c>
      <c r="AK587" s="20">
        <v>147.25</v>
      </c>
      <c r="AL587" s="15">
        <f t="shared" si="305"/>
        <v>29784.2575</v>
      </c>
      <c r="AM587" s="29">
        <v>889</v>
      </c>
      <c r="AN587" s="15">
        <f t="shared" si="306"/>
        <v>17981.803</v>
      </c>
      <c r="AO587" s="22">
        <v>145.86000000000001</v>
      </c>
      <c r="AP587" s="15">
        <f t="shared" si="307"/>
        <v>3901.6091400000005</v>
      </c>
      <c r="AQ587" s="24">
        <f t="shared" si="308"/>
        <v>-0.82260000000000133</v>
      </c>
      <c r="AR587" s="24">
        <f t="shared" si="309"/>
        <v>-0.80949999999999989</v>
      </c>
      <c r="AS587" s="24">
        <f t="shared" si="310"/>
        <v>0.17809999999999704</v>
      </c>
      <c r="AT587" s="24">
        <f t="shared" si="311"/>
        <v>-0.76089999999999947</v>
      </c>
      <c r="AU587" s="24">
        <f t="shared" si="312"/>
        <v>-0.68850000000000122</v>
      </c>
      <c r="AV587" s="24">
        <f t="shared" si="313"/>
        <v>0.31209999999999738</v>
      </c>
      <c r="AW587" s="24">
        <f t="shared" si="314"/>
        <v>-0.54579999999999984</v>
      </c>
      <c r="AX587" s="24">
        <f t="shared" si="315"/>
        <v>0.46959999999999624</v>
      </c>
      <c r="AY587" s="24"/>
      <c r="AZ587" s="24"/>
      <c r="BA587" s="24"/>
      <c r="BB587" s="24"/>
      <c r="BC587" s="12">
        <v>20.227</v>
      </c>
      <c r="BD587" s="12">
        <v>26.749000000000002</v>
      </c>
    </row>
    <row r="588" spans="2:56">
      <c r="B588" s="26" t="s">
        <v>120</v>
      </c>
      <c r="C588" s="11">
        <v>30.5</v>
      </c>
      <c r="D588" s="4">
        <f t="shared" si="288"/>
        <v>602.92399999999998</v>
      </c>
      <c r="E588" s="11">
        <v>43.17</v>
      </c>
      <c r="F588" s="15">
        <f t="shared" si="289"/>
        <v>853.38456000000008</v>
      </c>
      <c r="G588" s="11">
        <v>42.18</v>
      </c>
      <c r="H588" s="15">
        <f t="shared" si="290"/>
        <v>833.81424000000004</v>
      </c>
      <c r="I588" s="11">
        <v>30.95</v>
      </c>
      <c r="J588" s="15">
        <f t="shared" si="291"/>
        <v>611.81960000000004</v>
      </c>
      <c r="K588" s="11">
        <v>27.635000000000002</v>
      </c>
      <c r="L588" s="15">
        <f t="shared" si="292"/>
        <v>546.28868</v>
      </c>
      <c r="M588" s="11">
        <v>13.1</v>
      </c>
      <c r="N588" s="15">
        <f t="shared" si="293"/>
        <v>258.96080000000001</v>
      </c>
      <c r="O588" s="16">
        <v>26.85</v>
      </c>
      <c r="P588" s="15">
        <f t="shared" si="294"/>
        <v>712.08885000000009</v>
      </c>
      <c r="Q588" s="11">
        <v>41.3</v>
      </c>
      <c r="R588" s="15">
        <f t="shared" si="295"/>
        <v>1095.3172999999999</v>
      </c>
      <c r="S588" s="11">
        <v>52.6</v>
      </c>
      <c r="T588" s="15">
        <f t="shared" si="296"/>
        <v>1395.0046</v>
      </c>
      <c r="U588" s="11">
        <v>37.86</v>
      </c>
      <c r="V588" s="15">
        <f t="shared" si="297"/>
        <v>1004.08506</v>
      </c>
      <c r="W588" s="11">
        <v>61.99</v>
      </c>
      <c r="X588" s="15">
        <f t="shared" si="298"/>
        <v>1644.0367900000001</v>
      </c>
      <c r="Y588" s="11">
        <v>38.25</v>
      </c>
      <c r="Z588" s="15">
        <f t="shared" si="299"/>
        <v>1014.42825</v>
      </c>
      <c r="AA588" s="19">
        <v>63.429000000000002</v>
      </c>
      <c r="AB588" s="15">
        <f t="shared" si="300"/>
        <v>16822.005089999999</v>
      </c>
      <c r="AC588" s="19">
        <v>77.213999999999999</v>
      </c>
      <c r="AD588" s="15">
        <f t="shared" si="301"/>
        <v>20477.924940000001</v>
      </c>
      <c r="AE588" s="20">
        <v>41</v>
      </c>
      <c r="AF588" s="15">
        <f t="shared" si="302"/>
        <v>10873.61</v>
      </c>
      <c r="AG588" s="22">
        <v>97.75</v>
      </c>
      <c r="AH588" s="15">
        <f t="shared" si="303"/>
        <v>19323.22</v>
      </c>
      <c r="AI588" s="22">
        <v>107.8</v>
      </c>
      <c r="AJ588" s="15">
        <f t="shared" si="304"/>
        <v>21309.904000000002</v>
      </c>
      <c r="AK588" s="20">
        <v>148.25</v>
      </c>
      <c r="AL588" s="15">
        <f t="shared" si="305"/>
        <v>29306.06</v>
      </c>
      <c r="AM588" s="29">
        <v>901.2</v>
      </c>
      <c r="AN588" s="15">
        <f t="shared" si="306"/>
        <v>17814.921600000001</v>
      </c>
      <c r="AO588" s="22">
        <v>156.75</v>
      </c>
      <c r="AP588" s="15">
        <f t="shared" si="307"/>
        <v>4157.1667500000003</v>
      </c>
      <c r="AQ588" s="24">
        <f t="shared" si="308"/>
        <v>-0.3636000000000017</v>
      </c>
      <c r="AR588" s="24">
        <f t="shared" si="309"/>
        <v>-0.35050000000000026</v>
      </c>
      <c r="AS588" s="24">
        <f t="shared" si="310"/>
        <v>0.40609999999999857</v>
      </c>
      <c r="AT588" s="24">
        <f t="shared" si="311"/>
        <v>-0.30189999999999984</v>
      </c>
      <c r="AU588" s="24">
        <f t="shared" si="312"/>
        <v>-0.22950000000000159</v>
      </c>
      <c r="AV588" s="24">
        <f t="shared" si="313"/>
        <v>0.54009999999999891</v>
      </c>
      <c r="AW588" s="24">
        <f t="shared" si="314"/>
        <v>-8.680000000000021E-2</v>
      </c>
      <c r="AX588" s="24">
        <f t="shared" si="315"/>
        <v>0.69759999999999778</v>
      </c>
      <c r="AY588" s="24"/>
      <c r="AZ588" s="24"/>
      <c r="BA588" s="24"/>
      <c r="BB588" s="24"/>
      <c r="BC588" s="12">
        <v>19.768000000000001</v>
      </c>
      <c r="BD588" s="12">
        <v>26.521000000000001</v>
      </c>
    </row>
    <row r="589" spans="2:56">
      <c r="B589" s="26" t="s">
        <v>121</v>
      </c>
      <c r="C589" s="11">
        <v>30.42</v>
      </c>
      <c r="D589" s="4">
        <f t="shared" si="288"/>
        <v>609.34302000000002</v>
      </c>
      <c r="E589" s="11">
        <v>43.14</v>
      </c>
      <c r="F589" s="15">
        <f t="shared" si="289"/>
        <v>864.13733999999999</v>
      </c>
      <c r="G589" s="11">
        <v>43.15</v>
      </c>
      <c r="H589" s="15">
        <f t="shared" si="290"/>
        <v>864.33764999999994</v>
      </c>
      <c r="I589" s="11">
        <v>30.56</v>
      </c>
      <c r="J589" s="15">
        <f t="shared" si="291"/>
        <v>612.14735999999994</v>
      </c>
      <c r="K589" s="11">
        <v>27.5</v>
      </c>
      <c r="L589" s="15">
        <f t="shared" si="292"/>
        <v>550.85249999999996</v>
      </c>
      <c r="M589" s="11">
        <v>13.1</v>
      </c>
      <c r="N589" s="15">
        <f t="shared" si="293"/>
        <v>262.40609999999998</v>
      </c>
      <c r="O589" s="16">
        <v>27.49</v>
      </c>
      <c r="P589" s="15">
        <f t="shared" si="294"/>
        <v>731.50889999999993</v>
      </c>
      <c r="Q589" s="11">
        <v>41.32</v>
      </c>
      <c r="R589" s="15">
        <f t="shared" si="295"/>
        <v>1099.5252</v>
      </c>
      <c r="S589" s="11">
        <v>51.73</v>
      </c>
      <c r="T589" s="15">
        <f t="shared" si="296"/>
        <v>1376.5352999999998</v>
      </c>
      <c r="U589" s="11">
        <v>38.799999999999997</v>
      </c>
      <c r="V589" s="15">
        <f t="shared" si="297"/>
        <v>1032.4679999999998</v>
      </c>
      <c r="W589" s="11">
        <v>61.05</v>
      </c>
      <c r="X589" s="15">
        <f t="shared" si="298"/>
        <v>1624.5404999999998</v>
      </c>
      <c r="Y589" s="11">
        <v>38.1</v>
      </c>
      <c r="Z589" s="15">
        <f t="shared" si="299"/>
        <v>1013.841</v>
      </c>
      <c r="AA589" s="19">
        <v>63.573</v>
      </c>
      <c r="AB589" s="15">
        <f t="shared" si="300"/>
        <v>16916.775300000001</v>
      </c>
      <c r="AC589" s="19">
        <v>78.701999999999998</v>
      </c>
      <c r="AD589" s="15">
        <f t="shared" si="301"/>
        <v>20942.602200000001</v>
      </c>
      <c r="AE589" s="20">
        <v>42</v>
      </c>
      <c r="AF589" s="15">
        <f t="shared" si="302"/>
        <v>11176.199999999999</v>
      </c>
      <c r="AG589" s="22">
        <v>97.75</v>
      </c>
      <c r="AH589" s="15">
        <f t="shared" si="303"/>
        <v>19580.302499999998</v>
      </c>
      <c r="AI589" s="22">
        <v>108.01</v>
      </c>
      <c r="AJ589" s="15">
        <f t="shared" si="304"/>
        <v>21635.483100000001</v>
      </c>
      <c r="AK589" s="20">
        <v>148.25</v>
      </c>
      <c r="AL589" s="15">
        <f t="shared" si="305"/>
        <v>29695.9575</v>
      </c>
      <c r="AM589" s="29">
        <v>896.6</v>
      </c>
      <c r="AN589" s="15">
        <f t="shared" si="306"/>
        <v>17959.794600000001</v>
      </c>
      <c r="AO589" s="22">
        <v>157</v>
      </c>
      <c r="AP589" s="15">
        <f t="shared" si="307"/>
        <v>4177.7699999999995</v>
      </c>
      <c r="AQ589" s="24">
        <f t="shared" si="308"/>
        <v>-0.62659999999999982</v>
      </c>
      <c r="AR589" s="24">
        <f t="shared" si="309"/>
        <v>-0.61349999999999838</v>
      </c>
      <c r="AS589" s="24">
        <f t="shared" si="310"/>
        <v>0.31709999999999994</v>
      </c>
      <c r="AT589" s="24">
        <f t="shared" si="311"/>
        <v>-0.56489999999999796</v>
      </c>
      <c r="AU589" s="24">
        <f t="shared" si="312"/>
        <v>-0.49249999999999972</v>
      </c>
      <c r="AV589" s="24">
        <f t="shared" si="313"/>
        <v>0.45110000000000028</v>
      </c>
      <c r="AW589" s="24">
        <f t="shared" si="314"/>
        <v>-0.34979999999999833</v>
      </c>
      <c r="AX589" s="24">
        <f t="shared" si="315"/>
        <v>0.60859999999999914</v>
      </c>
      <c r="AY589" s="24"/>
      <c r="AZ589" s="24"/>
      <c r="BA589" s="24"/>
      <c r="BB589" s="24"/>
      <c r="BC589" s="12">
        <v>20.030999999999999</v>
      </c>
      <c r="BD589" s="12">
        <v>26.61</v>
      </c>
    </row>
    <row r="590" spans="2:56">
      <c r="B590" s="26" t="s">
        <v>122</v>
      </c>
      <c r="C590" s="11">
        <v>30.15</v>
      </c>
      <c r="D590" s="4">
        <f t="shared" si="288"/>
        <v>606.34664999999984</v>
      </c>
      <c r="E590" s="11">
        <v>42.94</v>
      </c>
      <c r="F590" s="15">
        <f t="shared" si="289"/>
        <v>863.56633999999985</v>
      </c>
      <c r="G590" s="11">
        <v>44.2</v>
      </c>
      <c r="H590" s="15">
        <f t="shared" si="290"/>
        <v>888.9061999999999</v>
      </c>
      <c r="I590" s="11">
        <v>31.05</v>
      </c>
      <c r="J590" s="15">
        <f t="shared" si="291"/>
        <v>624.44654999999989</v>
      </c>
      <c r="K590" s="11">
        <v>27.305</v>
      </c>
      <c r="L590" s="15">
        <f t="shared" si="292"/>
        <v>549.13085499999988</v>
      </c>
      <c r="M590" s="11">
        <v>13.67</v>
      </c>
      <c r="N590" s="15">
        <f t="shared" si="293"/>
        <v>274.91736999999995</v>
      </c>
      <c r="O590" s="16">
        <v>28.195</v>
      </c>
      <c r="P590" s="15">
        <f t="shared" si="294"/>
        <v>754.21625000000006</v>
      </c>
      <c r="Q590" s="11">
        <v>40.29</v>
      </c>
      <c r="R590" s="15">
        <f t="shared" si="295"/>
        <v>1077.7574999999999</v>
      </c>
      <c r="S590" s="11">
        <v>52.89</v>
      </c>
      <c r="T590" s="15">
        <f t="shared" si="296"/>
        <v>1414.8075000000001</v>
      </c>
      <c r="U590" s="11">
        <v>39.31</v>
      </c>
      <c r="V590" s="15">
        <f t="shared" si="297"/>
        <v>1051.5425</v>
      </c>
      <c r="W590" s="11">
        <v>59.18</v>
      </c>
      <c r="X590" s="15">
        <f t="shared" si="298"/>
        <v>1583.0650000000001</v>
      </c>
      <c r="Y590" s="11">
        <v>38.08</v>
      </c>
      <c r="Z590" s="15">
        <f t="shared" si="299"/>
        <v>1018.64</v>
      </c>
      <c r="AA590" s="19">
        <v>63.731999999999999</v>
      </c>
      <c r="AB590" s="15">
        <f t="shared" si="300"/>
        <v>17048.309999999998</v>
      </c>
      <c r="AC590" s="19">
        <v>78.209000000000003</v>
      </c>
      <c r="AD590" s="15">
        <f t="shared" si="301"/>
        <v>20920.907500000001</v>
      </c>
      <c r="AE590" s="20">
        <v>42</v>
      </c>
      <c r="AF590" s="15">
        <f t="shared" si="302"/>
        <v>11235</v>
      </c>
      <c r="AG590" s="22">
        <v>97.75</v>
      </c>
      <c r="AH590" s="15">
        <f t="shared" si="303"/>
        <v>19658.502499999999</v>
      </c>
      <c r="AI590" s="22">
        <v>108.56</v>
      </c>
      <c r="AJ590" s="15">
        <f t="shared" si="304"/>
        <v>21832.501599999996</v>
      </c>
      <c r="AK590" s="20">
        <v>149</v>
      </c>
      <c r="AL590" s="15">
        <f t="shared" si="305"/>
        <v>29965.39</v>
      </c>
      <c r="AM590" s="29">
        <v>910.8</v>
      </c>
      <c r="AN590" s="15">
        <f t="shared" si="306"/>
        <v>18317.098799999996</v>
      </c>
      <c r="AO590" s="22">
        <v>162.9</v>
      </c>
      <c r="AP590" s="15">
        <f t="shared" si="307"/>
        <v>4357.5749999999998</v>
      </c>
      <c r="AQ590" s="24">
        <f t="shared" si="308"/>
        <v>-0.70659999999999812</v>
      </c>
      <c r="AR590" s="24">
        <f t="shared" si="309"/>
        <v>-0.69349999999999667</v>
      </c>
      <c r="AS590" s="24">
        <f t="shared" si="310"/>
        <v>0.17709999999999937</v>
      </c>
      <c r="AT590" s="24">
        <f t="shared" si="311"/>
        <v>-0.64489999999999625</v>
      </c>
      <c r="AU590" s="24">
        <f t="shared" si="312"/>
        <v>-0.57249999999999801</v>
      </c>
      <c r="AV590" s="24">
        <f t="shared" si="313"/>
        <v>0.31109999999999971</v>
      </c>
      <c r="AW590" s="24">
        <f t="shared" si="314"/>
        <v>-0.42979999999999663</v>
      </c>
      <c r="AX590" s="24">
        <f t="shared" si="315"/>
        <v>0.46859999999999857</v>
      </c>
      <c r="AY590" s="24"/>
      <c r="AZ590" s="24"/>
      <c r="BA590" s="24"/>
      <c r="BB590" s="24"/>
      <c r="BC590" s="12">
        <v>20.110999999999997</v>
      </c>
      <c r="BD590" s="12">
        <v>26.75</v>
      </c>
    </row>
    <row r="591" spans="2:56">
      <c r="B591" s="26" t="s">
        <v>123</v>
      </c>
      <c r="C591" s="11">
        <v>30.06</v>
      </c>
      <c r="D591" s="4">
        <f t="shared" si="288"/>
        <v>598.19399999999996</v>
      </c>
      <c r="E591" s="11">
        <v>42.8</v>
      </c>
      <c r="F591" s="15">
        <f t="shared" si="289"/>
        <v>851.71999999999991</v>
      </c>
      <c r="G591" s="11">
        <v>43.53</v>
      </c>
      <c r="H591" s="15">
        <f t="shared" si="290"/>
        <v>866.24699999999996</v>
      </c>
      <c r="I591" s="11">
        <v>30.75</v>
      </c>
      <c r="J591" s="15">
        <f t="shared" si="291"/>
        <v>611.92499999999995</v>
      </c>
      <c r="K591" s="11">
        <v>26.54</v>
      </c>
      <c r="L591" s="15">
        <f t="shared" si="292"/>
        <v>528.14599999999996</v>
      </c>
      <c r="M591" s="11">
        <v>13.96</v>
      </c>
      <c r="N591" s="15">
        <f t="shared" si="293"/>
        <v>277.80399999999997</v>
      </c>
      <c r="O591" s="16">
        <v>27.76</v>
      </c>
      <c r="P591" s="15">
        <f t="shared" si="294"/>
        <v>739.38760000000002</v>
      </c>
      <c r="Q591" s="11">
        <v>39.950000000000003</v>
      </c>
      <c r="R591" s="15">
        <f t="shared" si="295"/>
        <v>1064.06825</v>
      </c>
      <c r="S591" s="11">
        <v>50.91</v>
      </c>
      <c r="T591" s="15">
        <f t="shared" si="296"/>
        <v>1355.9878499999998</v>
      </c>
      <c r="U591" s="11">
        <v>37.44</v>
      </c>
      <c r="V591" s="15">
        <f t="shared" si="297"/>
        <v>997.21439999999984</v>
      </c>
      <c r="W591" s="11">
        <v>57.01</v>
      </c>
      <c r="X591" s="15">
        <f t="shared" si="298"/>
        <v>1518.4613499999998</v>
      </c>
      <c r="Y591" s="11">
        <v>37.950000000000003</v>
      </c>
      <c r="Z591" s="15">
        <f t="shared" si="299"/>
        <v>1010.7982500000001</v>
      </c>
      <c r="AA591" s="19">
        <v>63.643000000000001</v>
      </c>
      <c r="AB591" s="15">
        <f t="shared" si="300"/>
        <v>16951.313049999997</v>
      </c>
      <c r="AC591" s="19">
        <v>76.826999999999998</v>
      </c>
      <c r="AD591" s="15">
        <f t="shared" si="301"/>
        <v>20462.871449999999</v>
      </c>
      <c r="AE591" s="20">
        <v>42</v>
      </c>
      <c r="AF591" s="15">
        <f t="shared" si="302"/>
        <v>11186.699999999999</v>
      </c>
      <c r="AG591" s="22">
        <v>98.35</v>
      </c>
      <c r="AH591" s="15">
        <f t="shared" si="303"/>
        <v>19571.649999999998</v>
      </c>
      <c r="AI591" s="22">
        <v>109.26</v>
      </c>
      <c r="AJ591" s="15">
        <f t="shared" si="304"/>
        <v>21742.739999999998</v>
      </c>
      <c r="AK591" s="20">
        <v>148.75</v>
      </c>
      <c r="AL591" s="15">
        <f t="shared" si="305"/>
        <v>29601.25</v>
      </c>
      <c r="AM591" s="29">
        <v>910.9</v>
      </c>
      <c r="AN591" s="15">
        <f t="shared" si="306"/>
        <v>18126.91</v>
      </c>
      <c r="AO591" s="22">
        <v>166.22</v>
      </c>
      <c r="AP591" s="15">
        <f t="shared" si="307"/>
        <v>4427.2696999999998</v>
      </c>
      <c r="AQ591" s="24">
        <f t="shared" si="308"/>
        <v>-0.4955999999999996</v>
      </c>
      <c r="AR591" s="24">
        <f t="shared" si="309"/>
        <v>-0.48249999999999815</v>
      </c>
      <c r="AS591" s="24">
        <f t="shared" si="310"/>
        <v>0.29210000000000136</v>
      </c>
      <c r="AT591" s="24">
        <f t="shared" si="311"/>
        <v>-0.43389999999999773</v>
      </c>
      <c r="AU591" s="24">
        <f t="shared" si="312"/>
        <v>-0.36149999999999949</v>
      </c>
      <c r="AV591" s="24">
        <f t="shared" si="313"/>
        <v>0.4261000000000017</v>
      </c>
      <c r="AW591" s="24">
        <f t="shared" si="314"/>
        <v>-0.21879999999999811</v>
      </c>
      <c r="AX591" s="24">
        <f t="shared" si="315"/>
        <v>0.58360000000000056</v>
      </c>
      <c r="AY591" s="24"/>
      <c r="AZ591" s="24"/>
      <c r="BA591" s="24"/>
      <c r="BB591" s="24"/>
      <c r="BC591" s="12">
        <v>19.899999999999999</v>
      </c>
      <c r="BD591" s="12">
        <v>26.634999999999998</v>
      </c>
    </row>
    <row r="592" spans="2:56">
      <c r="B592" s="26" t="s">
        <v>124</v>
      </c>
      <c r="C592" s="11">
        <v>29.4</v>
      </c>
      <c r="D592" s="4">
        <f t="shared" si="288"/>
        <v>577.93049999999994</v>
      </c>
      <c r="E592" s="11">
        <v>42.92</v>
      </c>
      <c r="F592" s="15">
        <f t="shared" si="289"/>
        <v>843.69989999999996</v>
      </c>
      <c r="G592" s="11">
        <v>45.83</v>
      </c>
      <c r="H592" s="15">
        <f t="shared" si="290"/>
        <v>900.90322499999991</v>
      </c>
      <c r="I592" s="11">
        <v>30.91</v>
      </c>
      <c r="J592" s="15">
        <f t="shared" si="291"/>
        <v>607.61332499999992</v>
      </c>
      <c r="K592" s="11">
        <v>27.21</v>
      </c>
      <c r="L592" s="15">
        <f t="shared" si="292"/>
        <v>534.88057500000002</v>
      </c>
      <c r="M592" s="11">
        <v>14.53</v>
      </c>
      <c r="N592" s="15">
        <f t="shared" si="293"/>
        <v>285.62347499999998</v>
      </c>
      <c r="O592" s="16">
        <v>26.66</v>
      </c>
      <c r="P592" s="15">
        <f t="shared" si="294"/>
        <v>711.44875999999999</v>
      </c>
      <c r="Q592" s="11">
        <v>41.82</v>
      </c>
      <c r="R592" s="15">
        <f t="shared" si="295"/>
        <v>1116.0085200000001</v>
      </c>
      <c r="S592" s="11">
        <v>52.92</v>
      </c>
      <c r="T592" s="15">
        <f t="shared" si="296"/>
        <v>1412.2231200000001</v>
      </c>
      <c r="U592" s="11">
        <v>37.590000000000003</v>
      </c>
      <c r="V592" s="15">
        <f t="shared" si="297"/>
        <v>1003.12674</v>
      </c>
      <c r="W592" s="11">
        <v>58.3</v>
      </c>
      <c r="X592" s="15">
        <f t="shared" si="298"/>
        <v>1555.7937999999999</v>
      </c>
      <c r="Y592" s="11">
        <v>38.15</v>
      </c>
      <c r="Z592" s="15">
        <f t="shared" si="299"/>
        <v>1018.0708999999999</v>
      </c>
      <c r="AA592" s="19">
        <v>63.85</v>
      </c>
      <c r="AB592" s="15">
        <f t="shared" si="300"/>
        <v>17039.010999999999</v>
      </c>
      <c r="AC592" s="19">
        <v>79.623999999999995</v>
      </c>
      <c r="AD592" s="15">
        <f t="shared" si="301"/>
        <v>21248.460639999998</v>
      </c>
      <c r="AE592" s="20">
        <v>42</v>
      </c>
      <c r="AF592" s="15">
        <f t="shared" si="302"/>
        <v>11208.119999999999</v>
      </c>
      <c r="AG592" s="22">
        <v>99.1</v>
      </c>
      <c r="AH592" s="15">
        <f t="shared" si="303"/>
        <v>19480.582499999997</v>
      </c>
      <c r="AI592" s="22">
        <v>108.04</v>
      </c>
      <c r="AJ592" s="15">
        <f t="shared" si="304"/>
        <v>21237.963</v>
      </c>
      <c r="AK592" s="20">
        <v>148.25</v>
      </c>
      <c r="AL592" s="15">
        <f t="shared" si="305"/>
        <v>29142.243749999998</v>
      </c>
      <c r="AM592" s="29">
        <v>915.7</v>
      </c>
      <c r="AN592" s="15">
        <f t="shared" si="306"/>
        <v>18000.372749999999</v>
      </c>
      <c r="AO592" s="22">
        <v>169.92</v>
      </c>
      <c r="AP592" s="15">
        <f t="shared" si="307"/>
        <v>4534.4851199999994</v>
      </c>
      <c r="AQ592" s="24">
        <f t="shared" si="308"/>
        <v>-0.25309999999999988</v>
      </c>
      <c r="AR592" s="24">
        <f t="shared" si="309"/>
        <v>-0.23999999999999844</v>
      </c>
      <c r="AS592" s="24">
        <f t="shared" si="310"/>
        <v>0.24109999999999943</v>
      </c>
      <c r="AT592" s="24">
        <f t="shared" si="311"/>
        <v>-0.19139999999999802</v>
      </c>
      <c r="AU592" s="24">
        <f t="shared" si="312"/>
        <v>-0.11899999999999977</v>
      </c>
      <c r="AV592" s="24">
        <f t="shared" si="313"/>
        <v>0.37509999999999977</v>
      </c>
      <c r="AW592" s="24">
        <f t="shared" si="314"/>
        <v>2.3700000000001609E-2</v>
      </c>
      <c r="AX592" s="24">
        <f t="shared" si="315"/>
        <v>0.53259999999999863</v>
      </c>
      <c r="AY592" s="24"/>
      <c r="AZ592" s="24"/>
      <c r="BA592" s="24"/>
      <c r="BB592" s="24"/>
      <c r="BC592" s="12">
        <v>19.657499999999999</v>
      </c>
      <c r="BD592" s="12">
        <v>26.686</v>
      </c>
    </row>
    <row r="593" spans="2:56">
      <c r="B593" s="26" t="s">
        <v>125</v>
      </c>
      <c r="C593" s="11">
        <v>29.47</v>
      </c>
      <c r="D593" s="4">
        <f t="shared" si="288"/>
        <v>580.82422999999994</v>
      </c>
      <c r="E593" s="11">
        <v>42.75</v>
      </c>
      <c r="F593" s="15">
        <f t="shared" si="289"/>
        <v>842.55975000000001</v>
      </c>
      <c r="G593" s="11">
        <v>44.72</v>
      </c>
      <c r="H593" s="15">
        <f t="shared" si="290"/>
        <v>881.38648000000001</v>
      </c>
      <c r="I593" s="11">
        <v>30.94</v>
      </c>
      <c r="J593" s="15">
        <f t="shared" si="291"/>
        <v>609.79646000000002</v>
      </c>
      <c r="K593" s="11">
        <v>26.57</v>
      </c>
      <c r="L593" s="15">
        <f t="shared" si="292"/>
        <v>523.66813000000002</v>
      </c>
      <c r="M593" s="11">
        <v>14.19</v>
      </c>
      <c r="N593" s="15">
        <f t="shared" si="293"/>
        <v>279.67070999999999</v>
      </c>
      <c r="O593" s="16">
        <v>25.49</v>
      </c>
      <c r="P593" s="15">
        <f t="shared" si="294"/>
        <v>681.80651999999998</v>
      </c>
      <c r="Q593" s="11">
        <v>42</v>
      </c>
      <c r="R593" s="15">
        <f t="shared" si="295"/>
        <v>1123.4159999999999</v>
      </c>
      <c r="S593" s="11">
        <v>51.64</v>
      </c>
      <c r="T593" s="15">
        <f t="shared" si="296"/>
        <v>1381.2667200000001</v>
      </c>
      <c r="U593" s="11">
        <v>35.96</v>
      </c>
      <c r="V593" s="15">
        <f t="shared" si="297"/>
        <v>961.85808000000009</v>
      </c>
      <c r="W593" s="11">
        <v>58.44</v>
      </c>
      <c r="X593" s="15">
        <f t="shared" si="298"/>
        <v>1563.1531199999999</v>
      </c>
      <c r="Y593" s="11">
        <v>38.21</v>
      </c>
      <c r="Z593" s="15">
        <f t="shared" si="299"/>
        <v>1022.0410800000001</v>
      </c>
      <c r="AA593" s="19">
        <v>66.977999999999994</v>
      </c>
      <c r="AB593" s="15">
        <f t="shared" si="300"/>
        <v>17915.275440000001</v>
      </c>
      <c r="AC593" s="19">
        <v>80.263999999999996</v>
      </c>
      <c r="AD593" s="15">
        <f t="shared" si="301"/>
        <v>21469.014719999999</v>
      </c>
      <c r="AE593" s="20">
        <v>42</v>
      </c>
      <c r="AF593" s="15">
        <f t="shared" si="302"/>
        <v>11234.16</v>
      </c>
      <c r="AG593" s="22">
        <v>99.1</v>
      </c>
      <c r="AH593" s="15">
        <f t="shared" si="303"/>
        <v>19531.618999999999</v>
      </c>
      <c r="AI593" s="22">
        <v>109.26</v>
      </c>
      <c r="AJ593" s="15">
        <f t="shared" si="304"/>
        <v>21534.053400000004</v>
      </c>
      <c r="AK593" s="20">
        <v>147</v>
      </c>
      <c r="AL593" s="15">
        <f t="shared" si="305"/>
        <v>28972.23</v>
      </c>
      <c r="AM593" s="29">
        <v>913.1</v>
      </c>
      <c r="AN593" s="15">
        <f t="shared" si="306"/>
        <v>17996.287899999999</v>
      </c>
      <c r="AO593" s="22">
        <v>167.05</v>
      </c>
      <c r="AP593" s="15">
        <f t="shared" si="307"/>
        <v>4468.2534000000005</v>
      </c>
      <c r="AQ593" s="24">
        <f t="shared" si="308"/>
        <v>-0.30460000000000065</v>
      </c>
      <c r="AR593" s="24">
        <f t="shared" si="309"/>
        <v>-0.2914999999999992</v>
      </c>
      <c r="AS593" s="24">
        <f t="shared" si="310"/>
        <v>0.17909999999999826</v>
      </c>
      <c r="AT593" s="24">
        <f t="shared" si="311"/>
        <v>-0.24289999999999878</v>
      </c>
      <c r="AU593" s="24">
        <f t="shared" si="312"/>
        <v>-0.17050000000000054</v>
      </c>
      <c r="AV593" s="24">
        <f t="shared" si="313"/>
        <v>0.3130999999999986</v>
      </c>
      <c r="AW593" s="24">
        <f t="shared" si="314"/>
        <v>-2.7799999999999159E-2</v>
      </c>
      <c r="AX593" s="24">
        <f t="shared" si="315"/>
        <v>0.47059999999999746</v>
      </c>
      <c r="AY593" s="24"/>
      <c r="AZ593" s="24"/>
      <c r="BA593" s="24"/>
      <c r="BB593" s="24"/>
      <c r="BC593" s="12">
        <v>19.709</v>
      </c>
      <c r="BD593" s="12">
        <v>26.748000000000001</v>
      </c>
    </row>
    <row r="594" spans="2:56">
      <c r="B594" s="26" t="s">
        <v>126</v>
      </c>
      <c r="C594" s="11">
        <v>29.32</v>
      </c>
      <c r="D594" s="4">
        <f t="shared" si="288"/>
        <v>575.49296000000004</v>
      </c>
      <c r="E594" s="11">
        <v>44.4</v>
      </c>
      <c r="F594" s="15">
        <f t="shared" si="289"/>
        <v>871.48320000000001</v>
      </c>
      <c r="G594" s="11">
        <v>44.1</v>
      </c>
      <c r="H594" s="15">
        <f t="shared" si="290"/>
        <v>865.59480000000008</v>
      </c>
      <c r="I594" s="11">
        <v>32</v>
      </c>
      <c r="J594" s="15">
        <f t="shared" si="291"/>
        <v>628.096</v>
      </c>
      <c r="K594" s="11">
        <v>25.49</v>
      </c>
      <c r="L594" s="15">
        <f t="shared" si="292"/>
        <v>500.31771999999995</v>
      </c>
      <c r="M594" s="11">
        <v>13.68</v>
      </c>
      <c r="N594" s="15">
        <f t="shared" si="293"/>
        <v>268.51103999999998</v>
      </c>
      <c r="O594" s="16">
        <v>24.92</v>
      </c>
      <c r="P594" s="15">
        <f t="shared" si="294"/>
        <v>667.66910000000007</v>
      </c>
      <c r="Q594" s="11">
        <v>40.6</v>
      </c>
      <c r="R594" s="15">
        <f t="shared" si="295"/>
        <v>1087.7755</v>
      </c>
      <c r="S594" s="11">
        <v>51.2</v>
      </c>
      <c r="T594" s="15">
        <f t="shared" si="296"/>
        <v>1371.7760000000001</v>
      </c>
      <c r="U594" s="11">
        <v>35.15</v>
      </c>
      <c r="V594" s="15">
        <f t="shared" si="297"/>
        <v>941.75637499999993</v>
      </c>
      <c r="W594" s="11">
        <v>58.47</v>
      </c>
      <c r="X594" s="15">
        <f t="shared" si="298"/>
        <v>1566.5574750000001</v>
      </c>
      <c r="Y594" s="11">
        <v>38.29</v>
      </c>
      <c r="Z594" s="15">
        <f t="shared" si="299"/>
        <v>1025.8848250000001</v>
      </c>
      <c r="AA594" s="19">
        <v>67.033000000000001</v>
      </c>
      <c r="AB594" s="15">
        <f t="shared" si="300"/>
        <v>17959.816525000002</v>
      </c>
      <c r="AC594" s="19">
        <v>80.257000000000005</v>
      </c>
      <c r="AD594" s="15">
        <f t="shared" si="301"/>
        <v>21502.856725000001</v>
      </c>
      <c r="AE594" s="20">
        <v>42</v>
      </c>
      <c r="AF594" s="15">
        <f t="shared" si="302"/>
        <v>11252.85</v>
      </c>
      <c r="AG594" s="22">
        <v>99.1</v>
      </c>
      <c r="AH594" s="15">
        <f t="shared" si="303"/>
        <v>19451.347999999998</v>
      </c>
      <c r="AI594" s="22">
        <v>107.33</v>
      </c>
      <c r="AJ594" s="15">
        <f t="shared" si="304"/>
        <v>21066.732400000001</v>
      </c>
      <c r="AK594" s="20">
        <v>146.25</v>
      </c>
      <c r="AL594" s="15">
        <f t="shared" si="305"/>
        <v>28705.949999999997</v>
      </c>
      <c r="AM594" s="29">
        <v>922.6</v>
      </c>
      <c r="AN594" s="15">
        <f t="shared" si="306"/>
        <v>18108.792799999999</v>
      </c>
      <c r="AO594" s="22">
        <v>166.68</v>
      </c>
      <c r="AP594" s="15">
        <f t="shared" si="307"/>
        <v>4465.7739000000001</v>
      </c>
      <c r="AQ594" s="24">
        <f t="shared" si="308"/>
        <v>-0.22360000000000113</v>
      </c>
      <c r="AR594" s="24">
        <f t="shared" si="309"/>
        <v>-0.21049999999999969</v>
      </c>
      <c r="AS594" s="24">
        <f t="shared" si="310"/>
        <v>0.13459999999999894</v>
      </c>
      <c r="AT594" s="24">
        <f t="shared" si="311"/>
        <v>-0.16189999999999927</v>
      </c>
      <c r="AU594" s="24">
        <f t="shared" si="312"/>
        <v>-8.9500000000001023E-2</v>
      </c>
      <c r="AV594" s="24">
        <f t="shared" si="313"/>
        <v>0.26859999999999928</v>
      </c>
      <c r="AW594" s="24">
        <f t="shared" si="314"/>
        <v>5.3200000000000358E-2</v>
      </c>
      <c r="AX594" s="24">
        <f t="shared" si="315"/>
        <v>0.42609999999999815</v>
      </c>
      <c r="AY594" s="24"/>
      <c r="AZ594" s="24"/>
      <c r="BA594" s="24"/>
      <c r="BB594" s="24"/>
      <c r="BC594" s="12">
        <v>19.628</v>
      </c>
      <c r="BD594" s="12">
        <v>26.7925</v>
      </c>
    </row>
    <row r="595" spans="2:56">
      <c r="B595" s="26" t="s">
        <v>127</v>
      </c>
      <c r="C595" s="11">
        <v>28.82</v>
      </c>
      <c r="D595" s="4">
        <f t="shared" si="288"/>
        <v>572.00495000000001</v>
      </c>
      <c r="E595" s="11">
        <v>43.63</v>
      </c>
      <c r="F595" s="15">
        <f t="shared" si="289"/>
        <v>865.94642500000009</v>
      </c>
      <c r="G595" s="11">
        <v>42.95</v>
      </c>
      <c r="H595" s="15">
        <f t="shared" si="290"/>
        <v>852.45012500000007</v>
      </c>
      <c r="I595" s="11">
        <v>31.71</v>
      </c>
      <c r="J595" s="15">
        <f t="shared" si="291"/>
        <v>629.36422500000003</v>
      </c>
      <c r="K595" s="11">
        <v>24.76</v>
      </c>
      <c r="L595" s="15">
        <f t="shared" si="292"/>
        <v>491.42410000000001</v>
      </c>
      <c r="M595" s="11">
        <v>12.91</v>
      </c>
      <c r="N595" s="15">
        <f t="shared" si="293"/>
        <v>256.23122499999999</v>
      </c>
      <c r="O595" s="16">
        <v>23.805</v>
      </c>
      <c r="P595" s="15">
        <f t="shared" si="294"/>
        <v>642.25890000000004</v>
      </c>
      <c r="Q595" s="11">
        <v>38.36</v>
      </c>
      <c r="R595" s="15">
        <f t="shared" si="295"/>
        <v>1034.9528</v>
      </c>
      <c r="S595" s="11">
        <v>49.02</v>
      </c>
      <c r="T595" s="15">
        <f t="shared" si="296"/>
        <v>1322.5596</v>
      </c>
      <c r="U595" s="11">
        <v>32.32</v>
      </c>
      <c r="V595" s="15">
        <f t="shared" si="297"/>
        <v>871.99360000000001</v>
      </c>
      <c r="W595" s="11">
        <v>58.83</v>
      </c>
      <c r="X595" s="15">
        <f t="shared" si="298"/>
        <v>1587.2334000000001</v>
      </c>
      <c r="Y595" s="11">
        <v>36.65</v>
      </c>
      <c r="Z595" s="15">
        <f t="shared" si="299"/>
        <v>988.81700000000001</v>
      </c>
      <c r="AA595" s="19">
        <v>67.215999999999994</v>
      </c>
      <c r="AB595" s="15">
        <f t="shared" si="300"/>
        <v>18134.876799999998</v>
      </c>
      <c r="AC595" s="19">
        <v>80.373000000000005</v>
      </c>
      <c r="AD595" s="15">
        <f t="shared" si="301"/>
        <v>21684.635400000003</v>
      </c>
      <c r="AE595" s="20">
        <v>42</v>
      </c>
      <c r="AF595" s="15">
        <f t="shared" si="302"/>
        <v>11331.6</v>
      </c>
      <c r="AG595" s="22">
        <v>99.1</v>
      </c>
      <c r="AH595" s="15">
        <f t="shared" si="303"/>
        <v>19668.872500000001</v>
      </c>
      <c r="AI595" s="22">
        <v>107.14</v>
      </c>
      <c r="AJ595" s="15">
        <f t="shared" si="304"/>
        <v>21264.611499999999</v>
      </c>
      <c r="AK595" s="20">
        <v>147.5</v>
      </c>
      <c r="AL595" s="15">
        <f t="shared" si="305"/>
        <v>29275.0625</v>
      </c>
      <c r="AM595" s="29">
        <v>926.2</v>
      </c>
      <c r="AN595" s="15">
        <f t="shared" si="306"/>
        <v>18382.754500000003</v>
      </c>
      <c r="AO595" s="22">
        <v>168.26</v>
      </c>
      <c r="AP595" s="15">
        <f t="shared" si="307"/>
        <v>4539.6548000000003</v>
      </c>
      <c r="AQ595" s="24">
        <f t="shared" si="308"/>
        <v>-0.44310000000000116</v>
      </c>
      <c r="AR595" s="24">
        <f t="shared" si="309"/>
        <v>-0.42999999999999972</v>
      </c>
      <c r="AS595" s="24">
        <f t="shared" si="310"/>
        <v>-5.2900000000001057E-2</v>
      </c>
      <c r="AT595" s="24">
        <f t="shared" si="311"/>
        <v>-0.3813999999999993</v>
      </c>
      <c r="AU595" s="24">
        <f t="shared" si="312"/>
        <v>-0.30900000000000105</v>
      </c>
      <c r="AV595" s="24">
        <f t="shared" si="313"/>
        <v>8.1099999999999284E-2</v>
      </c>
      <c r="AW595" s="24">
        <f t="shared" si="314"/>
        <v>-0.16629999999999967</v>
      </c>
      <c r="AX595" s="24">
        <f t="shared" si="315"/>
        <v>0.23859999999999815</v>
      </c>
      <c r="AY595" s="24"/>
      <c r="AZ595" s="24"/>
      <c r="BA595" s="24"/>
      <c r="BB595" s="24"/>
      <c r="BC595" s="12">
        <v>19.8475</v>
      </c>
      <c r="BD595" s="12">
        <v>26.98</v>
      </c>
    </row>
    <row r="596" spans="2:56">
      <c r="B596" s="25" t="s">
        <v>128</v>
      </c>
      <c r="C596" s="11">
        <v>28.97</v>
      </c>
      <c r="D596" s="4">
        <f t="shared" si="288"/>
        <v>570.69451500000002</v>
      </c>
      <c r="E596" s="11">
        <v>44.9</v>
      </c>
      <c r="F596" s="15">
        <f t="shared" si="289"/>
        <v>884.50755000000004</v>
      </c>
      <c r="G596" s="11">
        <v>43.44</v>
      </c>
      <c r="H596" s="15">
        <f t="shared" si="290"/>
        <v>855.74627999999996</v>
      </c>
      <c r="I596" s="11">
        <v>32.17</v>
      </c>
      <c r="J596" s="15">
        <f t="shared" si="291"/>
        <v>633.73291500000005</v>
      </c>
      <c r="K596" s="11">
        <v>25.475000000000001</v>
      </c>
      <c r="L596" s="15">
        <f t="shared" si="292"/>
        <v>501.84476250000006</v>
      </c>
      <c r="M596" s="11">
        <v>13.04</v>
      </c>
      <c r="N596" s="15">
        <f t="shared" si="293"/>
        <v>256.88148000000001</v>
      </c>
      <c r="O596" s="16">
        <v>24.754999999999999</v>
      </c>
      <c r="P596" s="15">
        <f t="shared" si="294"/>
        <v>664.91929999999991</v>
      </c>
      <c r="Q596" s="11">
        <v>38.734999999999999</v>
      </c>
      <c r="R596" s="15">
        <f t="shared" si="295"/>
        <v>1040.4221</v>
      </c>
      <c r="S596" s="11">
        <v>50.51</v>
      </c>
      <c r="T596" s="15">
        <f t="shared" si="296"/>
        <v>1356.6985999999999</v>
      </c>
      <c r="U596" s="11">
        <v>34.74</v>
      </c>
      <c r="V596" s="15">
        <f t="shared" si="297"/>
        <v>933.1164</v>
      </c>
      <c r="W596" s="11">
        <v>59.44</v>
      </c>
      <c r="X596" s="15">
        <f t="shared" si="298"/>
        <v>1596.5583999999999</v>
      </c>
      <c r="Y596" s="11">
        <v>37.32</v>
      </c>
      <c r="Z596" s="15">
        <f t="shared" si="299"/>
        <v>1002.4152</v>
      </c>
      <c r="AA596" s="19">
        <v>67.438999999999993</v>
      </c>
      <c r="AB596" s="15">
        <f t="shared" si="300"/>
        <v>18114.115399999999</v>
      </c>
      <c r="AC596" s="19">
        <v>80.52</v>
      </c>
      <c r="AD596" s="15">
        <f t="shared" si="301"/>
        <v>21627.671999999999</v>
      </c>
      <c r="AE596" s="20">
        <v>43</v>
      </c>
      <c r="AF596" s="15">
        <f t="shared" si="302"/>
        <v>11549.8</v>
      </c>
      <c r="AG596" s="22">
        <v>99.1</v>
      </c>
      <c r="AH596" s="15">
        <f t="shared" si="303"/>
        <v>19522.2045</v>
      </c>
      <c r="AI596" s="22">
        <v>106.71</v>
      </c>
      <c r="AJ596" s="15">
        <f t="shared" si="304"/>
        <v>21021.336449999999</v>
      </c>
      <c r="AK596" s="20">
        <v>147.5</v>
      </c>
      <c r="AL596" s="15">
        <f t="shared" si="305"/>
        <v>29056.762500000001</v>
      </c>
      <c r="AM596" s="29">
        <v>926.1</v>
      </c>
      <c r="AN596" s="15">
        <f t="shared" si="306"/>
        <v>18243.70695</v>
      </c>
      <c r="AO596" s="22">
        <v>170.6</v>
      </c>
      <c r="AP596" s="15">
        <f t="shared" si="307"/>
        <v>4582.3159999999998</v>
      </c>
      <c r="AQ596" s="24">
        <f t="shared" si="308"/>
        <v>-0.29510000000000147</v>
      </c>
      <c r="AR596" s="24">
        <f t="shared" si="309"/>
        <v>-0.28200000000000003</v>
      </c>
      <c r="AS596" s="24">
        <f t="shared" si="310"/>
        <v>6.7099999999999937E-2</v>
      </c>
      <c r="AT596" s="24">
        <f t="shared" si="311"/>
        <v>-0.23339999999999961</v>
      </c>
      <c r="AU596" s="24">
        <f t="shared" si="312"/>
        <v>-0.16100000000000136</v>
      </c>
      <c r="AV596" s="24">
        <f t="shared" si="313"/>
        <v>0.20110000000000028</v>
      </c>
      <c r="AW596" s="24">
        <f t="shared" si="314"/>
        <v>-1.8299999999999983E-2</v>
      </c>
      <c r="AX596" s="24">
        <f t="shared" si="315"/>
        <v>0.35859999999999914</v>
      </c>
      <c r="AY596" s="24"/>
      <c r="AZ596" s="24"/>
      <c r="BA596" s="24"/>
      <c r="BB596" s="24"/>
      <c r="BC596" s="12">
        <v>19.6995</v>
      </c>
      <c r="BD596" s="12">
        <v>26.86</v>
      </c>
    </row>
    <row r="597" spans="2:56">
      <c r="B597" s="25" t="s">
        <v>129</v>
      </c>
      <c r="C597" s="11">
        <v>28.83</v>
      </c>
      <c r="D597" s="4">
        <f t="shared" si="288"/>
        <v>574.45216499999992</v>
      </c>
      <c r="E597" s="11">
        <v>44.96</v>
      </c>
      <c r="F597" s="15">
        <f t="shared" si="289"/>
        <v>895.85047999999995</v>
      </c>
      <c r="G597" s="11">
        <v>43</v>
      </c>
      <c r="H597" s="15">
        <f t="shared" si="290"/>
        <v>856.79649999999992</v>
      </c>
      <c r="I597" s="11">
        <v>31.78</v>
      </c>
      <c r="J597" s="15">
        <f t="shared" si="291"/>
        <v>633.23239000000001</v>
      </c>
      <c r="K597" s="11">
        <v>24.875</v>
      </c>
      <c r="L597" s="15">
        <f t="shared" si="292"/>
        <v>495.64681250000001</v>
      </c>
      <c r="M597" s="11">
        <v>12.86</v>
      </c>
      <c r="N597" s="15">
        <f t="shared" si="293"/>
        <v>256.24192999999997</v>
      </c>
      <c r="O597" s="16">
        <v>24.62</v>
      </c>
      <c r="P597" s="15">
        <f t="shared" si="294"/>
        <v>661.95794000000001</v>
      </c>
      <c r="Q597" s="11">
        <v>40.159999999999997</v>
      </c>
      <c r="R597" s="15">
        <f t="shared" si="295"/>
        <v>1079.7819199999999</v>
      </c>
      <c r="S597" s="11">
        <v>50.15</v>
      </c>
      <c r="T597" s="15">
        <f t="shared" si="296"/>
        <v>1348.3830499999999</v>
      </c>
      <c r="U597" s="11">
        <v>35.869999999999997</v>
      </c>
      <c r="V597" s="15">
        <f t="shared" si="297"/>
        <v>964.43669</v>
      </c>
      <c r="W597" s="11">
        <v>57.99</v>
      </c>
      <c r="X597" s="15">
        <f t="shared" si="298"/>
        <v>1559.17713</v>
      </c>
      <c r="Y597" s="11">
        <v>36.9</v>
      </c>
      <c r="Z597" s="15">
        <f t="shared" si="299"/>
        <v>992.13030000000003</v>
      </c>
      <c r="AA597" s="19">
        <v>67.400999999999996</v>
      </c>
      <c r="AB597" s="15">
        <f t="shared" si="300"/>
        <v>18122.10687</v>
      </c>
      <c r="AC597" s="19">
        <v>80.387</v>
      </c>
      <c r="AD597" s="15">
        <f t="shared" si="301"/>
        <v>21613.652689999999</v>
      </c>
      <c r="AE597" s="20">
        <v>48</v>
      </c>
      <c r="AF597" s="15">
        <f t="shared" si="302"/>
        <v>12905.76</v>
      </c>
      <c r="AG597" s="22">
        <v>99.1</v>
      </c>
      <c r="AH597" s="15">
        <f t="shared" si="303"/>
        <v>19746.1705</v>
      </c>
      <c r="AI597" s="22">
        <v>106.58</v>
      </c>
      <c r="AJ597" s="15">
        <f t="shared" si="304"/>
        <v>21236.597899999997</v>
      </c>
      <c r="AK597" s="20">
        <v>149</v>
      </c>
      <c r="AL597" s="15">
        <f t="shared" si="305"/>
        <v>29688.994999999999</v>
      </c>
      <c r="AM597" s="29">
        <v>931.5</v>
      </c>
      <c r="AN597" s="15">
        <f t="shared" si="306"/>
        <v>18560.60325</v>
      </c>
      <c r="AO597" s="22">
        <v>166.7</v>
      </c>
      <c r="AP597" s="15">
        <f t="shared" si="307"/>
        <v>4482.0628999999999</v>
      </c>
      <c r="AQ597" s="24">
        <f t="shared" si="308"/>
        <v>-0.52110000000000056</v>
      </c>
      <c r="AR597" s="24">
        <f t="shared" si="309"/>
        <v>-0.50799999999999912</v>
      </c>
      <c r="AS597" s="24">
        <f t="shared" si="310"/>
        <v>4.0099999999998914E-2</v>
      </c>
      <c r="AT597" s="24">
        <f t="shared" si="311"/>
        <v>-0.4593999999999987</v>
      </c>
      <c r="AU597" s="24">
        <f t="shared" si="312"/>
        <v>-0.38700000000000045</v>
      </c>
      <c r="AV597" s="24">
        <f t="shared" si="313"/>
        <v>0.17409999999999926</v>
      </c>
      <c r="AW597" s="24">
        <f t="shared" si="314"/>
        <v>-0.24429999999999907</v>
      </c>
      <c r="AX597" s="24">
        <f t="shared" si="315"/>
        <v>0.33159999999999812</v>
      </c>
      <c r="AY597" s="24"/>
      <c r="AZ597" s="24"/>
      <c r="BA597" s="24"/>
      <c r="BB597" s="24"/>
      <c r="BC597" s="12">
        <v>19.9255</v>
      </c>
      <c r="BD597" s="12">
        <v>26.887</v>
      </c>
    </row>
    <row r="598" spans="2:56">
      <c r="B598" s="25" t="s">
        <v>130</v>
      </c>
      <c r="C598" s="11">
        <v>30</v>
      </c>
      <c r="D598" s="4">
        <f t="shared" si="288"/>
        <v>587.05500000000006</v>
      </c>
      <c r="E598" s="11">
        <v>46.64</v>
      </c>
      <c r="F598" s="15">
        <f t="shared" si="289"/>
        <v>912.67484000000002</v>
      </c>
      <c r="G598" s="11">
        <v>44.62</v>
      </c>
      <c r="H598" s="15">
        <f t="shared" si="290"/>
        <v>873.14646999999991</v>
      </c>
      <c r="I598" s="11">
        <v>32.549999999999997</v>
      </c>
      <c r="J598" s="15">
        <f t="shared" si="291"/>
        <v>636.95467499999995</v>
      </c>
      <c r="K598" s="11">
        <v>26.02</v>
      </c>
      <c r="L598" s="15">
        <f t="shared" si="292"/>
        <v>509.17237</v>
      </c>
      <c r="M598" s="11">
        <v>13.7</v>
      </c>
      <c r="N598" s="15">
        <f t="shared" si="293"/>
        <v>268.08844999999997</v>
      </c>
      <c r="O598" s="16">
        <v>26.25</v>
      </c>
      <c r="P598" s="15">
        <f t="shared" si="294"/>
        <v>699.5625</v>
      </c>
      <c r="Q598" s="11">
        <v>45.784999999999997</v>
      </c>
      <c r="R598" s="15">
        <f t="shared" si="295"/>
        <v>1220.1702499999999</v>
      </c>
      <c r="S598" s="11">
        <v>54.3</v>
      </c>
      <c r="T598" s="15">
        <f t="shared" si="296"/>
        <v>1447.0949999999998</v>
      </c>
      <c r="U598" s="11">
        <v>37.97</v>
      </c>
      <c r="V598" s="15">
        <f t="shared" si="297"/>
        <v>1011.9005</v>
      </c>
      <c r="W598" s="11">
        <v>58.15</v>
      </c>
      <c r="X598" s="15">
        <f t="shared" si="298"/>
        <v>1549.6975</v>
      </c>
      <c r="Y598" s="11">
        <v>38.26</v>
      </c>
      <c r="Z598" s="15">
        <f t="shared" si="299"/>
        <v>1019.6289999999999</v>
      </c>
      <c r="AA598" s="19">
        <v>67.271000000000001</v>
      </c>
      <c r="AB598" s="15">
        <f t="shared" si="300"/>
        <v>17927.7215</v>
      </c>
      <c r="AC598" s="19">
        <v>80.356999999999999</v>
      </c>
      <c r="AD598" s="15">
        <f t="shared" si="301"/>
        <v>21415.140499999998</v>
      </c>
      <c r="AE598" s="20">
        <v>52</v>
      </c>
      <c r="AF598" s="15">
        <f t="shared" si="302"/>
        <v>13858</v>
      </c>
      <c r="AG598" s="22">
        <v>98.45</v>
      </c>
      <c r="AH598" s="15">
        <f t="shared" si="303"/>
        <v>19265.188249999999</v>
      </c>
      <c r="AI598" s="22">
        <v>106.44</v>
      </c>
      <c r="AJ598" s="15">
        <f t="shared" si="304"/>
        <v>20828.7114</v>
      </c>
      <c r="AK598" s="20">
        <v>150.5</v>
      </c>
      <c r="AL598" s="15">
        <f t="shared" si="305"/>
        <v>29450.592500000002</v>
      </c>
      <c r="AM598" s="29">
        <v>925.7</v>
      </c>
      <c r="AN598" s="15">
        <f t="shared" si="306"/>
        <v>18114.560450000001</v>
      </c>
      <c r="AO598" s="22">
        <v>177</v>
      </c>
      <c r="AP598" s="15">
        <f t="shared" si="307"/>
        <v>4717.05</v>
      </c>
      <c r="AQ598" s="24">
        <f t="shared" si="308"/>
        <v>-0.16410000000000124</v>
      </c>
      <c r="AR598" s="24">
        <f t="shared" si="309"/>
        <v>-0.1509999999999998</v>
      </c>
      <c r="AS598" s="24">
        <f t="shared" si="310"/>
        <v>0.27710000000000079</v>
      </c>
      <c r="AT598" s="24">
        <f t="shared" si="311"/>
        <v>-0.10239999999999938</v>
      </c>
      <c r="AU598" s="24">
        <f t="shared" si="312"/>
        <v>-3.0000000000001137E-2</v>
      </c>
      <c r="AV598" s="24">
        <f t="shared" si="313"/>
        <v>0.41110000000000113</v>
      </c>
      <c r="AW598" s="24">
        <f t="shared" si="314"/>
        <v>0.11270000000000024</v>
      </c>
      <c r="AX598" s="24">
        <f t="shared" si="315"/>
        <v>0.56859999999999999</v>
      </c>
      <c r="AY598" s="24"/>
      <c r="AZ598" s="24"/>
      <c r="BA598" s="24"/>
      <c r="BB598" s="24"/>
      <c r="BC598" s="12">
        <v>19.5685</v>
      </c>
      <c r="BD598" s="12">
        <v>26.65</v>
      </c>
    </row>
    <row r="599" spans="2:56">
      <c r="B599" s="25" t="s">
        <v>131</v>
      </c>
      <c r="C599" s="11">
        <v>30.34</v>
      </c>
      <c r="D599" s="4">
        <f t="shared" si="288"/>
        <v>587.17002000000002</v>
      </c>
      <c r="E599" s="11">
        <v>47</v>
      </c>
      <c r="F599" s="15">
        <f t="shared" si="289"/>
        <v>909.59100000000012</v>
      </c>
      <c r="G599" s="11">
        <v>44.58</v>
      </c>
      <c r="H599" s="15">
        <f t="shared" si="290"/>
        <v>862.75674000000004</v>
      </c>
      <c r="I599" s="11">
        <v>32.89</v>
      </c>
      <c r="J599" s="15">
        <f t="shared" si="291"/>
        <v>636.52017000000001</v>
      </c>
      <c r="K599" s="11">
        <v>25.344999999999999</v>
      </c>
      <c r="L599" s="15">
        <f t="shared" si="292"/>
        <v>490.50178500000004</v>
      </c>
      <c r="M599" s="11">
        <v>13.77</v>
      </c>
      <c r="N599" s="15">
        <f t="shared" si="293"/>
        <v>266.49081000000001</v>
      </c>
      <c r="O599" s="16">
        <v>26.035</v>
      </c>
      <c r="P599" s="15">
        <f t="shared" si="294"/>
        <v>693.57240000000002</v>
      </c>
      <c r="Q599" s="11">
        <v>46.945</v>
      </c>
      <c r="R599" s="15">
        <f t="shared" si="295"/>
        <v>1250.6148000000001</v>
      </c>
      <c r="S599" s="11">
        <v>54.49</v>
      </c>
      <c r="T599" s="15">
        <f t="shared" si="296"/>
        <v>1451.6136000000001</v>
      </c>
      <c r="U599" s="11">
        <v>37.299999999999997</v>
      </c>
      <c r="V599" s="15">
        <f t="shared" si="297"/>
        <v>993.67199999999991</v>
      </c>
      <c r="W599" s="11">
        <v>60</v>
      </c>
      <c r="X599" s="15">
        <f t="shared" si="298"/>
        <v>1598.4</v>
      </c>
      <c r="Y599" s="11">
        <v>40.78</v>
      </c>
      <c r="Z599" s="15">
        <f t="shared" si="299"/>
        <v>1086.3792000000001</v>
      </c>
      <c r="AA599" s="19">
        <v>67.239999999999995</v>
      </c>
      <c r="AB599" s="15">
        <f t="shared" si="300"/>
        <v>17912.736000000001</v>
      </c>
      <c r="AC599" s="19">
        <v>80.27</v>
      </c>
      <c r="AD599" s="15">
        <f t="shared" si="301"/>
        <v>21383.928</v>
      </c>
      <c r="AE599" s="20">
        <v>52</v>
      </c>
      <c r="AF599" s="15">
        <f t="shared" si="302"/>
        <v>13852.8</v>
      </c>
      <c r="AG599" s="22">
        <v>98.45</v>
      </c>
      <c r="AH599" s="15">
        <f t="shared" si="303"/>
        <v>19053.028500000004</v>
      </c>
      <c r="AI599" s="22">
        <v>106.89</v>
      </c>
      <c r="AJ599" s="15">
        <f t="shared" si="304"/>
        <v>20686.421699999999</v>
      </c>
      <c r="AK599" s="20">
        <v>148.75</v>
      </c>
      <c r="AL599" s="15">
        <f t="shared" si="305"/>
        <v>28787.587500000005</v>
      </c>
      <c r="AM599" s="29">
        <v>938.2</v>
      </c>
      <c r="AN599" s="15">
        <f t="shared" si="306"/>
        <v>18156.984600000003</v>
      </c>
      <c r="AO599" s="22">
        <v>177.76</v>
      </c>
      <c r="AP599" s="15">
        <f t="shared" si="307"/>
        <v>4735.5263999999997</v>
      </c>
      <c r="AQ599" s="24">
        <f t="shared" si="308"/>
        <v>5.1399999999997448E-2</v>
      </c>
      <c r="AR599" s="24">
        <f t="shared" si="309"/>
        <v>6.4499999999998892E-2</v>
      </c>
      <c r="AS599" s="24">
        <f t="shared" si="310"/>
        <v>0.2870999999999988</v>
      </c>
      <c r="AT599" s="24">
        <f t="shared" si="311"/>
        <v>0.11309999999999931</v>
      </c>
      <c r="AU599" s="24">
        <f t="shared" si="312"/>
        <v>0.18549999999999756</v>
      </c>
      <c r="AV599" s="24">
        <f t="shared" si="313"/>
        <v>0.42109999999999914</v>
      </c>
      <c r="AW599" s="24">
        <f t="shared" si="314"/>
        <v>0.32819999999999894</v>
      </c>
      <c r="AX599" s="24">
        <f t="shared" si="315"/>
        <v>0.578599999999998</v>
      </c>
      <c r="AY599" s="24"/>
      <c r="AZ599" s="24"/>
      <c r="BA599" s="24"/>
      <c r="BB599" s="24"/>
      <c r="BC599" s="12">
        <v>19.353000000000002</v>
      </c>
      <c r="BD599" s="12">
        <v>26.64</v>
      </c>
    </row>
    <row r="600" spans="2:56">
      <c r="B600" s="25" t="s">
        <v>132</v>
      </c>
      <c r="C600" s="11">
        <v>29.88</v>
      </c>
      <c r="D600" s="4">
        <f t="shared" si="288"/>
        <v>573.96492000000001</v>
      </c>
      <c r="E600" s="11">
        <v>46.68</v>
      </c>
      <c r="F600" s="15">
        <f t="shared" si="289"/>
        <v>896.67611999999997</v>
      </c>
      <c r="G600" s="11">
        <v>43.29</v>
      </c>
      <c r="H600" s="15">
        <f t="shared" si="290"/>
        <v>831.55760999999995</v>
      </c>
      <c r="I600" s="11">
        <v>33.31</v>
      </c>
      <c r="J600" s="15">
        <f t="shared" si="291"/>
        <v>639.85179000000005</v>
      </c>
      <c r="K600" s="11">
        <v>25.675000000000001</v>
      </c>
      <c r="L600" s="15">
        <f t="shared" si="292"/>
        <v>493.19107500000001</v>
      </c>
      <c r="M600" s="11">
        <v>13.24</v>
      </c>
      <c r="N600" s="15">
        <f t="shared" si="293"/>
        <v>254.32715999999999</v>
      </c>
      <c r="O600" s="16">
        <v>25.38</v>
      </c>
      <c r="P600" s="15">
        <f t="shared" si="294"/>
        <v>677.16377999999997</v>
      </c>
      <c r="Q600" s="11">
        <v>47.01</v>
      </c>
      <c r="R600" s="15">
        <f t="shared" si="295"/>
        <v>1254.2738099999999</v>
      </c>
      <c r="S600" s="11">
        <v>52.51</v>
      </c>
      <c r="T600" s="15">
        <f t="shared" si="296"/>
        <v>1401.0193099999999</v>
      </c>
      <c r="U600" s="11">
        <v>35.81</v>
      </c>
      <c r="V600" s="15">
        <f t="shared" si="297"/>
        <v>955.44661000000008</v>
      </c>
      <c r="W600" s="11">
        <v>58.53</v>
      </c>
      <c r="X600" s="15">
        <f t="shared" si="298"/>
        <v>1561.6389300000001</v>
      </c>
      <c r="Y600" s="11">
        <v>39.770000000000003</v>
      </c>
      <c r="Z600" s="15">
        <f t="shared" si="299"/>
        <v>1061.10337</v>
      </c>
      <c r="AA600" s="19">
        <v>67.435000000000002</v>
      </c>
      <c r="AB600" s="15">
        <f t="shared" si="300"/>
        <v>17992.332350000001</v>
      </c>
      <c r="AC600" s="19">
        <v>80.472999999999999</v>
      </c>
      <c r="AD600" s="15">
        <f t="shared" si="301"/>
        <v>21471.001130000001</v>
      </c>
      <c r="AE600" s="20">
        <v>52</v>
      </c>
      <c r="AF600" s="15">
        <f t="shared" si="302"/>
        <v>13874.12</v>
      </c>
      <c r="AG600" s="22">
        <v>101.17</v>
      </c>
      <c r="AH600" s="15">
        <f t="shared" si="303"/>
        <v>19433.745300000002</v>
      </c>
      <c r="AI600" s="22">
        <v>107.39</v>
      </c>
      <c r="AJ600" s="15">
        <f t="shared" si="304"/>
        <v>20628.545100000003</v>
      </c>
      <c r="AK600" s="20">
        <v>148.5</v>
      </c>
      <c r="AL600" s="15">
        <f t="shared" si="305"/>
        <v>28525.365000000002</v>
      </c>
      <c r="AM600" s="29">
        <v>955.1</v>
      </c>
      <c r="AN600" s="15">
        <f t="shared" si="306"/>
        <v>18346.515899999999</v>
      </c>
      <c r="AO600" s="22">
        <v>177.69</v>
      </c>
      <c r="AP600" s="15">
        <f t="shared" si="307"/>
        <v>4740.9468900000002</v>
      </c>
      <c r="AQ600" s="24">
        <f t="shared" si="308"/>
        <v>0.19539999999999935</v>
      </c>
      <c r="AR600" s="24">
        <f t="shared" si="309"/>
        <v>0.2085000000000008</v>
      </c>
      <c r="AS600" s="24">
        <f t="shared" si="310"/>
        <v>0.24609999999999843</v>
      </c>
      <c r="AT600" s="24">
        <f t="shared" si="311"/>
        <v>0.25710000000000122</v>
      </c>
      <c r="AU600" s="24">
        <f t="shared" si="312"/>
        <v>0.32949999999999946</v>
      </c>
      <c r="AV600" s="24">
        <f t="shared" si="313"/>
        <v>0.38009999999999877</v>
      </c>
      <c r="AW600" s="24">
        <f t="shared" si="314"/>
        <v>0.47220000000000084</v>
      </c>
      <c r="AX600" s="24">
        <f t="shared" si="315"/>
        <v>0.53759999999999764</v>
      </c>
      <c r="AY600" s="24"/>
      <c r="AZ600" s="24"/>
      <c r="BA600" s="24"/>
      <c r="BB600" s="24"/>
      <c r="BC600" s="12">
        <v>19.209</v>
      </c>
      <c r="BD600" s="12">
        <v>26.681000000000001</v>
      </c>
    </row>
    <row r="601" spans="2:56">
      <c r="B601" s="25" t="s">
        <v>133</v>
      </c>
      <c r="C601" s="11">
        <v>30.32</v>
      </c>
      <c r="D601" s="4">
        <f t="shared" si="288"/>
        <v>577.62632000000008</v>
      </c>
      <c r="E601" s="11">
        <v>47.3</v>
      </c>
      <c r="F601" s="15">
        <f t="shared" si="289"/>
        <v>901.1123</v>
      </c>
      <c r="G601" s="11">
        <v>42.94</v>
      </c>
      <c r="H601" s="15">
        <f t="shared" si="290"/>
        <v>818.04993999999999</v>
      </c>
      <c r="I601" s="11">
        <v>33.130000000000003</v>
      </c>
      <c r="J601" s="15">
        <f t="shared" si="291"/>
        <v>631.15963000000011</v>
      </c>
      <c r="K601" s="11">
        <v>26.204999999999998</v>
      </c>
      <c r="L601" s="15">
        <f t="shared" si="292"/>
        <v>499.23145500000004</v>
      </c>
      <c r="M601" s="11">
        <v>13.1</v>
      </c>
      <c r="N601" s="15">
        <f t="shared" si="293"/>
        <v>249.56810000000002</v>
      </c>
      <c r="O601" s="16">
        <v>25.055</v>
      </c>
      <c r="P601" s="15">
        <f t="shared" si="294"/>
        <v>667.59047499999997</v>
      </c>
      <c r="Q601" s="11">
        <v>47.314999999999998</v>
      </c>
      <c r="R601" s="15">
        <f t="shared" si="295"/>
        <v>1260.708175</v>
      </c>
      <c r="S601" s="11">
        <v>52.53</v>
      </c>
      <c r="T601" s="15">
        <f t="shared" si="296"/>
        <v>1399.66185</v>
      </c>
      <c r="U601" s="11">
        <v>36.11</v>
      </c>
      <c r="V601" s="15">
        <f t="shared" si="297"/>
        <v>962.15094999999997</v>
      </c>
      <c r="W601" s="11">
        <v>57.94</v>
      </c>
      <c r="X601" s="15">
        <f t="shared" si="298"/>
        <v>1543.8112999999998</v>
      </c>
      <c r="Y601" s="11">
        <v>39.22</v>
      </c>
      <c r="Z601" s="15">
        <f t="shared" si="299"/>
        <v>1045.0168999999999</v>
      </c>
      <c r="AA601" s="19">
        <v>67.248999999999995</v>
      </c>
      <c r="AB601" s="15">
        <f t="shared" si="300"/>
        <v>17918.496049999998</v>
      </c>
      <c r="AC601" s="19">
        <v>80.227000000000004</v>
      </c>
      <c r="AD601" s="15">
        <f t="shared" si="301"/>
        <v>21376.48415</v>
      </c>
      <c r="AE601" s="20">
        <v>52</v>
      </c>
      <c r="AF601" s="15">
        <f t="shared" si="302"/>
        <v>13855.4</v>
      </c>
      <c r="AG601" s="22">
        <v>100.995</v>
      </c>
      <c r="AH601" s="15">
        <f t="shared" si="303"/>
        <v>19240.557450000004</v>
      </c>
      <c r="AI601" s="22">
        <v>107.05</v>
      </c>
      <c r="AJ601" s="15">
        <f t="shared" si="304"/>
        <v>20394.095499999999</v>
      </c>
      <c r="AK601" s="20">
        <v>148.5</v>
      </c>
      <c r="AL601" s="15">
        <f t="shared" si="305"/>
        <v>28290.735000000004</v>
      </c>
      <c r="AM601" s="29">
        <v>956.7</v>
      </c>
      <c r="AN601" s="15">
        <f t="shared" si="306"/>
        <v>18226.091700000004</v>
      </c>
      <c r="AO601" s="22">
        <v>180.03</v>
      </c>
      <c r="AP601" s="15">
        <f t="shared" si="307"/>
        <v>4796.8993499999997</v>
      </c>
      <c r="AQ601" s="24">
        <f t="shared" si="308"/>
        <v>0.35339999999999705</v>
      </c>
      <c r="AR601" s="24">
        <f t="shared" si="309"/>
        <v>0.36649999999999849</v>
      </c>
      <c r="AS601" s="24">
        <f t="shared" si="310"/>
        <v>0.2820999999999998</v>
      </c>
      <c r="AT601" s="24">
        <f t="shared" si="311"/>
        <v>0.41509999999999891</v>
      </c>
      <c r="AU601" s="24">
        <f t="shared" si="312"/>
        <v>0.48749999999999716</v>
      </c>
      <c r="AV601" s="24">
        <f t="shared" si="313"/>
        <v>0.41610000000000014</v>
      </c>
      <c r="AW601" s="24">
        <f t="shared" si="314"/>
        <v>0.63019999999999854</v>
      </c>
      <c r="AX601" s="24">
        <f t="shared" si="315"/>
        <v>0.573599999999999</v>
      </c>
      <c r="AY601" s="24"/>
      <c r="AZ601" s="24"/>
      <c r="BA601" s="24"/>
      <c r="BB601" s="24"/>
      <c r="BC601" s="12">
        <v>19.051000000000002</v>
      </c>
      <c r="BD601" s="12">
        <v>26.645</v>
      </c>
    </row>
    <row r="602" spans="2:56">
      <c r="B602" s="25" t="s">
        <v>134</v>
      </c>
      <c r="C602" s="15">
        <v>30.59</v>
      </c>
      <c r="D602" s="4">
        <f t="shared" si="288"/>
        <v>582.40300999999999</v>
      </c>
      <c r="E602" s="15">
        <v>47.26</v>
      </c>
      <c r="F602" s="15">
        <f t="shared" si="289"/>
        <v>899.78314</v>
      </c>
      <c r="G602" s="15">
        <v>43.59</v>
      </c>
      <c r="H602" s="15">
        <f t="shared" si="290"/>
        <v>829.91001000000017</v>
      </c>
      <c r="I602" s="18">
        <v>33.54</v>
      </c>
      <c r="J602" s="15">
        <f t="shared" si="291"/>
        <v>638.56806000000006</v>
      </c>
      <c r="K602" s="15">
        <v>26.86</v>
      </c>
      <c r="L602" s="15">
        <f t="shared" si="292"/>
        <v>511.38754</v>
      </c>
      <c r="M602" s="15">
        <v>13.26</v>
      </c>
      <c r="N602" s="15">
        <f t="shared" si="293"/>
        <v>252.45714000000001</v>
      </c>
      <c r="O602" s="16">
        <v>24.88</v>
      </c>
      <c r="P602" s="15">
        <f t="shared" si="294"/>
        <v>663.4251999999999</v>
      </c>
      <c r="Q602" s="11">
        <v>46.86</v>
      </c>
      <c r="R602" s="15">
        <f t="shared" si="295"/>
        <v>1249.5219</v>
      </c>
      <c r="S602" s="11">
        <v>53.13</v>
      </c>
      <c r="T602" s="15">
        <f t="shared" si="296"/>
        <v>1416.71145</v>
      </c>
      <c r="U602" s="11">
        <v>35.42</v>
      </c>
      <c r="V602" s="15">
        <f t="shared" si="297"/>
        <v>944.47429999999997</v>
      </c>
      <c r="W602" s="11">
        <v>57.85</v>
      </c>
      <c r="X602" s="15">
        <f t="shared" si="298"/>
        <v>1542.57025</v>
      </c>
      <c r="Y602" s="11">
        <v>39.42</v>
      </c>
      <c r="Z602" s="15">
        <f t="shared" si="299"/>
        <v>1051.1342999999999</v>
      </c>
      <c r="AA602" s="19">
        <v>66.872</v>
      </c>
      <c r="AB602" s="15">
        <f t="shared" si="300"/>
        <v>17831.418799999999</v>
      </c>
      <c r="AC602" s="19">
        <v>81.819000000000003</v>
      </c>
      <c r="AD602" s="15">
        <f t="shared" si="301"/>
        <v>21817.036349999998</v>
      </c>
      <c r="AE602" s="20">
        <v>52</v>
      </c>
      <c r="AF602" s="15">
        <f t="shared" si="302"/>
        <v>13865.8</v>
      </c>
      <c r="AG602" s="22">
        <v>98.85</v>
      </c>
      <c r="AH602" s="15">
        <f t="shared" si="303"/>
        <v>18820.051500000001</v>
      </c>
      <c r="AI602" s="22">
        <v>106.73</v>
      </c>
      <c r="AJ602" s="15">
        <f t="shared" si="304"/>
        <v>20320.324700000005</v>
      </c>
      <c r="AK602" s="20">
        <v>148.5</v>
      </c>
      <c r="AL602" s="15">
        <f t="shared" si="305"/>
        <v>28272.915000000001</v>
      </c>
      <c r="AM602" s="29">
        <v>958.7</v>
      </c>
      <c r="AN602" s="15">
        <f t="shared" si="306"/>
        <v>18252.689300000002</v>
      </c>
      <c r="AO602" s="22">
        <v>179.3</v>
      </c>
      <c r="AP602" s="15">
        <f t="shared" si="307"/>
        <v>4781.0344999999998</v>
      </c>
      <c r="AQ602" s="24">
        <f t="shared" si="308"/>
        <v>0.3653999999999975</v>
      </c>
      <c r="AR602" s="24">
        <f t="shared" si="309"/>
        <v>0.37849999999999895</v>
      </c>
      <c r="AS602" s="24">
        <f t="shared" si="310"/>
        <v>0.26210000000000022</v>
      </c>
      <c r="AT602" s="24">
        <f t="shared" si="311"/>
        <v>0.42709999999999937</v>
      </c>
      <c r="AU602" s="24">
        <f t="shared" si="312"/>
        <v>0.49949999999999761</v>
      </c>
      <c r="AV602" s="24">
        <f t="shared" si="313"/>
        <v>0.39610000000000056</v>
      </c>
      <c r="AW602" s="24">
        <f t="shared" si="314"/>
        <v>0.64219999999999899</v>
      </c>
      <c r="AX602" s="24">
        <f t="shared" si="315"/>
        <v>0.55359999999999943</v>
      </c>
      <c r="AY602" s="24"/>
      <c r="AZ602" s="24"/>
      <c r="BA602" s="24"/>
      <c r="BB602" s="24"/>
      <c r="BC602" s="12">
        <v>19.039000000000001</v>
      </c>
      <c r="BD602" s="12">
        <v>26.664999999999999</v>
      </c>
    </row>
    <row r="603" spans="2:56">
      <c r="B603" s="25" t="s">
        <v>135</v>
      </c>
      <c r="C603" s="11">
        <v>30.9</v>
      </c>
      <c r="D603" s="4">
        <f t="shared" si="288"/>
        <v>588.86130000000003</v>
      </c>
      <c r="E603" s="11">
        <v>47.21</v>
      </c>
      <c r="F603" s="15">
        <f t="shared" si="289"/>
        <v>899.68097000000012</v>
      </c>
      <c r="G603" s="11">
        <v>44.16</v>
      </c>
      <c r="H603" s="15">
        <f t="shared" si="290"/>
        <v>841.55712000000005</v>
      </c>
      <c r="I603" s="11">
        <v>33.770000000000003</v>
      </c>
      <c r="J603" s="15">
        <f t="shared" si="291"/>
        <v>643.55489000000011</v>
      </c>
      <c r="K603" s="11">
        <v>27.085000000000001</v>
      </c>
      <c r="L603" s="15">
        <f t="shared" si="292"/>
        <v>516.15884500000004</v>
      </c>
      <c r="M603" s="11">
        <v>13.39</v>
      </c>
      <c r="N603" s="15">
        <f t="shared" si="293"/>
        <v>255.17323000000005</v>
      </c>
      <c r="O603" s="16">
        <v>25.41</v>
      </c>
      <c r="P603" s="15">
        <f t="shared" si="294"/>
        <v>677.25272999999993</v>
      </c>
      <c r="Q603" s="11">
        <v>48.07</v>
      </c>
      <c r="R603" s="15">
        <f t="shared" si="295"/>
        <v>1281.2097099999999</v>
      </c>
      <c r="S603" s="11">
        <v>53.55</v>
      </c>
      <c r="T603" s="15">
        <f t="shared" si="296"/>
        <v>1427.2681499999999</v>
      </c>
      <c r="U603" s="11">
        <v>34.44</v>
      </c>
      <c r="V603" s="15">
        <f t="shared" si="297"/>
        <v>917.92931999999985</v>
      </c>
      <c r="W603" s="11">
        <v>58.7</v>
      </c>
      <c r="X603" s="15">
        <f t="shared" si="298"/>
        <v>1564.5310999999999</v>
      </c>
      <c r="Y603" s="11">
        <v>39.9</v>
      </c>
      <c r="Z603" s="15">
        <f t="shared" si="299"/>
        <v>1063.4547</v>
      </c>
      <c r="AA603" s="19">
        <v>66.694999999999993</v>
      </c>
      <c r="AB603" s="15">
        <f t="shared" si="300"/>
        <v>17776.218349999996</v>
      </c>
      <c r="AC603" s="19">
        <v>81.841999999999999</v>
      </c>
      <c r="AD603" s="15">
        <f t="shared" si="301"/>
        <v>21813.348259999999</v>
      </c>
      <c r="AE603" s="20">
        <v>52</v>
      </c>
      <c r="AF603" s="15">
        <f t="shared" si="302"/>
        <v>13859.56</v>
      </c>
      <c r="AG603" s="22">
        <v>98.95</v>
      </c>
      <c r="AH603" s="15">
        <f t="shared" si="303"/>
        <v>18856.901500000004</v>
      </c>
      <c r="AI603" s="22">
        <v>106.59</v>
      </c>
      <c r="AJ603" s="15">
        <f t="shared" si="304"/>
        <v>20312.856300000003</v>
      </c>
      <c r="AK603" s="20">
        <v>148.5</v>
      </c>
      <c r="AL603" s="15">
        <f t="shared" si="305"/>
        <v>28299.645000000004</v>
      </c>
      <c r="AM603" s="29">
        <v>952.5</v>
      </c>
      <c r="AN603" s="15">
        <f t="shared" si="306"/>
        <v>18151.792500000003</v>
      </c>
      <c r="AO603" s="22">
        <v>183.2</v>
      </c>
      <c r="AP603" s="15">
        <f t="shared" si="307"/>
        <v>4882.8295999999991</v>
      </c>
      <c r="AQ603" s="24">
        <f t="shared" si="308"/>
        <v>0.34739999999999682</v>
      </c>
      <c r="AR603" s="24">
        <f t="shared" si="309"/>
        <v>0.36049999999999827</v>
      </c>
      <c r="AS603" s="24">
        <f t="shared" si="310"/>
        <v>0.27410000000000068</v>
      </c>
      <c r="AT603" s="24">
        <f t="shared" si="311"/>
        <v>0.40909999999999869</v>
      </c>
      <c r="AU603" s="24">
        <f t="shared" si="312"/>
        <v>0.48149999999999693</v>
      </c>
      <c r="AV603" s="24">
        <f t="shared" si="313"/>
        <v>0.40810000000000102</v>
      </c>
      <c r="AW603" s="24">
        <f t="shared" si="314"/>
        <v>0.62419999999999831</v>
      </c>
      <c r="AX603" s="24">
        <f t="shared" si="315"/>
        <v>0.56559999999999988</v>
      </c>
      <c r="AY603" s="24"/>
      <c r="AZ603" s="24"/>
      <c r="BA603" s="24"/>
      <c r="BB603" s="24"/>
      <c r="BC603" s="12">
        <v>19.057000000000002</v>
      </c>
      <c r="BD603" s="12">
        <v>26.652999999999999</v>
      </c>
    </row>
    <row r="604" spans="2:56">
      <c r="B604" s="25" t="s">
        <v>136</v>
      </c>
      <c r="C604" s="11">
        <v>30.43</v>
      </c>
      <c r="D604" s="4">
        <f t="shared" si="288"/>
        <v>588.75963999999999</v>
      </c>
      <c r="E604" s="11">
        <v>46.63</v>
      </c>
      <c r="F604" s="15">
        <f t="shared" si="289"/>
        <v>902.19723999999997</v>
      </c>
      <c r="G604" s="11">
        <v>43.57</v>
      </c>
      <c r="H604" s="15">
        <f t="shared" si="290"/>
        <v>842.99235999999996</v>
      </c>
      <c r="I604" s="11">
        <v>33.71</v>
      </c>
      <c r="J604" s="15">
        <f t="shared" si="291"/>
        <v>652.22108000000003</v>
      </c>
      <c r="K604" s="11">
        <v>27.204999999999998</v>
      </c>
      <c r="L604" s="15">
        <f t="shared" si="292"/>
        <v>526.3623399999999</v>
      </c>
      <c r="M604" s="11">
        <v>12.99</v>
      </c>
      <c r="N604" s="15">
        <f t="shared" si="293"/>
        <v>251.33051999999998</v>
      </c>
      <c r="O604" s="16">
        <v>26.164999999999999</v>
      </c>
      <c r="P604" s="15">
        <f t="shared" si="294"/>
        <v>699.99224500000003</v>
      </c>
      <c r="Q604" s="11">
        <v>48.35</v>
      </c>
      <c r="R604" s="15">
        <f t="shared" si="295"/>
        <v>1293.50755</v>
      </c>
      <c r="S604" s="11">
        <v>53.43</v>
      </c>
      <c r="T604" s="15">
        <f t="shared" si="296"/>
        <v>1429.4127900000001</v>
      </c>
      <c r="U604" s="11">
        <v>35.58</v>
      </c>
      <c r="V604" s="15">
        <f t="shared" si="297"/>
        <v>951.87173999999993</v>
      </c>
      <c r="W604" s="11">
        <v>58.06</v>
      </c>
      <c r="X604" s="15">
        <f t="shared" si="298"/>
        <v>1553.27918</v>
      </c>
      <c r="Y604" s="11">
        <v>39.46</v>
      </c>
      <c r="Z604" s="15">
        <f t="shared" si="299"/>
        <v>1055.67338</v>
      </c>
      <c r="AA604" s="19">
        <v>66.593000000000004</v>
      </c>
      <c r="AB604" s="15">
        <f t="shared" si="300"/>
        <v>17815.62529</v>
      </c>
      <c r="AC604" s="19">
        <v>81.838999999999999</v>
      </c>
      <c r="AD604" s="15">
        <f t="shared" si="301"/>
        <v>21894.38767</v>
      </c>
      <c r="AE604" s="20">
        <v>52</v>
      </c>
      <c r="AF604" s="15">
        <f t="shared" si="302"/>
        <v>13911.56</v>
      </c>
      <c r="AG604" s="22">
        <v>98.95</v>
      </c>
      <c r="AH604" s="15">
        <f t="shared" si="303"/>
        <v>19144.846000000001</v>
      </c>
      <c r="AI604" s="22">
        <v>106.57</v>
      </c>
      <c r="AJ604" s="15">
        <f t="shared" si="304"/>
        <v>20619.163599999996</v>
      </c>
      <c r="AK604" s="20">
        <v>146.5</v>
      </c>
      <c r="AL604" s="15">
        <f t="shared" si="305"/>
        <v>28344.82</v>
      </c>
      <c r="AM604" s="29">
        <v>950.1</v>
      </c>
      <c r="AN604" s="15">
        <f t="shared" si="306"/>
        <v>18382.534800000001</v>
      </c>
      <c r="AO604" s="22">
        <v>185.5</v>
      </c>
      <c r="AP604" s="15">
        <f t="shared" si="307"/>
        <v>4962.6814999999997</v>
      </c>
      <c r="AQ604" s="24">
        <f t="shared" si="308"/>
        <v>5.6400000000000006E-2</v>
      </c>
      <c r="AR604" s="24">
        <f t="shared" si="309"/>
        <v>6.950000000000145E-2</v>
      </c>
      <c r="AS604" s="24">
        <f t="shared" si="310"/>
        <v>0.17409999999999926</v>
      </c>
      <c r="AT604" s="24">
        <f t="shared" si="311"/>
        <v>0.11810000000000187</v>
      </c>
      <c r="AU604" s="24">
        <f t="shared" si="312"/>
        <v>0.19050000000000011</v>
      </c>
      <c r="AV604" s="24">
        <f t="shared" si="313"/>
        <v>0.3080999999999996</v>
      </c>
      <c r="AW604" s="24">
        <f t="shared" si="314"/>
        <v>0.33320000000000149</v>
      </c>
      <c r="AX604" s="24">
        <f t="shared" si="315"/>
        <v>0.46559999999999846</v>
      </c>
      <c r="AY604" s="24"/>
      <c r="AZ604" s="24"/>
      <c r="BA604" s="24"/>
      <c r="BB604" s="24"/>
      <c r="BC604" s="12">
        <v>19.347999999999999</v>
      </c>
      <c r="BD604" s="12">
        <v>26.753</v>
      </c>
    </row>
    <row r="605" spans="2:56">
      <c r="B605" s="25" t="s">
        <v>137</v>
      </c>
      <c r="C605" s="11">
        <v>30</v>
      </c>
      <c r="D605" s="4">
        <f t="shared" si="288"/>
        <v>579.31499999999994</v>
      </c>
      <c r="E605" s="11">
        <v>46.9</v>
      </c>
      <c r="F605" s="15">
        <f t="shared" si="289"/>
        <v>905.66244999999981</v>
      </c>
      <c r="G605" s="11">
        <v>44.32</v>
      </c>
      <c r="H605" s="15">
        <f t="shared" si="290"/>
        <v>855.8413599999999</v>
      </c>
      <c r="I605" s="11">
        <v>33.5</v>
      </c>
      <c r="J605" s="15">
        <f t="shared" si="291"/>
        <v>646.90174999999988</v>
      </c>
      <c r="K605" s="11">
        <v>27.555</v>
      </c>
      <c r="L605" s="15">
        <f t="shared" si="292"/>
        <v>532.10082749999992</v>
      </c>
      <c r="M605" s="11">
        <v>13.19</v>
      </c>
      <c r="N605" s="15">
        <f t="shared" si="293"/>
        <v>254.70549499999996</v>
      </c>
      <c r="O605" s="16">
        <v>25.405000000000001</v>
      </c>
      <c r="P605" s="15">
        <f t="shared" si="294"/>
        <v>683.36909500000002</v>
      </c>
      <c r="Q605" s="11">
        <v>46.545000000000002</v>
      </c>
      <c r="R605" s="15">
        <f t="shared" si="295"/>
        <v>1252.0139550000001</v>
      </c>
      <c r="S605" s="11">
        <v>52.94</v>
      </c>
      <c r="T605" s="15">
        <f t="shared" si="296"/>
        <v>1424.03306</v>
      </c>
      <c r="U605" s="11">
        <v>34.85</v>
      </c>
      <c r="V605" s="15">
        <f t="shared" si="297"/>
        <v>937.43015000000003</v>
      </c>
      <c r="W605" s="11">
        <v>58.75</v>
      </c>
      <c r="X605" s="15">
        <f t="shared" si="298"/>
        <v>1580.3162500000001</v>
      </c>
      <c r="Y605" s="11">
        <v>38.89</v>
      </c>
      <c r="Z605" s="15">
        <f t="shared" si="299"/>
        <v>1046.10211</v>
      </c>
      <c r="AA605" s="19">
        <v>66.625</v>
      </c>
      <c r="AB605" s="15">
        <f t="shared" si="300"/>
        <v>17921.458750000002</v>
      </c>
      <c r="AC605" s="19">
        <v>81.016999999999996</v>
      </c>
      <c r="AD605" s="15">
        <f t="shared" si="301"/>
        <v>21792.76283</v>
      </c>
      <c r="AE605" s="20">
        <v>52</v>
      </c>
      <c r="AF605" s="15">
        <f t="shared" si="302"/>
        <v>13987.48</v>
      </c>
      <c r="AG605" s="22">
        <v>98.95</v>
      </c>
      <c r="AH605" s="15">
        <f t="shared" si="303"/>
        <v>19107.739749999997</v>
      </c>
      <c r="AI605" s="22">
        <v>106.75</v>
      </c>
      <c r="AJ605" s="15">
        <f t="shared" si="304"/>
        <v>20613.958749999998</v>
      </c>
      <c r="AK605" s="20">
        <v>148</v>
      </c>
      <c r="AL605" s="15">
        <f t="shared" si="305"/>
        <v>28579.539999999997</v>
      </c>
      <c r="AM605" s="29">
        <v>959.3</v>
      </c>
      <c r="AN605" s="15">
        <f t="shared" si="306"/>
        <v>18524.562649999996</v>
      </c>
      <c r="AO605" s="22">
        <v>186.8</v>
      </c>
      <c r="AP605" s="15">
        <f t="shared" si="307"/>
        <v>5024.7332000000006</v>
      </c>
      <c r="AQ605" s="24">
        <f t="shared" si="308"/>
        <v>9.3900000000001427E-2</v>
      </c>
      <c r="AR605" s="24">
        <f t="shared" si="309"/>
        <v>0.10700000000000287</v>
      </c>
      <c r="AS605" s="24">
        <f t="shared" si="310"/>
        <v>2.809999999999846E-2</v>
      </c>
      <c r="AT605" s="24">
        <f t="shared" si="311"/>
        <v>0.15560000000000329</v>
      </c>
      <c r="AU605" s="24">
        <f t="shared" si="312"/>
        <v>0.22800000000000153</v>
      </c>
      <c r="AV605" s="24">
        <f t="shared" si="313"/>
        <v>0.1620999999999988</v>
      </c>
      <c r="AW605" s="24">
        <f t="shared" si="314"/>
        <v>0.37070000000000292</v>
      </c>
      <c r="AX605" s="24">
        <f t="shared" si="315"/>
        <v>0.31959999999999766</v>
      </c>
      <c r="AY605" s="24"/>
      <c r="AZ605" s="24"/>
      <c r="BA605" s="24"/>
      <c r="BB605" s="24"/>
      <c r="BC605" s="12">
        <v>19.310499999999998</v>
      </c>
      <c r="BD605" s="12">
        <v>26.899000000000001</v>
      </c>
    </row>
    <row r="606" spans="2:56">
      <c r="B606" s="25" t="s">
        <v>138</v>
      </c>
      <c r="C606" s="11">
        <v>29.93</v>
      </c>
      <c r="D606" s="4">
        <f t="shared" si="288"/>
        <v>569.80733999999995</v>
      </c>
      <c r="E606" s="11">
        <v>49.16</v>
      </c>
      <c r="F606" s="15">
        <f t="shared" si="289"/>
        <v>935.90807999999993</v>
      </c>
      <c r="G606" s="11">
        <v>44.85</v>
      </c>
      <c r="H606" s="15">
        <f t="shared" si="290"/>
        <v>853.85430000000008</v>
      </c>
      <c r="I606" s="11">
        <v>33.71</v>
      </c>
      <c r="J606" s="15">
        <f t="shared" si="291"/>
        <v>641.77098000000001</v>
      </c>
      <c r="K606" s="11">
        <v>28.524999999999999</v>
      </c>
      <c r="L606" s="15">
        <f t="shared" si="292"/>
        <v>543.05894999999998</v>
      </c>
      <c r="M606" s="11">
        <v>13.48</v>
      </c>
      <c r="N606" s="15">
        <f t="shared" si="293"/>
        <v>256.63224000000002</v>
      </c>
      <c r="O606" s="16">
        <v>25.395</v>
      </c>
      <c r="P606" s="15">
        <f t="shared" si="294"/>
        <v>684.09050999999999</v>
      </c>
      <c r="Q606" s="11">
        <v>47.3</v>
      </c>
      <c r="R606" s="15">
        <f t="shared" si="295"/>
        <v>1274.1673999999998</v>
      </c>
      <c r="S606" s="11">
        <v>51.72</v>
      </c>
      <c r="T606" s="15">
        <f t="shared" si="296"/>
        <v>1393.2333599999999</v>
      </c>
      <c r="U606" s="11">
        <v>34.01</v>
      </c>
      <c r="V606" s="15">
        <f t="shared" si="297"/>
        <v>916.16137999999989</v>
      </c>
      <c r="W606" s="11">
        <v>58.64</v>
      </c>
      <c r="X606" s="15">
        <f t="shared" si="298"/>
        <v>1579.6443199999999</v>
      </c>
      <c r="Y606" s="11">
        <v>40.159999999999997</v>
      </c>
      <c r="Z606" s="15">
        <f t="shared" si="299"/>
        <v>1081.83008</v>
      </c>
      <c r="AA606" s="19">
        <v>66.376000000000005</v>
      </c>
      <c r="AB606" s="15">
        <f t="shared" si="300"/>
        <v>17880.366880000001</v>
      </c>
      <c r="AC606" s="19">
        <v>80.861999999999995</v>
      </c>
      <c r="AD606" s="15">
        <f t="shared" si="301"/>
        <v>21782.605559999996</v>
      </c>
      <c r="AE606" s="20">
        <v>52</v>
      </c>
      <c r="AF606" s="15">
        <f t="shared" si="302"/>
        <v>14007.759999999998</v>
      </c>
      <c r="AG606" s="22">
        <v>98.95</v>
      </c>
      <c r="AH606" s="15">
        <f t="shared" si="303"/>
        <v>18838.101000000002</v>
      </c>
      <c r="AI606" s="22">
        <v>106.48</v>
      </c>
      <c r="AJ606" s="15">
        <f t="shared" si="304"/>
        <v>20271.662400000001</v>
      </c>
      <c r="AK606" s="20">
        <v>149.25</v>
      </c>
      <c r="AL606" s="15">
        <f t="shared" si="305"/>
        <v>28414.215</v>
      </c>
      <c r="AM606" s="29">
        <v>979.4</v>
      </c>
      <c r="AN606" s="15">
        <f t="shared" si="306"/>
        <v>18645.817200000001</v>
      </c>
      <c r="AO606" s="22">
        <v>189.5</v>
      </c>
      <c r="AP606" s="15">
        <f t="shared" si="307"/>
        <v>5104.7510000000002</v>
      </c>
      <c r="AQ606" s="24">
        <f t="shared" si="308"/>
        <v>0.36639999999999873</v>
      </c>
      <c r="AR606" s="24">
        <f t="shared" si="309"/>
        <v>0.37950000000000017</v>
      </c>
      <c r="AS606" s="24">
        <f t="shared" si="310"/>
        <v>-1.0899999999999466E-2</v>
      </c>
      <c r="AT606" s="24">
        <f t="shared" si="311"/>
        <v>0.42810000000000059</v>
      </c>
      <c r="AU606" s="24">
        <f t="shared" si="312"/>
        <v>0.50049999999999883</v>
      </c>
      <c r="AV606" s="24">
        <f t="shared" si="313"/>
        <v>0.12310000000000088</v>
      </c>
      <c r="AW606" s="24">
        <f t="shared" si="314"/>
        <v>0.64320000000000022</v>
      </c>
      <c r="AX606" s="24">
        <f t="shared" si="315"/>
        <v>0.28059999999999974</v>
      </c>
      <c r="AY606" s="24"/>
      <c r="AZ606" s="24"/>
      <c r="BA606" s="24"/>
      <c r="BB606" s="24"/>
      <c r="BC606" s="12">
        <v>19.038</v>
      </c>
      <c r="BD606" s="12">
        <v>26.937999999999999</v>
      </c>
    </row>
    <row r="607" spans="2:56">
      <c r="B607" s="25" t="s">
        <v>139</v>
      </c>
      <c r="C607" s="11">
        <v>31.3</v>
      </c>
      <c r="D607" s="4">
        <f t="shared" si="288"/>
        <v>590.17714999999998</v>
      </c>
      <c r="E607" s="11">
        <v>49.02</v>
      </c>
      <c r="F607" s="15">
        <f t="shared" si="289"/>
        <v>924.29660999999999</v>
      </c>
      <c r="G607" s="11">
        <v>47.7</v>
      </c>
      <c r="H607" s="15">
        <f t="shared" si="290"/>
        <v>899.40735000000006</v>
      </c>
      <c r="I607" s="11">
        <v>34.21</v>
      </c>
      <c r="J607" s="15">
        <f t="shared" si="291"/>
        <v>645.04665499999999</v>
      </c>
      <c r="K607" s="11">
        <v>29.63</v>
      </c>
      <c r="L607" s="15">
        <f t="shared" si="292"/>
        <v>558.68846499999995</v>
      </c>
      <c r="M607" s="11">
        <v>13.86</v>
      </c>
      <c r="N607" s="15">
        <f t="shared" si="293"/>
        <v>261.33722999999998</v>
      </c>
      <c r="O607" s="16">
        <v>26.92</v>
      </c>
      <c r="P607" s="15">
        <f t="shared" si="294"/>
        <v>718.3871200000001</v>
      </c>
      <c r="Q607" s="11">
        <v>49.255000000000003</v>
      </c>
      <c r="R607" s="15">
        <f t="shared" si="295"/>
        <v>1314.41893</v>
      </c>
      <c r="S607" s="11">
        <v>54.44</v>
      </c>
      <c r="T607" s="15">
        <f t="shared" si="296"/>
        <v>1452.78584</v>
      </c>
      <c r="U607" s="11">
        <v>36.04</v>
      </c>
      <c r="V607" s="15">
        <f t="shared" si="297"/>
        <v>961.76343999999995</v>
      </c>
      <c r="W607" s="11">
        <v>60</v>
      </c>
      <c r="X607" s="15">
        <f t="shared" si="298"/>
        <v>1601.16</v>
      </c>
      <c r="Y607" s="11">
        <v>40.56</v>
      </c>
      <c r="Z607" s="15">
        <f t="shared" si="299"/>
        <v>1082.3841600000001</v>
      </c>
      <c r="AA607" s="19">
        <v>66.385000000000005</v>
      </c>
      <c r="AB607" s="15">
        <f t="shared" si="300"/>
        <v>17715.501100000001</v>
      </c>
      <c r="AC607" s="19">
        <v>80.341999999999999</v>
      </c>
      <c r="AD607" s="15">
        <f t="shared" si="301"/>
        <v>21440.066120000003</v>
      </c>
      <c r="AE607" s="20">
        <v>52</v>
      </c>
      <c r="AF607" s="15">
        <f t="shared" si="302"/>
        <v>13876.720000000001</v>
      </c>
      <c r="AG607" s="22">
        <v>98.95</v>
      </c>
      <c r="AH607" s="15">
        <f t="shared" si="303"/>
        <v>18657.517250000001</v>
      </c>
      <c r="AI607" s="22">
        <v>106.87</v>
      </c>
      <c r="AJ607" s="15">
        <f t="shared" si="304"/>
        <v>20150.87285</v>
      </c>
      <c r="AK607" s="20">
        <v>150</v>
      </c>
      <c r="AL607" s="15">
        <f t="shared" si="305"/>
        <v>28283.25</v>
      </c>
      <c r="AM607" s="29">
        <v>974.4</v>
      </c>
      <c r="AN607" s="15">
        <f t="shared" si="306"/>
        <v>18372.799199999998</v>
      </c>
      <c r="AO607" s="22">
        <v>192.23</v>
      </c>
      <c r="AP607" s="15">
        <f t="shared" si="307"/>
        <v>5129.8497799999996</v>
      </c>
      <c r="AQ607" s="24">
        <f t="shared" si="308"/>
        <v>0.54889999999999972</v>
      </c>
      <c r="AR607" s="24">
        <f t="shared" si="309"/>
        <v>0.56200000000000117</v>
      </c>
      <c r="AS607" s="24">
        <f t="shared" si="310"/>
        <v>0.24109999999999943</v>
      </c>
      <c r="AT607" s="24">
        <f t="shared" si="311"/>
        <v>0.61060000000000159</v>
      </c>
      <c r="AU607" s="24">
        <f t="shared" si="312"/>
        <v>0.68299999999999983</v>
      </c>
      <c r="AV607" s="24">
        <f t="shared" si="313"/>
        <v>0.37509999999999977</v>
      </c>
      <c r="AW607" s="24">
        <f t="shared" si="314"/>
        <v>0.82570000000000121</v>
      </c>
      <c r="AX607" s="24">
        <f t="shared" si="315"/>
        <v>0.53259999999999863</v>
      </c>
      <c r="AY607" s="24"/>
      <c r="AZ607" s="24"/>
      <c r="BA607" s="24"/>
      <c r="BB607" s="24"/>
      <c r="BC607" s="12">
        <v>18.855499999999999</v>
      </c>
      <c r="BD607" s="12">
        <v>26.686</v>
      </c>
    </row>
    <row r="608" spans="2:56">
      <c r="B608" s="25" t="s">
        <v>140</v>
      </c>
      <c r="C608" s="11">
        <v>31.22</v>
      </c>
      <c r="D608" s="4">
        <f t="shared" si="288"/>
        <v>584.73499000000004</v>
      </c>
      <c r="E608" s="11">
        <v>49.66</v>
      </c>
      <c r="F608" s="15">
        <f t="shared" si="289"/>
        <v>930.10697000000005</v>
      </c>
      <c r="G608" s="11">
        <v>49.2</v>
      </c>
      <c r="H608" s="15">
        <f t="shared" si="290"/>
        <v>921.49140000000011</v>
      </c>
      <c r="I608" s="11">
        <v>33.96</v>
      </c>
      <c r="J608" s="15">
        <f t="shared" si="291"/>
        <v>636.05382000000009</v>
      </c>
      <c r="K608" s="11">
        <v>28.914999999999999</v>
      </c>
      <c r="L608" s="15">
        <f t="shared" si="292"/>
        <v>541.56349250000005</v>
      </c>
      <c r="M608" s="11">
        <v>13.8</v>
      </c>
      <c r="N608" s="15">
        <f t="shared" si="293"/>
        <v>258.46710000000002</v>
      </c>
      <c r="O608" s="16">
        <v>27.48</v>
      </c>
      <c r="P608" s="15">
        <f t="shared" si="294"/>
        <v>736.25789999999995</v>
      </c>
      <c r="Q608" s="11">
        <v>48.28</v>
      </c>
      <c r="R608" s="15">
        <f t="shared" si="295"/>
        <v>1293.5418999999999</v>
      </c>
      <c r="S608" s="11">
        <v>54.5</v>
      </c>
      <c r="T608" s="15">
        <f t="shared" si="296"/>
        <v>1460.1912499999999</v>
      </c>
      <c r="U608" s="11">
        <v>37.200000000000003</v>
      </c>
      <c r="V608" s="15">
        <f t="shared" si="297"/>
        <v>996.68099999999993</v>
      </c>
      <c r="W608" s="11">
        <v>60.91</v>
      </c>
      <c r="X608" s="15">
        <f t="shared" si="298"/>
        <v>1631.9311749999997</v>
      </c>
      <c r="Y608" s="11">
        <v>40.06</v>
      </c>
      <c r="Z608" s="15">
        <f t="shared" si="299"/>
        <v>1073.30755</v>
      </c>
      <c r="AA608" s="19">
        <v>66.075000000000003</v>
      </c>
      <c r="AB608" s="15">
        <f t="shared" si="300"/>
        <v>17703.144375</v>
      </c>
      <c r="AC608" s="19">
        <v>80.314999999999998</v>
      </c>
      <c r="AD608" s="15">
        <f t="shared" si="301"/>
        <v>21518.396374999997</v>
      </c>
      <c r="AE608" s="20">
        <v>52</v>
      </c>
      <c r="AF608" s="15">
        <f t="shared" si="302"/>
        <v>13932.099999999999</v>
      </c>
      <c r="AG608" s="22">
        <v>96.32</v>
      </c>
      <c r="AH608" s="15">
        <f t="shared" si="303"/>
        <v>18040.254400000002</v>
      </c>
      <c r="AI608" s="22">
        <v>107.09</v>
      </c>
      <c r="AJ608" s="15">
        <f t="shared" si="304"/>
        <v>20057.421550000003</v>
      </c>
      <c r="AK608" s="20">
        <v>149.5</v>
      </c>
      <c r="AL608" s="15">
        <f t="shared" si="305"/>
        <v>28000.602500000005</v>
      </c>
      <c r="AM608" s="29">
        <v>981.6</v>
      </c>
      <c r="AN608" s="15">
        <f t="shared" si="306"/>
        <v>18384.877200000003</v>
      </c>
      <c r="AO608" s="22">
        <v>193.7</v>
      </c>
      <c r="AP608" s="15">
        <f t="shared" si="307"/>
        <v>5189.7072499999995</v>
      </c>
      <c r="AQ608" s="24">
        <f t="shared" si="308"/>
        <v>0.67489999999999739</v>
      </c>
      <c r="AR608" s="24">
        <f t="shared" si="309"/>
        <v>0.68799999999999883</v>
      </c>
      <c r="AS608" s="24">
        <f t="shared" si="310"/>
        <v>0.1346000000000025</v>
      </c>
      <c r="AT608" s="24">
        <f t="shared" si="311"/>
        <v>0.73659999999999926</v>
      </c>
      <c r="AU608" s="24">
        <f t="shared" si="312"/>
        <v>0.8089999999999975</v>
      </c>
      <c r="AV608" s="24">
        <f t="shared" si="313"/>
        <v>0.26860000000000284</v>
      </c>
      <c r="AW608" s="24">
        <f t="shared" si="314"/>
        <v>0.95169999999999888</v>
      </c>
      <c r="AX608" s="24">
        <f t="shared" si="315"/>
        <v>0.4261000000000017</v>
      </c>
      <c r="AY608" s="24"/>
      <c r="AZ608" s="24"/>
      <c r="BA608" s="24"/>
      <c r="BB608" s="24"/>
      <c r="BC608" s="12">
        <v>18.729500000000002</v>
      </c>
      <c r="BD608" s="12">
        <v>26.792499999999997</v>
      </c>
    </row>
    <row r="609" spans="2:56">
      <c r="B609" s="25" t="s">
        <v>141</v>
      </c>
      <c r="C609" s="11">
        <v>30.37</v>
      </c>
      <c r="D609" s="4">
        <f t="shared" si="288"/>
        <v>577.36407000000008</v>
      </c>
      <c r="E609" s="11">
        <v>49.09</v>
      </c>
      <c r="F609" s="15">
        <f t="shared" si="289"/>
        <v>933.24999000000025</v>
      </c>
      <c r="G609" s="11">
        <v>48.37</v>
      </c>
      <c r="H609" s="15">
        <f t="shared" si="290"/>
        <v>919.56207000000006</v>
      </c>
      <c r="I609" s="11">
        <v>33.28</v>
      </c>
      <c r="J609" s="15">
        <f t="shared" si="291"/>
        <v>632.68608000000006</v>
      </c>
      <c r="K609" s="11">
        <v>29.085000000000001</v>
      </c>
      <c r="L609" s="15">
        <f t="shared" si="292"/>
        <v>552.93493500000011</v>
      </c>
      <c r="M609" s="11">
        <v>13.5</v>
      </c>
      <c r="N609" s="15">
        <f t="shared" si="293"/>
        <v>256.64850000000001</v>
      </c>
      <c r="O609" s="16">
        <v>27.105</v>
      </c>
      <c r="P609" s="15">
        <f t="shared" si="294"/>
        <v>728.47397999999998</v>
      </c>
      <c r="Q609" s="11">
        <v>46.41</v>
      </c>
      <c r="R609" s="15">
        <f t="shared" si="295"/>
        <v>1247.3151599999999</v>
      </c>
      <c r="S609" s="11">
        <v>53.1</v>
      </c>
      <c r="T609" s="15">
        <f t="shared" si="296"/>
        <v>1427.1155999999999</v>
      </c>
      <c r="U609" s="11">
        <v>35.1</v>
      </c>
      <c r="V609" s="15">
        <f t="shared" si="297"/>
        <v>943.34759999999994</v>
      </c>
      <c r="W609" s="11">
        <v>61.2</v>
      </c>
      <c r="X609" s="15">
        <f t="shared" si="298"/>
        <v>1644.8111999999999</v>
      </c>
      <c r="Y609" s="11">
        <v>40.5</v>
      </c>
      <c r="Z609" s="15">
        <f t="shared" si="299"/>
        <v>1088.4779999999998</v>
      </c>
      <c r="AA609" s="19">
        <v>66.174999999999997</v>
      </c>
      <c r="AB609" s="15">
        <f t="shared" si="300"/>
        <v>17785.192999999996</v>
      </c>
      <c r="AC609" s="19">
        <v>80.472999999999999</v>
      </c>
      <c r="AD609" s="15">
        <f t="shared" si="301"/>
        <v>21627.923479999998</v>
      </c>
      <c r="AE609" s="20">
        <v>52</v>
      </c>
      <c r="AF609" s="15">
        <f t="shared" si="302"/>
        <v>13975.519999999999</v>
      </c>
      <c r="AG609" s="22">
        <v>96.33</v>
      </c>
      <c r="AH609" s="15">
        <f t="shared" si="303"/>
        <v>18313.296300000002</v>
      </c>
      <c r="AI609" s="22">
        <v>106.83</v>
      </c>
      <c r="AJ609" s="15">
        <f t="shared" si="304"/>
        <v>20309.451300000004</v>
      </c>
      <c r="AK609" s="20">
        <v>149.75</v>
      </c>
      <c r="AL609" s="15">
        <f t="shared" si="305"/>
        <v>28468.972500000003</v>
      </c>
      <c r="AM609" s="29">
        <v>963.2</v>
      </c>
      <c r="AN609" s="15">
        <f t="shared" si="306"/>
        <v>18311.395200000003</v>
      </c>
      <c r="AO609" s="22">
        <v>190</v>
      </c>
      <c r="AP609" s="15">
        <f t="shared" si="307"/>
        <v>5106.4399999999996</v>
      </c>
      <c r="AQ609" s="24">
        <f t="shared" si="308"/>
        <v>0.3933999999999962</v>
      </c>
      <c r="AR609" s="24">
        <f t="shared" si="309"/>
        <v>0.40649999999999764</v>
      </c>
      <c r="AS609" s="24">
        <f t="shared" si="310"/>
        <v>5.11000000000017E-2</v>
      </c>
      <c r="AT609" s="24">
        <f t="shared" si="311"/>
        <v>0.45509999999999806</v>
      </c>
      <c r="AU609" s="24">
        <f t="shared" si="312"/>
        <v>0.52749999999999631</v>
      </c>
      <c r="AV609" s="24">
        <f t="shared" si="313"/>
        <v>0.18510000000000204</v>
      </c>
      <c r="AW609" s="24">
        <f t="shared" si="314"/>
        <v>0.67019999999999769</v>
      </c>
      <c r="AX609" s="24">
        <f t="shared" si="315"/>
        <v>0.3426000000000009</v>
      </c>
      <c r="AY609" s="24"/>
      <c r="AZ609" s="24"/>
      <c r="BA609" s="24"/>
      <c r="BB609" s="24"/>
      <c r="BC609" s="12">
        <v>19.011000000000003</v>
      </c>
      <c r="BD609" s="12">
        <v>26.875999999999998</v>
      </c>
    </row>
    <row r="610" spans="2:56">
      <c r="B610" s="25" t="s">
        <v>142</v>
      </c>
      <c r="C610" s="11">
        <v>30.2</v>
      </c>
      <c r="D610" s="4">
        <f t="shared" si="288"/>
        <v>574.16240000000005</v>
      </c>
      <c r="E610" s="11">
        <v>49.76</v>
      </c>
      <c r="F610" s="15">
        <f t="shared" si="289"/>
        <v>946.03711999999996</v>
      </c>
      <c r="G610" s="11">
        <v>50.57</v>
      </c>
      <c r="H610" s="15">
        <f t="shared" si="290"/>
        <v>961.43684000000007</v>
      </c>
      <c r="I610" s="11">
        <v>33.36</v>
      </c>
      <c r="J610" s="15">
        <f t="shared" si="291"/>
        <v>634.24032</v>
      </c>
      <c r="K610" s="11">
        <v>28.77</v>
      </c>
      <c r="L610" s="15">
        <f t="shared" si="292"/>
        <v>546.97523999999999</v>
      </c>
      <c r="M610" s="11">
        <v>13.75</v>
      </c>
      <c r="N610" s="15">
        <f t="shared" si="293"/>
        <v>261.41500000000002</v>
      </c>
      <c r="O610" s="16">
        <v>27.09</v>
      </c>
      <c r="P610" s="15">
        <f t="shared" si="294"/>
        <v>729.45242999999994</v>
      </c>
      <c r="Q610" s="11">
        <v>47.25</v>
      </c>
      <c r="R610" s="15">
        <f t="shared" si="295"/>
        <v>1272.3007499999999</v>
      </c>
      <c r="S610" s="11">
        <v>54.12</v>
      </c>
      <c r="T610" s="15">
        <f t="shared" si="296"/>
        <v>1457.2892399999998</v>
      </c>
      <c r="U610" s="11">
        <v>35.549999999999997</v>
      </c>
      <c r="V610" s="15">
        <f t="shared" si="297"/>
        <v>957.25484999999992</v>
      </c>
      <c r="W610" s="11">
        <v>60.55</v>
      </c>
      <c r="X610" s="15">
        <f t="shared" si="298"/>
        <v>1630.42985</v>
      </c>
      <c r="Y610" s="11">
        <v>42</v>
      </c>
      <c r="Z610" s="15">
        <f t="shared" si="299"/>
        <v>1130.934</v>
      </c>
      <c r="AA610" s="19">
        <v>66.018000000000001</v>
      </c>
      <c r="AB610" s="15">
        <f t="shared" si="300"/>
        <v>17776.666860000001</v>
      </c>
      <c r="AC610" s="19">
        <v>77.837000000000003</v>
      </c>
      <c r="AD610" s="15">
        <f t="shared" si="301"/>
        <v>20959.168990000002</v>
      </c>
      <c r="AE610" s="20">
        <v>52</v>
      </c>
      <c r="AF610" s="15">
        <f t="shared" si="302"/>
        <v>14002.039999999999</v>
      </c>
      <c r="AG610" s="22">
        <v>97.64</v>
      </c>
      <c r="AH610" s="15">
        <f t="shared" si="303"/>
        <v>18563.316800000001</v>
      </c>
      <c r="AI610" s="22">
        <v>106.95</v>
      </c>
      <c r="AJ610" s="15">
        <f t="shared" si="304"/>
        <v>20333.334000000003</v>
      </c>
      <c r="AK610" s="20">
        <v>149.25</v>
      </c>
      <c r="AL610" s="15">
        <f t="shared" si="305"/>
        <v>28375.410000000003</v>
      </c>
      <c r="AM610" s="29">
        <v>981.5</v>
      </c>
      <c r="AN610" s="15">
        <f t="shared" si="306"/>
        <v>18660.278000000002</v>
      </c>
      <c r="AO610" s="22">
        <v>195.7</v>
      </c>
      <c r="AP610" s="15">
        <f t="shared" si="307"/>
        <v>5269.6138999999994</v>
      </c>
      <c r="AQ610" s="24">
        <f t="shared" si="308"/>
        <v>0.39239999999999853</v>
      </c>
      <c r="AR610" s="24">
        <f t="shared" si="309"/>
        <v>0.40549999999999997</v>
      </c>
      <c r="AS610" s="24">
        <f t="shared" si="310"/>
        <v>9.9999999999766942E-5</v>
      </c>
      <c r="AT610" s="24">
        <f t="shared" si="311"/>
        <v>0.45410000000000039</v>
      </c>
      <c r="AU610" s="24">
        <f t="shared" si="312"/>
        <v>0.52649999999999864</v>
      </c>
      <c r="AV610" s="24">
        <f t="shared" si="313"/>
        <v>0.13410000000000011</v>
      </c>
      <c r="AW610" s="24">
        <f t="shared" si="314"/>
        <v>0.66920000000000002</v>
      </c>
      <c r="AX610" s="24">
        <f t="shared" si="315"/>
        <v>0.29159999999999897</v>
      </c>
      <c r="AY610" s="24"/>
      <c r="AZ610" s="24"/>
      <c r="BA610" s="24"/>
      <c r="BB610" s="24"/>
      <c r="BC610" s="12">
        <v>19.012</v>
      </c>
      <c r="BD610" s="12">
        <v>26.927</v>
      </c>
    </row>
    <row r="611" spans="2:56">
      <c r="B611" s="25" t="s">
        <v>143</v>
      </c>
      <c r="C611" s="11">
        <v>30.54</v>
      </c>
      <c r="D611" s="4">
        <f t="shared" si="288"/>
        <v>590.55197999999996</v>
      </c>
      <c r="E611" s="11">
        <v>49.44</v>
      </c>
      <c r="F611" s="15">
        <f t="shared" si="289"/>
        <v>956.02127999999993</v>
      </c>
      <c r="G611" s="11">
        <v>52.65</v>
      </c>
      <c r="H611" s="15">
        <f t="shared" si="290"/>
        <v>1018.0930499999999</v>
      </c>
      <c r="I611" s="11">
        <v>33.03</v>
      </c>
      <c r="J611" s="15">
        <f t="shared" si="291"/>
        <v>638.70110999999997</v>
      </c>
      <c r="K611" s="11">
        <v>29.145</v>
      </c>
      <c r="L611" s="15">
        <f t="shared" si="292"/>
        <v>563.576865</v>
      </c>
      <c r="M611" s="11">
        <v>13.54</v>
      </c>
      <c r="N611" s="15">
        <f t="shared" si="293"/>
        <v>261.82297999999997</v>
      </c>
      <c r="O611" s="16">
        <v>27.99</v>
      </c>
      <c r="P611" s="15">
        <f t="shared" si="294"/>
        <v>755.36613</v>
      </c>
      <c r="Q611" s="11">
        <v>48.37</v>
      </c>
      <c r="R611" s="15">
        <f t="shared" si="295"/>
        <v>1305.3611900000001</v>
      </c>
      <c r="S611" s="11">
        <v>54.62</v>
      </c>
      <c r="T611" s="15">
        <f t="shared" si="296"/>
        <v>1474.0299400000001</v>
      </c>
      <c r="U611" s="11">
        <v>35.67</v>
      </c>
      <c r="V611" s="15">
        <f t="shared" si="297"/>
        <v>962.62629000000015</v>
      </c>
      <c r="W611" s="11">
        <v>60.01</v>
      </c>
      <c r="X611" s="15">
        <f t="shared" si="298"/>
        <v>1619.4898700000001</v>
      </c>
      <c r="Y611" s="11">
        <v>41.38</v>
      </c>
      <c r="Z611" s="15">
        <f t="shared" si="299"/>
        <v>1116.7220600000001</v>
      </c>
      <c r="AA611" s="19">
        <v>65.911000000000001</v>
      </c>
      <c r="AB611" s="15">
        <f t="shared" si="300"/>
        <v>17787.401570000002</v>
      </c>
      <c r="AC611" s="19">
        <v>78.293999999999997</v>
      </c>
      <c r="AD611" s="15">
        <f t="shared" si="301"/>
        <v>21129.201779999999</v>
      </c>
      <c r="AE611" s="20">
        <v>52</v>
      </c>
      <c r="AF611" s="15">
        <f t="shared" si="302"/>
        <v>14033.240000000002</v>
      </c>
      <c r="AG611" s="22">
        <v>97.01</v>
      </c>
      <c r="AH611" s="15">
        <f t="shared" si="303"/>
        <v>18758.823700000001</v>
      </c>
      <c r="AI611" s="22">
        <v>106.64</v>
      </c>
      <c r="AJ611" s="15">
        <f t="shared" si="304"/>
        <v>20620.976799999997</v>
      </c>
      <c r="AK611" s="20">
        <v>148.75</v>
      </c>
      <c r="AL611" s="15">
        <f t="shared" si="305"/>
        <v>28763.787499999999</v>
      </c>
      <c r="AM611" s="29">
        <v>955.2</v>
      </c>
      <c r="AN611" s="15">
        <f t="shared" si="306"/>
        <v>18470.702400000002</v>
      </c>
      <c r="AO611" s="22">
        <v>195.75</v>
      </c>
      <c r="AP611" s="15">
        <f t="shared" si="307"/>
        <v>5282.70525</v>
      </c>
      <c r="AQ611" s="24">
        <f t="shared" si="308"/>
        <v>6.7399999999999238E-2</v>
      </c>
      <c r="AR611" s="24">
        <f t="shared" si="309"/>
        <v>8.0500000000000682E-2</v>
      </c>
      <c r="AS611" s="24">
        <f t="shared" si="310"/>
        <v>-5.9900000000002507E-2</v>
      </c>
      <c r="AT611" s="24">
        <f t="shared" si="311"/>
        <v>0.1291000000000011</v>
      </c>
      <c r="AU611" s="24">
        <f t="shared" si="312"/>
        <v>0.20149999999999935</v>
      </c>
      <c r="AV611" s="24">
        <f t="shared" si="313"/>
        <v>7.4099999999997834E-2</v>
      </c>
      <c r="AW611" s="24">
        <f t="shared" si="314"/>
        <v>0.34420000000000073</v>
      </c>
      <c r="AX611" s="24">
        <f t="shared" si="315"/>
        <v>0.2315999999999967</v>
      </c>
      <c r="AY611" s="24"/>
      <c r="AZ611" s="24"/>
      <c r="BA611" s="24"/>
      <c r="BB611" s="24"/>
      <c r="BC611" s="12">
        <v>19.337</v>
      </c>
      <c r="BD611" s="12">
        <v>26.987000000000002</v>
      </c>
    </row>
    <row r="612" spans="2:56">
      <c r="B612" s="25" t="s">
        <v>144</v>
      </c>
      <c r="C612" s="11">
        <v>29.71</v>
      </c>
      <c r="D612" s="4">
        <f t="shared" si="288"/>
        <v>575.77980000000002</v>
      </c>
      <c r="E612" s="11">
        <v>49.38</v>
      </c>
      <c r="F612" s="15">
        <f t="shared" si="289"/>
        <v>956.98440000000005</v>
      </c>
      <c r="G612" s="11">
        <v>52.83</v>
      </c>
      <c r="H612" s="15">
        <f t="shared" si="290"/>
        <v>1023.8453999999999</v>
      </c>
      <c r="I612" s="11">
        <v>33.31</v>
      </c>
      <c r="J612" s="15">
        <f t="shared" si="291"/>
        <v>645.54780000000005</v>
      </c>
      <c r="K612" s="11">
        <v>29</v>
      </c>
      <c r="L612" s="15">
        <f t="shared" si="292"/>
        <v>562.02</v>
      </c>
      <c r="M612" s="11">
        <v>13.56</v>
      </c>
      <c r="N612" s="15">
        <f t="shared" si="293"/>
        <v>262.7928</v>
      </c>
      <c r="O612" s="16">
        <v>28.04</v>
      </c>
      <c r="P612" s="15">
        <f t="shared" si="294"/>
        <v>754.94895999999994</v>
      </c>
      <c r="Q612" s="11">
        <v>47.2</v>
      </c>
      <c r="R612" s="15">
        <f t="shared" si="295"/>
        <v>1270.8128000000002</v>
      </c>
      <c r="S612" s="11">
        <v>53.39</v>
      </c>
      <c r="T612" s="15">
        <f t="shared" si="296"/>
        <v>1437.47236</v>
      </c>
      <c r="U612" s="11">
        <v>34.64</v>
      </c>
      <c r="V612" s="15">
        <f t="shared" si="297"/>
        <v>932.64736000000005</v>
      </c>
      <c r="W612" s="11">
        <v>59.95</v>
      </c>
      <c r="X612" s="15">
        <f t="shared" si="298"/>
        <v>1614.0938000000001</v>
      </c>
      <c r="Y612" s="11">
        <v>40.67</v>
      </c>
      <c r="Z612" s="15">
        <f t="shared" si="299"/>
        <v>1094.99908</v>
      </c>
      <c r="AA612" s="19">
        <v>65.856999999999999</v>
      </c>
      <c r="AB612" s="15">
        <f t="shared" si="300"/>
        <v>17731.338680000001</v>
      </c>
      <c r="AC612" s="19">
        <v>78.337999999999994</v>
      </c>
      <c r="AD612" s="15">
        <f t="shared" si="301"/>
        <v>21091.723119999995</v>
      </c>
      <c r="AE612" s="20">
        <v>54</v>
      </c>
      <c r="AF612" s="15">
        <f t="shared" si="302"/>
        <v>14538.96</v>
      </c>
      <c r="AG612" s="22">
        <v>95.65</v>
      </c>
      <c r="AH612" s="15">
        <f t="shared" si="303"/>
        <v>18536.97</v>
      </c>
      <c r="AI612" s="22">
        <v>107.57</v>
      </c>
      <c r="AJ612" s="15">
        <f t="shared" si="304"/>
        <v>20847.065999999999</v>
      </c>
      <c r="AK612" s="20">
        <v>150</v>
      </c>
      <c r="AL612" s="15">
        <f t="shared" si="305"/>
        <v>29070</v>
      </c>
      <c r="AM612" s="29">
        <v>952.5</v>
      </c>
      <c r="AN612" s="15">
        <f t="shared" si="306"/>
        <v>18459.45</v>
      </c>
      <c r="AO612" s="22">
        <v>194.8</v>
      </c>
      <c r="AP612" s="15">
        <f t="shared" si="307"/>
        <v>5244.7952000000005</v>
      </c>
      <c r="AQ612" s="24">
        <f t="shared" si="308"/>
        <v>2.4399999999999977E-2</v>
      </c>
      <c r="AR612" s="24">
        <f t="shared" si="309"/>
        <v>3.7500000000001421E-2</v>
      </c>
      <c r="AS612" s="24">
        <f t="shared" si="310"/>
        <v>3.0999999999998806E-3</v>
      </c>
      <c r="AT612" s="24">
        <f t="shared" si="311"/>
        <v>8.6100000000001842E-2</v>
      </c>
      <c r="AU612" s="24">
        <f t="shared" si="312"/>
        <v>0.15850000000000009</v>
      </c>
      <c r="AV612" s="24">
        <f t="shared" si="313"/>
        <v>0.13710000000000022</v>
      </c>
      <c r="AW612" s="24">
        <f t="shared" si="314"/>
        <v>0.30120000000000147</v>
      </c>
      <c r="AX612" s="24">
        <f t="shared" si="315"/>
        <v>0.29459999999999908</v>
      </c>
      <c r="AY612" s="24"/>
      <c r="AZ612" s="24"/>
      <c r="BA612" s="24"/>
      <c r="BB612" s="24"/>
      <c r="BC612" s="12">
        <v>19.38</v>
      </c>
      <c r="BD612" s="12">
        <v>26.923999999999999</v>
      </c>
    </row>
    <row r="613" spans="2:56">
      <c r="B613" s="25" t="s">
        <v>145</v>
      </c>
      <c r="C613" s="11">
        <v>30.28</v>
      </c>
      <c r="D613" s="4">
        <f t="shared" si="288"/>
        <v>575.81961999999999</v>
      </c>
      <c r="E613" s="11">
        <v>49.09</v>
      </c>
      <c r="F613" s="15">
        <f t="shared" si="289"/>
        <v>933.51998500000013</v>
      </c>
      <c r="G613" s="11">
        <v>52.35</v>
      </c>
      <c r="H613" s="15">
        <f t="shared" si="290"/>
        <v>995.51377500000001</v>
      </c>
      <c r="I613" s="11">
        <v>33.72</v>
      </c>
      <c r="J613" s="15">
        <f t="shared" si="291"/>
        <v>641.23638000000005</v>
      </c>
      <c r="K613" s="11">
        <v>29.33</v>
      </c>
      <c r="L613" s="15">
        <f t="shared" si="292"/>
        <v>557.75394499999993</v>
      </c>
      <c r="M613" s="11">
        <v>13.57</v>
      </c>
      <c r="N613" s="15">
        <f t="shared" si="293"/>
        <v>258.05390499999999</v>
      </c>
      <c r="O613" s="16">
        <v>28.155000000000001</v>
      </c>
      <c r="P613" s="15">
        <f t="shared" si="294"/>
        <v>753.38556750000009</v>
      </c>
      <c r="Q613" s="11">
        <v>46.55</v>
      </c>
      <c r="R613" s="15">
        <f t="shared" si="295"/>
        <v>1245.6081750000001</v>
      </c>
      <c r="S613" s="11">
        <v>53.45</v>
      </c>
      <c r="T613" s="15">
        <f t="shared" si="296"/>
        <v>1430.2418250000001</v>
      </c>
      <c r="U613" s="11">
        <v>35.4</v>
      </c>
      <c r="V613" s="15">
        <f t="shared" si="297"/>
        <v>947.2509</v>
      </c>
      <c r="W613" s="11">
        <v>60.09</v>
      </c>
      <c r="X613" s="15">
        <f t="shared" si="298"/>
        <v>1607.9182650000002</v>
      </c>
      <c r="Y613" s="11">
        <v>40.770000000000003</v>
      </c>
      <c r="Z613" s="15">
        <f t="shared" si="299"/>
        <v>1090.9440450000002</v>
      </c>
      <c r="AA613" s="19">
        <v>65.941000000000003</v>
      </c>
      <c r="AB613" s="15">
        <f t="shared" si="300"/>
        <v>17644.822485000001</v>
      </c>
      <c r="AC613" s="19">
        <v>78.847999999999999</v>
      </c>
      <c r="AD613" s="15">
        <f t="shared" si="301"/>
        <v>21098.542080000003</v>
      </c>
      <c r="AE613" s="20">
        <v>55</v>
      </c>
      <c r="AF613" s="15">
        <f t="shared" si="302"/>
        <v>14717.174999999999</v>
      </c>
      <c r="AG613" s="22">
        <v>95.99</v>
      </c>
      <c r="AH613" s="15">
        <f t="shared" si="303"/>
        <v>18253.938349999997</v>
      </c>
      <c r="AI613" s="22">
        <v>106.92</v>
      </c>
      <c r="AJ613" s="15">
        <f t="shared" si="304"/>
        <v>20332.441800000001</v>
      </c>
      <c r="AK613" s="20">
        <v>150.25</v>
      </c>
      <c r="AL613" s="15">
        <f t="shared" si="305"/>
        <v>28572.291250000002</v>
      </c>
      <c r="AM613" s="29">
        <v>954.6</v>
      </c>
      <c r="AN613" s="15">
        <f t="shared" si="306"/>
        <v>18153.150900000001</v>
      </c>
      <c r="AO613" s="22">
        <v>196.55</v>
      </c>
      <c r="AP613" s="15">
        <f t="shared" si="307"/>
        <v>5259.3831750000008</v>
      </c>
      <c r="AQ613" s="24">
        <f t="shared" si="308"/>
        <v>0.38789999999999836</v>
      </c>
      <c r="AR613" s="24">
        <f t="shared" si="309"/>
        <v>0.4009999999999998</v>
      </c>
      <c r="AS613" s="24">
        <f t="shared" si="310"/>
        <v>0.16859999999999786</v>
      </c>
      <c r="AT613" s="24">
        <f t="shared" si="311"/>
        <v>0.44960000000000022</v>
      </c>
      <c r="AU613" s="24">
        <f t="shared" si="312"/>
        <v>0.52199999999999847</v>
      </c>
      <c r="AV613" s="24">
        <f t="shared" si="313"/>
        <v>0.3025999999999982</v>
      </c>
      <c r="AW613" s="24">
        <f t="shared" si="314"/>
        <v>0.66469999999999985</v>
      </c>
      <c r="AX613" s="24">
        <f t="shared" si="315"/>
        <v>0.46009999999999707</v>
      </c>
      <c r="AY613" s="24"/>
      <c r="AZ613" s="24"/>
      <c r="BA613" s="24"/>
      <c r="BB613" s="24"/>
      <c r="BC613" s="12">
        <v>19.016500000000001</v>
      </c>
      <c r="BD613" s="12">
        <v>26.758500000000002</v>
      </c>
    </row>
    <row r="614" spans="2:56">
      <c r="B614" s="25" t="s">
        <v>146</v>
      </c>
      <c r="C614" s="11">
        <v>30.65</v>
      </c>
      <c r="D614" s="4">
        <f t="shared" si="288"/>
        <v>586.85554999999988</v>
      </c>
      <c r="E614" s="11">
        <v>48.41</v>
      </c>
      <c r="F614" s="15">
        <f t="shared" si="289"/>
        <v>926.90626999999984</v>
      </c>
      <c r="G614" s="11">
        <v>52.3</v>
      </c>
      <c r="H614" s="15">
        <f t="shared" si="290"/>
        <v>1001.3880999999999</v>
      </c>
      <c r="I614" s="11">
        <v>33.65</v>
      </c>
      <c r="J614" s="15">
        <f t="shared" si="291"/>
        <v>644.29654999999991</v>
      </c>
      <c r="K614" s="11">
        <v>28.524999999999999</v>
      </c>
      <c r="L614" s="15">
        <f t="shared" si="292"/>
        <v>546.16817499999991</v>
      </c>
      <c r="M614" s="11">
        <v>13.4</v>
      </c>
      <c r="N614" s="15">
        <f t="shared" si="293"/>
        <v>256.56979999999999</v>
      </c>
      <c r="O614" s="16">
        <v>29.004999999999999</v>
      </c>
      <c r="P614" s="15">
        <f t="shared" si="294"/>
        <v>776.44934750000004</v>
      </c>
      <c r="Q614" s="11">
        <v>47.104999999999997</v>
      </c>
      <c r="R614" s="15">
        <f t="shared" si="295"/>
        <v>1260.9772974999998</v>
      </c>
      <c r="S614" s="11">
        <v>53.63</v>
      </c>
      <c r="T614" s="15">
        <f t="shared" si="296"/>
        <v>1435.6482850000002</v>
      </c>
      <c r="U614" s="11">
        <v>35.25</v>
      </c>
      <c r="V614" s="15">
        <f t="shared" si="297"/>
        <v>943.62487499999997</v>
      </c>
      <c r="W614" s="11">
        <v>61.51</v>
      </c>
      <c r="X614" s="15">
        <f t="shared" si="298"/>
        <v>1646.5919449999999</v>
      </c>
      <c r="Y614" s="11">
        <v>41</v>
      </c>
      <c r="Z614" s="15">
        <f t="shared" si="299"/>
        <v>1097.5495000000001</v>
      </c>
      <c r="AA614" s="19">
        <v>65.941999999999993</v>
      </c>
      <c r="AB614" s="15">
        <f t="shared" si="300"/>
        <v>17652.343689999998</v>
      </c>
      <c r="AC614" s="19">
        <v>78.8</v>
      </c>
      <c r="AD614" s="15">
        <f t="shared" si="301"/>
        <v>21094.366000000002</v>
      </c>
      <c r="AE614" s="20">
        <v>55</v>
      </c>
      <c r="AF614" s="15">
        <f t="shared" si="302"/>
        <v>14723.225</v>
      </c>
      <c r="AG614" s="22">
        <v>95.94</v>
      </c>
      <c r="AH614" s="15">
        <f t="shared" si="303"/>
        <v>18369.631799999996</v>
      </c>
      <c r="AI614" s="22">
        <v>107.06</v>
      </c>
      <c r="AJ614" s="15">
        <f t="shared" si="304"/>
        <v>20498.778199999997</v>
      </c>
      <c r="AK614" s="20">
        <v>151</v>
      </c>
      <c r="AL614" s="15">
        <f t="shared" si="305"/>
        <v>28911.969999999998</v>
      </c>
      <c r="AM614" s="29">
        <v>954.1</v>
      </c>
      <c r="AN614" s="15">
        <f t="shared" si="306"/>
        <v>18268.152699999999</v>
      </c>
      <c r="AO614" s="22">
        <v>201.15</v>
      </c>
      <c r="AP614" s="15">
        <f t="shared" si="307"/>
        <v>5384.6849250000005</v>
      </c>
      <c r="AQ614" s="24">
        <f t="shared" si="308"/>
        <v>0.25740000000000052</v>
      </c>
      <c r="AR614" s="24">
        <f t="shared" si="309"/>
        <v>0.27050000000000196</v>
      </c>
      <c r="AS614" s="24">
        <f t="shared" si="310"/>
        <v>0.15759999999999863</v>
      </c>
      <c r="AT614" s="24">
        <f t="shared" si="311"/>
        <v>0.31910000000000238</v>
      </c>
      <c r="AU614" s="24">
        <f t="shared" si="312"/>
        <v>0.39150000000000063</v>
      </c>
      <c r="AV614" s="24">
        <f t="shared" si="313"/>
        <v>0.29159999999999897</v>
      </c>
      <c r="AW614" s="24">
        <f t="shared" si="314"/>
        <v>0.53420000000000201</v>
      </c>
      <c r="AX614" s="24">
        <f t="shared" si="315"/>
        <v>0.44909999999999783</v>
      </c>
      <c r="AY614" s="24"/>
      <c r="AZ614" s="24"/>
      <c r="BA614" s="24"/>
      <c r="BB614" s="24"/>
      <c r="BC614" s="12">
        <v>19.146999999999998</v>
      </c>
      <c r="BD614" s="12">
        <v>26.769500000000001</v>
      </c>
    </row>
    <row r="615" spans="2:56">
      <c r="B615" s="25" t="s">
        <v>147</v>
      </c>
      <c r="C615" s="11">
        <v>31.35</v>
      </c>
      <c r="D615" s="4">
        <f t="shared" si="288"/>
        <v>593.53387499999997</v>
      </c>
      <c r="E615" s="11">
        <v>48.58</v>
      </c>
      <c r="F615" s="15">
        <f t="shared" si="289"/>
        <v>919.7408499999998</v>
      </c>
      <c r="G615" s="11">
        <v>50.66</v>
      </c>
      <c r="H615" s="15">
        <f t="shared" si="290"/>
        <v>959.12044999999978</v>
      </c>
      <c r="I615" s="11">
        <v>35.020000000000003</v>
      </c>
      <c r="J615" s="15">
        <f t="shared" si="291"/>
        <v>663.01614999999993</v>
      </c>
      <c r="K615" s="11">
        <v>28.31</v>
      </c>
      <c r="L615" s="15">
        <f t="shared" si="292"/>
        <v>535.97907499999985</v>
      </c>
      <c r="M615" s="11">
        <v>13.46</v>
      </c>
      <c r="N615" s="15">
        <f t="shared" si="293"/>
        <v>254.83144999999999</v>
      </c>
      <c r="O615" s="16">
        <v>29.35</v>
      </c>
      <c r="P615" s="15">
        <f t="shared" si="294"/>
        <v>784.07057500000008</v>
      </c>
      <c r="Q615" s="11">
        <v>47.84</v>
      </c>
      <c r="R615" s="15">
        <f t="shared" si="295"/>
        <v>1278.0216800000001</v>
      </c>
      <c r="S615" s="11">
        <v>54.5</v>
      </c>
      <c r="T615" s="15">
        <f t="shared" si="296"/>
        <v>1455.9402500000001</v>
      </c>
      <c r="U615" s="11">
        <v>35.76</v>
      </c>
      <c r="V615" s="15">
        <f t="shared" si="297"/>
        <v>955.31052</v>
      </c>
      <c r="W615" s="11">
        <v>62.41</v>
      </c>
      <c r="X615" s="15">
        <f t="shared" si="298"/>
        <v>1667.251945</v>
      </c>
      <c r="Y615" s="11">
        <v>41.77</v>
      </c>
      <c r="Z615" s="15">
        <f t="shared" si="299"/>
        <v>1115.8646650000001</v>
      </c>
      <c r="AA615" s="19">
        <v>66.022999999999996</v>
      </c>
      <c r="AB615" s="15">
        <f t="shared" si="300"/>
        <v>17637.714335000001</v>
      </c>
      <c r="AC615" s="19">
        <v>78.385000000000005</v>
      </c>
      <c r="AD615" s="15">
        <f t="shared" si="301"/>
        <v>20940.160825000003</v>
      </c>
      <c r="AE615" s="20">
        <v>55</v>
      </c>
      <c r="AF615" s="15">
        <f t="shared" si="302"/>
        <v>14692.975000000002</v>
      </c>
      <c r="AG615" s="22">
        <v>95.88</v>
      </c>
      <c r="AH615" s="15">
        <f t="shared" si="303"/>
        <v>18152.480999999996</v>
      </c>
      <c r="AI615" s="22">
        <v>106.76</v>
      </c>
      <c r="AJ615" s="15">
        <f t="shared" si="304"/>
        <v>20212.337</v>
      </c>
      <c r="AK615" s="20">
        <v>151.75</v>
      </c>
      <c r="AL615" s="15">
        <f t="shared" si="305"/>
        <v>28730.068749999995</v>
      </c>
      <c r="AM615" s="29">
        <v>954.5</v>
      </c>
      <c r="AN615" s="15">
        <f t="shared" si="306"/>
        <v>18071.071249999997</v>
      </c>
      <c r="AO615" s="22">
        <v>203.8</v>
      </c>
      <c r="AP615" s="15">
        <f t="shared" si="307"/>
        <v>5444.4151000000002</v>
      </c>
      <c r="AQ615" s="24">
        <f t="shared" si="308"/>
        <v>0.47190000000000154</v>
      </c>
      <c r="AR615" s="24">
        <f t="shared" si="309"/>
        <v>0.48500000000000298</v>
      </c>
      <c r="AS615" s="24">
        <f t="shared" si="310"/>
        <v>0.21259999999999835</v>
      </c>
      <c r="AT615" s="24">
        <f t="shared" si="311"/>
        <v>0.5336000000000034</v>
      </c>
      <c r="AU615" s="24">
        <f t="shared" si="312"/>
        <v>0.60600000000000165</v>
      </c>
      <c r="AV615" s="24">
        <f t="shared" si="313"/>
        <v>0.34659999999999869</v>
      </c>
      <c r="AW615" s="24">
        <f t="shared" si="314"/>
        <v>0.74870000000000303</v>
      </c>
      <c r="AX615" s="24">
        <f t="shared" si="315"/>
        <v>0.50409999999999755</v>
      </c>
      <c r="AY615" s="24"/>
      <c r="AZ615" s="24"/>
      <c r="BA615" s="24"/>
      <c r="BB615" s="24"/>
      <c r="BC615" s="12">
        <v>18.932499999999997</v>
      </c>
      <c r="BD615" s="12">
        <v>26.714500000000001</v>
      </c>
    </row>
    <row r="616" spans="2:56">
      <c r="B616" s="25" t="s">
        <v>148</v>
      </c>
      <c r="C616" s="11">
        <v>31.47</v>
      </c>
      <c r="D616" s="4">
        <f t="shared" si="288"/>
        <v>598.35484499999995</v>
      </c>
      <c r="E616" s="11">
        <v>48.89</v>
      </c>
      <c r="F616" s="15">
        <f t="shared" si="289"/>
        <v>929.57001500000001</v>
      </c>
      <c r="G616" s="11">
        <v>51.44</v>
      </c>
      <c r="H616" s="15">
        <f t="shared" si="290"/>
        <v>978.05444</v>
      </c>
      <c r="I616" s="11">
        <v>36.56</v>
      </c>
      <c r="J616" s="15">
        <f t="shared" si="291"/>
        <v>695.1335600000001</v>
      </c>
      <c r="K616" s="11">
        <v>28.305</v>
      </c>
      <c r="L616" s="15">
        <f t="shared" si="292"/>
        <v>538.17711750000001</v>
      </c>
      <c r="M616" s="11">
        <v>13.51</v>
      </c>
      <c r="N616" s="15">
        <f t="shared" si="293"/>
        <v>256.87238500000001</v>
      </c>
      <c r="O616" s="16">
        <v>29.22</v>
      </c>
      <c r="P616" s="15">
        <f t="shared" si="294"/>
        <v>777.86562000000004</v>
      </c>
      <c r="Q616" s="11">
        <v>47.32</v>
      </c>
      <c r="R616" s="15">
        <f t="shared" si="295"/>
        <v>1259.7057200000002</v>
      </c>
      <c r="S616" s="11">
        <v>54</v>
      </c>
      <c r="T616" s="15">
        <f t="shared" si="296"/>
        <v>1437.5340000000001</v>
      </c>
      <c r="U616" s="11">
        <v>35.619999999999997</v>
      </c>
      <c r="V616" s="15">
        <f t="shared" si="297"/>
        <v>948.24001999999996</v>
      </c>
      <c r="W616" s="11">
        <v>62.22</v>
      </c>
      <c r="X616" s="15">
        <f t="shared" si="298"/>
        <v>1656.3586200000002</v>
      </c>
      <c r="Y616" s="11">
        <v>41.64</v>
      </c>
      <c r="Z616" s="15">
        <f t="shared" si="299"/>
        <v>1108.4984400000001</v>
      </c>
      <c r="AA616" s="19">
        <v>66.070999999999998</v>
      </c>
      <c r="AB616" s="15">
        <f t="shared" si="300"/>
        <v>17588.760910000001</v>
      </c>
      <c r="AC616" s="19">
        <v>78.655000000000001</v>
      </c>
      <c r="AD616" s="15">
        <f t="shared" si="301"/>
        <v>20938.747550000004</v>
      </c>
      <c r="AE616" s="20">
        <v>55</v>
      </c>
      <c r="AF616" s="15">
        <f t="shared" si="302"/>
        <v>14641.550000000003</v>
      </c>
      <c r="AG616" s="22">
        <v>98.18</v>
      </c>
      <c r="AH616" s="15">
        <f t="shared" si="303"/>
        <v>18667.454300000001</v>
      </c>
      <c r="AI616" s="22">
        <v>106.47</v>
      </c>
      <c r="AJ616" s="15">
        <f t="shared" si="304"/>
        <v>20243.673450000002</v>
      </c>
      <c r="AK616" s="20">
        <v>151.25</v>
      </c>
      <c r="AL616" s="15">
        <f t="shared" si="305"/>
        <v>28757.918749999997</v>
      </c>
      <c r="AM616" s="29">
        <v>939.5</v>
      </c>
      <c r="AN616" s="15">
        <f t="shared" si="306"/>
        <v>17863.183250000002</v>
      </c>
      <c r="AO616" s="22">
        <v>203.19</v>
      </c>
      <c r="AP616" s="15">
        <f t="shared" si="307"/>
        <v>5409.1209900000003</v>
      </c>
      <c r="AQ616" s="24">
        <f t="shared" si="308"/>
        <v>0.39089999999999847</v>
      </c>
      <c r="AR616" s="24">
        <f t="shared" si="309"/>
        <v>0.40399999999999991</v>
      </c>
      <c r="AS616" s="24">
        <f t="shared" si="310"/>
        <v>0.30609999999999715</v>
      </c>
      <c r="AT616" s="24">
        <f t="shared" si="311"/>
        <v>0.45260000000000034</v>
      </c>
      <c r="AU616" s="24">
        <f t="shared" si="312"/>
        <v>0.52499999999999858</v>
      </c>
      <c r="AV616" s="24">
        <f t="shared" si="313"/>
        <v>0.44009999999999749</v>
      </c>
      <c r="AW616" s="24">
        <f t="shared" si="314"/>
        <v>0.66769999999999996</v>
      </c>
      <c r="AX616" s="24">
        <f t="shared" si="315"/>
        <v>0.59759999999999636</v>
      </c>
      <c r="AY616" s="24"/>
      <c r="AZ616" s="24"/>
      <c r="BA616" s="24"/>
      <c r="BB616" s="24"/>
      <c r="BC616" s="12">
        <v>19.013500000000001</v>
      </c>
      <c r="BD616" s="12">
        <v>26.621000000000002</v>
      </c>
    </row>
    <row r="617" spans="2:56">
      <c r="B617" s="25" t="s">
        <v>149</v>
      </c>
      <c r="C617" s="11">
        <v>31.72</v>
      </c>
      <c r="D617" s="4">
        <f t="shared" si="288"/>
        <v>617.6359799999999</v>
      </c>
      <c r="E617" s="11">
        <v>48.11</v>
      </c>
      <c r="F617" s="15">
        <f t="shared" si="289"/>
        <v>936.77386499999989</v>
      </c>
      <c r="G617" s="11">
        <v>49.52</v>
      </c>
      <c r="H617" s="15">
        <f t="shared" si="290"/>
        <v>964.22868000000005</v>
      </c>
      <c r="I617" s="11">
        <v>35.659999999999997</v>
      </c>
      <c r="J617" s="15">
        <f t="shared" si="291"/>
        <v>694.35368999999992</v>
      </c>
      <c r="K617" s="11">
        <v>27.97</v>
      </c>
      <c r="L617" s="15">
        <f t="shared" si="292"/>
        <v>544.61785499999996</v>
      </c>
      <c r="M617" s="11">
        <v>13.15</v>
      </c>
      <c r="N617" s="15">
        <f t="shared" si="293"/>
        <v>256.05022500000001</v>
      </c>
      <c r="O617" s="16">
        <v>27.914999999999999</v>
      </c>
      <c r="P617" s="15">
        <f t="shared" si="294"/>
        <v>749.37817499999994</v>
      </c>
      <c r="Q617" s="11">
        <v>44.56</v>
      </c>
      <c r="R617" s="15">
        <f t="shared" si="295"/>
        <v>1196.2131999999999</v>
      </c>
      <c r="S617" s="11">
        <v>51.36</v>
      </c>
      <c r="T617" s="15">
        <f t="shared" si="296"/>
        <v>1378.7592</v>
      </c>
      <c r="U617" s="11">
        <v>34.409999999999997</v>
      </c>
      <c r="V617" s="15">
        <f t="shared" si="297"/>
        <v>923.73644999999988</v>
      </c>
      <c r="W617" s="11">
        <v>61.2</v>
      </c>
      <c r="X617" s="15">
        <f t="shared" si="298"/>
        <v>1642.914</v>
      </c>
      <c r="Y617" s="11">
        <v>39.86</v>
      </c>
      <c r="Z617" s="15">
        <f t="shared" si="299"/>
        <v>1070.0417</v>
      </c>
      <c r="AA617" s="19">
        <v>66.233000000000004</v>
      </c>
      <c r="AB617" s="15">
        <f t="shared" si="300"/>
        <v>17780.24885</v>
      </c>
      <c r="AC617" s="19">
        <v>78.849999999999994</v>
      </c>
      <c r="AD617" s="15">
        <f t="shared" si="301"/>
        <v>21167.282499999998</v>
      </c>
      <c r="AE617" s="20">
        <v>55</v>
      </c>
      <c r="AF617" s="15">
        <f t="shared" si="302"/>
        <v>14764.75</v>
      </c>
      <c r="AG617" s="22">
        <v>98.39</v>
      </c>
      <c r="AH617" s="15">
        <f t="shared" si="303"/>
        <v>19158.008849999998</v>
      </c>
      <c r="AI617" s="22">
        <v>106.26</v>
      </c>
      <c r="AJ617" s="15">
        <f t="shared" si="304"/>
        <v>20690.4159</v>
      </c>
      <c r="AK617" s="20">
        <v>152</v>
      </c>
      <c r="AL617" s="15">
        <f t="shared" si="305"/>
        <v>29596.679999999997</v>
      </c>
      <c r="AM617" s="29">
        <v>928.5</v>
      </c>
      <c r="AN617" s="15">
        <f t="shared" si="306"/>
        <v>18079.28775</v>
      </c>
      <c r="AO617" s="22">
        <v>203.32</v>
      </c>
      <c r="AP617" s="15">
        <f t="shared" si="307"/>
        <v>5458.1253999999999</v>
      </c>
      <c r="AQ617" s="24">
        <f t="shared" si="308"/>
        <v>-6.7099999999999937E-2</v>
      </c>
      <c r="AR617" s="24">
        <f t="shared" si="309"/>
        <v>-5.3999999999998494E-2</v>
      </c>
      <c r="AS617" s="24">
        <f t="shared" si="310"/>
        <v>8.2100000000000506E-2</v>
      </c>
      <c r="AT617" s="24">
        <f t="shared" si="311"/>
        <v>-5.399999999998073E-3</v>
      </c>
      <c r="AU617" s="24">
        <f t="shared" si="312"/>
        <v>6.7000000000000171E-2</v>
      </c>
      <c r="AV617" s="24">
        <f t="shared" si="313"/>
        <v>0.21610000000000085</v>
      </c>
      <c r="AW617" s="24">
        <f t="shared" si="314"/>
        <v>0.20970000000000155</v>
      </c>
      <c r="AX617" s="24">
        <f t="shared" si="315"/>
        <v>0.37359999999999971</v>
      </c>
      <c r="AY617" s="24"/>
      <c r="AZ617" s="24"/>
      <c r="BA617" s="24"/>
      <c r="BB617" s="24"/>
      <c r="BC617" s="12">
        <v>19.471499999999999</v>
      </c>
      <c r="BD617" s="12">
        <v>26.844999999999999</v>
      </c>
    </row>
    <row r="618" spans="2:56">
      <c r="B618" s="25" t="s">
        <v>150</v>
      </c>
      <c r="C618" s="11">
        <v>31.49</v>
      </c>
      <c r="D618" s="4">
        <f t="shared" si="288"/>
        <v>608.51275999999996</v>
      </c>
      <c r="E618" s="11">
        <v>47.83</v>
      </c>
      <c r="F618" s="15">
        <f t="shared" si="289"/>
        <v>924.26691999999991</v>
      </c>
      <c r="G618" s="11">
        <v>48.83</v>
      </c>
      <c r="H618" s="15">
        <f t="shared" si="290"/>
        <v>943.59091999999987</v>
      </c>
      <c r="I618" s="11">
        <v>36.06</v>
      </c>
      <c r="J618" s="15">
        <f t="shared" si="291"/>
        <v>696.82344000000001</v>
      </c>
      <c r="K618" s="11">
        <v>27.664999999999999</v>
      </c>
      <c r="L618" s="15">
        <f t="shared" si="292"/>
        <v>534.59845999999993</v>
      </c>
      <c r="M618" s="11">
        <v>12.78</v>
      </c>
      <c r="N618" s="15">
        <f t="shared" si="293"/>
        <v>246.96071999999995</v>
      </c>
      <c r="O618" s="16">
        <v>27.725000000000001</v>
      </c>
      <c r="P618" s="15">
        <f t="shared" si="294"/>
        <v>741.33877499999994</v>
      </c>
      <c r="Q618" s="11">
        <v>44.715000000000003</v>
      </c>
      <c r="R618" s="15">
        <f t="shared" si="295"/>
        <v>1195.6343850000001</v>
      </c>
      <c r="S618" s="11">
        <v>51.67</v>
      </c>
      <c r="T618" s="15">
        <f t="shared" si="296"/>
        <v>1381.6041299999999</v>
      </c>
      <c r="U618" s="11">
        <v>34.5</v>
      </c>
      <c r="V618" s="15">
        <f t="shared" si="297"/>
        <v>922.49549999999988</v>
      </c>
      <c r="W618" s="11">
        <v>60.81</v>
      </c>
      <c r="X618" s="15">
        <f t="shared" si="298"/>
        <v>1625.9985899999999</v>
      </c>
      <c r="Y618" s="11">
        <v>40</v>
      </c>
      <c r="Z618" s="15">
        <f t="shared" si="299"/>
        <v>1069.56</v>
      </c>
      <c r="AA618" s="19">
        <v>66.179000000000002</v>
      </c>
      <c r="AB618" s="15">
        <f t="shared" si="300"/>
        <v>17695.602809999997</v>
      </c>
      <c r="AC618" s="19">
        <v>77.436000000000007</v>
      </c>
      <c r="AD618" s="15">
        <f t="shared" si="301"/>
        <v>20705.61204</v>
      </c>
      <c r="AE618" s="20">
        <v>55</v>
      </c>
      <c r="AF618" s="15">
        <f t="shared" si="302"/>
        <v>14706.449999999997</v>
      </c>
      <c r="AG618" s="22">
        <v>98.45</v>
      </c>
      <c r="AH618" s="15">
        <f t="shared" si="303"/>
        <v>19024.477999999999</v>
      </c>
      <c r="AI618" s="22">
        <v>106.41</v>
      </c>
      <c r="AJ618" s="15">
        <f t="shared" si="304"/>
        <v>20562.668399999999</v>
      </c>
      <c r="AK618" s="20">
        <v>150.25</v>
      </c>
      <c r="AL618" s="15">
        <f t="shared" si="305"/>
        <v>29034.309999999998</v>
      </c>
      <c r="AM618" s="29">
        <v>935.9</v>
      </c>
      <c r="AN618" s="15">
        <f t="shared" si="306"/>
        <v>18085.331599999998</v>
      </c>
      <c r="AO618" s="22">
        <v>204.4</v>
      </c>
      <c r="AP618" s="15">
        <f t="shared" si="307"/>
        <v>5465.4515999999994</v>
      </c>
      <c r="AQ618" s="24">
        <f t="shared" si="308"/>
        <v>8.0400000000000915E-2</v>
      </c>
      <c r="AR618" s="24">
        <f t="shared" si="309"/>
        <v>9.3500000000002359E-2</v>
      </c>
      <c r="AS618" s="24">
        <f t="shared" si="310"/>
        <v>0.18810000000000215</v>
      </c>
      <c r="AT618" s="24">
        <f t="shared" si="311"/>
        <v>0.14210000000000278</v>
      </c>
      <c r="AU618" s="24">
        <f t="shared" si="312"/>
        <v>0.21450000000000102</v>
      </c>
      <c r="AV618" s="24">
        <f t="shared" si="313"/>
        <v>0.3221000000000025</v>
      </c>
      <c r="AW618" s="24">
        <f t="shared" si="314"/>
        <v>0.3572000000000024</v>
      </c>
      <c r="AX618" s="24">
        <f t="shared" si="315"/>
        <v>0.47960000000000136</v>
      </c>
      <c r="AY618" s="24"/>
      <c r="AZ618" s="24"/>
      <c r="BA618" s="24"/>
      <c r="BB618" s="24"/>
      <c r="BC618" s="12">
        <v>19.323999999999998</v>
      </c>
      <c r="BD618" s="12">
        <v>26.738999999999997</v>
      </c>
    </row>
    <row r="619" spans="2:56">
      <c r="B619" s="25" t="s">
        <v>151</v>
      </c>
      <c r="C619" s="11">
        <v>32.340000000000003</v>
      </c>
      <c r="D619" s="4">
        <f t="shared" si="288"/>
        <v>619.31100000000004</v>
      </c>
      <c r="E619" s="11">
        <v>47.93</v>
      </c>
      <c r="F619" s="15">
        <f t="shared" si="289"/>
        <v>917.85949999999991</v>
      </c>
      <c r="G619" s="11">
        <v>48.55</v>
      </c>
      <c r="H619" s="15">
        <f t="shared" si="290"/>
        <v>929.73249999999985</v>
      </c>
      <c r="I619" s="11">
        <v>36.46</v>
      </c>
      <c r="J619" s="15">
        <f t="shared" si="291"/>
        <v>698.20899999999995</v>
      </c>
      <c r="K619" s="11">
        <v>27.315000000000001</v>
      </c>
      <c r="L619" s="15">
        <f t="shared" si="292"/>
        <v>523.08224999999993</v>
      </c>
      <c r="M619" s="11">
        <v>12.25</v>
      </c>
      <c r="N619" s="15">
        <f t="shared" si="293"/>
        <v>234.58749999999998</v>
      </c>
      <c r="O619" s="16">
        <v>27.16</v>
      </c>
      <c r="P619" s="15">
        <f t="shared" si="294"/>
        <v>725.64730000000009</v>
      </c>
      <c r="Q619" s="11">
        <v>42.92</v>
      </c>
      <c r="R619" s="15">
        <f t="shared" si="295"/>
        <v>1146.7151000000001</v>
      </c>
      <c r="S619" s="11">
        <v>51.55</v>
      </c>
      <c r="T619" s="15">
        <f t="shared" si="296"/>
        <v>1377.2871250000001</v>
      </c>
      <c r="U619" s="11">
        <v>33.43</v>
      </c>
      <c r="V619" s="15">
        <f t="shared" si="297"/>
        <v>893.16602499999999</v>
      </c>
      <c r="W619" s="11">
        <v>59.89</v>
      </c>
      <c r="X619" s="15">
        <f t="shared" si="298"/>
        <v>1600.111075</v>
      </c>
      <c r="Y619" s="11">
        <v>39.35</v>
      </c>
      <c r="Z619" s="15">
        <f t="shared" si="299"/>
        <v>1051.333625</v>
      </c>
      <c r="AA619" s="19">
        <v>66.236999999999995</v>
      </c>
      <c r="AB619" s="15">
        <f t="shared" si="300"/>
        <v>17696.870475</v>
      </c>
      <c r="AC619" s="19">
        <v>77.768000000000001</v>
      </c>
      <c r="AD619" s="15">
        <f t="shared" si="301"/>
        <v>20777.665400000002</v>
      </c>
      <c r="AE619" s="20">
        <v>55</v>
      </c>
      <c r="AF619" s="15">
        <f t="shared" si="302"/>
        <v>14694.625</v>
      </c>
      <c r="AG619" s="22">
        <v>98.48</v>
      </c>
      <c r="AH619" s="15">
        <f t="shared" si="303"/>
        <v>18858.919999999998</v>
      </c>
      <c r="AI619" s="22">
        <v>106.11</v>
      </c>
      <c r="AJ619" s="15">
        <f t="shared" si="304"/>
        <v>20320.064999999999</v>
      </c>
      <c r="AK619" s="20">
        <v>151</v>
      </c>
      <c r="AL619" s="15">
        <f t="shared" si="305"/>
        <v>28916.499999999996</v>
      </c>
      <c r="AM619" s="29">
        <v>938.7</v>
      </c>
      <c r="AN619" s="15">
        <f t="shared" si="306"/>
        <v>17976.105</v>
      </c>
      <c r="AO619" s="22">
        <v>199.64</v>
      </c>
      <c r="AP619" s="15">
        <f t="shared" si="307"/>
        <v>5333.8816999999999</v>
      </c>
      <c r="AQ619" s="24">
        <f t="shared" si="308"/>
        <v>0.2544000000000004</v>
      </c>
      <c r="AR619" s="24">
        <f t="shared" si="309"/>
        <v>0.26750000000000185</v>
      </c>
      <c r="AS619" s="24">
        <f t="shared" si="310"/>
        <v>0.20959999999999823</v>
      </c>
      <c r="AT619" s="24">
        <f t="shared" si="311"/>
        <v>0.31610000000000227</v>
      </c>
      <c r="AU619" s="24">
        <f t="shared" si="312"/>
        <v>0.38850000000000051</v>
      </c>
      <c r="AV619" s="24">
        <f t="shared" si="313"/>
        <v>0.34359999999999857</v>
      </c>
      <c r="AW619" s="24">
        <f t="shared" si="314"/>
        <v>0.53120000000000189</v>
      </c>
      <c r="AX619" s="24">
        <f t="shared" si="315"/>
        <v>0.50109999999999744</v>
      </c>
      <c r="AY619" s="24"/>
      <c r="AZ619" s="24"/>
      <c r="BA619" s="24"/>
      <c r="BB619" s="24"/>
      <c r="BC619" s="12">
        <v>19.149999999999999</v>
      </c>
      <c r="BD619" s="12">
        <v>26.717500000000001</v>
      </c>
    </row>
    <row r="620" spans="2:56">
      <c r="B620" s="25" t="s">
        <v>152</v>
      </c>
      <c r="C620" s="11">
        <v>32.020000000000003</v>
      </c>
      <c r="D620" s="4">
        <f t="shared" si="288"/>
        <v>608.55610999999999</v>
      </c>
      <c r="E620" s="11">
        <v>49.55</v>
      </c>
      <c r="F620" s="15">
        <f t="shared" si="289"/>
        <v>941.72252499999979</v>
      </c>
      <c r="G620" s="11">
        <v>48.96</v>
      </c>
      <c r="H620" s="15">
        <f t="shared" si="290"/>
        <v>930.50927999999988</v>
      </c>
      <c r="I620" s="11">
        <v>36.369999999999997</v>
      </c>
      <c r="J620" s="15">
        <f t="shared" si="291"/>
        <v>691.23003499999982</v>
      </c>
      <c r="K620" s="11">
        <v>28.15</v>
      </c>
      <c r="L620" s="15">
        <f t="shared" si="292"/>
        <v>535.00482499999987</v>
      </c>
      <c r="M620" s="11">
        <v>11.97</v>
      </c>
      <c r="N620" s="15">
        <f t="shared" si="293"/>
        <v>227.495835</v>
      </c>
      <c r="O620" s="16">
        <v>27.3</v>
      </c>
      <c r="P620" s="15">
        <f t="shared" si="294"/>
        <v>721.48440000000005</v>
      </c>
      <c r="Q620" s="11">
        <v>44.4</v>
      </c>
      <c r="R620" s="15">
        <f t="shared" si="295"/>
        <v>1173.4032</v>
      </c>
      <c r="S620" s="11">
        <v>50.94</v>
      </c>
      <c r="T620" s="15">
        <f t="shared" si="296"/>
        <v>1346.2423200000001</v>
      </c>
      <c r="U620" s="11">
        <v>32.840000000000003</v>
      </c>
      <c r="V620" s="15">
        <f t="shared" si="297"/>
        <v>867.89552000000015</v>
      </c>
      <c r="W620" s="11">
        <v>59.62</v>
      </c>
      <c r="X620" s="15">
        <f t="shared" si="298"/>
        <v>1575.6373599999999</v>
      </c>
      <c r="Y620" s="11">
        <v>39.94</v>
      </c>
      <c r="Z620" s="15">
        <f t="shared" si="299"/>
        <v>1055.53432</v>
      </c>
      <c r="AA620" s="19">
        <v>66.239000000000004</v>
      </c>
      <c r="AB620" s="15">
        <f t="shared" si="300"/>
        <v>17505.642920000002</v>
      </c>
      <c r="AC620" s="19">
        <v>77.632000000000005</v>
      </c>
      <c r="AD620" s="15">
        <f t="shared" si="301"/>
        <v>20516.58496</v>
      </c>
      <c r="AE620" s="20">
        <v>55</v>
      </c>
      <c r="AF620" s="15">
        <f t="shared" si="302"/>
        <v>14535.4</v>
      </c>
      <c r="AG620" s="22">
        <v>98.78</v>
      </c>
      <c r="AH620" s="15">
        <f t="shared" si="303"/>
        <v>18773.632899999997</v>
      </c>
      <c r="AI620" s="22">
        <v>105.95</v>
      </c>
      <c r="AJ620" s="15">
        <f t="shared" si="304"/>
        <v>20136.327249999998</v>
      </c>
      <c r="AK620" s="20">
        <v>151.5</v>
      </c>
      <c r="AL620" s="15">
        <f t="shared" si="305"/>
        <v>28793.332499999997</v>
      </c>
      <c r="AM620" s="29">
        <v>932.6</v>
      </c>
      <c r="AN620" s="15">
        <f t="shared" si="306"/>
        <v>17724.529299999998</v>
      </c>
      <c r="AO620" s="22">
        <v>199.69</v>
      </c>
      <c r="AP620" s="15">
        <f t="shared" si="307"/>
        <v>5277.4073200000003</v>
      </c>
      <c r="AQ620" s="24">
        <f t="shared" si="308"/>
        <v>0.39890000000000114</v>
      </c>
      <c r="AR620" s="24">
        <f t="shared" si="309"/>
        <v>0.41200000000000259</v>
      </c>
      <c r="AS620" s="24">
        <f t="shared" si="310"/>
        <v>0.49909999999999854</v>
      </c>
      <c r="AT620" s="24">
        <f t="shared" si="311"/>
        <v>0.46060000000000301</v>
      </c>
      <c r="AU620" s="24">
        <f t="shared" si="312"/>
        <v>0.53300000000000125</v>
      </c>
      <c r="AV620" s="24">
        <f t="shared" si="313"/>
        <v>0.63309999999999889</v>
      </c>
      <c r="AW620" s="24">
        <f t="shared" si="314"/>
        <v>0.67570000000000263</v>
      </c>
      <c r="AX620" s="24">
        <f t="shared" si="315"/>
        <v>0.79059999999999775</v>
      </c>
      <c r="AY620" s="24"/>
      <c r="AZ620" s="24"/>
      <c r="BA620" s="24"/>
      <c r="BB620" s="24"/>
      <c r="BC620" s="12">
        <v>19.005499999999998</v>
      </c>
      <c r="BD620" s="12">
        <v>26.428000000000001</v>
      </c>
    </row>
    <row r="621" spans="2:56">
      <c r="B621" s="25" t="s">
        <v>153</v>
      </c>
      <c r="C621" s="11">
        <v>31.74</v>
      </c>
      <c r="D621" s="4">
        <f t="shared" si="288"/>
        <v>596.69613000000004</v>
      </c>
      <c r="E621" s="11">
        <v>48.81</v>
      </c>
      <c r="F621" s="15">
        <f t="shared" si="289"/>
        <v>917.60359500000015</v>
      </c>
      <c r="G621" s="11">
        <v>48.44</v>
      </c>
      <c r="H621" s="15">
        <f t="shared" si="290"/>
        <v>910.64778000000001</v>
      </c>
      <c r="I621" s="11">
        <v>36.51</v>
      </c>
      <c r="J621" s="15">
        <f t="shared" si="291"/>
        <v>686.36974500000008</v>
      </c>
      <c r="K621" s="11">
        <v>28.35</v>
      </c>
      <c r="L621" s="15">
        <f t="shared" si="292"/>
        <v>532.96582500000011</v>
      </c>
      <c r="M621" s="11">
        <v>12.1</v>
      </c>
      <c r="N621" s="15">
        <f t="shared" si="293"/>
        <v>227.47395</v>
      </c>
      <c r="O621" s="16">
        <v>26.895</v>
      </c>
      <c r="P621" s="15">
        <f t="shared" si="294"/>
        <v>703.94972999999993</v>
      </c>
      <c r="Q621" s="11">
        <v>43.66</v>
      </c>
      <c r="R621" s="15">
        <f t="shared" si="295"/>
        <v>1142.7568399999998</v>
      </c>
      <c r="S621" s="11">
        <v>50.74</v>
      </c>
      <c r="T621" s="15">
        <f t="shared" si="296"/>
        <v>1328.0687600000001</v>
      </c>
      <c r="U621" s="11">
        <v>33.9</v>
      </c>
      <c r="V621" s="15">
        <f t="shared" si="297"/>
        <v>887.29859999999996</v>
      </c>
      <c r="W621" s="11">
        <v>59.01</v>
      </c>
      <c r="X621" s="15">
        <f t="shared" si="298"/>
        <v>1544.52774</v>
      </c>
      <c r="Y621" s="11">
        <v>40.229999999999997</v>
      </c>
      <c r="Z621" s="15">
        <f t="shared" si="299"/>
        <v>1052.98002</v>
      </c>
      <c r="AA621" s="19">
        <v>66.296000000000006</v>
      </c>
      <c r="AB621" s="15">
        <f t="shared" si="300"/>
        <v>17352.315040000001</v>
      </c>
      <c r="AC621" s="19">
        <v>80.405000000000001</v>
      </c>
      <c r="AD621" s="15">
        <f t="shared" si="301"/>
        <v>21045.204699999998</v>
      </c>
      <c r="AE621" s="20">
        <v>56</v>
      </c>
      <c r="AF621" s="15">
        <f t="shared" si="302"/>
        <v>14657.439999999999</v>
      </c>
      <c r="AG621" s="22">
        <v>97.94</v>
      </c>
      <c r="AH621" s="15">
        <f t="shared" si="303"/>
        <v>18412.230300000003</v>
      </c>
      <c r="AI621" s="22">
        <v>105.52</v>
      </c>
      <c r="AJ621" s="15">
        <f t="shared" si="304"/>
        <v>19837.232400000001</v>
      </c>
      <c r="AK621" s="20">
        <v>151.25</v>
      </c>
      <c r="AL621" s="15">
        <f t="shared" si="305"/>
        <v>28434.243750000005</v>
      </c>
      <c r="AM621" s="29">
        <v>934.7</v>
      </c>
      <c r="AN621" s="15">
        <f t="shared" si="306"/>
        <v>17571.892650000002</v>
      </c>
      <c r="AO621" s="22">
        <v>192.55</v>
      </c>
      <c r="AP621" s="15">
        <f t="shared" si="307"/>
        <v>5039.8037000000004</v>
      </c>
      <c r="AQ621" s="24">
        <f t="shared" si="308"/>
        <v>0.60489999999999711</v>
      </c>
      <c r="AR621" s="24">
        <f t="shared" si="309"/>
        <v>0.61799999999999855</v>
      </c>
      <c r="AS621" s="24">
        <f t="shared" si="310"/>
        <v>0.75309999999999988</v>
      </c>
      <c r="AT621" s="24">
        <f t="shared" si="311"/>
        <v>0.66659999999999897</v>
      </c>
      <c r="AU621" s="24">
        <f t="shared" si="312"/>
        <v>0.73899999999999721</v>
      </c>
      <c r="AV621" s="24">
        <f t="shared" si="313"/>
        <v>0.88710000000000022</v>
      </c>
      <c r="AW621" s="24">
        <f t="shared" si="314"/>
        <v>0.8816999999999986</v>
      </c>
      <c r="AX621" s="24">
        <f t="shared" si="315"/>
        <v>1.0445999999999991</v>
      </c>
      <c r="AY621" s="24"/>
      <c r="AZ621" s="24"/>
      <c r="BA621" s="24"/>
      <c r="BB621" s="24"/>
      <c r="BC621" s="12">
        <v>18.799500000000002</v>
      </c>
      <c r="BD621" s="12">
        <v>26.173999999999999</v>
      </c>
    </row>
    <row r="622" spans="2:56">
      <c r="B622" s="25" t="s">
        <v>154</v>
      </c>
      <c r="C622" s="11">
        <v>31.12</v>
      </c>
      <c r="D622" s="4">
        <f t="shared" si="288"/>
        <v>583.59336000000008</v>
      </c>
      <c r="E622" s="11">
        <v>47.99</v>
      </c>
      <c r="F622" s="15">
        <f t="shared" si="289"/>
        <v>899.95647000000008</v>
      </c>
      <c r="G622" s="11">
        <v>46.9</v>
      </c>
      <c r="H622" s="15">
        <f t="shared" si="290"/>
        <v>879.51569999999992</v>
      </c>
      <c r="I622" s="11">
        <v>35.69</v>
      </c>
      <c r="J622" s="15">
        <f t="shared" si="291"/>
        <v>669.29456999999991</v>
      </c>
      <c r="K622" s="11">
        <v>27.63</v>
      </c>
      <c r="L622" s="15">
        <f t="shared" si="292"/>
        <v>518.14539000000002</v>
      </c>
      <c r="M622" s="11">
        <v>11.52</v>
      </c>
      <c r="N622" s="15">
        <f t="shared" si="293"/>
        <v>216.03456</v>
      </c>
      <c r="O622" s="16">
        <v>25.805</v>
      </c>
      <c r="P622" s="15">
        <f t="shared" si="294"/>
        <v>670.02682500000003</v>
      </c>
      <c r="Q622" s="11">
        <v>40.695</v>
      </c>
      <c r="R622" s="15">
        <f t="shared" si="295"/>
        <v>1056.645675</v>
      </c>
      <c r="S622" s="11">
        <v>48.75</v>
      </c>
      <c r="T622" s="15">
        <f t="shared" si="296"/>
        <v>1265.79375</v>
      </c>
      <c r="U622" s="11">
        <v>32.14</v>
      </c>
      <c r="V622" s="15">
        <f t="shared" si="297"/>
        <v>834.51509999999996</v>
      </c>
      <c r="W622" s="11">
        <v>57.26</v>
      </c>
      <c r="X622" s="15">
        <f t="shared" si="298"/>
        <v>1486.7558999999999</v>
      </c>
      <c r="Y622" s="11">
        <v>38.840000000000003</v>
      </c>
      <c r="Z622" s="15">
        <f t="shared" si="299"/>
        <v>1008.4806000000001</v>
      </c>
      <c r="AA622" s="19">
        <v>66.534999999999997</v>
      </c>
      <c r="AB622" s="15">
        <f t="shared" si="300"/>
        <v>17275.812750000001</v>
      </c>
      <c r="AC622" s="19">
        <v>80.924999999999997</v>
      </c>
      <c r="AD622" s="15">
        <f t="shared" si="301"/>
        <v>21012.176249999997</v>
      </c>
      <c r="AE622" s="20">
        <v>56</v>
      </c>
      <c r="AF622" s="15">
        <f t="shared" si="302"/>
        <v>14540.4</v>
      </c>
      <c r="AG622" s="22">
        <v>98.21</v>
      </c>
      <c r="AH622" s="15">
        <f t="shared" si="303"/>
        <v>18417.3213</v>
      </c>
      <c r="AI622" s="22">
        <v>105.1</v>
      </c>
      <c r="AJ622" s="15">
        <f t="shared" si="304"/>
        <v>19709.402999999998</v>
      </c>
      <c r="AK622" s="20">
        <v>150.75</v>
      </c>
      <c r="AL622" s="15">
        <f t="shared" si="305"/>
        <v>28270.147499999999</v>
      </c>
      <c r="AM622" s="29">
        <v>922</v>
      </c>
      <c r="AN622" s="15">
        <f t="shared" si="306"/>
        <v>17290.266</v>
      </c>
      <c r="AO622" s="22">
        <v>184.95</v>
      </c>
      <c r="AP622" s="15">
        <f t="shared" si="307"/>
        <v>4802.2267499999998</v>
      </c>
      <c r="AQ622" s="24">
        <f t="shared" si="308"/>
        <v>0.65139999999999887</v>
      </c>
      <c r="AR622" s="24">
        <f t="shared" si="309"/>
        <v>0.66450000000000031</v>
      </c>
      <c r="AS622" s="24">
        <f t="shared" si="310"/>
        <v>0.96209999999999951</v>
      </c>
      <c r="AT622" s="24">
        <f t="shared" si="311"/>
        <v>0.71310000000000073</v>
      </c>
      <c r="AU622" s="24">
        <f t="shared" si="312"/>
        <v>0.78549999999999898</v>
      </c>
      <c r="AV622" s="24">
        <f t="shared" si="313"/>
        <v>1.0960999999999999</v>
      </c>
      <c r="AW622" s="24">
        <f t="shared" si="314"/>
        <v>0.92820000000000036</v>
      </c>
      <c r="AX622" s="24">
        <f t="shared" si="315"/>
        <v>1.2535999999999987</v>
      </c>
      <c r="AY622" s="24"/>
      <c r="AZ622" s="24"/>
      <c r="BA622" s="24"/>
      <c r="BB622" s="24"/>
      <c r="BC622" s="12">
        <v>18.753</v>
      </c>
      <c r="BD622" s="12">
        <v>25.965</v>
      </c>
    </row>
    <row r="623" spans="2:56">
      <c r="B623" s="25" t="s">
        <v>155</v>
      </c>
      <c r="C623" s="11">
        <v>31.17</v>
      </c>
      <c r="D623" s="4">
        <f t="shared" si="288"/>
        <v>580.89970499999993</v>
      </c>
      <c r="E623" s="11">
        <v>47.8</v>
      </c>
      <c r="F623" s="15">
        <f t="shared" si="289"/>
        <v>890.82469999999989</v>
      </c>
      <c r="G623" s="11">
        <v>43.87</v>
      </c>
      <c r="H623" s="15">
        <f t="shared" si="290"/>
        <v>817.58325499999989</v>
      </c>
      <c r="I623" s="11">
        <v>36.4</v>
      </c>
      <c r="J623" s="15">
        <f t="shared" si="291"/>
        <v>678.3685999999999</v>
      </c>
      <c r="K623" s="11">
        <v>26.77</v>
      </c>
      <c r="L623" s="15">
        <f t="shared" si="292"/>
        <v>498.89910499999996</v>
      </c>
      <c r="M623" s="11">
        <v>11.6</v>
      </c>
      <c r="N623" s="15">
        <f t="shared" si="293"/>
        <v>216.18339999999998</v>
      </c>
      <c r="O623" s="16">
        <v>26</v>
      </c>
      <c r="P623" s="15">
        <f t="shared" si="294"/>
        <v>681.72</v>
      </c>
      <c r="Q623" s="11">
        <v>40.200000000000003</v>
      </c>
      <c r="R623" s="15">
        <f t="shared" si="295"/>
        <v>1054.0440000000001</v>
      </c>
      <c r="S623" s="11">
        <v>48.24</v>
      </c>
      <c r="T623" s="15">
        <f t="shared" si="296"/>
        <v>1264.8527999999999</v>
      </c>
      <c r="U623" s="11">
        <v>32.33</v>
      </c>
      <c r="V623" s="15">
        <f t="shared" si="297"/>
        <v>847.69259999999997</v>
      </c>
      <c r="W623" s="11">
        <v>57.58</v>
      </c>
      <c r="X623" s="15">
        <f t="shared" si="298"/>
        <v>1509.7475999999999</v>
      </c>
      <c r="Y623" s="11">
        <v>38.450000000000003</v>
      </c>
      <c r="Z623" s="15">
        <f t="shared" si="299"/>
        <v>1008.159</v>
      </c>
      <c r="AA623" s="19">
        <v>66.34</v>
      </c>
      <c r="AB623" s="15">
        <f t="shared" si="300"/>
        <v>17394.347999999998</v>
      </c>
      <c r="AC623" s="19">
        <v>80.855999999999995</v>
      </c>
      <c r="AD623" s="15">
        <f t="shared" si="301"/>
        <v>21200.443200000002</v>
      </c>
      <c r="AE623" s="20">
        <v>56</v>
      </c>
      <c r="AF623" s="15">
        <f t="shared" si="302"/>
        <v>14683.199999999999</v>
      </c>
      <c r="AG623" s="22">
        <v>98.58</v>
      </c>
      <c r="AH623" s="15">
        <f t="shared" si="303"/>
        <v>18371.861699999998</v>
      </c>
      <c r="AI623" s="22">
        <v>104.73</v>
      </c>
      <c r="AJ623" s="15">
        <f t="shared" si="304"/>
        <v>19518.006449999997</v>
      </c>
      <c r="AK623" s="20">
        <v>151.4</v>
      </c>
      <c r="AL623" s="15">
        <f t="shared" si="305"/>
        <v>28215.661</v>
      </c>
      <c r="AM623" s="29">
        <v>925.7</v>
      </c>
      <c r="AN623" s="15">
        <f t="shared" si="306"/>
        <v>17251.80805</v>
      </c>
      <c r="AO623" s="22">
        <v>189.49</v>
      </c>
      <c r="AP623" s="15">
        <f t="shared" si="307"/>
        <v>4968.4278000000004</v>
      </c>
      <c r="AQ623" s="24">
        <f t="shared" si="308"/>
        <v>0.76790000000000092</v>
      </c>
      <c r="AR623" s="24">
        <f t="shared" si="309"/>
        <v>0.78100000000000236</v>
      </c>
      <c r="AS623" s="24">
        <f t="shared" si="310"/>
        <v>0.70710000000000051</v>
      </c>
      <c r="AT623" s="24">
        <f t="shared" si="311"/>
        <v>0.82960000000000278</v>
      </c>
      <c r="AU623" s="24">
        <f t="shared" si="312"/>
        <v>0.90200000000000102</v>
      </c>
      <c r="AV623" s="24">
        <f t="shared" si="313"/>
        <v>0.84110000000000085</v>
      </c>
      <c r="AW623" s="24">
        <f t="shared" si="314"/>
        <v>1.0447000000000024</v>
      </c>
      <c r="AX623" s="24">
        <f t="shared" si="315"/>
        <v>0.99859999999999971</v>
      </c>
      <c r="AY623" s="24"/>
      <c r="AZ623" s="24"/>
      <c r="BA623" s="24"/>
      <c r="BB623" s="24"/>
      <c r="BC623" s="12">
        <v>18.636499999999998</v>
      </c>
      <c r="BD623" s="12">
        <v>26.22</v>
      </c>
    </row>
    <row r="624" spans="2:56">
      <c r="B624" s="25" t="s">
        <v>156</v>
      </c>
      <c r="C624" s="11">
        <v>31.43</v>
      </c>
      <c r="D624" s="4">
        <f t="shared" si="288"/>
        <v>588.58960999999999</v>
      </c>
      <c r="E624" s="11">
        <v>47.5</v>
      </c>
      <c r="F624" s="15">
        <f t="shared" si="289"/>
        <v>889.53250000000003</v>
      </c>
      <c r="G624" s="11">
        <v>41.32</v>
      </c>
      <c r="H624" s="15">
        <f t="shared" si="290"/>
        <v>773.79964000000007</v>
      </c>
      <c r="I624" s="11">
        <v>36.130000000000003</v>
      </c>
      <c r="J624" s="15">
        <f t="shared" si="291"/>
        <v>676.60651000000007</v>
      </c>
      <c r="K624" s="11">
        <v>26.51</v>
      </c>
      <c r="L624" s="15">
        <f t="shared" si="292"/>
        <v>496.45277000000004</v>
      </c>
      <c r="M624" s="11">
        <v>11.7</v>
      </c>
      <c r="N624" s="15">
        <f t="shared" si="293"/>
        <v>219.10589999999999</v>
      </c>
      <c r="O624" s="16">
        <v>26.7</v>
      </c>
      <c r="P624" s="15">
        <f t="shared" si="294"/>
        <v>696.46950000000004</v>
      </c>
      <c r="Q624" s="11">
        <v>42.854999999999997</v>
      </c>
      <c r="R624" s="15">
        <f t="shared" si="295"/>
        <v>1117.8726749999998</v>
      </c>
      <c r="S624" s="11">
        <v>49.19</v>
      </c>
      <c r="T624" s="15">
        <f t="shared" si="296"/>
        <v>1283.1211499999999</v>
      </c>
      <c r="U624" s="11">
        <v>34.42</v>
      </c>
      <c r="V624" s="15">
        <f t="shared" si="297"/>
        <v>897.84570000000008</v>
      </c>
      <c r="W624" s="11">
        <v>57.77</v>
      </c>
      <c r="X624" s="15">
        <f t="shared" si="298"/>
        <v>1506.9304500000001</v>
      </c>
      <c r="Y624" s="11">
        <v>38.86</v>
      </c>
      <c r="Z624" s="15">
        <f t="shared" si="299"/>
        <v>1013.6631</v>
      </c>
      <c r="AA624" s="19">
        <v>66.543999999999997</v>
      </c>
      <c r="AB624" s="15">
        <f t="shared" si="300"/>
        <v>17358.002400000001</v>
      </c>
      <c r="AC624" s="19">
        <v>80.998999999999995</v>
      </c>
      <c r="AD624" s="15">
        <f t="shared" si="301"/>
        <v>21128.58915</v>
      </c>
      <c r="AE624" s="20">
        <v>56</v>
      </c>
      <c r="AF624" s="15">
        <f t="shared" si="302"/>
        <v>14607.6</v>
      </c>
      <c r="AG624" s="22">
        <v>98.68</v>
      </c>
      <c r="AH624" s="15">
        <f t="shared" si="303"/>
        <v>18479.803600000003</v>
      </c>
      <c r="AI624" s="22">
        <v>104.86</v>
      </c>
      <c r="AJ624" s="15">
        <f t="shared" si="304"/>
        <v>19637.1322</v>
      </c>
      <c r="AK624" s="20">
        <v>151.1</v>
      </c>
      <c r="AL624" s="15">
        <f t="shared" si="305"/>
        <v>28296.496999999999</v>
      </c>
      <c r="AM624" s="29">
        <v>931.9</v>
      </c>
      <c r="AN624" s="15">
        <f t="shared" si="306"/>
        <v>17451.691299999999</v>
      </c>
      <c r="AO624" s="22">
        <v>185.74</v>
      </c>
      <c r="AP624" s="15">
        <f t="shared" si="307"/>
        <v>4845.0279</v>
      </c>
      <c r="AQ624" s="24">
        <f t="shared" si="308"/>
        <v>0.67739999999999867</v>
      </c>
      <c r="AR624" s="24">
        <f t="shared" si="309"/>
        <v>0.69050000000000011</v>
      </c>
      <c r="AS624" s="24">
        <f t="shared" si="310"/>
        <v>0.84209999999999852</v>
      </c>
      <c r="AT624" s="24">
        <f t="shared" si="311"/>
        <v>0.73910000000000053</v>
      </c>
      <c r="AU624" s="24">
        <f t="shared" si="312"/>
        <v>0.81149999999999878</v>
      </c>
      <c r="AV624" s="24">
        <f t="shared" si="313"/>
        <v>0.97609999999999886</v>
      </c>
      <c r="AW624" s="24">
        <f t="shared" si="314"/>
        <v>0.95420000000000016</v>
      </c>
      <c r="AX624" s="24">
        <f t="shared" si="315"/>
        <v>1.1335999999999977</v>
      </c>
      <c r="AY624" s="24"/>
      <c r="AZ624" s="24"/>
      <c r="BA624" s="24"/>
      <c r="BB624" s="24"/>
      <c r="BC624" s="12">
        <v>18.727</v>
      </c>
      <c r="BD624" s="12">
        <v>26.085000000000001</v>
      </c>
    </row>
    <row r="625" spans="2:56">
      <c r="B625" s="25" t="s">
        <v>157</v>
      </c>
      <c r="C625" s="11">
        <v>31.64</v>
      </c>
      <c r="D625" s="4">
        <f t="shared" si="288"/>
        <v>587.52315999999996</v>
      </c>
      <c r="E625" s="11">
        <v>47.85</v>
      </c>
      <c r="F625" s="15">
        <f t="shared" si="289"/>
        <v>888.52665000000002</v>
      </c>
      <c r="G625" s="11">
        <v>42.53</v>
      </c>
      <c r="H625" s="15">
        <f t="shared" si="290"/>
        <v>789.73956999999996</v>
      </c>
      <c r="I625" s="11">
        <v>35.520000000000003</v>
      </c>
      <c r="J625" s="15">
        <f t="shared" si="291"/>
        <v>659.57087999999999</v>
      </c>
      <c r="K625" s="11">
        <v>25.64</v>
      </c>
      <c r="L625" s="15">
        <f t="shared" si="292"/>
        <v>476.10915999999997</v>
      </c>
      <c r="M625" s="11">
        <v>11.86</v>
      </c>
      <c r="N625" s="15">
        <f t="shared" si="293"/>
        <v>220.22833999999997</v>
      </c>
      <c r="O625" s="16">
        <v>26.585000000000001</v>
      </c>
      <c r="P625" s="15">
        <f t="shared" si="294"/>
        <v>690.75805500000001</v>
      </c>
      <c r="Q625" s="11">
        <v>43.09</v>
      </c>
      <c r="R625" s="15">
        <f t="shared" si="295"/>
        <v>1119.6074700000001</v>
      </c>
      <c r="S625" s="11">
        <v>49.35</v>
      </c>
      <c r="T625" s="15">
        <f t="shared" si="296"/>
        <v>1282.2610500000001</v>
      </c>
      <c r="U625" s="11">
        <v>34.549999999999997</v>
      </c>
      <c r="V625" s="15">
        <f t="shared" si="297"/>
        <v>897.71264999999994</v>
      </c>
      <c r="W625" s="11">
        <v>57.67</v>
      </c>
      <c r="X625" s="15">
        <f t="shared" si="298"/>
        <v>1498.4396100000001</v>
      </c>
      <c r="Y625" s="11">
        <v>38.76</v>
      </c>
      <c r="Z625" s="15">
        <f t="shared" si="299"/>
        <v>1007.10108</v>
      </c>
      <c r="AA625" s="19">
        <v>66.503</v>
      </c>
      <c r="AB625" s="15">
        <f t="shared" si="300"/>
        <v>17279.474490000001</v>
      </c>
      <c r="AC625" s="19">
        <v>81.093000000000004</v>
      </c>
      <c r="AD625" s="15">
        <f t="shared" si="301"/>
        <v>21070.394190000003</v>
      </c>
      <c r="AE625" s="20">
        <v>56</v>
      </c>
      <c r="AF625" s="15">
        <f t="shared" si="302"/>
        <v>14550.48</v>
      </c>
      <c r="AG625" s="22">
        <v>98.09</v>
      </c>
      <c r="AH625" s="15">
        <f t="shared" si="303"/>
        <v>18214.3321</v>
      </c>
      <c r="AI625" s="22">
        <v>105.33</v>
      </c>
      <c r="AJ625" s="15">
        <f t="shared" si="304"/>
        <v>19558.727699999999</v>
      </c>
      <c r="AK625" s="20">
        <v>151.5</v>
      </c>
      <c r="AL625" s="15">
        <f t="shared" si="305"/>
        <v>28132.035</v>
      </c>
      <c r="AM625" s="29">
        <v>939.4</v>
      </c>
      <c r="AN625" s="15">
        <f t="shared" si="306"/>
        <v>17443.7186</v>
      </c>
      <c r="AO625" s="22">
        <v>190.34</v>
      </c>
      <c r="AP625" s="15">
        <f t="shared" si="307"/>
        <v>4945.6042200000002</v>
      </c>
      <c r="AQ625" s="24">
        <f t="shared" si="308"/>
        <v>0.83539999999999992</v>
      </c>
      <c r="AR625" s="24">
        <f t="shared" si="309"/>
        <v>0.84850000000000136</v>
      </c>
      <c r="AS625" s="24">
        <f t="shared" si="310"/>
        <v>0.94409999999999883</v>
      </c>
      <c r="AT625" s="24">
        <f t="shared" si="311"/>
        <v>0.89710000000000178</v>
      </c>
      <c r="AU625" s="24">
        <f t="shared" si="312"/>
        <v>0.96950000000000003</v>
      </c>
      <c r="AV625" s="24">
        <f t="shared" si="313"/>
        <v>1.0780999999999992</v>
      </c>
      <c r="AW625" s="24">
        <f t="shared" si="314"/>
        <v>1.1122000000000014</v>
      </c>
      <c r="AX625" s="24">
        <f t="shared" si="315"/>
        <v>1.235599999999998</v>
      </c>
      <c r="AY625" s="24"/>
      <c r="AZ625" s="24"/>
      <c r="BA625" s="24"/>
      <c r="BB625" s="24"/>
      <c r="BC625" s="12">
        <v>18.568999999999999</v>
      </c>
      <c r="BD625" s="12">
        <v>25.983000000000001</v>
      </c>
    </row>
    <row r="626" spans="2:56">
      <c r="B626" s="25" t="s">
        <v>158</v>
      </c>
      <c r="C626" s="11">
        <v>33.72</v>
      </c>
      <c r="D626" s="4">
        <f t="shared" si="288"/>
        <v>623.55024000000003</v>
      </c>
      <c r="E626" s="11">
        <v>48.13</v>
      </c>
      <c r="F626" s="15">
        <f t="shared" si="289"/>
        <v>890.01996000000008</v>
      </c>
      <c r="G626" s="11">
        <v>41.88</v>
      </c>
      <c r="H626" s="15">
        <f t="shared" si="290"/>
        <v>774.44496000000004</v>
      </c>
      <c r="I626" s="11">
        <v>35.799999999999997</v>
      </c>
      <c r="J626" s="15">
        <f t="shared" si="291"/>
        <v>662.0136</v>
      </c>
      <c r="K626" s="11">
        <v>25.42</v>
      </c>
      <c r="L626" s="15">
        <f t="shared" si="292"/>
        <v>470.06664000000006</v>
      </c>
      <c r="M626" s="11">
        <v>11.75</v>
      </c>
      <c r="N626" s="15">
        <f t="shared" si="293"/>
        <v>217.28100000000001</v>
      </c>
      <c r="O626" s="16">
        <v>26.53</v>
      </c>
      <c r="P626" s="15">
        <f t="shared" si="294"/>
        <v>690.0453</v>
      </c>
      <c r="Q626" s="11">
        <v>43.505000000000003</v>
      </c>
      <c r="R626" s="15">
        <f t="shared" si="295"/>
        <v>1131.5650499999999</v>
      </c>
      <c r="S626" s="11">
        <v>48.85</v>
      </c>
      <c r="T626" s="15">
        <f t="shared" si="296"/>
        <v>1270.5884999999998</v>
      </c>
      <c r="U626" s="11">
        <v>35.36</v>
      </c>
      <c r="V626" s="15">
        <f t="shared" si="297"/>
        <v>919.71359999999993</v>
      </c>
      <c r="W626" s="11">
        <v>58.13</v>
      </c>
      <c r="X626" s="15">
        <f t="shared" si="298"/>
        <v>1511.9612999999999</v>
      </c>
      <c r="Y626" s="11">
        <v>38.58</v>
      </c>
      <c r="Z626" s="15">
        <f t="shared" si="299"/>
        <v>1003.4657999999998</v>
      </c>
      <c r="AA626" s="19">
        <v>66.650000000000006</v>
      </c>
      <c r="AB626" s="15">
        <f t="shared" si="300"/>
        <v>17335.665000000001</v>
      </c>
      <c r="AC626" s="19">
        <v>81.257000000000005</v>
      </c>
      <c r="AD626" s="15">
        <f t="shared" si="301"/>
        <v>21134.945699999997</v>
      </c>
      <c r="AE626" s="20">
        <v>56</v>
      </c>
      <c r="AF626" s="15">
        <f t="shared" si="302"/>
        <v>14565.599999999999</v>
      </c>
      <c r="AG626" s="22">
        <v>98.72</v>
      </c>
      <c r="AH626" s="15">
        <f t="shared" si="303"/>
        <v>18255.3024</v>
      </c>
      <c r="AI626" s="22">
        <v>105.76</v>
      </c>
      <c r="AJ626" s="15">
        <f t="shared" si="304"/>
        <v>19557.139200000001</v>
      </c>
      <c r="AK626" s="20">
        <v>151.75</v>
      </c>
      <c r="AL626" s="15">
        <f t="shared" si="305"/>
        <v>28061.61</v>
      </c>
      <c r="AM626" s="29">
        <v>939.2</v>
      </c>
      <c r="AN626" s="15">
        <f t="shared" si="306"/>
        <v>17367.686400000002</v>
      </c>
      <c r="AO626" s="22">
        <v>187.76</v>
      </c>
      <c r="AP626" s="15">
        <f t="shared" si="307"/>
        <v>4883.6375999999991</v>
      </c>
      <c r="AQ626" s="24">
        <f t="shared" si="308"/>
        <v>0.9123999999999981</v>
      </c>
      <c r="AR626" s="24">
        <f t="shared" si="309"/>
        <v>0.92549999999999955</v>
      </c>
      <c r="AS626" s="24">
        <f t="shared" si="310"/>
        <v>0.91710000000000136</v>
      </c>
      <c r="AT626" s="24">
        <f t="shared" si="311"/>
        <v>0.97409999999999997</v>
      </c>
      <c r="AU626" s="24">
        <f t="shared" si="312"/>
        <v>1.0464999999999982</v>
      </c>
      <c r="AV626" s="24">
        <f t="shared" si="313"/>
        <v>1.0511000000000017</v>
      </c>
      <c r="AW626" s="24">
        <f t="shared" si="314"/>
        <v>1.1891999999999996</v>
      </c>
      <c r="AX626" s="24">
        <f t="shared" si="315"/>
        <v>1.2086000000000006</v>
      </c>
      <c r="AY626" s="24"/>
      <c r="AZ626" s="24"/>
      <c r="BA626" s="24"/>
      <c r="BB626" s="24"/>
      <c r="BC626" s="12">
        <v>18.492000000000001</v>
      </c>
      <c r="BD626" s="12">
        <v>26.009999999999998</v>
      </c>
    </row>
    <row r="627" spans="2:56">
      <c r="B627" s="25" t="s">
        <v>159</v>
      </c>
      <c r="C627" s="11">
        <v>33.43</v>
      </c>
      <c r="D627" s="4">
        <f t="shared" si="288"/>
        <v>615.68031000000008</v>
      </c>
      <c r="E627" s="11">
        <v>48.29</v>
      </c>
      <c r="F627" s="15">
        <f t="shared" si="289"/>
        <v>889.35693000000003</v>
      </c>
      <c r="G627" s="11">
        <v>42.65</v>
      </c>
      <c r="H627" s="15">
        <f t="shared" si="290"/>
        <v>785.48505</v>
      </c>
      <c r="I627" s="11">
        <v>35.47</v>
      </c>
      <c r="J627" s="15">
        <f t="shared" si="291"/>
        <v>653.25099</v>
      </c>
      <c r="K627" s="11">
        <v>25.875</v>
      </c>
      <c r="L627" s="15">
        <f t="shared" si="292"/>
        <v>476.53987500000005</v>
      </c>
      <c r="M627" s="11">
        <v>11.76</v>
      </c>
      <c r="N627" s="15">
        <f t="shared" si="293"/>
        <v>216.58392000000001</v>
      </c>
      <c r="O627" s="16">
        <v>27.085000000000001</v>
      </c>
      <c r="P627" s="15">
        <f t="shared" si="294"/>
        <v>702.15153999999995</v>
      </c>
      <c r="Q627" s="11">
        <v>44.47</v>
      </c>
      <c r="R627" s="15">
        <f t="shared" si="295"/>
        <v>1152.8402799999999</v>
      </c>
      <c r="S627" s="11">
        <v>50.23</v>
      </c>
      <c r="T627" s="15">
        <f t="shared" si="296"/>
        <v>1302.1625199999999</v>
      </c>
      <c r="U627" s="11">
        <v>36.090000000000003</v>
      </c>
      <c r="V627" s="15">
        <f t="shared" si="297"/>
        <v>935.59716000000003</v>
      </c>
      <c r="W627" s="11">
        <v>59.59</v>
      </c>
      <c r="X627" s="15">
        <f t="shared" si="298"/>
        <v>1544.81116</v>
      </c>
      <c r="Y627" s="11">
        <v>38.58</v>
      </c>
      <c r="Z627" s="15">
        <f t="shared" si="299"/>
        <v>1000.1479199999999</v>
      </c>
      <c r="AA627" s="19">
        <v>66.8</v>
      </c>
      <c r="AB627" s="15">
        <f t="shared" si="300"/>
        <v>17317.232</v>
      </c>
      <c r="AC627" s="19">
        <v>81.191999999999993</v>
      </c>
      <c r="AD627" s="15">
        <f t="shared" si="301"/>
        <v>21048.214079999998</v>
      </c>
      <c r="AE627" s="20">
        <v>56</v>
      </c>
      <c r="AF627" s="15">
        <f t="shared" si="302"/>
        <v>14517.439999999999</v>
      </c>
      <c r="AG627" s="22">
        <v>99.07</v>
      </c>
      <c r="AH627" s="15">
        <f t="shared" si="303"/>
        <v>18245.7219</v>
      </c>
      <c r="AI627" s="22">
        <v>106.04</v>
      </c>
      <c r="AJ627" s="15">
        <f t="shared" si="304"/>
        <v>19529.3868</v>
      </c>
      <c r="AK627" s="20">
        <v>151.5</v>
      </c>
      <c r="AL627" s="15">
        <f t="shared" si="305"/>
        <v>27901.755000000005</v>
      </c>
      <c r="AM627" s="29">
        <v>936.9</v>
      </c>
      <c r="AN627" s="15">
        <f t="shared" si="306"/>
        <v>17254.887300000002</v>
      </c>
      <c r="AO627" s="22">
        <v>193.99</v>
      </c>
      <c r="AP627" s="15">
        <f t="shared" si="307"/>
        <v>5028.99676</v>
      </c>
      <c r="AQ627" s="24">
        <f t="shared" si="308"/>
        <v>0.98739999999999739</v>
      </c>
      <c r="AR627" s="24">
        <f t="shared" si="309"/>
        <v>1.0004999999999988</v>
      </c>
      <c r="AS627" s="24">
        <f t="shared" si="310"/>
        <v>1.0030999999999999</v>
      </c>
      <c r="AT627" s="24">
        <f t="shared" si="311"/>
        <v>1.0490999999999993</v>
      </c>
      <c r="AU627" s="24">
        <f t="shared" si="312"/>
        <v>1.1214999999999975</v>
      </c>
      <c r="AV627" s="24">
        <f t="shared" si="313"/>
        <v>1.1371000000000002</v>
      </c>
      <c r="AW627" s="24">
        <f t="shared" si="314"/>
        <v>1.2641999999999989</v>
      </c>
      <c r="AX627" s="24">
        <f t="shared" si="315"/>
        <v>1.2945999999999991</v>
      </c>
      <c r="AY627" s="24"/>
      <c r="AZ627" s="24"/>
      <c r="BA627" s="24"/>
      <c r="BB627" s="24"/>
      <c r="BC627" s="12">
        <v>18.417000000000002</v>
      </c>
      <c r="BD627" s="12">
        <v>25.923999999999999</v>
      </c>
    </row>
    <row r="628" spans="2:56">
      <c r="B628" s="25" t="s">
        <v>160</v>
      </c>
      <c r="C628" s="11">
        <v>33.46</v>
      </c>
      <c r="D628" s="4">
        <f t="shared" si="288"/>
        <v>620.0639900000001</v>
      </c>
      <c r="E628" s="11">
        <v>47.99</v>
      </c>
      <c r="F628" s="15">
        <f t="shared" si="289"/>
        <v>889.32668500000011</v>
      </c>
      <c r="G628" s="11">
        <v>42.5</v>
      </c>
      <c r="H628" s="15">
        <f t="shared" si="290"/>
        <v>787.58875</v>
      </c>
      <c r="I628" s="11">
        <v>35.340000000000003</v>
      </c>
      <c r="J628" s="15">
        <f t="shared" si="291"/>
        <v>654.90321000000006</v>
      </c>
      <c r="K628" s="11">
        <v>25.89</v>
      </c>
      <c r="L628" s="15">
        <f t="shared" si="292"/>
        <v>479.78053500000004</v>
      </c>
      <c r="M628" s="11">
        <v>11.72</v>
      </c>
      <c r="N628" s="15">
        <f t="shared" si="293"/>
        <v>217.18918000000002</v>
      </c>
      <c r="O628" s="16">
        <v>26.84</v>
      </c>
      <c r="P628" s="15">
        <f t="shared" si="294"/>
        <v>696.09540000000004</v>
      </c>
      <c r="Q628" s="11">
        <v>43.195</v>
      </c>
      <c r="R628" s="15">
        <f t="shared" si="295"/>
        <v>1120.2623250000001</v>
      </c>
      <c r="S628" s="11">
        <v>49.23</v>
      </c>
      <c r="T628" s="15">
        <f t="shared" si="296"/>
        <v>1276.7800500000001</v>
      </c>
      <c r="U628" s="11">
        <v>35.93</v>
      </c>
      <c r="V628" s="15">
        <f t="shared" si="297"/>
        <v>931.84455000000003</v>
      </c>
      <c r="W628" s="11">
        <v>58.27</v>
      </c>
      <c r="X628" s="15">
        <f t="shared" si="298"/>
        <v>1511.2324500000002</v>
      </c>
      <c r="Y628" s="11">
        <v>38.22</v>
      </c>
      <c r="Z628" s="15">
        <f t="shared" si="299"/>
        <v>991.23570000000007</v>
      </c>
      <c r="AA628" s="19">
        <v>66.706999999999994</v>
      </c>
      <c r="AB628" s="15">
        <f t="shared" si="300"/>
        <v>17300.460449999999</v>
      </c>
      <c r="AC628" s="19">
        <v>81.19</v>
      </c>
      <c r="AD628" s="15">
        <f t="shared" si="301"/>
        <v>21056.626500000002</v>
      </c>
      <c r="AE628" s="20">
        <v>56</v>
      </c>
      <c r="AF628" s="15">
        <f t="shared" si="302"/>
        <v>14523.600000000002</v>
      </c>
      <c r="AG628" s="22">
        <v>99.01</v>
      </c>
      <c r="AH628" s="15">
        <f t="shared" si="303"/>
        <v>18348.03815</v>
      </c>
      <c r="AI628" s="22">
        <v>106.65</v>
      </c>
      <c r="AJ628" s="15">
        <f t="shared" si="304"/>
        <v>19763.844750000004</v>
      </c>
      <c r="AK628" s="20">
        <v>152</v>
      </c>
      <c r="AL628" s="15">
        <f t="shared" si="305"/>
        <v>28167.88</v>
      </c>
      <c r="AM628" s="29">
        <v>927</v>
      </c>
      <c r="AN628" s="15">
        <f t="shared" si="306"/>
        <v>17178.700500000003</v>
      </c>
      <c r="AO628" s="22">
        <v>190.09</v>
      </c>
      <c r="AP628" s="15">
        <f t="shared" si="307"/>
        <v>4929.9841500000002</v>
      </c>
      <c r="AQ628" s="24">
        <f t="shared" si="308"/>
        <v>0.87289999999999779</v>
      </c>
      <c r="AR628" s="24">
        <f t="shared" si="309"/>
        <v>0.88599999999999923</v>
      </c>
      <c r="AS628" s="24">
        <f t="shared" si="310"/>
        <v>0.9920999999999971</v>
      </c>
      <c r="AT628" s="24">
        <f t="shared" si="311"/>
        <v>0.93459999999999965</v>
      </c>
      <c r="AU628" s="24">
        <f t="shared" si="312"/>
        <v>1.0069999999999979</v>
      </c>
      <c r="AV628" s="24">
        <f t="shared" si="313"/>
        <v>1.1260999999999974</v>
      </c>
      <c r="AW628" s="24">
        <f t="shared" si="314"/>
        <v>1.1496999999999993</v>
      </c>
      <c r="AX628" s="24">
        <f t="shared" si="315"/>
        <v>1.2835999999999963</v>
      </c>
      <c r="AY628" s="24"/>
      <c r="AZ628" s="24"/>
      <c r="BA628" s="24"/>
      <c r="BB628" s="24"/>
      <c r="BC628" s="12">
        <v>18.531500000000001</v>
      </c>
      <c r="BD628" s="12">
        <v>25.935000000000002</v>
      </c>
    </row>
    <row r="629" spans="2:56">
      <c r="B629" s="25" t="s">
        <v>161</v>
      </c>
      <c r="C629" s="11">
        <v>33.74</v>
      </c>
      <c r="D629" s="4">
        <f t="shared" si="288"/>
        <v>612.27977999999996</v>
      </c>
      <c r="E629" s="11">
        <v>49.18</v>
      </c>
      <c r="F629" s="15">
        <f t="shared" si="289"/>
        <v>892.46945999999991</v>
      </c>
      <c r="G629" s="11">
        <v>42.23</v>
      </c>
      <c r="H629" s="15">
        <f t="shared" si="290"/>
        <v>766.34780999999987</v>
      </c>
      <c r="I629" s="11">
        <v>36.04</v>
      </c>
      <c r="J629" s="15">
        <f t="shared" si="291"/>
        <v>654.01787999999988</v>
      </c>
      <c r="K629" s="11">
        <v>26.21</v>
      </c>
      <c r="L629" s="15">
        <f t="shared" si="292"/>
        <v>475.63286999999997</v>
      </c>
      <c r="M629" s="11">
        <v>11.78</v>
      </c>
      <c r="N629" s="15">
        <f t="shared" si="293"/>
        <v>213.77165999999997</v>
      </c>
      <c r="O629" s="16">
        <v>27.524999999999999</v>
      </c>
      <c r="P629" s="15">
        <f t="shared" si="294"/>
        <v>708.65865000000008</v>
      </c>
      <c r="Q629" s="11">
        <v>43.04</v>
      </c>
      <c r="R629" s="15">
        <f t="shared" si="295"/>
        <v>1108.1078400000001</v>
      </c>
      <c r="S629" s="11">
        <v>50.11</v>
      </c>
      <c r="T629" s="15">
        <f t="shared" si="296"/>
        <v>1290.1320600000001</v>
      </c>
      <c r="U629" s="11">
        <v>36.75</v>
      </c>
      <c r="V629" s="15">
        <f t="shared" si="297"/>
        <v>946.16550000000007</v>
      </c>
      <c r="W629" s="11">
        <v>59.8</v>
      </c>
      <c r="X629" s="15">
        <f t="shared" si="298"/>
        <v>1539.6108000000002</v>
      </c>
      <c r="Y629" s="11">
        <v>38.700000000000003</v>
      </c>
      <c r="Z629" s="15">
        <f t="shared" si="299"/>
        <v>996.37020000000018</v>
      </c>
      <c r="AA629" s="19">
        <v>66.706000000000003</v>
      </c>
      <c r="AB629" s="15">
        <f t="shared" si="300"/>
        <v>17174.126760000003</v>
      </c>
      <c r="AC629" s="19">
        <v>81.212000000000003</v>
      </c>
      <c r="AD629" s="15">
        <f t="shared" si="301"/>
        <v>20908.841520000002</v>
      </c>
      <c r="AE629" s="20">
        <v>56</v>
      </c>
      <c r="AF629" s="15">
        <f t="shared" si="302"/>
        <v>14417.76</v>
      </c>
      <c r="AG629" s="22">
        <v>99.13</v>
      </c>
      <c r="AH629" s="15">
        <f t="shared" si="303"/>
        <v>17989.121099999997</v>
      </c>
      <c r="AI629" s="22">
        <v>106.77</v>
      </c>
      <c r="AJ629" s="15">
        <f t="shared" si="304"/>
        <v>19375.551899999999</v>
      </c>
      <c r="AK629" s="20">
        <v>151.5</v>
      </c>
      <c r="AL629" s="15">
        <f t="shared" si="305"/>
        <v>27492.704999999994</v>
      </c>
      <c r="AM629" s="29">
        <v>940</v>
      </c>
      <c r="AN629" s="15">
        <f t="shared" si="306"/>
        <v>17058.18</v>
      </c>
      <c r="AO629" s="22">
        <v>186</v>
      </c>
      <c r="AP629" s="15">
        <f t="shared" si="307"/>
        <v>4788.7560000000003</v>
      </c>
      <c r="AQ629" s="24">
        <f t="shared" si="308"/>
        <v>1.2574000000000005</v>
      </c>
      <c r="AR629" s="24">
        <f t="shared" si="309"/>
        <v>1.270500000000002</v>
      </c>
      <c r="AS629" s="24">
        <f t="shared" si="310"/>
        <v>1.1810999999999972</v>
      </c>
      <c r="AT629" s="24">
        <f t="shared" si="311"/>
        <v>1.3191000000000024</v>
      </c>
      <c r="AU629" s="24">
        <f t="shared" si="312"/>
        <v>1.3915000000000006</v>
      </c>
      <c r="AV629" s="24">
        <f t="shared" si="313"/>
        <v>1.3150999999999975</v>
      </c>
      <c r="AW629" s="24">
        <f t="shared" si="314"/>
        <v>1.534200000000002</v>
      </c>
      <c r="AX629" s="24">
        <f t="shared" si="315"/>
        <v>1.4725999999999964</v>
      </c>
      <c r="AY629" s="24"/>
      <c r="AZ629" s="24"/>
      <c r="BA629" s="24"/>
      <c r="BB629" s="24"/>
      <c r="BC629" s="12">
        <v>18.146999999999998</v>
      </c>
      <c r="BD629" s="12">
        <v>25.746000000000002</v>
      </c>
    </row>
    <row r="630" spans="2:56">
      <c r="B630" s="25" t="s">
        <v>162</v>
      </c>
      <c r="C630" s="11">
        <v>33.14</v>
      </c>
      <c r="D630" s="4">
        <f t="shared" si="288"/>
        <v>615.74119999999994</v>
      </c>
      <c r="E630" s="11">
        <v>48.88</v>
      </c>
      <c r="F630" s="15">
        <f t="shared" si="289"/>
        <v>908.19039999999995</v>
      </c>
      <c r="G630" s="11">
        <v>40.83</v>
      </c>
      <c r="H630" s="15">
        <f t="shared" si="290"/>
        <v>758.62139999999988</v>
      </c>
      <c r="I630" s="11">
        <v>34.85</v>
      </c>
      <c r="J630" s="15">
        <f t="shared" si="291"/>
        <v>647.51299999999992</v>
      </c>
      <c r="K630" s="11">
        <v>25.53</v>
      </c>
      <c r="L630" s="15">
        <f t="shared" si="292"/>
        <v>474.34739999999999</v>
      </c>
      <c r="M630" s="11">
        <v>11.46</v>
      </c>
      <c r="N630" s="15">
        <f t="shared" si="293"/>
        <v>212.92679999999999</v>
      </c>
      <c r="O630" s="16">
        <v>26.59</v>
      </c>
      <c r="P630" s="15">
        <f t="shared" si="294"/>
        <v>689.57176499999991</v>
      </c>
      <c r="Q630" s="11">
        <v>41.965000000000003</v>
      </c>
      <c r="R630" s="15">
        <f t="shared" si="295"/>
        <v>1088.2993275000001</v>
      </c>
      <c r="S630" s="11">
        <v>47.52</v>
      </c>
      <c r="T630" s="15">
        <f t="shared" si="296"/>
        <v>1232.3599200000001</v>
      </c>
      <c r="U630" s="11">
        <v>35.14</v>
      </c>
      <c r="V630" s="15">
        <f t="shared" si="297"/>
        <v>911.30318999999997</v>
      </c>
      <c r="W630" s="11">
        <v>58</v>
      </c>
      <c r="X630" s="15">
        <f t="shared" si="298"/>
        <v>1504.143</v>
      </c>
      <c r="Y630" s="11">
        <v>37.5</v>
      </c>
      <c r="Z630" s="15">
        <f t="shared" si="299"/>
        <v>972.50624999999991</v>
      </c>
      <c r="AA630" s="19">
        <v>66.900000000000006</v>
      </c>
      <c r="AB630" s="15">
        <f t="shared" si="300"/>
        <v>17349.511500000001</v>
      </c>
      <c r="AC630" s="19">
        <v>81.456000000000003</v>
      </c>
      <c r="AD630" s="15">
        <f t="shared" si="301"/>
        <v>21124.391759999999</v>
      </c>
      <c r="AE630" s="20">
        <v>56</v>
      </c>
      <c r="AF630" s="15">
        <f t="shared" si="302"/>
        <v>14522.759999999998</v>
      </c>
      <c r="AG630" s="22">
        <v>99.44</v>
      </c>
      <c r="AH630" s="15">
        <f t="shared" si="303"/>
        <v>18475.951999999997</v>
      </c>
      <c r="AI630" s="22">
        <v>106.84</v>
      </c>
      <c r="AJ630" s="15">
        <f t="shared" si="304"/>
        <v>19850.871999999999</v>
      </c>
      <c r="AK630" s="20">
        <v>151.25</v>
      </c>
      <c r="AL630" s="15">
        <f t="shared" si="305"/>
        <v>28102.25</v>
      </c>
      <c r="AM630" s="29">
        <v>928.2</v>
      </c>
      <c r="AN630" s="15">
        <f t="shared" si="306"/>
        <v>17245.955999999998</v>
      </c>
      <c r="AO630" s="18">
        <v>187.11</v>
      </c>
      <c r="AP630" s="15">
        <f t="shared" si="307"/>
        <v>4852.4171850000002</v>
      </c>
      <c r="AQ630" s="24">
        <f t="shared" si="308"/>
        <v>0.82440000000000069</v>
      </c>
      <c r="AR630" s="24">
        <f t="shared" si="309"/>
        <v>0.83750000000000213</v>
      </c>
      <c r="AS630" s="24">
        <f t="shared" si="310"/>
        <v>0.9936000000000007</v>
      </c>
      <c r="AT630" s="24">
        <f t="shared" si="311"/>
        <v>0.88610000000000255</v>
      </c>
      <c r="AU630" s="24">
        <f t="shared" si="312"/>
        <v>0.9585000000000008</v>
      </c>
      <c r="AV630" s="24">
        <f t="shared" si="313"/>
        <v>1.127600000000001</v>
      </c>
      <c r="AW630" s="24">
        <f t="shared" si="314"/>
        <v>1.1012000000000022</v>
      </c>
      <c r="AX630" s="24">
        <f t="shared" si="315"/>
        <v>1.2850999999999999</v>
      </c>
      <c r="AY630" s="24"/>
      <c r="AZ630" s="24"/>
      <c r="BA630" s="24"/>
      <c r="BB630" s="24"/>
      <c r="BC630" s="12">
        <v>18.579999999999998</v>
      </c>
      <c r="BD630" s="12">
        <v>25.933499999999999</v>
      </c>
    </row>
    <row r="631" spans="2:56">
      <c r="B631" s="25" t="s">
        <v>163</v>
      </c>
      <c r="C631" s="15">
        <v>33.01</v>
      </c>
      <c r="D631" s="4">
        <f t="shared" si="288"/>
        <v>611.04810999999995</v>
      </c>
      <c r="E631" s="15">
        <v>48.91</v>
      </c>
      <c r="F631" s="15">
        <f t="shared" si="289"/>
        <v>905.37300999999991</v>
      </c>
      <c r="G631" s="15">
        <v>40.619999999999997</v>
      </c>
      <c r="H631" s="15">
        <f t="shared" si="290"/>
        <v>751.91681999999992</v>
      </c>
      <c r="I631" s="18">
        <v>35.03</v>
      </c>
      <c r="J631" s="15">
        <f t="shared" si="291"/>
        <v>648.44033000000002</v>
      </c>
      <c r="K631" s="15">
        <v>25.75</v>
      </c>
      <c r="L631" s="15">
        <f t="shared" si="292"/>
        <v>476.65824999999995</v>
      </c>
      <c r="M631" s="15">
        <v>11.46</v>
      </c>
      <c r="N631" s="15">
        <f t="shared" si="293"/>
        <v>212.13606000000001</v>
      </c>
      <c r="O631" s="16">
        <v>26.445</v>
      </c>
      <c r="P631" s="15">
        <f t="shared" si="294"/>
        <v>684.18503999999996</v>
      </c>
      <c r="Q631" s="11">
        <v>42.695</v>
      </c>
      <c r="R631" s="15">
        <f t="shared" si="295"/>
        <v>1104.6050399999999</v>
      </c>
      <c r="S631" s="11">
        <v>47.46</v>
      </c>
      <c r="T631" s="15">
        <f t="shared" si="296"/>
        <v>1227.8851199999999</v>
      </c>
      <c r="U631" s="11">
        <v>34.450000000000003</v>
      </c>
      <c r="V631" s="15">
        <f t="shared" si="297"/>
        <v>891.29040000000009</v>
      </c>
      <c r="W631" s="11">
        <v>57.6</v>
      </c>
      <c r="X631" s="15">
        <f t="shared" si="298"/>
        <v>1490.2272</v>
      </c>
      <c r="Y631" s="11">
        <v>37.39</v>
      </c>
      <c r="Z631" s="15">
        <f t="shared" si="299"/>
        <v>967.35408000000007</v>
      </c>
      <c r="AA631" s="19">
        <v>66.921999999999997</v>
      </c>
      <c r="AB631" s="15">
        <f t="shared" si="300"/>
        <v>17314.059840000002</v>
      </c>
      <c r="AC631" s="19">
        <v>81.414000000000001</v>
      </c>
      <c r="AD631" s="15">
        <f t="shared" si="301"/>
        <v>21063.430079999998</v>
      </c>
      <c r="AE631" s="20">
        <v>57</v>
      </c>
      <c r="AF631" s="15">
        <f t="shared" si="302"/>
        <v>14747.039999999999</v>
      </c>
      <c r="AG631" s="22">
        <v>99.8</v>
      </c>
      <c r="AH631" s="15">
        <f t="shared" si="303"/>
        <v>18473.977999999999</v>
      </c>
      <c r="AI631" s="22">
        <v>106.56</v>
      </c>
      <c r="AJ631" s="15">
        <f t="shared" si="304"/>
        <v>19725.321599999999</v>
      </c>
      <c r="AK631" s="20">
        <v>151</v>
      </c>
      <c r="AL631" s="15">
        <f t="shared" si="305"/>
        <v>27951.61</v>
      </c>
      <c r="AM631" s="29">
        <v>932.3</v>
      </c>
      <c r="AN631" s="15">
        <f t="shared" si="306"/>
        <v>17257.8053</v>
      </c>
      <c r="AO631" s="18">
        <v>187.34</v>
      </c>
      <c r="AP631" s="15">
        <f t="shared" si="307"/>
        <v>4846.8604800000003</v>
      </c>
      <c r="AQ631" s="24">
        <f t="shared" si="308"/>
        <v>0.89339999999999975</v>
      </c>
      <c r="AR631" s="24">
        <f t="shared" si="309"/>
        <v>0.90650000000000119</v>
      </c>
      <c r="AS631" s="24">
        <f t="shared" si="310"/>
        <v>1.0550999999999995</v>
      </c>
      <c r="AT631" s="24">
        <f t="shared" si="311"/>
        <v>0.95510000000000161</v>
      </c>
      <c r="AU631" s="24">
        <f t="shared" si="312"/>
        <v>1.0274999999999999</v>
      </c>
      <c r="AV631" s="24">
        <f t="shared" si="313"/>
        <v>1.1890999999999998</v>
      </c>
      <c r="AW631" s="24">
        <f t="shared" si="314"/>
        <v>1.1702000000000012</v>
      </c>
      <c r="AX631" s="24">
        <f t="shared" si="315"/>
        <v>1.3465999999999987</v>
      </c>
      <c r="AY631" s="24"/>
      <c r="AZ631" s="24"/>
      <c r="BA631" s="24"/>
      <c r="BB631" s="24"/>
      <c r="BC631" s="12">
        <v>18.510999999999999</v>
      </c>
      <c r="BD631" s="12">
        <v>25.872</v>
      </c>
    </row>
    <row r="632" spans="2:56">
      <c r="B632" s="25" t="s">
        <v>164</v>
      </c>
      <c r="C632" s="11">
        <v>33.130000000000003</v>
      </c>
      <c r="D632" s="4">
        <f t="shared" si="288"/>
        <v>614.72715000000005</v>
      </c>
      <c r="E632" s="11">
        <v>49</v>
      </c>
      <c r="F632" s="15">
        <f t="shared" si="289"/>
        <v>909.19499999999994</v>
      </c>
      <c r="G632" s="11">
        <v>40.56</v>
      </c>
      <c r="H632" s="15">
        <f t="shared" si="290"/>
        <v>752.59080000000006</v>
      </c>
      <c r="I632" s="11">
        <v>35.14</v>
      </c>
      <c r="J632" s="15">
        <f t="shared" si="291"/>
        <v>652.02269999999999</v>
      </c>
      <c r="K632" s="11">
        <v>25.954999999999998</v>
      </c>
      <c r="L632" s="15">
        <f t="shared" si="292"/>
        <v>481.59502499999996</v>
      </c>
      <c r="M632" s="11">
        <v>11.48</v>
      </c>
      <c r="N632" s="15">
        <f t="shared" si="293"/>
        <v>213.01140000000001</v>
      </c>
      <c r="O632" s="16">
        <v>25.63</v>
      </c>
      <c r="P632" s="15">
        <f t="shared" si="294"/>
        <v>664.43211999999994</v>
      </c>
      <c r="Q632" s="11">
        <v>41.31</v>
      </c>
      <c r="R632" s="15">
        <f t="shared" si="295"/>
        <v>1070.9204400000001</v>
      </c>
      <c r="S632" s="11">
        <v>47.07</v>
      </c>
      <c r="T632" s="15">
        <f t="shared" si="296"/>
        <v>1220.2426800000001</v>
      </c>
      <c r="U632" s="11">
        <v>34.01</v>
      </c>
      <c r="V632" s="15">
        <f t="shared" si="297"/>
        <v>881.67523999999992</v>
      </c>
      <c r="W632" s="11">
        <v>56.79</v>
      </c>
      <c r="X632" s="15">
        <f t="shared" si="298"/>
        <v>1472.22396</v>
      </c>
      <c r="Y632" s="11">
        <v>37.1</v>
      </c>
      <c r="Z632" s="15">
        <f t="shared" si="299"/>
        <v>961.78039999999999</v>
      </c>
      <c r="AA632" s="19">
        <v>66.805000000000007</v>
      </c>
      <c r="AB632" s="15">
        <f t="shared" si="300"/>
        <v>17318.528200000001</v>
      </c>
      <c r="AC632" s="19">
        <v>81.554000000000002</v>
      </c>
      <c r="AD632" s="15">
        <f t="shared" si="301"/>
        <v>21142.058959999998</v>
      </c>
      <c r="AE632" s="20">
        <v>58</v>
      </c>
      <c r="AF632" s="15">
        <f t="shared" si="302"/>
        <v>15035.919999999998</v>
      </c>
      <c r="AG632" s="22">
        <v>99.9</v>
      </c>
      <c r="AH632" s="15">
        <f t="shared" si="303"/>
        <v>18536.445</v>
      </c>
      <c r="AI632" s="22">
        <v>106.53</v>
      </c>
      <c r="AJ632" s="15">
        <f t="shared" si="304"/>
        <v>19766.641500000002</v>
      </c>
      <c r="AK632" s="20">
        <v>151.19999999999999</v>
      </c>
      <c r="AL632" s="15">
        <f t="shared" si="305"/>
        <v>28055.159999999996</v>
      </c>
      <c r="AM632" s="29">
        <v>924.8</v>
      </c>
      <c r="AN632" s="15">
        <f t="shared" si="306"/>
        <v>17159.664000000001</v>
      </c>
      <c r="AO632" s="18">
        <v>188.56</v>
      </c>
      <c r="AP632" s="15">
        <f t="shared" si="307"/>
        <v>4888.2294400000001</v>
      </c>
      <c r="AQ632" s="24">
        <f t="shared" si="308"/>
        <v>0.84939999999999927</v>
      </c>
      <c r="AR632" s="24">
        <f t="shared" si="309"/>
        <v>0.86250000000000071</v>
      </c>
      <c r="AS632" s="24">
        <f t="shared" si="310"/>
        <v>1.0030999999999999</v>
      </c>
      <c r="AT632" s="24">
        <f t="shared" si="311"/>
        <v>0.91110000000000113</v>
      </c>
      <c r="AU632" s="24">
        <f t="shared" si="312"/>
        <v>0.98349999999999937</v>
      </c>
      <c r="AV632" s="24">
        <f t="shared" si="313"/>
        <v>1.1371000000000002</v>
      </c>
      <c r="AW632" s="24">
        <f t="shared" si="314"/>
        <v>1.1262000000000008</v>
      </c>
      <c r="AX632" s="24">
        <f t="shared" si="315"/>
        <v>1.2945999999999991</v>
      </c>
      <c r="AY632" s="24"/>
      <c r="AZ632" s="24"/>
      <c r="BA632" s="24"/>
      <c r="BB632" s="24"/>
      <c r="BC632" s="12">
        <v>18.555</v>
      </c>
      <c r="BD632" s="12">
        <v>25.923999999999999</v>
      </c>
    </row>
    <row r="633" spans="2:56">
      <c r="B633" s="25" t="s">
        <v>165</v>
      </c>
      <c r="C633" s="11">
        <v>32.57</v>
      </c>
      <c r="D633" s="4">
        <f t="shared" ref="D633:D696" si="316">C633*BC633</f>
        <v>606.7953849999999</v>
      </c>
      <c r="E633" s="11">
        <v>48.64</v>
      </c>
      <c r="F633" s="15">
        <f t="shared" ref="F633:F696" si="317">E633*BC633</f>
        <v>906.18751999999995</v>
      </c>
      <c r="G633" s="11">
        <v>39.04</v>
      </c>
      <c r="H633" s="15">
        <f t="shared" ref="H633:H696" si="318">G633*BC633</f>
        <v>727.33471999999995</v>
      </c>
      <c r="I633" s="11">
        <v>34.36</v>
      </c>
      <c r="J633" s="15">
        <f t="shared" ref="J633:J696" si="319">I633*BC633</f>
        <v>640.14397999999994</v>
      </c>
      <c r="K633" s="11">
        <v>25.605</v>
      </c>
      <c r="L633" s="15">
        <f t="shared" ref="L633:L696" si="320">K633*BC633</f>
        <v>477.03395249999994</v>
      </c>
      <c r="M633" s="11">
        <v>11.01</v>
      </c>
      <c r="N633" s="15">
        <f t="shared" ref="N633:N696" si="321">M633*BC633</f>
        <v>205.12180499999997</v>
      </c>
      <c r="O633" s="16">
        <v>25.48</v>
      </c>
      <c r="P633" s="15">
        <f t="shared" si="294"/>
        <v>660.79831999999999</v>
      </c>
      <c r="Q633" s="11">
        <v>42.125</v>
      </c>
      <c r="R633" s="15">
        <f t="shared" si="295"/>
        <v>1092.46975</v>
      </c>
      <c r="S633" s="11">
        <v>46.5</v>
      </c>
      <c r="T633" s="15">
        <f t="shared" si="296"/>
        <v>1205.931</v>
      </c>
      <c r="U633" s="11">
        <v>33.99</v>
      </c>
      <c r="V633" s="15">
        <f t="shared" si="297"/>
        <v>881.49666000000013</v>
      </c>
      <c r="W633" s="11">
        <v>57</v>
      </c>
      <c r="X633" s="15">
        <f t="shared" si="298"/>
        <v>1478.2380000000001</v>
      </c>
      <c r="Y633" s="11">
        <v>36.58</v>
      </c>
      <c r="Z633" s="15">
        <f t="shared" si="299"/>
        <v>948.66571999999996</v>
      </c>
      <c r="AA633" s="19">
        <v>66.653000000000006</v>
      </c>
      <c r="AB633" s="15">
        <f t="shared" si="300"/>
        <v>17285.789020000004</v>
      </c>
      <c r="AC633" s="19">
        <v>81.489999999999995</v>
      </c>
      <c r="AD633" s="15">
        <f t="shared" si="301"/>
        <v>21133.616600000001</v>
      </c>
      <c r="AE633" s="20">
        <v>60</v>
      </c>
      <c r="AF633" s="15">
        <f t="shared" si="302"/>
        <v>15560.4</v>
      </c>
      <c r="AG633" s="22">
        <v>99.94</v>
      </c>
      <c r="AH633" s="15">
        <f t="shared" si="303"/>
        <v>18619.321699999997</v>
      </c>
      <c r="AI633" s="22">
        <v>105.43</v>
      </c>
      <c r="AJ633" s="15">
        <f t="shared" si="304"/>
        <v>19642.136149999998</v>
      </c>
      <c r="AK633" s="20">
        <v>150.94999999999999</v>
      </c>
      <c r="AL633" s="15">
        <f t="shared" si="305"/>
        <v>28122.739749999997</v>
      </c>
      <c r="AM633" s="29">
        <v>924.8</v>
      </c>
      <c r="AN633" s="15">
        <f t="shared" si="306"/>
        <v>17229.486399999998</v>
      </c>
      <c r="AO633" s="18">
        <v>190.42</v>
      </c>
      <c r="AP633" s="15">
        <f t="shared" si="307"/>
        <v>4938.3522800000001</v>
      </c>
      <c r="AQ633" s="24">
        <f t="shared" si="308"/>
        <v>0.77390000000000114</v>
      </c>
      <c r="AR633" s="24">
        <f t="shared" si="309"/>
        <v>0.78700000000000259</v>
      </c>
      <c r="AS633" s="24">
        <f t="shared" si="310"/>
        <v>0.99309999999999832</v>
      </c>
      <c r="AT633" s="24">
        <f t="shared" si="311"/>
        <v>0.83560000000000301</v>
      </c>
      <c r="AU633" s="24">
        <f t="shared" si="312"/>
        <v>0.90800000000000125</v>
      </c>
      <c r="AV633" s="24">
        <f t="shared" si="313"/>
        <v>1.1270999999999987</v>
      </c>
      <c r="AW633" s="24">
        <f t="shared" si="314"/>
        <v>1.0507000000000026</v>
      </c>
      <c r="AX633" s="24">
        <f t="shared" si="315"/>
        <v>1.2845999999999975</v>
      </c>
      <c r="AY633" s="24"/>
      <c r="AZ633" s="24"/>
      <c r="BA633" s="24"/>
      <c r="BB633" s="24"/>
      <c r="BC633" s="12">
        <v>18.630499999999998</v>
      </c>
      <c r="BD633" s="12">
        <v>25.934000000000001</v>
      </c>
    </row>
    <row r="634" spans="2:56">
      <c r="B634" s="25" t="s">
        <v>166</v>
      </c>
      <c r="C634" s="11">
        <v>32.65</v>
      </c>
      <c r="D634" s="4">
        <f t="shared" si="316"/>
        <v>612.80784999999992</v>
      </c>
      <c r="E634" s="11">
        <v>48.51</v>
      </c>
      <c r="F634" s="15">
        <f t="shared" si="317"/>
        <v>910.4841899999999</v>
      </c>
      <c r="G634" s="11">
        <v>39.549999999999997</v>
      </c>
      <c r="H634" s="15">
        <f t="shared" si="318"/>
        <v>742.31394999999986</v>
      </c>
      <c r="I634" s="11">
        <v>34.85</v>
      </c>
      <c r="J634" s="15">
        <f t="shared" si="319"/>
        <v>654.09965</v>
      </c>
      <c r="K634" s="11">
        <v>25.754999999999999</v>
      </c>
      <c r="L634" s="15">
        <f t="shared" si="320"/>
        <v>483.39559499999996</v>
      </c>
      <c r="M634" s="11">
        <v>10.71</v>
      </c>
      <c r="N634" s="15">
        <f t="shared" si="321"/>
        <v>201.01598999999999</v>
      </c>
      <c r="O634" s="16">
        <v>25.045000000000002</v>
      </c>
      <c r="P634" s="15">
        <f t="shared" si="294"/>
        <v>652.07162000000005</v>
      </c>
      <c r="Q634" s="11">
        <v>41.81</v>
      </c>
      <c r="R634" s="15">
        <f t="shared" si="295"/>
        <v>1088.5651600000001</v>
      </c>
      <c r="S634" s="11">
        <v>46.18</v>
      </c>
      <c r="T634" s="15">
        <f t="shared" si="296"/>
        <v>1202.34248</v>
      </c>
      <c r="U634" s="11">
        <v>33.619999999999997</v>
      </c>
      <c r="V634" s="15">
        <f t="shared" si="297"/>
        <v>875.33032000000003</v>
      </c>
      <c r="W634" s="11">
        <v>56.85</v>
      </c>
      <c r="X634" s="15">
        <f t="shared" si="298"/>
        <v>1480.1466</v>
      </c>
      <c r="Y634" s="11">
        <v>36.340000000000003</v>
      </c>
      <c r="Z634" s="15">
        <f t="shared" si="299"/>
        <v>946.1482400000001</v>
      </c>
      <c r="AA634" s="19">
        <v>66.647999999999996</v>
      </c>
      <c r="AB634" s="15">
        <f t="shared" si="300"/>
        <v>17352.473279999998</v>
      </c>
      <c r="AC634" s="19">
        <v>81.489000000000004</v>
      </c>
      <c r="AD634" s="15">
        <f t="shared" si="301"/>
        <v>21216.476040000001</v>
      </c>
      <c r="AE634" s="20">
        <v>60</v>
      </c>
      <c r="AF634" s="15">
        <f t="shared" si="302"/>
        <v>15621.6</v>
      </c>
      <c r="AG634" s="22">
        <v>100.26</v>
      </c>
      <c r="AH634" s="15">
        <f t="shared" si="303"/>
        <v>18817.7994</v>
      </c>
      <c r="AI634" s="22">
        <v>104.89</v>
      </c>
      <c r="AJ634" s="15">
        <f t="shared" si="304"/>
        <v>19686.804100000001</v>
      </c>
      <c r="AK634" s="20">
        <v>151.30000000000001</v>
      </c>
      <c r="AL634" s="15">
        <f t="shared" si="305"/>
        <v>28397.496999999999</v>
      </c>
      <c r="AM634" s="29">
        <v>909.3</v>
      </c>
      <c r="AN634" s="15">
        <f t="shared" si="306"/>
        <v>17066.651699999999</v>
      </c>
      <c r="AO634" s="18">
        <v>191.87</v>
      </c>
      <c r="AP634" s="15">
        <f t="shared" si="307"/>
        <v>4995.5273200000001</v>
      </c>
      <c r="AQ634" s="24">
        <f t="shared" si="308"/>
        <v>0.63540000000000063</v>
      </c>
      <c r="AR634" s="24">
        <f t="shared" si="309"/>
        <v>0.64850000000000207</v>
      </c>
      <c r="AS634" s="24">
        <f t="shared" si="310"/>
        <v>0.891099999999998</v>
      </c>
      <c r="AT634" s="24">
        <f t="shared" si="311"/>
        <v>0.6971000000000025</v>
      </c>
      <c r="AU634" s="24">
        <f t="shared" si="312"/>
        <v>0.76950000000000074</v>
      </c>
      <c r="AV634" s="24">
        <f t="shared" si="313"/>
        <v>1.0250999999999983</v>
      </c>
      <c r="AW634" s="24">
        <f t="shared" si="314"/>
        <v>0.91220000000000212</v>
      </c>
      <c r="AX634" s="24">
        <f t="shared" si="315"/>
        <v>1.1825999999999972</v>
      </c>
      <c r="AY634" s="24"/>
      <c r="AZ634" s="24"/>
      <c r="BA634" s="24"/>
      <c r="BB634" s="24"/>
      <c r="BC634" s="12">
        <v>18.768999999999998</v>
      </c>
      <c r="BD634" s="12">
        <v>26.036000000000001</v>
      </c>
    </row>
    <row r="635" spans="2:56">
      <c r="B635" s="25" t="s">
        <v>167</v>
      </c>
      <c r="C635" s="11">
        <v>32.39</v>
      </c>
      <c r="D635" s="4">
        <f t="shared" si="316"/>
        <v>601.17459499999995</v>
      </c>
      <c r="E635" s="11">
        <v>48.71</v>
      </c>
      <c r="F635" s="15">
        <f t="shared" si="317"/>
        <v>904.08195499999988</v>
      </c>
      <c r="G635" s="11">
        <v>39.299999999999997</v>
      </c>
      <c r="H635" s="15">
        <f t="shared" si="318"/>
        <v>729.42764999999986</v>
      </c>
      <c r="I635" s="11">
        <v>35.81</v>
      </c>
      <c r="J635" s="15">
        <f t="shared" si="319"/>
        <v>664.65150499999993</v>
      </c>
      <c r="K635" s="11">
        <v>25.53</v>
      </c>
      <c r="L635" s="15">
        <f t="shared" si="320"/>
        <v>473.84956499999998</v>
      </c>
      <c r="M635" s="11">
        <v>10.86</v>
      </c>
      <c r="N635" s="15">
        <f t="shared" si="321"/>
        <v>201.56702999999996</v>
      </c>
      <c r="O635" s="16">
        <v>25.6</v>
      </c>
      <c r="P635" s="15">
        <f t="shared" si="294"/>
        <v>666.41920000000005</v>
      </c>
      <c r="Q635" s="11">
        <v>43.75</v>
      </c>
      <c r="R635" s="15">
        <f t="shared" si="295"/>
        <v>1138.9000000000001</v>
      </c>
      <c r="S635" s="11">
        <v>47.45</v>
      </c>
      <c r="T635" s="15">
        <f t="shared" si="296"/>
        <v>1235.2184</v>
      </c>
      <c r="U635" s="11">
        <v>34.49</v>
      </c>
      <c r="V635" s="15">
        <f t="shared" si="297"/>
        <v>897.84368000000006</v>
      </c>
      <c r="W635" s="11">
        <v>57.14</v>
      </c>
      <c r="X635" s="15">
        <f t="shared" si="298"/>
        <v>1487.46848</v>
      </c>
      <c r="Y635" s="11">
        <v>36.56</v>
      </c>
      <c r="Z635" s="15">
        <f t="shared" si="299"/>
        <v>951.72992000000011</v>
      </c>
      <c r="AA635" s="19">
        <v>67.146000000000001</v>
      </c>
      <c r="AB635" s="15">
        <f t="shared" si="300"/>
        <v>17479.44672</v>
      </c>
      <c r="AC635" s="19">
        <v>81.676000000000002</v>
      </c>
      <c r="AD635" s="15">
        <f t="shared" si="301"/>
        <v>21261.89632</v>
      </c>
      <c r="AE635" s="20">
        <v>60</v>
      </c>
      <c r="AF635" s="15">
        <f t="shared" si="302"/>
        <v>15619.2</v>
      </c>
      <c r="AG635" s="22">
        <v>100.58</v>
      </c>
      <c r="AH635" s="15">
        <f t="shared" si="303"/>
        <v>18668.150899999997</v>
      </c>
      <c r="AI635" s="22">
        <v>104.57</v>
      </c>
      <c r="AJ635" s="15">
        <f t="shared" si="304"/>
        <v>19408.714849999997</v>
      </c>
      <c r="AK635" s="20">
        <v>151.30000000000001</v>
      </c>
      <c r="AL635" s="15">
        <f t="shared" si="305"/>
        <v>28082.036499999998</v>
      </c>
      <c r="AM635" s="29">
        <v>912.8</v>
      </c>
      <c r="AN635" s="15">
        <f t="shared" si="306"/>
        <v>16942.024399999998</v>
      </c>
      <c r="AO635" s="18">
        <v>193.02</v>
      </c>
      <c r="AP635" s="15">
        <f t="shared" si="307"/>
        <v>5024.6966400000001</v>
      </c>
      <c r="AQ635" s="24">
        <f t="shared" si="308"/>
        <v>0.84390000000000143</v>
      </c>
      <c r="AR635" s="24">
        <f t="shared" si="309"/>
        <v>0.85700000000000287</v>
      </c>
      <c r="AS635" s="24">
        <f t="shared" si="310"/>
        <v>0.89509999999999934</v>
      </c>
      <c r="AT635" s="24">
        <f t="shared" si="311"/>
        <v>0.90560000000000329</v>
      </c>
      <c r="AU635" s="24">
        <f t="shared" si="312"/>
        <v>0.97800000000000153</v>
      </c>
      <c r="AV635" s="24">
        <f t="shared" si="313"/>
        <v>1.0290999999999997</v>
      </c>
      <c r="AW635" s="24">
        <f t="shared" si="314"/>
        <v>1.1207000000000029</v>
      </c>
      <c r="AX635" s="24">
        <f t="shared" si="315"/>
        <v>1.1865999999999985</v>
      </c>
      <c r="AY635" s="24"/>
      <c r="AZ635" s="24"/>
      <c r="BA635" s="24"/>
      <c r="BB635" s="24"/>
      <c r="BC635" s="12">
        <v>18.560499999999998</v>
      </c>
      <c r="BD635" s="12">
        <v>26.032</v>
      </c>
    </row>
    <row r="636" spans="2:56">
      <c r="B636" s="25" t="s">
        <v>168</v>
      </c>
      <c r="C636" s="11">
        <v>32.700000000000003</v>
      </c>
      <c r="D636" s="4">
        <f t="shared" si="316"/>
        <v>610.13295000000005</v>
      </c>
      <c r="E636" s="11">
        <v>48.31</v>
      </c>
      <c r="F636" s="15">
        <f t="shared" si="317"/>
        <v>901.39213500000005</v>
      </c>
      <c r="G636" s="11">
        <v>39.65</v>
      </c>
      <c r="H636" s="15">
        <f t="shared" si="318"/>
        <v>739.80952500000001</v>
      </c>
      <c r="I636" s="11">
        <v>35.18</v>
      </c>
      <c r="J636" s="15">
        <f t="shared" si="319"/>
        <v>656.40602999999999</v>
      </c>
      <c r="K636" s="11">
        <v>25.65</v>
      </c>
      <c r="L636" s="15">
        <f t="shared" si="320"/>
        <v>478.59052499999996</v>
      </c>
      <c r="M636" s="11">
        <v>10.78</v>
      </c>
      <c r="N636" s="15">
        <f t="shared" si="321"/>
        <v>201.13862999999998</v>
      </c>
      <c r="O636" s="16">
        <v>25.83</v>
      </c>
      <c r="P636" s="15">
        <f t="shared" si="294"/>
        <v>670.31432999999993</v>
      </c>
      <c r="Q636" s="11">
        <v>43.67</v>
      </c>
      <c r="R636" s="15">
        <f t="shared" si="295"/>
        <v>1133.28017</v>
      </c>
      <c r="S636" s="11">
        <v>46.78</v>
      </c>
      <c r="T636" s="15">
        <f t="shared" si="296"/>
        <v>1213.9877800000002</v>
      </c>
      <c r="U636" s="11">
        <v>33.36</v>
      </c>
      <c r="V636" s="15">
        <f t="shared" si="297"/>
        <v>865.72536000000002</v>
      </c>
      <c r="W636" s="11">
        <v>56.84</v>
      </c>
      <c r="X636" s="15">
        <f t="shared" si="298"/>
        <v>1475.05484</v>
      </c>
      <c r="Y636" s="11">
        <v>35.78</v>
      </c>
      <c r="Z636" s="15">
        <f t="shared" si="299"/>
        <v>928.52678000000003</v>
      </c>
      <c r="AA636" s="19">
        <v>67.346999999999994</v>
      </c>
      <c r="AB636" s="15">
        <f t="shared" si="300"/>
        <v>17477.219969999998</v>
      </c>
      <c r="AC636" s="19">
        <v>81.742000000000004</v>
      </c>
      <c r="AD636" s="15">
        <f t="shared" si="301"/>
        <v>21212.866419999998</v>
      </c>
      <c r="AE636" s="20">
        <v>60</v>
      </c>
      <c r="AF636" s="15">
        <f t="shared" si="302"/>
        <v>15570.599999999999</v>
      </c>
      <c r="AG636" s="22">
        <v>100.6</v>
      </c>
      <c r="AH636" s="15">
        <f t="shared" si="303"/>
        <v>18770.450999999997</v>
      </c>
      <c r="AI636" s="22">
        <v>105.08</v>
      </c>
      <c r="AJ636" s="15">
        <f t="shared" si="304"/>
        <v>19606.3518</v>
      </c>
      <c r="AK636" s="20">
        <v>152.05000000000001</v>
      </c>
      <c r="AL636" s="15">
        <f t="shared" si="305"/>
        <v>28370.249250000001</v>
      </c>
      <c r="AM636" s="29">
        <v>912.8</v>
      </c>
      <c r="AN636" s="15">
        <f t="shared" si="306"/>
        <v>17031.478800000001</v>
      </c>
      <c r="AO636" s="18">
        <v>193.55</v>
      </c>
      <c r="AP636" s="15">
        <f t="shared" si="307"/>
        <v>5022.8160500000004</v>
      </c>
      <c r="AQ636" s="24">
        <f t="shared" si="308"/>
        <v>0.7458999999999989</v>
      </c>
      <c r="AR636" s="24">
        <f t="shared" si="309"/>
        <v>0.75900000000000034</v>
      </c>
      <c r="AS636" s="24">
        <f t="shared" si="310"/>
        <v>0.97609999999999886</v>
      </c>
      <c r="AT636" s="24">
        <f t="shared" si="311"/>
        <v>0.80760000000000076</v>
      </c>
      <c r="AU636" s="24">
        <f t="shared" si="312"/>
        <v>0.87999999999999901</v>
      </c>
      <c r="AV636" s="24">
        <f t="shared" si="313"/>
        <v>1.1100999999999992</v>
      </c>
      <c r="AW636" s="24">
        <f t="shared" si="314"/>
        <v>1.0227000000000004</v>
      </c>
      <c r="AX636" s="24">
        <f t="shared" si="315"/>
        <v>1.2675999999999981</v>
      </c>
      <c r="AY636" s="24"/>
      <c r="AZ636" s="24"/>
      <c r="BA636" s="24"/>
      <c r="BB636" s="24"/>
      <c r="BC636" s="12">
        <v>18.6585</v>
      </c>
      <c r="BD636" s="12">
        <v>25.951000000000001</v>
      </c>
    </row>
    <row r="637" spans="2:56">
      <c r="B637" s="25" t="s">
        <v>169</v>
      </c>
      <c r="C637" s="11">
        <v>33.36</v>
      </c>
      <c r="D637" s="4">
        <f t="shared" si="316"/>
        <v>621.07979999999998</v>
      </c>
      <c r="E637" s="11">
        <v>49.05</v>
      </c>
      <c r="F637" s="15">
        <f t="shared" si="317"/>
        <v>913.18837499999995</v>
      </c>
      <c r="G637" s="11">
        <v>40.44</v>
      </c>
      <c r="H637" s="15">
        <f t="shared" si="318"/>
        <v>752.8916999999999</v>
      </c>
      <c r="I637" s="11">
        <v>36.1</v>
      </c>
      <c r="J637" s="15">
        <f t="shared" si="319"/>
        <v>672.09175000000005</v>
      </c>
      <c r="K637" s="11">
        <v>25.77</v>
      </c>
      <c r="L637" s="15">
        <f t="shared" si="320"/>
        <v>479.77297499999997</v>
      </c>
      <c r="M637" s="11">
        <v>11.46</v>
      </c>
      <c r="N637" s="15">
        <f t="shared" si="321"/>
        <v>213.35655</v>
      </c>
      <c r="O637" s="16">
        <v>26.68</v>
      </c>
      <c r="P637" s="15">
        <f t="shared" si="294"/>
        <v>694.48040000000003</v>
      </c>
      <c r="Q637" s="11">
        <v>45.51</v>
      </c>
      <c r="R637" s="15">
        <f t="shared" si="295"/>
        <v>1184.6252999999999</v>
      </c>
      <c r="S637" s="11">
        <v>48.4</v>
      </c>
      <c r="T637" s="15">
        <f t="shared" si="296"/>
        <v>1259.8520000000001</v>
      </c>
      <c r="U637" s="11">
        <v>33.96</v>
      </c>
      <c r="V637" s="15">
        <f t="shared" si="297"/>
        <v>883.97880000000009</v>
      </c>
      <c r="W637" s="11">
        <v>58.46</v>
      </c>
      <c r="X637" s="15">
        <f t="shared" si="298"/>
        <v>1521.7138</v>
      </c>
      <c r="Y637" s="11">
        <v>37.380000000000003</v>
      </c>
      <c r="Z637" s="15">
        <f t="shared" si="299"/>
        <v>973.0014000000001</v>
      </c>
      <c r="AA637" s="19">
        <v>67.483999999999995</v>
      </c>
      <c r="AB637" s="15">
        <f t="shared" si="300"/>
        <v>17566.085200000001</v>
      </c>
      <c r="AC637" s="19">
        <v>81.792000000000002</v>
      </c>
      <c r="AD637" s="15">
        <f t="shared" si="301"/>
        <v>21290.457600000002</v>
      </c>
      <c r="AE637" s="20">
        <v>60</v>
      </c>
      <c r="AF637" s="15">
        <f t="shared" si="302"/>
        <v>15618.000000000002</v>
      </c>
      <c r="AG637" s="22">
        <v>100.97</v>
      </c>
      <c r="AH637" s="15">
        <f t="shared" si="303"/>
        <v>18798.089749999999</v>
      </c>
      <c r="AI637" s="22">
        <v>105.25</v>
      </c>
      <c r="AJ637" s="15">
        <f t="shared" si="304"/>
        <v>19594.918750000001</v>
      </c>
      <c r="AK637" s="20">
        <v>152.80000000000001</v>
      </c>
      <c r="AL637" s="15">
        <f t="shared" si="305"/>
        <v>28447.540000000005</v>
      </c>
      <c r="AM637" s="29">
        <v>920.4</v>
      </c>
      <c r="AN637" s="15">
        <f t="shared" si="306"/>
        <v>17135.546999999999</v>
      </c>
      <c r="AO637" s="18">
        <v>194.84</v>
      </c>
      <c r="AP637" s="15">
        <f t="shared" si="307"/>
        <v>5071.6851999999999</v>
      </c>
      <c r="AQ637" s="24">
        <f t="shared" si="308"/>
        <v>0.78689999999999927</v>
      </c>
      <c r="AR637" s="24">
        <f t="shared" si="309"/>
        <v>0.80000000000000071</v>
      </c>
      <c r="AS637" s="24">
        <f t="shared" si="310"/>
        <v>0.89709999999999823</v>
      </c>
      <c r="AT637" s="24">
        <f t="shared" si="311"/>
        <v>0.84860000000000113</v>
      </c>
      <c r="AU637" s="24">
        <f t="shared" si="312"/>
        <v>0.92099999999999937</v>
      </c>
      <c r="AV637" s="24">
        <f t="shared" si="313"/>
        <v>1.0310999999999986</v>
      </c>
      <c r="AW637" s="24">
        <f t="shared" si="314"/>
        <v>1.0637000000000008</v>
      </c>
      <c r="AX637" s="24">
        <f t="shared" si="315"/>
        <v>1.1885999999999974</v>
      </c>
      <c r="AY637" s="24"/>
      <c r="AZ637" s="24"/>
      <c r="BA637" s="24"/>
      <c r="BB637" s="24"/>
      <c r="BC637" s="12">
        <v>18.6175</v>
      </c>
      <c r="BD637" s="12">
        <v>26.03</v>
      </c>
    </row>
    <row r="638" spans="2:56">
      <c r="B638" s="25" t="s">
        <v>170</v>
      </c>
      <c r="C638" s="11">
        <v>33.71</v>
      </c>
      <c r="D638" s="4">
        <f t="shared" si="316"/>
        <v>626.247525</v>
      </c>
      <c r="E638" s="11">
        <v>49.29</v>
      </c>
      <c r="F638" s="15">
        <f t="shared" si="317"/>
        <v>915.68497500000001</v>
      </c>
      <c r="G638" s="11">
        <v>40.409999999999997</v>
      </c>
      <c r="H638" s="15">
        <f t="shared" si="318"/>
        <v>750.71677499999998</v>
      </c>
      <c r="I638" s="11">
        <v>36.43</v>
      </c>
      <c r="J638" s="15">
        <f t="shared" si="319"/>
        <v>676.778325</v>
      </c>
      <c r="K638" s="11">
        <v>25.95</v>
      </c>
      <c r="L638" s="15">
        <f t="shared" si="320"/>
        <v>482.08612499999998</v>
      </c>
      <c r="M638" s="11">
        <v>11.64</v>
      </c>
      <c r="N638" s="15">
        <f t="shared" si="321"/>
        <v>216.24210000000002</v>
      </c>
      <c r="O638" s="16">
        <v>28.09</v>
      </c>
      <c r="P638" s="15">
        <f t="shared" si="294"/>
        <v>728.87932000000001</v>
      </c>
      <c r="Q638" s="11">
        <v>46.695</v>
      </c>
      <c r="R638" s="15">
        <f t="shared" si="295"/>
        <v>1211.64186</v>
      </c>
      <c r="S638" s="11">
        <v>48.88</v>
      </c>
      <c r="T638" s="15">
        <f t="shared" si="296"/>
        <v>1268.33824</v>
      </c>
      <c r="U638" s="11">
        <v>34.299999999999997</v>
      </c>
      <c r="V638" s="15">
        <f t="shared" si="297"/>
        <v>890.01639999999998</v>
      </c>
      <c r="W638" s="11">
        <v>58.45</v>
      </c>
      <c r="X638" s="15">
        <f t="shared" si="298"/>
        <v>1516.6606000000002</v>
      </c>
      <c r="Y638" s="11">
        <v>36.92</v>
      </c>
      <c r="Z638" s="15">
        <f t="shared" si="299"/>
        <v>958.00016000000005</v>
      </c>
      <c r="AA638" s="19">
        <v>67.403000000000006</v>
      </c>
      <c r="AB638" s="15">
        <f t="shared" si="300"/>
        <v>17489.730439999999</v>
      </c>
      <c r="AC638" s="19">
        <v>81.671999999999997</v>
      </c>
      <c r="AD638" s="15">
        <f t="shared" si="301"/>
        <v>21192.250559999997</v>
      </c>
      <c r="AE638" s="20">
        <v>61</v>
      </c>
      <c r="AF638" s="15">
        <f t="shared" si="302"/>
        <v>15828.279999999999</v>
      </c>
      <c r="AG638" s="22">
        <v>100.57</v>
      </c>
      <c r="AH638" s="15">
        <f t="shared" si="303"/>
        <v>18683.391749999999</v>
      </c>
      <c r="AI638" s="22">
        <v>105.24</v>
      </c>
      <c r="AJ638" s="15">
        <f t="shared" si="304"/>
        <v>19550.960999999999</v>
      </c>
      <c r="AK638" s="20">
        <v>153.55000000000001</v>
      </c>
      <c r="AL638" s="15">
        <f t="shared" si="305"/>
        <v>28525.751250000001</v>
      </c>
      <c r="AM638" s="29">
        <v>925.5</v>
      </c>
      <c r="AN638" s="15">
        <f t="shared" si="306"/>
        <v>17193.47625</v>
      </c>
      <c r="AO638" s="18">
        <v>195.12</v>
      </c>
      <c r="AP638" s="15">
        <f t="shared" si="307"/>
        <v>5062.9737599999999</v>
      </c>
      <c r="AQ638" s="24">
        <f t="shared" si="308"/>
        <v>0.82689999999999841</v>
      </c>
      <c r="AR638" s="24">
        <f t="shared" si="309"/>
        <v>0.83999999999999986</v>
      </c>
      <c r="AS638" s="24">
        <f t="shared" si="310"/>
        <v>0.97909999999999897</v>
      </c>
      <c r="AT638" s="24">
        <f t="shared" si="311"/>
        <v>0.88860000000000028</v>
      </c>
      <c r="AU638" s="24">
        <f t="shared" si="312"/>
        <v>0.96099999999999852</v>
      </c>
      <c r="AV638" s="24">
        <f t="shared" si="313"/>
        <v>1.1130999999999993</v>
      </c>
      <c r="AW638" s="24">
        <f t="shared" si="314"/>
        <v>1.1036999999999999</v>
      </c>
      <c r="AX638" s="24">
        <f t="shared" si="315"/>
        <v>1.2705999999999982</v>
      </c>
      <c r="AY638" s="24"/>
      <c r="AZ638" s="24"/>
      <c r="BA638" s="24"/>
      <c r="BB638" s="24"/>
      <c r="BC638" s="12">
        <v>18.577500000000001</v>
      </c>
      <c r="BD638" s="12">
        <v>25.948</v>
      </c>
    </row>
    <row r="639" spans="2:56">
      <c r="B639" s="25" t="s">
        <v>171</v>
      </c>
      <c r="C639" s="11">
        <v>34.04</v>
      </c>
      <c r="D639" s="4">
        <f t="shared" si="316"/>
        <v>624.27657999999997</v>
      </c>
      <c r="E639" s="11">
        <v>50.53</v>
      </c>
      <c r="F639" s="15">
        <f t="shared" si="317"/>
        <v>926.6949350000001</v>
      </c>
      <c r="G639" s="11">
        <v>41.36</v>
      </c>
      <c r="H639" s="15">
        <f t="shared" si="318"/>
        <v>758.52172000000007</v>
      </c>
      <c r="I639" s="11">
        <v>36.520000000000003</v>
      </c>
      <c r="J639" s="15">
        <f t="shared" si="319"/>
        <v>669.75854000000004</v>
      </c>
      <c r="K639" s="11">
        <v>26.465</v>
      </c>
      <c r="L639" s="15">
        <f t="shared" si="320"/>
        <v>485.35486750000001</v>
      </c>
      <c r="M639" s="11">
        <v>12.24</v>
      </c>
      <c r="N639" s="15">
        <f t="shared" si="321"/>
        <v>224.47548</v>
      </c>
      <c r="O639" s="16">
        <v>28.63</v>
      </c>
      <c r="P639" s="15">
        <f t="shared" si="294"/>
        <v>741.45974000000001</v>
      </c>
      <c r="Q639" s="11">
        <v>48.41</v>
      </c>
      <c r="R639" s="15">
        <f t="shared" si="295"/>
        <v>1253.72218</v>
      </c>
      <c r="S639" s="11">
        <v>50.5</v>
      </c>
      <c r="T639" s="15">
        <f t="shared" si="296"/>
        <v>1307.8489999999999</v>
      </c>
      <c r="U639" s="11">
        <v>35.58</v>
      </c>
      <c r="V639" s="15">
        <f t="shared" si="297"/>
        <v>921.45083999999997</v>
      </c>
      <c r="W639" s="11">
        <v>59.88</v>
      </c>
      <c r="X639" s="15">
        <f t="shared" si="298"/>
        <v>1550.77224</v>
      </c>
      <c r="Y639" s="11">
        <v>37.17</v>
      </c>
      <c r="Z639" s="15">
        <f t="shared" si="299"/>
        <v>962.62866000000008</v>
      </c>
      <c r="AA639" s="19">
        <v>67.403000000000006</v>
      </c>
      <c r="AB639" s="15">
        <f t="shared" si="300"/>
        <v>17456.02894</v>
      </c>
      <c r="AC639" s="19">
        <v>81.522000000000006</v>
      </c>
      <c r="AD639" s="15">
        <f t="shared" si="301"/>
        <v>21112.567560000003</v>
      </c>
      <c r="AE639" s="20">
        <v>61</v>
      </c>
      <c r="AF639" s="15">
        <f t="shared" si="302"/>
        <v>15797.78</v>
      </c>
      <c r="AG639" s="22">
        <v>100.25</v>
      </c>
      <c r="AH639" s="15">
        <f t="shared" si="303"/>
        <v>18385.348750000001</v>
      </c>
      <c r="AI639" s="22">
        <v>105.18</v>
      </c>
      <c r="AJ639" s="15">
        <f t="shared" si="304"/>
        <v>19289.486100000002</v>
      </c>
      <c r="AK639" s="20">
        <v>154.05000000000001</v>
      </c>
      <c r="AL639" s="15">
        <f t="shared" si="305"/>
        <v>28251.999750000003</v>
      </c>
      <c r="AM639" s="29">
        <v>939.3</v>
      </c>
      <c r="AN639" s="15">
        <f t="shared" si="306"/>
        <v>17226.29235</v>
      </c>
      <c r="AO639" s="18">
        <v>194.77</v>
      </c>
      <c r="AP639" s="15">
        <f t="shared" si="307"/>
        <v>5044.1534600000005</v>
      </c>
      <c r="AQ639" s="24">
        <f t="shared" si="308"/>
        <v>1.064899999999998</v>
      </c>
      <c r="AR639" s="24">
        <f t="shared" si="309"/>
        <v>1.0779999999999994</v>
      </c>
      <c r="AS639" s="24">
        <f t="shared" si="310"/>
        <v>1.0290999999999997</v>
      </c>
      <c r="AT639" s="24">
        <f t="shared" si="311"/>
        <v>1.1265999999999998</v>
      </c>
      <c r="AU639" s="24">
        <f t="shared" si="312"/>
        <v>1.1989999999999981</v>
      </c>
      <c r="AV639" s="24">
        <f t="shared" si="313"/>
        <v>1.1631</v>
      </c>
      <c r="AW639" s="24">
        <f t="shared" si="314"/>
        <v>1.3416999999999994</v>
      </c>
      <c r="AX639" s="24">
        <f t="shared" si="315"/>
        <v>1.3205999999999989</v>
      </c>
      <c r="AY639" s="24"/>
      <c r="AZ639" s="24"/>
      <c r="BA639" s="24"/>
      <c r="BB639" s="24"/>
      <c r="BC639" s="12">
        <v>18.339500000000001</v>
      </c>
      <c r="BD639" s="12">
        <v>25.898</v>
      </c>
    </row>
    <row r="640" spans="2:56">
      <c r="B640" s="25" t="s">
        <v>172</v>
      </c>
      <c r="C640" s="11">
        <v>34.369999999999997</v>
      </c>
      <c r="D640" s="4">
        <f t="shared" si="316"/>
        <v>631.30816000000004</v>
      </c>
      <c r="E640" s="11">
        <v>50.79</v>
      </c>
      <c r="F640" s="15">
        <f t="shared" si="317"/>
        <v>932.91072000000008</v>
      </c>
      <c r="G640" s="11">
        <v>42.05</v>
      </c>
      <c r="H640" s="15">
        <f t="shared" si="318"/>
        <v>772.37440000000004</v>
      </c>
      <c r="I640" s="11">
        <v>36.869999999999997</v>
      </c>
      <c r="J640" s="15">
        <f t="shared" si="319"/>
        <v>677.22816</v>
      </c>
      <c r="K640" s="11">
        <v>26.594999999999999</v>
      </c>
      <c r="L640" s="15">
        <f t="shared" si="320"/>
        <v>488.49696000000006</v>
      </c>
      <c r="M640" s="11">
        <v>12.4</v>
      </c>
      <c r="N640" s="15">
        <f t="shared" si="321"/>
        <v>227.76320000000004</v>
      </c>
      <c r="O640" s="16">
        <v>28.5</v>
      </c>
      <c r="P640" s="15">
        <f t="shared" si="294"/>
        <v>737.38049999999998</v>
      </c>
      <c r="Q640" s="11">
        <v>47.975000000000001</v>
      </c>
      <c r="R640" s="15">
        <f t="shared" si="295"/>
        <v>1241.257175</v>
      </c>
      <c r="S640" s="11">
        <v>50.93</v>
      </c>
      <c r="T640" s="15">
        <f t="shared" si="296"/>
        <v>1317.7118899999998</v>
      </c>
      <c r="U640" s="11">
        <v>36.1</v>
      </c>
      <c r="V640" s="15">
        <f t="shared" si="297"/>
        <v>934.01529999999991</v>
      </c>
      <c r="W640" s="11">
        <v>59.67</v>
      </c>
      <c r="X640" s="15">
        <f t="shared" si="298"/>
        <v>1543.8419099999999</v>
      </c>
      <c r="Y640" s="11">
        <v>37.4</v>
      </c>
      <c r="Z640" s="15">
        <f t="shared" si="299"/>
        <v>967.65019999999993</v>
      </c>
      <c r="AA640" s="19">
        <v>67.33</v>
      </c>
      <c r="AB640" s="15">
        <f t="shared" si="300"/>
        <v>17420.290899999996</v>
      </c>
      <c r="AC640" s="19">
        <v>81.632000000000005</v>
      </c>
      <c r="AD640" s="15">
        <f t="shared" si="301"/>
        <v>21120.647359999999</v>
      </c>
      <c r="AE640" s="20">
        <v>63</v>
      </c>
      <c r="AF640" s="15">
        <f t="shared" si="302"/>
        <v>16299.989999999998</v>
      </c>
      <c r="AG640" s="22">
        <v>100.58</v>
      </c>
      <c r="AH640" s="15">
        <f t="shared" si="303"/>
        <v>18474.534400000004</v>
      </c>
      <c r="AI640" s="22">
        <v>104.79</v>
      </c>
      <c r="AJ640" s="15">
        <f t="shared" si="304"/>
        <v>19247.827200000003</v>
      </c>
      <c r="AK640" s="20">
        <v>154.80000000000001</v>
      </c>
      <c r="AL640" s="15">
        <f t="shared" si="305"/>
        <v>28433.664000000004</v>
      </c>
      <c r="AM640" s="29">
        <v>937.6</v>
      </c>
      <c r="AN640" s="15">
        <f t="shared" si="306"/>
        <v>17221.836800000001</v>
      </c>
      <c r="AO640" s="18">
        <v>195.55</v>
      </c>
      <c r="AP640" s="15">
        <f t="shared" si="307"/>
        <v>5059.46515</v>
      </c>
      <c r="AQ640" s="24">
        <f t="shared" si="308"/>
        <v>1.0363999999999969</v>
      </c>
      <c r="AR640" s="24">
        <f t="shared" si="309"/>
        <v>1.0494999999999983</v>
      </c>
      <c r="AS640" s="24">
        <f t="shared" si="310"/>
        <v>1.0541000000000018</v>
      </c>
      <c r="AT640" s="24">
        <f t="shared" si="311"/>
        <v>1.0980999999999987</v>
      </c>
      <c r="AU640" s="24">
        <f t="shared" si="312"/>
        <v>1.170499999999997</v>
      </c>
      <c r="AV640" s="24">
        <f t="shared" si="313"/>
        <v>1.1881000000000022</v>
      </c>
      <c r="AW640" s="24">
        <f t="shared" si="314"/>
        <v>1.3131999999999984</v>
      </c>
      <c r="AX640" s="24">
        <f t="shared" si="315"/>
        <v>1.345600000000001</v>
      </c>
      <c r="AY640" s="24"/>
      <c r="AZ640" s="24"/>
      <c r="BA640" s="24"/>
      <c r="BB640" s="24"/>
      <c r="BC640" s="12">
        <v>18.368000000000002</v>
      </c>
      <c r="BD640" s="12">
        <v>25.872999999999998</v>
      </c>
    </row>
    <row r="641" spans="2:56">
      <c r="B641" s="25" t="s">
        <v>173</v>
      </c>
      <c r="C641" s="11">
        <v>34.43</v>
      </c>
      <c r="D641" s="4">
        <f t="shared" si="316"/>
        <v>632.25530499999991</v>
      </c>
      <c r="E641" s="11">
        <v>50.32</v>
      </c>
      <c r="F641" s="15">
        <f t="shared" si="317"/>
        <v>924.05131999999992</v>
      </c>
      <c r="G641" s="11">
        <v>41.36</v>
      </c>
      <c r="H641" s="15">
        <f t="shared" si="318"/>
        <v>759.5143599999999</v>
      </c>
      <c r="I641" s="11">
        <v>36.36</v>
      </c>
      <c r="J641" s="15">
        <f t="shared" si="319"/>
        <v>667.6968599999999</v>
      </c>
      <c r="K641" s="11">
        <v>26.22</v>
      </c>
      <c r="L641" s="15">
        <f t="shared" si="320"/>
        <v>481.49096999999995</v>
      </c>
      <c r="M641" s="11">
        <v>11.65</v>
      </c>
      <c r="N641" s="15">
        <f t="shared" si="321"/>
        <v>213.93477499999997</v>
      </c>
      <c r="O641" s="16">
        <v>29.265000000000001</v>
      </c>
      <c r="P641" s="15">
        <f t="shared" si="294"/>
        <v>757.68548250000003</v>
      </c>
      <c r="Q641" s="11">
        <v>48.12</v>
      </c>
      <c r="R641" s="15">
        <f t="shared" si="295"/>
        <v>1245.85086</v>
      </c>
      <c r="S641" s="11">
        <v>51.6</v>
      </c>
      <c r="T641" s="15">
        <f t="shared" si="296"/>
        <v>1335.9498000000001</v>
      </c>
      <c r="U641" s="11">
        <v>36.26</v>
      </c>
      <c r="V641" s="15">
        <f t="shared" si="297"/>
        <v>938.7895299999999</v>
      </c>
      <c r="W641" s="11">
        <v>59.7</v>
      </c>
      <c r="X641" s="15">
        <f t="shared" si="298"/>
        <v>1545.6628499999999</v>
      </c>
      <c r="Y641" s="11">
        <v>38.04</v>
      </c>
      <c r="Z641" s="15">
        <f t="shared" si="299"/>
        <v>984.87461999999994</v>
      </c>
      <c r="AA641" s="19">
        <v>67.578000000000003</v>
      </c>
      <c r="AB641" s="15">
        <f t="shared" si="300"/>
        <v>17496.282090000001</v>
      </c>
      <c r="AC641" s="19">
        <v>81.872</v>
      </c>
      <c r="AD641" s="15">
        <f t="shared" si="301"/>
        <v>21197.070159999999</v>
      </c>
      <c r="AE641" s="20">
        <v>63</v>
      </c>
      <c r="AF641" s="15">
        <f t="shared" si="302"/>
        <v>16311.014999999999</v>
      </c>
      <c r="AG641" s="22">
        <v>100.97</v>
      </c>
      <c r="AH641" s="15">
        <f t="shared" si="303"/>
        <v>18541.625949999998</v>
      </c>
      <c r="AI641" s="22">
        <v>104.8</v>
      </c>
      <c r="AJ641" s="15">
        <f t="shared" si="304"/>
        <v>19244.947999999997</v>
      </c>
      <c r="AK641" s="20">
        <v>154.80000000000001</v>
      </c>
      <c r="AL641" s="15">
        <f t="shared" si="305"/>
        <v>28426.698</v>
      </c>
      <c r="AM641" s="29">
        <v>937.3</v>
      </c>
      <c r="AN641" s="15">
        <f t="shared" si="306"/>
        <v>17212.108549999997</v>
      </c>
      <c r="AO641" s="18">
        <v>196.49</v>
      </c>
      <c r="AP641" s="15">
        <f t="shared" si="307"/>
        <v>5087.2243450000005</v>
      </c>
      <c r="AQ641" s="24">
        <f t="shared" si="308"/>
        <v>1.0409000000000006</v>
      </c>
      <c r="AR641" s="24">
        <f t="shared" si="309"/>
        <v>1.054000000000002</v>
      </c>
      <c r="AS641" s="24">
        <f t="shared" si="310"/>
        <v>1.0366</v>
      </c>
      <c r="AT641" s="24">
        <f t="shared" si="311"/>
        <v>1.1026000000000025</v>
      </c>
      <c r="AU641" s="24">
        <f t="shared" si="312"/>
        <v>1.1750000000000007</v>
      </c>
      <c r="AV641" s="24">
        <f t="shared" si="313"/>
        <v>1.1706000000000003</v>
      </c>
      <c r="AW641" s="24">
        <f t="shared" si="314"/>
        <v>1.3177000000000021</v>
      </c>
      <c r="AX641" s="24">
        <f t="shared" si="315"/>
        <v>1.3280999999999992</v>
      </c>
      <c r="AY641" s="24"/>
      <c r="AZ641" s="24"/>
      <c r="BA641" s="24"/>
      <c r="BB641" s="24"/>
      <c r="BC641" s="12">
        <v>18.363499999999998</v>
      </c>
      <c r="BD641" s="12">
        <v>25.890499999999999</v>
      </c>
    </row>
    <row r="642" spans="2:56">
      <c r="B642" s="25" t="s">
        <v>174</v>
      </c>
      <c r="C642" s="11">
        <v>34.33</v>
      </c>
      <c r="D642" s="4">
        <f t="shared" si="316"/>
        <v>623.46713</v>
      </c>
      <c r="E642" s="11">
        <v>51.03</v>
      </c>
      <c r="F642" s="15">
        <f t="shared" si="317"/>
        <v>926.75583000000006</v>
      </c>
      <c r="G642" s="11">
        <v>42.2</v>
      </c>
      <c r="H642" s="15">
        <f t="shared" si="318"/>
        <v>766.39420000000007</v>
      </c>
      <c r="I642" s="11">
        <v>37.81</v>
      </c>
      <c r="J642" s="15">
        <f t="shared" si="319"/>
        <v>686.66741000000013</v>
      </c>
      <c r="K642" s="11">
        <v>26.414999999999999</v>
      </c>
      <c r="L642" s="15">
        <f t="shared" si="320"/>
        <v>479.72281500000003</v>
      </c>
      <c r="M642" s="11">
        <v>11.67</v>
      </c>
      <c r="N642" s="15">
        <f t="shared" si="321"/>
        <v>211.93887000000001</v>
      </c>
      <c r="O642" s="16">
        <v>28.77</v>
      </c>
      <c r="P642" s="15">
        <f t="shared" si="294"/>
        <v>743.20102499999996</v>
      </c>
      <c r="Q642" s="11">
        <v>49.1</v>
      </c>
      <c r="R642" s="15">
        <f t="shared" si="295"/>
        <v>1268.3757499999999</v>
      </c>
      <c r="S642" s="11">
        <v>52.25</v>
      </c>
      <c r="T642" s="15">
        <f t="shared" si="296"/>
        <v>1349.7481250000001</v>
      </c>
      <c r="U642" s="11">
        <v>36.99</v>
      </c>
      <c r="V642" s="15">
        <f t="shared" si="297"/>
        <v>955.544175</v>
      </c>
      <c r="W642" s="11">
        <v>60.34</v>
      </c>
      <c r="X642" s="15">
        <f t="shared" si="298"/>
        <v>1558.73305</v>
      </c>
      <c r="Y642" s="11">
        <v>38.119999999999997</v>
      </c>
      <c r="Z642" s="15">
        <f t="shared" si="299"/>
        <v>984.73489999999993</v>
      </c>
      <c r="AA642" s="19">
        <v>67.536000000000001</v>
      </c>
      <c r="AB642" s="15">
        <f t="shared" si="300"/>
        <v>17446.2372</v>
      </c>
      <c r="AC642" s="19">
        <v>82.158000000000001</v>
      </c>
      <c r="AD642" s="15">
        <f t="shared" si="301"/>
        <v>21223.465350000002</v>
      </c>
      <c r="AE642" s="20">
        <v>66</v>
      </c>
      <c r="AF642" s="15">
        <f t="shared" si="302"/>
        <v>17049.45</v>
      </c>
      <c r="AG642" s="22">
        <v>100.66</v>
      </c>
      <c r="AH642" s="15">
        <f t="shared" si="303"/>
        <v>18280.8626</v>
      </c>
      <c r="AI642" s="22">
        <v>105.11</v>
      </c>
      <c r="AJ642" s="15">
        <f t="shared" si="304"/>
        <v>19089.027099999999</v>
      </c>
      <c r="AK642" s="20">
        <v>154.80000000000001</v>
      </c>
      <c r="AL642" s="15">
        <f t="shared" si="305"/>
        <v>28113.228000000003</v>
      </c>
      <c r="AM642" s="29">
        <v>949.8</v>
      </c>
      <c r="AN642" s="15">
        <f t="shared" si="306"/>
        <v>17249.317800000001</v>
      </c>
      <c r="AO642" s="18">
        <v>197.06</v>
      </c>
      <c r="AP642" s="15">
        <f t="shared" si="307"/>
        <v>5090.5524500000001</v>
      </c>
      <c r="AQ642" s="24">
        <f t="shared" si="308"/>
        <v>1.2433999999999976</v>
      </c>
      <c r="AR642" s="24">
        <f t="shared" si="309"/>
        <v>1.2564999999999991</v>
      </c>
      <c r="AS642" s="24">
        <f t="shared" si="310"/>
        <v>1.0945999999999998</v>
      </c>
      <c r="AT642" s="24">
        <f t="shared" si="311"/>
        <v>1.3050999999999995</v>
      </c>
      <c r="AU642" s="24">
        <f t="shared" si="312"/>
        <v>1.3774999999999977</v>
      </c>
      <c r="AV642" s="24">
        <f t="shared" si="313"/>
        <v>1.2286000000000001</v>
      </c>
      <c r="AW642" s="24">
        <f t="shared" si="314"/>
        <v>1.5201999999999991</v>
      </c>
      <c r="AX642" s="24">
        <f t="shared" si="315"/>
        <v>1.386099999999999</v>
      </c>
      <c r="AY642" s="24"/>
      <c r="AZ642" s="24"/>
      <c r="BA642" s="24"/>
      <c r="BB642" s="24"/>
      <c r="BC642" s="12">
        <v>18.161000000000001</v>
      </c>
      <c r="BD642" s="12">
        <v>25.8325</v>
      </c>
    </row>
    <row r="643" spans="2:56">
      <c r="B643" s="25" t="s">
        <v>175</v>
      </c>
      <c r="C643" s="11">
        <v>34.25</v>
      </c>
      <c r="D643" s="4">
        <f t="shared" si="316"/>
        <v>622.49374999999998</v>
      </c>
      <c r="E643" s="11">
        <v>50.35</v>
      </c>
      <c r="F643" s="15">
        <f t="shared" si="317"/>
        <v>915.11125000000004</v>
      </c>
      <c r="G643" s="11">
        <v>43.02</v>
      </c>
      <c r="H643" s="15">
        <f t="shared" si="318"/>
        <v>781.88850000000014</v>
      </c>
      <c r="I643" s="11">
        <v>38.14</v>
      </c>
      <c r="J643" s="15">
        <f t="shared" si="319"/>
        <v>693.19450000000006</v>
      </c>
      <c r="K643" s="11">
        <v>26.035</v>
      </c>
      <c r="L643" s="15">
        <f t="shared" si="320"/>
        <v>473.186125</v>
      </c>
      <c r="M643" s="11">
        <v>11.47</v>
      </c>
      <c r="N643" s="15">
        <f t="shared" si="321"/>
        <v>208.46725000000001</v>
      </c>
      <c r="O643" s="16">
        <v>30.06</v>
      </c>
      <c r="P643" s="15">
        <f t="shared" si="294"/>
        <v>776.5399799999999</v>
      </c>
      <c r="Q643" s="11">
        <v>49.064999999999998</v>
      </c>
      <c r="R643" s="15">
        <f t="shared" si="295"/>
        <v>1267.4961449999998</v>
      </c>
      <c r="S643" s="11">
        <v>53.15</v>
      </c>
      <c r="T643" s="15">
        <f t="shared" si="296"/>
        <v>1373.0239499999998</v>
      </c>
      <c r="U643" s="11">
        <v>37.950000000000003</v>
      </c>
      <c r="V643" s="15">
        <f t="shared" si="297"/>
        <v>980.36234999999999</v>
      </c>
      <c r="W643" s="11">
        <v>60.65</v>
      </c>
      <c r="X643" s="15">
        <f t="shared" si="298"/>
        <v>1566.77145</v>
      </c>
      <c r="Y643" s="11">
        <v>38.58</v>
      </c>
      <c r="Z643" s="15">
        <f t="shared" si="299"/>
        <v>996.63713999999993</v>
      </c>
      <c r="AA643" s="19">
        <v>67.424999999999997</v>
      </c>
      <c r="AB643" s="15">
        <f t="shared" si="300"/>
        <v>17417.900249999999</v>
      </c>
      <c r="AC643" s="19">
        <v>82.24</v>
      </c>
      <c r="AD643" s="15">
        <f t="shared" si="301"/>
        <v>21245.059199999996</v>
      </c>
      <c r="AE643" s="20">
        <v>66</v>
      </c>
      <c r="AF643" s="15">
        <f t="shared" si="302"/>
        <v>17049.78</v>
      </c>
      <c r="AG643" s="22">
        <v>101.14</v>
      </c>
      <c r="AH643" s="15">
        <f t="shared" si="303"/>
        <v>18382.195</v>
      </c>
      <c r="AI643" s="22">
        <v>105.01</v>
      </c>
      <c r="AJ643" s="15">
        <f t="shared" si="304"/>
        <v>19085.567500000001</v>
      </c>
      <c r="AK643" s="20">
        <v>154.80000000000001</v>
      </c>
      <c r="AL643" s="15">
        <f t="shared" si="305"/>
        <v>28134.9</v>
      </c>
      <c r="AM643" s="29">
        <v>949.1</v>
      </c>
      <c r="AN643" s="15">
        <f t="shared" si="306"/>
        <v>17249.892500000002</v>
      </c>
      <c r="AO643" s="18">
        <v>197.66</v>
      </c>
      <c r="AP643" s="15">
        <f t="shared" si="307"/>
        <v>5106.1507799999999</v>
      </c>
      <c r="AQ643" s="24">
        <f t="shared" si="308"/>
        <v>1.2293999999999983</v>
      </c>
      <c r="AR643" s="24">
        <f t="shared" si="309"/>
        <v>1.2424999999999997</v>
      </c>
      <c r="AS643" s="24">
        <f t="shared" si="310"/>
        <v>1.094100000000001</v>
      </c>
      <c r="AT643" s="24">
        <f t="shared" si="311"/>
        <v>1.2911000000000001</v>
      </c>
      <c r="AU643" s="24">
        <f t="shared" si="312"/>
        <v>1.3634999999999984</v>
      </c>
      <c r="AV643" s="24">
        <f t="shared" si="313"/>
        <v>1.2281000000000013</v>
      </c>
      <c r="AW643" s="24">
        <f t="shared" si="314"/>
        <v>1.5061999999999998</v>
      </c>
      <c r="AX643" s="24">
        <f t="shared" si="315"/>
        <v>1.3856000000000002</v>
      </c>
      <c r="AY643" s="24"/>
      <c r="AZ643" s="24"/>
      <c r="BA643" s="24"/>
      <c r="BB643" s="24"/>
      <c r="BC643" s="12">
        <v>18.175000000000001</v>
      </c>
      <c r="BD643" s="12">
        <v>25.832999999999998</v>
      </c>
    </row>
    <row r="644" spans="2:56">
      <c r="B644" s="25" t="s">
        <v>176</v>
      </c>
      <c r="C644" s="11">
        <v>33.799999999999997</v>
      </c>
      <c r="D644" s="4">
        <f t="shared" si="316"/>
        <v>613.41929999999991</v>
      </c>
      <c r="E644" s="11">
        <v>49.13</v>
      </c>
      <c r="F644" s="15">
        <f t="shared" si="317"/>
        <v>891.635805</v>
      </c>
      <c r="G644" s="11">
        <v>42</v>
      </c>
      <c r="H644" s="15">
        <f t="shared" si="318"/>
        <v>762.23699999999997</v>
      </c>
      <c r="I644" s="11">
        <v>37.869999999999997</v>
      </c>
      <c r="J644" s="15">
        <f t="shared" si="319"/>
        <v>687.28369499999985</v>
      </c>
      <c r="K644" s="11">
        <v>25.765000000000001</v>
      </c>
      <c r="L644" s="15">
        <f t="shared" si="320"/>
        <v>467.59610249999997</v>
      </c>
      <c r="M644" s="11">
        <v>11.63</v>
      </c>
      <c r="N644" s="15">
        <f t="shared" si="321"/>
        <v>211.06705500000001</v>
      </c>
      <c r="O644" s="16">
        <v>30.04</v>
      </c>
      <c r="P644" s="15">
        <f t="shared" si="294"/>
        <v>774.71658000000002</v>
      </c>
      <c r="Q644" s="11">
        <v>48.89</v>
      </c>
      <c r="R644" s="15">
        <f t="shared" si="295"/>
        <v>1260.848655</v>
      </c>
      <c r="S644" s="11">
        <v>53.95</v>
      </c>
      <c r="T644" s="15">
        <f t="shared" si="296"/>
        <v>1391.343525</v>
      </c>
      <c r="U644" s="11">
        <v>37.93</v>
      </c>
      <c r="V644" s="15">
        <f t="shared" si="297"/>
        <v>978.19573500000001</v>
      </c>
      <c r="W644" s="11">
        <v>61.93</v>
      </c>
      <c r="X644" s="15">
        <f t="shared" si="298"/>
        <v>1597.1437350000001</v>
      </c>
      <c r="Y644" s="11">
        <v>39.479999999999997</v>
      </c>
      <c r="Z644" s="15">
        <f t="shared" si="299"/>
        <v>1018.16946</v>
      </c>
      <c r="AA644" s="19">
        <v>67.406999999999996</v>
      </c>
      <c r="AB644" s="15">
        <f t="shared" si="300"/>
        <v>17383.928264999999</v>
      </c>
      <c r="AC644" s="19">
        <v>82.171000000000006</v>
      </c>
      <c r="AD644" s="15">
        <f t="shared" si="301"/>
        <v>21191.490044999999</v>
      </c>
      <c r="AE644" s="20">
        <v>66</v>
      </c>
      <c r="AF644" s="15">
        <f t="shared" si="302"/>
        <v>17021.07</v>
      </c>
      <c r="AG644" s="22">
        <v>102.63</v>
      </c>
      <c r="AH644" s="15">
        <f t="shared" si="303"/>
        <v>18625.805549999997</v>
      </c>
      <c r="AI644" s="22">
        <v>105.53</v>
      </c>
      <c r="AJ644" s="15">
        <f t="shared" si="304"/>
        <v>19152.11205</v>
      </c>
      <c r="AK644" s="20">
        <v>154.80000000000001</v>
      </c>
      <c r="AL644" s="15">
        <f t="shared" si="305"/>
        <v>28093.878000000001</v>
      </c>
      <c r="AM644" s="29">
        <v>951.5</v>
      </c>
      <c r="AN644" s="15">
        <f t="shared" si="306"/>
        <v>17268.297749999998</v>
      </c>
      <c r="AO644" s="18">
        <v>198.13</v>
      </c>
      <c r="AP644" s="15">
        <f t="shared" si="307"/>
        <v>5109.6736350000001</v>
      </c>
      <c r="AQ644" s="24">
        <f t="shared" si="308"/>
        <v>1.2559000000000005</v>
      </c>
      <c r="AR644" s="24">
        <f t="shared" si="309"/>
        <v>1.2690000000000019</v>
      </c>
      <c r="AS644" s="24">
        <f t="shared" si="310"/>
        <v>1.1375999999999991</v>
      </c>
      <c r="AT644" s="24">
        <f t="shared" si="311"/>
        <v>1.3176000000000023</v>
      </c>
      <c r="AU644" s="24">
        <f t="shared" si="312"/>
        <v>1.3900000000000006</v>
      </c>
      <c r="AV644" s="24">
        <f t="shared" si="313"/>
        <v>1.2715999999999994</v>
      </c>
      <c r="AW644" s="24">
        <f t="shared" si="314"/>
        <v>1.5327000000000019</v>
      </c>
      <c r="AX644" s="24">
        <f t="shared" si="315"/>
        <v>1.4290999999999983</v>
      </c>
      <c r="AY644" s="24"/>
      <c r="AZ644" s="24"/>
      <c r="BA644" s="24"/>
      <c r="BB644" s="24"/>
      <c r="BC644" s="12">
        <v>18.148499999999999</v>
      </c>
      <c r="BD644" s="12">
        <v>25.7895</v>
      </c>
    </row>
    <row r="645" spans="2:56">
      <c r="B645" s="25" t="s">
        <v>177</v>
      </c>
      <c r="C645" s="11">
        <v>35.119999999999997</v>
      </c>
      <c r="D645" s="4">
        <f t="shared" si="316"/>
        <v>635.30323999999996</v>
      </c>
      <c r="E645" s="11">
        <v>49.18</v>
      </c>
      <c r="F645" s="15">
        <f t="shared" si="317"/>
        <v>889.64161000000001</v>
      </c>
      <c r="G645" s="11">
        <v>41.95</v>
      </c>
      <c r="H645" s="15">
        <f t="shared" si="318"/>
        <v>758.85452500000008</v>
      </c>
      <c r="I645" s="11">
        <v>38.44</v>
      </c>
      <c r="J645" s="15">
        <f t="shared" si="319"/>
        <v>695.36037999999996</v>
      </c>
      <c r="K645" s="11">
        <v>25.57</v>
      </c>
      <c r="L645" s="15">
        <f t="shared" si="320"/>
        <v>462.54851500000001</v>
      </c>
      <c r="M645" s="11">
        <v>11.95</v>
      </c>
      <c r="N645" s="15">
        <f t="shared" si="321"/>
        <v>216.16952499999999</v>
      </c>
      <c r="O645" s="16">
        <v>30.58</v>
      </c>
      <c r="P645" s="15">
        <f t="shared" ref="P645:P708" si="322">O645*BD645</f>
        <v>782.92444999999998</v>
      </c>
      <c r="Q645" s="11">
        <v>50.655000000000001</v>
      </c>
      <c r="R645" s="15">
        <f t="shared" ref="R645:R708" si="323">Q645*BD645</f>
        <v>1296.8946375</v>
      </c>
      <c r="S645" s="11">
        <v>55.64</v>
      </c>
      <c r="T645" s="15">
        <f t="shared" ref="T645:T708" si="324">S645*BD645</f>
        <v>1424.5230999999999</v>
      </c>
      <c r="U645" s="11">
        <v>39.18</v>
      </c>
      <c r="V645" s="15">
        <f t="shared" ref="V645:V708" si="325">U645*BD645</f>
        <v>1003.10595</v>
      </c>
      <c r="W645" s="11">
        <v>62.56</v>
      </c>
      <c r="X645" s="15">
        <f t="shared" ref="X645:X708" si="326">W645*BD645</f>
        <v>1601.6923999999999</v>
      </c>
      <c r="Y645" s="11">
        <v>40.86</v>
      </c>
      <c r="Z645" s="15">
        <f t="shared" ref="Z645:Z708" si="327">Y645*BD645</f>
        <v>1046.11815</v>
      </c>
      <c r="AA645" s="19">
        <v>66.941999999999993</v>
      </c>
      <c r="AB645" s="15">
        <f t="shared" ref="AB645:AB708" si="328">AA645*BD645*10</f>
        <v>17138.825549999998</v>
      </c>
      <c r="AC645" s="19">
        <v>82.116</v>
      </c>
      <c r="AD645" s="15">
        <f t="shared" ref="AD645:AD708" si="329">AC645*BD645*10</f>
        <v>21023.748899999999</v>
      </c>
      <c r="AE645" s="20">
        <v>66</v>
      </c>
      <c r="AF645" s="15">
        <f t="shared" ref="AF645:AF708" si="330">AE645*BD645*10</f>
        <v>16897.649999999998</v>
      </c>
      <c r="AG645" s="22">
        <v>102.25</v>
      </c>
      <c r="AH645" s="15">
        <f t="shared" ref="AH645:AH708" si="331">AG645*BC645*10</f>
        <v>18496.513750000002</v>
      </c>
      <c r="AI645" s="22">
        <v>105.98</v>
      </c>
      <c r="AJ645" s="15">
        <f t="shared" ref="AJ645:AJ708" si="332">AI645*BC645*10</f>
        <v>19171.252100000002</v>
      </c>
      <c r="AK645" s="20">
        <v>155.30000000000001</v>
      </c>
      <c r="AL645" s="15">
        <f t="shared" ref="AL645:AL708" si="333">AK645*BC645*10</f>
        <v>28092.993500000004</v>
      </c>
      <c r="AM645" s="29">
        <v>949.9</v>
      </c>
      <c r="AN645" s="15">
        <f t="shared" ref="AN645:AN708" si="334">AM645*BC645</f>
        <v>17183.216049999999</v>
      </c>
      <c r="AO645" s="18">
        <v>198.29</v>
      </c>
      <c r="AP645" s="15">
        <f t="shared" ref="AP645:AP708" si="335">AO645*BD645</f>
        <v>5076.7197249999999</v>
      </c>
      <c r="AQ645" s="24">
        <f t="shared" ref="AQ645:AQ708" si="336">-BC645+19.4044</f>
        <v>1.314899999999998</v>
      </c>
      <c r="AR645" s="24">
        <f t="shared" ref="AR645:AR708" si="337">-BC645+19.4175</f>
        <v>1.3279999999999994</v>
      </c>
      <c r="AS645" s="24">
        <f t="shared" ref="AS645:AS708" si="338">-BD645+26.9271</f>
        <v>1.3246000000000002</v>
      </c>
      <c r="AT645" s="24">
        <f t="shared" ref="AT645:AT708" si="339">-BC645+19.4661</f>
        <v>1.3765999999999998</v>
      </c>
      <c r="AU645" s="24">
        <f t="shared" ref="AU645:AU708" si="340">-BC645+19.5385</f>
        <v>1.4489999999999981</v>
      </c>
      <c r="AV645" s="24">
        <f t="shared" ref="AV645:AV708" si="341">-BD645+27.0611</f>
        <v>1.4586000000000006</v>
      </c>
      <c r="AW645" s="24">
        <f t="shared" ref="AW645:AW708" si="342">-BC645+19.6812</f>
        <v>1.5916999999999994</v>
      </c>
      <c r="AX645" s="24">
        <f t="shared" ref="AX645:AX708" si="343">-BD645+27.2186</f>
        <v>1.6160999999999994</v>
      </c>
      <c r="AY645" s="24"/>
      <c r="AZ645" s="24"/>
      <c r="BA645" s="24"/>
      <c r="BB645" s="24"/>
      <c r="BC645" s="12">
        <v>18.089500000000001</v>
      </c>
      <c r="BD645" s="12">
        <v>25.602499999999999</v>
      </c>
    </row>
    <row r="646" spans="2:56">
      <c r="B646" s="25" t="s">
        <v>178</v>
      </c>
      <c r="C646" s="11">
        <v>35.46</v>
      </c>
      <c r="D646" s="4">
        <f t="shared" si="316"/>
        <v>633.70565999999997</v>
      </c>
      <c r="E646" s="11">
        <v>49.36</v>
      </c>
      <c r="F646" s="15">
        <f t="shared" si="317"/>
        <v>882.11255999999992</v>
      </c>
      <c r="G646" s="11">
        <v>42.37</v>
      </c>
      <c r="H646" s="15">
        <f t="shared" si="318"/>
        <v>757.19426999999985</v>
      </c>
      <c r="I646" s="11">
        <v>38.28</v>
      </c>
      <c r="J646" s="15">
        <f t="shared" si="319"/>
        <v>684.10187999999994</v>
      </c>
      <c r="K646" s="11">
        <v>26.085000000000001</v>
      </c>
      <c r="L646" s="15">
        <f t="shared" si="320"/>
        <v>466.16503499999999</v>
      </c>
      <c r="M646" s="11">
        <v>12.03</v>
      </c>
      <c r="N646" s="15">
        <f t="shared" si="321"/>
        <v>214.98812999999998</v>
      </c>
      <c r="O646" s="16">
        <v>30.86</v>
      </c>
      <c r="P646" s="15">
        <f t="shared" si="322"/>
        <v>786.49795999999992</v>
      </c>
      <c r="Q646" s="11">
        <v>50.9</v>
      </c>
      <c r="R646" s="15">
        <f t="shared" si="323"/>
        <v>1297.2373999999998</v>
      </c>
      <c r="S646" s="11">
        <v>55.4</v>
      </c>
      <c r="T646" s="15">
        <f t="shared" si="324"/>
        <v>1411.9243999999999</v>
      </c>
      <c r="U646" s="11">
        <v>39.68</v>
      </c>
      <c r="V646" s="15">
        <f t="shared" si="325"/>
        <v>1011.2844799999999</v>
      </c>
      <c r="W646" s="11">
        <v>62.44</v>
      </c>
      <c r="X646" s="15">
        <f t="shared" si="326"/>
        <v>1591.3458399999997</v>
      </c>
      <c r="Y646" s="11">
        <v>40.200000000000003</v>
      </c>
      <c r="Z646" s="15">
        <f t="shared" si="327"/>
        <v>1024.5372</v>
      </c>
      <c r="AA646" s="19">
        <v>66.650000000000006</v>
      </c>
      <c r="AB646" s="15">
        <f t="shared" si="328"/>
        <v>16986.418999999998</v>
      </c>
      <c r="AC646" s="19">
        <v>81.869</v>
      </c>
      <c r="AD646" s="15">
        <f t="shared" si="329"/>
        <v>20865.133339999997</v>
      </c>
      <c r="AE646" s="20">
        <v>66</v>
      </c>
      <c r="AF646" s="15">
        <f t="shared" si="330"/>
        <v>16820.759999999998</v>
      </c>
      <c r="AG646" s="22">
        <v>101.49</v>
      </c>
      <c r="AH646" s="15">
        <f t="shared" si="331"/>
        <v>18137.277899999997</v>
      </c>
      <c r="AI646" s="22">
        <v>106.6</v>
      </c>
      <c r="AJ646" s="15">
        <f t="shared" si="332"/>
        <v>19050.485999999997</v>
      </c>
      <c r="AK646" s="20">
        <v>155.30000000000001</v>
      </c>
      <c r="AL646" s="15">
        <f t="shared" si="333"/>
        <v>27753.663</v>
      </c>
      <c r="AM646" s="29">
        <v>951.4</v>
      </c>
      <c r="AN646" s="15">
        <f t="shared" si="334"/>
        <v>17002.469399999998</v>
      </c>
      <c r="AO646" s="18">
        <v>198.77</v>
      </c>
      <c r="AP646" s="15">
        <f t="shared" si="335"/>
        <v>5065.8522199999998</v>
      </c>
      <c r="AQ646" s="24">
        <f t="shared" si="336"/>
        <v>1.5334000000000003</v>
      </c>
      <c r="AR646" s="24">
        <f t="shared" si="337"/>
        <v>1.5465000000000018</v>
      </c>
      <c r="AS646" s="24">
        <f t="shared" si="338"/>
        <v>1.4411000000000023</v>
      </c>
      <c r="AT646" s="24">
        <f t="shared" si="339"/>
        <v>1.5951000000000022</v>
      </c>
      <c r="AU646" s="24">
        <f t="shared" si="340"/>
        <v>1.6675000000000004</v>
      </c>
      <c r="AV646" s="24">
        <f t="shared" si="341"/>
        <v>1.5751000000000026</v>
      </c>
      <c r="AW646" s="24">
        <f t="shared" si="342"/>
        <v>1.8102000000000018</v>
      </c>
      <c r="AX646" s="24">
        <f t="shared" si="343"/>
        <v>1.7326000000000015</v>
      </c>
      <c r="AY646" s="24"/>
      <c r="AZ646" s="24"/>
      <c r="BA646" s="24"/>
      <c r="BB646" s="24"/>
      <c r="BC646" s="12">
        <v>17.870999999999999</v>
      </c>
      <c r="BD646" s="12">
        <v>25.485999999999997</v>
      </c>
    </row>
    <row r="647" spans="2:56">
      <c r="B647" s="25" t="s">
        <v>179</v>
      </c>
      <c r="C647" s="11">
        <v>35.11</v>
      </c>
      <c r="D647" s="4">
        <f t="shared" si="316"/>
        <v>628.24078500000007</v>
      </c>
      <c r="E647" s="11">
        <v>49.52</v>
      </c>
      <c r="F647" s="15">
        <f t="shared" si="317"/>
        <v>886.08612000000016</v>
      </c>
      <c r="G647" s="11">
        <v>42.24</v>
      </c>
      <c r="H647" s="15">
        <f t="shared" si="318"/>
        <v>755.82144000000017</v>
      </c>
      <c r="I647" s="11">
        <v>38.65</v>
      </c>
      <c r="J647" s="15">
        <f t="shared" si="319"/>
        <v>691.58377500000006</v>
      </c>
      <c r="K647" s="11">
        <v>26.184999999999999</v>
      </c>
      <c r="L647" s="15">
        <f t="shared" si="320"/>
        <v>468.54129750000004</v>
      </c>
      <c r="M647" s="11">
        <v>12.32</v>
      </c>
      <c r="N647" s="15">
        <f t="shared" si="321"/>
        <v>220.44792000000004</v>
      </c>
      <c r="O647" s="16">
        <v>30.54</v>
      </c>
      <c r="P647" s="15">
        <f t="shared" si="322"/>
        <v>778.28136000000006</v>
      </c>
      <c r="Q647" s="11">
        <v>52.03</v>
      </c>
      <c r="R647" s="15">
        <f t="shared" si="323"/>
        <v>1325.9325200000001</v>
      </c>
      <c r="S647" s="11">
        <v>55.93</v>
      </c>
      <c r="T647" s="15">
        <f t="shared" si="324"/>
        <v>1425.3201200000001</v>
      </c>
      <c r="U647" s="11">
        <v>40.520000000000003</v>
      </c>
      <c r="V647" s="15">
        <f t="shared" si="325"/>
        <v>1032.6116800000002</v>
      </c>
      <c r="W647" s="11">
        <v>63.33</v>
      </c>
      <c r="X647" s="15">
        <f t="shared" si="326"/>
        <v>1613.9017200000001</v>
      </c>
      <c r="Y647" s="11">
        <v>40.19</v>
      </c>
      <c r="Z647" s="15">
        <f t="shared" si="327"/>
        <v>1024.2019600000001</v>
      </c>
      <c r="AA647" s="19">
        <v>69.727000000000004</v>
      </c>
      <c r="AB647" s="15">
        <f t="shared" si="328"/>
        <v>17769.22868</v>
      </c>
      <c r="AC647" s="19">
        <v>82.37</v>
      </c>
      <c r="AD647" s="15">
        <f t="shared" si="329"/>
        <v>20991.170800000004</v>
      </c>
      <c r="AE647" s="20">
        <v>67</v>
      </c>
      <c r="AF647" s="15">
        <f t="shared" si="330"/>
        <v>17074.280000000002</v>
      </c>
      <c r="AG647" s="22">
        <v>101.45</v>
      </c>
      <c r="AH647" s="15">
        <f t="shared" si="331"/>
        <v>18152.955750000005</v>
      </c>
      <c r="AI647" s="22">
        <v>107.35</v>
      </c>
      <c r="AJ647" s="15">
        <f t="shared" si="332"/>
        <v>19208.672250000003</v>
      </c>
      <c r="AK647" s="20">
        <v>155.4</v>
      </c>
      <c r="AL647" s="15">
        <f t="shared" si="333"/>
        <v>27806.499000000007</v>
      </c>
      <c r="AM647" s="29">
        <v>953.8</v>
      </c>
      <c r="AN647" s="15">
        <f t="shared" si="334"/>
        <v>17066.820300000003</v>
      </c>
      <c r="AO647" s="18">
        <v>199.14</v>
      </c>
      <c r="AP647" s="15">
        <f t="shared" si="335"/>
        <v>5074.8837599999997</v>
      </c>
      <c r="AQ647" s="24">
        <f t="shared" si="336"/>
        <v>1.5108999999999959</v>
      </c>
      <c r="AR647" s="24">
        <f t="shared" si="337"/>
        <v>1.5239999999999974</v>
      </c>
      <c r="AS647" s="24">
        <f t="shared" si="338"/>
        <v>1.4430999999999976</v>
      </c>
      <c r="AT647" s="24">
        <f t="shared" si="339"/>
        <v>1.5725999999999978</v>
      </c>
      <c r="AU647" s="24">
        <f t="shared" si="340"/>
        <v>1.644999999999996</v>
      </c>
      <c r="AV647" s="24">
        <f t="shared" si="341"/>
        <v>1.5770999999999979</v>
      </c>
      <c r="AW647" s="24">
        <f t="shared" si="342"/>
        <v>1.7876999999999974</v>
      </c>
      <c r="AX647" s="24">
        <f t="shared" si="343"/>
        <v>1.7345999999999968</v>
      </c>
      <c r="AY647" s="24"/>
      <c r="AZ647" s="24"/>
      <c r="BA647" s="24"/>
      <c r="BB647" s="24"/>
      <c r="BC647" s="12">
        <v>17.893500000000003</v>
      </c>
      <c r="BD647" s="12">
        <v>25.484000000000002</v>
      </c>
    </row>
    <row r="648" spans="2:56">
      <c r="B648" s="25" t="s">
        <v>180</v>
      </c>
      <c r="C648" s="11">
        <v>35.270000000000003</v>
      </c>
      <c r="D648" s="4">
        <f t="shared" si="316"/>
        <v>635.00108</v>
      </c>
      <c r="E648" s="11">
        <v>49.39</v>
      </c>
      <c r="F648" s="15">
        <f t="shared" si="317"/>
        <v>889.21755999999993</v>
      </c>
      <c r="G648" s="11">
        <v>43.25</v>
      </c>
      <c r="H648" s="15">
        <f t="shared" si="318"/>
        <v>778.67299999999989</v>
      </c>
      <c r="I648" s="11">
        <v>38.69</v>
      </c>
      <c r="J648" s="15">
        <f t="shared" si="319"/>
        <v>696.57475999999986</v>
      </c>
      <c r="K648" s="11">
        <v>26.454999999999998</v>
      </c>
      <c r="L648" s="15">
        <f t="shared" si="320"/>
        <v>476.29581999999994</v>
      </c>
      <c r="M648" s="11">
        <v>12.52</v>
      </c>
      <c r="N648" s="15">
        <f t="shared" si="321"/>
        <v>225.41007999999997</v>
      </c>
      <c r="O648" s="16">
        <v>30.395</v>
      </c>
      <c r="P648" s="15">
        <f t="shared" si="322"/>
        <v>775.63480749999997</v>
      </c>
      <c r="Q648" s="11">
        <v>46.09</v>
      </c>
      <c r="R648" s="15">
        <f t="shared" si="323"/>
        <v>1176.147665</v>
      </c>
      <c r="S648" s="11">
        <v>55.52</v>
      </c>
      <c r="T648" s="15">
        <f t="shared" si="324"/>
        <v>1416.78712</v>
      </c>
      <c r="U648" s="11">
        <v>39.32</v>
      </c>
      <c r="V648" s="15">
        <f t="shared" si="325"/>
        <v>1003.38742</v>
      </c>
      <c r="W648" s="11">
        <v>63.45</v>
      </c>
      <c r="X648" s="15">
        <f t="shared" si="326"/>
        <v>1619.148825</v>
      </c>
      <c r="Y648" s="11">
        <v>39.96</v>
      </c>
      <c r="Z648" s="15">
        <f t="shared" si="327"/>
        <v>1019.71926</v>
      </c>
      <c r="AA648" s="19">
        <v>69.7</v>
      </c>
      <c r="AB648" s="15">
        <f t="shared" si="328"/>
        <v>17786.394500000002</v>
      </c>
      <c r="AC648" s="19">
        <v>83.174000000000007</v>
      </c>
      <c r="AD648" s="15">
        <f t="shared" si="329"/>
        <v>21224.75719</v>
      </c>
      <c r="AE648" s="20">
        <v>67</v>
      </c>
      <c r="AF648" s="15">
        <f t="shared" si="330"/>
        <v>17097.395</v>
      </c>
      <c r="AG648" s="22">
        <v>101.29</v>
      </c>
      <c r="AH648" s="15">
        <f t="shared" si="331"/>
        <v>18236.2516</v>
      </c>
      <c r="AI648" s="22">
        <v>107.35</v>
      </c>
      <c r="AJ648" s="15">
        <f t="shared" si="332"/>
        <v>19327.293999999998</v>
      </c>
      <c r="AK648" s="20">
        <v>155.80000000000001</v>
      </c>
      <c r="AL648" s="15">
        <f t="shared" si="333"/>
        <v>28050.231999999996</v>
      </c>
      <c r="AM648" s="29">
        <v>937.5</v>
      </c>
      <c r="AN648" s="15">
        <f t="shared" si="334"/>
        <v>16878.749999999996</v>
      </c>
      <c r="AO648" s="18">
        <v>199.58</v>
      </c>
      <c r="AP648" s="15">
        <f t="shared" si="335"/>
        <v>5092.9822300000005</v>
      </c>
      <c r="AQ648" s="24">
        <f t="shared" si="336"/>
        <v>1.4004000000000012</v>
      </c>
      <c r="AR648" s="24">
        <f t="shared" si="337"/>
        <v>1.4135000000000026</v>
      </c>
      <c r="AS648" s="24">
        <f t="shared" si="338"/>
        <v>1.4085999999999999</v>
      </c>
      <c r="AT648" s="24">
        <f t="shared" si="339"/>
        <v>1.4621000000000031</v>
      </c>
      <c r="AU648" s="24">
        <f t="shared" si="340"/>
        <v>1.5345000000000013</v>
      </c>
      <c r="AV648" s="24">
        <f t="shared" si="341"/>
        <v>1.5426000000000002</v>
      </c>
      <c r="AW648" s="24">
        <f t="shared" si="342"/>
        <v>1.6772000000000027</v>
      </c>
      <c r="AX648" s="24">
        <f t="shared" si="343"/>
        <v>1.7000999999999991</v>
      </c>
      <c r="AY648" s="24"/>
      <c r="AZ648" s="24"/>
      <c r="BA648" s="24"/>
      <c r="BB648" s="24"/>
      <c r="BC648" s="12">
        <v>18.003999999999998</v>
      </c>
      <c r="BD648" s="12">
        <v>25.5185</v>
      </c>
    </row>
    <row r="649" spans="2:56">
      <c r="B649" s="25" t="s">
        <v>181</v>
      </c>
      <c r="C649" s="11">
        <v>34.96</v>
      </c>
      <c r="D649" s="4">
        <f t="shared" si="316"/>
        <v>636.88380000000006</v>
      </c>
      <c r="E649" s="11">
        <v>49.28</v>
      </c>
      <c r="F649" s="15">
        <f t="shared" si="317"/>
        <v>897.75840000000005</v>
      </c>
      <c r="G649" s="11">
        <v>43.37</v>
      </c>
      <c r="H649" s="15">
        <f t="shared" si="318"/>
        <v>790.09297500000002</v>
      </c>
      <c r="I649" s="11">
        <v>38.39</v>
      </c>
      <c r="J649" s="15">
        <f t="shared" si="319"/>
        <v>699.36982500000011</v>
      </c>
      <c r="K649" s="11">
        <v>27.184999999999999</v>
      </c>
      <c r="L649" s="15">
        <f t="shared" si="320"/>
        <v>495.24273750000003</v>
      </c>
      <c r="M649" s="11">
        <v>12.26</v>
      </c>
      <c r="N649" s="15">
        <f t="shared" si="321"/>
        <v>223.34655000000001</v>
      </c>
      <c r="O649" s="16">
        <v>31.405000000000001</v>
      </c>
      <c r="P649" s="15">
        <f t="shared" si="322"/>
        <v>802.91593250000005</v>
      </c>
      <c r="Q649" s="11">
        <v>47.15</v>
      </c>
      <c r="R649" s="15">
        <f t="shared" si="323"/>
        <v>1205.4604750000001</v>
      </c>
      <c r="S649" s="11">
        <v>56.94</v>
      </c>
      <c r="T649" s="15">
        <f t="shared" si="324"/>
        <v>1455.7565099999999</v>
      </c>
      <c r="U649" s="11">
        <v>40.119999999999997</v>
      </c>
      <c r="V649" s="15">
        <f t="shared" si="325"/>
        <v>1025.7279799999999</v>
      </c>
      <c r="W649" s="11">
        <v>65.13</v>
      </c>
      <c r="X649" s="15">
        <f t="shared" si="326"/>
        <v>1665.1461449999999</v>
      </c>
      <c r="Y649" s="11">
        <v>42.18</v>
      </c>
      <c r="Z649" s="15">
        <f t="shared" si="327"/>
        <v>1078.3949700000001</v>
      </c>
      <c r="AA649" s="19">
        <v>69.736999999999995</v>
      </c>
      <c r="AB649" s="15">
        <f t="shared" si="328"/>
        <v>17829.310105</v>
      </c>
      <c r="AC649" s="19">
        <v>83.606999999999999</v>
      </c>
      <c r="AD649" s="15">
        <f t="shared" si="329"/>
        <v>21375.383655000001</v>
      </c>
      <c r="AE649" s="20">
        <v>67</v>
      </c>
      <c r="AF649" s="15">
        <f t="shared" si="330"/>
        <v>17129.555</v>
      </c>
      <c r="AG649" s="22">
        <v>101.49</v>
      </c>
      <c r="AH649" s="15">
        <f t="shared" si="331"/>
        <v>18488.940749999998</v>
      </c>
      <c r="AI649" s="22">
        <v>107.32</v>
      </c>
      <c r="AJ649" s="15">
        <f t="shared" si="332"/>
        <v>19551.021000000001</v>
      </c>
      <c r="AK649" s="20">
        <v>156.05000000000001</v>
      </c>
      <c r="AL649" s="15">
        <f t="shared" si="333"/>
        <v>28428.408750000002</v>
      </c>
      <c r="AM649" s="29">
        <v>929.7</v>
      </c>
      <c r="AN649" s="15">
        <f t="shared" si="334"/>
        <v>16936.80975</v>
      </c>
      <c r="AO649" s="18">
        <v>199.81</v>
      </c>
      <c r="AP649" s="15">
        <f t="shared" si="335"/>
        <v>5108.4423649999999</v>
      </c>
      <c r="AQ649" s="24">
        <f t="shared" si="336"/>
        <v>1.1868999999999978</v>
      </c>
      <c r="AR649" s="24">
        <f t="shared" si="337"/>
        <v>1.1999999999999993</v>
      </c>
      <c r="AS649" s="24">
        <f t="shared" si="338"/>
        <v>1.360599999999998</v>
      </c>
      <c r="AT649" s="24">
        <f t="shared" si="339"/>
        <v>1.2485999999999997</v>
      </c>
      <c r="AU649" s="24">
        <f t="shared" si="340"/>
        <v>1.320999999999998</v>
      </c>
      <c r="AV649" s="24">
        <f t="shared" si="341"/>
        <v>1.4945999999999984</v>
      </c>
      <c r="AW649" s="24">
        <f t="shared" si="342"/>
        <v>1.4636999999999993</v>
      </c>
      <c r="AX649" s="24">
        <f t="shared" si="343"/>
        <v>1.6520999999999972</v>
      </c>
      <c r="AY649" s="24"/>
      <c r="AZ649" s="24"/>
      <c r="BA649" s="24"/>
      <c r="BB649" s="24"/>
      <c r="BC649" s="12">
        <v>18.217500000000001</v>
      </c>
      <c r="BD649" s="12">
        <v>25.566500000000001</v>
      </c>
    </row>
    <row r="650" spans="2:56">
      <c r="B650" s="25" t="s">
        <v>182</v>
      </c>
      <c r="C650" s="11">
        <v>35.119999999999997</v>
      </c>
      <c r="D650" s="4">
        <f t="shared" si="316"/>
        <v>638.27087999999992</v>
      </c>
      <c r="E650" s="11">
        <v>49.67</v>
      </c>
      <c r="F650" s="15">
        <f t="shared" si="317"/>
        <v>902.70258000000001</v>
      </c>
      <c r="G650" s="11">
        <v>43.24</v>
      </c>
      <c r="H650" s="15">
        <f t="shared" si="318"/>
        <v>785.84375999999997</v>
      </c>
      <c r="I650" s="11">
        <v>38.43</v>
      </c>
      <c r="J650" s="15">
        <f t="shared" si="319"/>
        <v>698.42682000000002</v>
      </c>
      <c r="K650" s="11">
        <v>28.045000000000002</v>
      </c>
      <c r="L650" s="15">
        <f t="shared" si="320"/>
        <v>509.68983000000003</v>
      </c>
      <c r="M650" s="11">
        <v>13.11</v>
      </c>
      <c r="N650" s="15">
        <f t="shared" si="321"/>
        <v>238.26113999999998</v>
      </c>
      <c r="O650" s="16">
        <v>32.06</v>
      </c>
      <c r="P650" s="15">
        <f t="shared" si="322"/>
        <v>820.03068000000019</v>
      </c>
      <c r="Q650" s="11">
        <v>46.69</v>
      </c>
      <c r="R650" s="15">
        <f t="shared" si="323"/>
        <v>1194.2368200000001</v>
      </c>
      <c r="S650" s="11">
        <v>56.9</v>
      </c>
      <c r="T650" s="15">
        <f t="shared" si="324"/>
        <v>1455.3882000000001</v>
      </c>
      <c r="U650" s="11">
        <v>42.2</v>
      </c>
      <c r="V650" s="15">
        <f t="shared" si="325"/>
        <v>1079.3916000000002</v>
      </c>
      <c r="W650" s="11">
        <v>65.28</v>
      </c>
      <c r="X650" s="15">
        <f t="shared" si="326"/>
        <v>1669.7318400000001</v>
      </c>
      <c r="Y650" s="11">
        <v>43.55</v>
      </c>
      <c r="Z650" s="15">
        <f t="shared" si="327"/>
        <v>1113.9219000000001</v>
      </c>
      <c r="AA650" s="19">
        <v>69.897000000000006</v>
      </c>
      <c r="AB650" s="15">
        <f t="shared" si="328"/>
        <v>17878.254660000006</v>
      </c>
      <c r="AC650" s="19">
        <v>83.308000000000007</v>
      </c>
      <c r="AD650" s="15">
        <f t="shared" si="329"/>
        <v>21308.520240000002</v>
      </c>
      <c r="AE650" s="20">
        <v>67</v>
      </c>
      <c r="AF650" s="15">
        <f t="shared" si="330"/>
        <v>17137.260000000002</v>
      </c>
      <c r="AG650" s="22">
        <v>101.32</v>
      </c>
      <c r="AH650" s="15">
        <f t="shared" si="331"/>
        <v>18413.896799999999</v>
      </c>
      <c r="AI650" s="22">
        <v>108.07</v>
      </c>
      <c r="AJ650" s="15">
        <f t="shared" si="332"/>
        <v>19640.641799999998</v>
      </c>
      <c r="AK650" s="20">
        <v>156.05000000000001</v>
      </c>
      <c r="AL650" s="15">
        <f t="shared" si="333"/>
        <v>28360.527000000002</v>
      </c>
      <c r="AM650" s="29">
        <v>933.5</v>
      </c>
      <c r="AN650" s="15">
        <f t="shared" si="334"/>
        <v>16965.429</v>
      </c>
      <c r="AO650" s="18">
        <v>200.36</v>
      </c>
      <c r="AP650" s="15">
        <f t="shared" si="335"/>
        <v>5124.8080800000007</v>
      </c>
      <c r="AQ650" s="24">
        <f t="shared" si="336"/>
        <v>1.2303999999999995</v>
      </c>
      <c r="AR650" s="24">
        <f t="shared" si="337"/>
        <v>1.2435000000000009</v>
      </c>
      <c r="AS650" s="24">
        <f t="shared" si="338"/>
        <v>1.3490999999999964</v>
      </c>
      <c r="AT650" s="24">
        <f t="shared" si="339"/>
        <v>1.2921000000000014</v>
      </c>
      <c r="AU650" s="24">
        <f t="shared" si="340"/>
        <v>1.3644999999999996</v>
      </c>
      <c r="AV650" s="24">
        <f t="shared" si="341"/>
        <v>1.4830999999999968</v>
      </c>
      <c r="AW650" s="24">
        <f t="shared" si="342"/>
        <v>1.507200000000001</v>
      </c>
      <c r="AX650" s="24">
        <f t="shared" si="343"/>
        <v>1.6405999999999956</v>
      </c>
      <c r="AY650" s="24"/>
      <c r="AZ650" s="24"/>
      <c r="BA650" s="24"/>
      <c r="BB650" s="24"/>
      <c r="BC650" s="12">
        <v>18.173999999999999</v>
      </c>
      <c r="BD650" s="12">
        <v>25.578000000000003</v>
      </c>
    </row>
    <row r="651" spans="2:56">
      <c r="B651" s="25" t="s">
        <v>183</v>
      </c>
      <c r="C651" s="11">
        <v>35.07</v>
      </c>
      <c r="D651" s="4">
        <f t="shared" si="316"/>
        <v>628.55961000000002</v>
      </c>
      <c r="E651" s="11">
        <v>49.84</v>
      </c>
      <c r="F651" s="15">
        <f t="shared" si="317"/>
        <v>893.28232000000014</v>
      </c>
      <c r="G651" s="11">
        <v>42.91</v>
      </c>
      <c r="H651" s="15">
        <f t="shared" si="318"/>
        <v>769.07592999999997</v>
      </c>
      <c r="I651" s="11">
        <v>38.29</v>
      </c>
      <c r="J651" s="15">
        <f t="shared" si="319"/>
        <v>686.27167000000009</v>
      </c>
      <c r="K651" s="11">
        <v>28.32</v>
      </c>
      <c r="L651" s="15">
        <f t="shared" si="320"/>
        <v>507.57936000000007</v>
      </c>
      <c r="M651" s="11">
        <v>13.4</v>
      </c>
      <c r="N651" s="15">
        <f t="shared" si="321"/>
        <v>240.16820000000004</v>
      </c>
      <c r="O651" s="16">
        <v>32.43</v>
      </c>
      <c r="P651" s="15">
        <f t="shared" si="322"/>
        <v>828.278415</v>
      </c>
      <c r="Q651" s="11">
        <v>45.39</v>
      </c>
      <c r="R651" s="15">
        <f t="shared" si="323"/>
        <v>1159.2832950000002</v>
      </c>
      <c r="S651" s="11">
        <v>55.94</v>
      </c>
      <c r="T651" s="15">
        <f t="shared" si="324"/>
        <v>1428.7355700000001</v>
      </c>
      <c r="U651" s="11">
        <v>42.02</v>
      </c>
      <c r="V651" s="15">
        <f t="shared" si="325"/>
        <v>1073.2118100000002</v>
      </c>
      <c r="W651" s="11">
        <v>66.319999999999993</v>
      </c>
      <c r="X651" s="15">
        <f t="shared" si="326"/>
        <v>1693.8459599999999</v>
      </c>
      <c r="Y651" s="11">
        <v>42.96</v>
      </c>
      <c r="Z651" s="15">
        <f t="shared" si="327"/>
        <v>1097.2198800000001</v>
      </c>
      <c r="AA651" s="19">
        <v>69.828999999999994</v>
      </c>
      <c r="AB651" s="15">
        <f t="shared" si="328"/>
        <v>17834.675745</v>
      </c>
      <c r="AC651" s="19">
        <v>83.01</v>
      </c>
      <c r="AD651" s="15">
        <f t="shared" si="329"/>
        <v>21201.169050000004</v>
      </c>
      <c r="AE651" s="20">
        <v>67</v>
      </c>
      <c r="AF651" s="15">
        <f t="shared" si="330"/>
        <v>17112.135000000002</v>
      </c>
      <c r="AG651" s="22">
        <v>102.05</v>
      </c>
      <c r="AH651" s="15">
        <f t="shared" si="331"/>
        <v>18290.421500000004</v>
      </c>
      <c r="AI651" s="22">
        <v>107.48</v>
      </c>
      <c r="AJ651" s="15">
        <f t="shared" si="332"/>
        <v>19263.6404</v>
      </c>
      <c r="AK651" s="20">
        <v>156.80000000000001</v>
      </c>
      <c r="AL651" s="15">
        <f t="shared" si="333"/>
        <v>28103.264000000003</v>
      </c>
      <c r="AM651" s="29">
        <v>953.6</v>
      </c>
      <c r="AN651" s="15">
        <f t="shared" si="334"/>
        <v>17091.372800000001</v>
      </c>
      <c r="AO651" s="22">
        <v>200.71</v>
      </c>
      <c r="AP651" s="15">
        <f t="shared" si="335"/>
        <v>5126.2337550000002</v>
      </c>
      <c r="AQ651" s="24">
        <f t="shared" si="336"/>
        <v>1.4813999999999972</v>
      </c>
      <c r="AR651" s="24">
        <f t="shared" si="337"/>
        <v>1.4944999999999986</v>
      </c>
      <c r="AS651" s="24">
        <f t="shared" si="338"/>
        <v>1.3865999999999978</v>
      </c>
      <c r="AT651" s="24">
        <f t="shared" si="339"/>
        <v>1.543099999999999</v>
      </c>
      <c r="AU651" s="24">
        <f t="shared" si="340"/>
        <v>1.6154999999999973</v>
      </c>
      <c r="AV651" s="24">
        <f t="shared" si="341"/>
        <v>1.5205999999999982</v>
      </c>
      <c r="AW651" s="24">
        <f t="shared" si="342"/>
        <v>1.7581999999999987</v>
      </c>
      <c r="AX651" s="24">
        <f t="shared" si="343"/>
        <v>1.678099999999997</v>
      </c>
      <c r="AY651" s="24"/>
      <c r="AZ651" s="24"/>
      <c r="BA651" s="24"/>
      <c r="BB651" s="24"/>
      <c r="BC651" s="12">
        <v>17.923000000000002</v>
      </c>
      <c r="BD651" s="12">
        <v>25.540500000000002</v>
      </c>
    </row>
    <row r="652" spans="2:56">
      <c r="B652" s="25" t="s">
        <v>184</v>
      </c>
      <c r="C652" s="11">
        <v>35.979999999999997</v>
      </c>
      <c r="D652" s="4">
        <f t="shared" si="316"/>
        <v>639.94028000000003</v>
      </c>
      <c r="E652" s="11">
        <v>49.6</v>
      </c>
      <c r="F652" s="15">
        <f t="shared" si="317"/>
        <v>882.18560000000014</v>
      </c>
      <c r="G652" s="11">
        <v>43.79</v>
      </c>
      <c r="H652" s="15">
        <f t="shared" si="318"/>
        <v>778.84894000000008</v>
      </c>
      <c r="I652" s="11">
        <v>39.020000000000003</v>
      </c>
      <c r="J652" s="15">
        <f t="shared" si="319"/>
        <v>694.00972000000013</v>
      </c>
      <c r="K652" s="11">
        <v>28.31</v>
      </c>
      <c r="L652" s="15">
        <f t="shared" si="320"/>
        <v>503.52166</v>
      </c>
      <c r="M652" s="11">
        <v>13.72</v>
      </c>
      <c r="N652" s="15">
        <f t="shared" si="321"/>
        <v>244.02392000000003</v>
      </c>
      <c r="O652" s="16">
        <v>32.914999999999999</v>
      </c>
      <c r="P652" s="15">
        <f t="shared" si="322"/>
        <v>844.03934500000003</v>
      </c>
      <c r="Q652" s="11">
        <v>46.65</v>
      </c>
      <c r="R652" s="15">
        <f t="shared" si="323"/>
        <v>1196.24595</v>
      </c>
      <c r="S652" s="11">
        <v>57.56</v>
      </c>
      <c r="T652" s="15">
        <f t="shared" si="324"/>
        <v>1476.01108</v>
      </c>
      <c r="U652" s="11">
        <v>43.81</v>
      </c>
      <c r="V652" s="15">
        <f t="shared" si="325"/>
        <v>1123.41983</v>
      </c>
      <c r="W652" s="11">
        <v>68.22</v>
      </c>
      <c r="X652" s="15">
        <f t="shared" si="326"/>
        <v>1749.36546</v>
      </c>
      <c r="Y652" s="11">
        <v>44.74</v>
      </c>
      <c r="Z652" s="15">
        <f t="shared" si="327"/>
        <v>1147.26782</v>
      </c>
      <c r="AA652" s="19">
        <v>74.772999999999996</v>
      </c>
      <c r="AB652" s="15">
        <f t="shared" si="328"/>
        <v>19174.040390000002</v>
      </c>
      <c r="AC652" s="19">
        <v>83.515000000000001</v>
      </c>
      <c r="AD652" s="15">
        <f t="shared" si="329"/>
        <v>21415.751450000003</v>
      </c>
      <c r="AE652" s="20">
        <v>68</v>
      </c>
      <c r="AF652" s="15">
        <f t="shared" si="330"/>
        <v>17437.240000000002</v>
      </c>
      <c r="AG652" s="22">
        <v>102.46</v>
      </c>
      <c r="AH652" s="15">
        <f t="shared" si="331"/>
        <v>18223.535599999999</v>
      </c>
      <c r="AI652" s="22">
        <v>107.95</v>
      </c>
      <c r="AJ652" s="15">
        <f t="shared" si="332"/>
        <v>19199.987000000001</v>
      </c>
      <c r="AK652" s="20">
        <v>157.80000000000001</v>
      </c>
      <c r="AL652" s="15">
        <f t="shared" si="333"/>
        <v>28066.308000000005</v>
      </c>
      <c r="AM652" s="29">
        <v>957.8</v>
      </c>
      <c r="AN652" s="15">
        <f t="shared" si="334"/>
        <v>17035.430800000002</v>
      </c>
      <c r="AO652" s="22">
        <v>206.72</v>
      </c>
      <c r="AP652" s="15">
        <f t="shared" si="335"/>
        <v>5300.9209600000004</v>
      </c>
      <c r="AQ652" s="24">
        <f t="shared" si="336"/>
        <v>1.6183999999999976</v>
      </c>
      <c r="AR652" s="24">
        <f t="shared" si="337"/>
        <v>1.6314999999999991</v>
      </c>
      <c r="AS652" s="24">
        <f t="shared" si="338"/>
        <v>1.2840999999999987</v>
      </c>
      <c r="AT652" s="24">
        <f t="shared" si="339"/>
        <v>1.6800999999999995</v>
      </c>
      <c r="AU652" s="24">
        <f t="shared" si="340"/>
        <v>1.7524999999999977</v>
      </c>
      <c r="AV652" s="24">
        <f t="shared" si="341"/>
        <v>1.418099999999999</v>
      </c>
      <c r="AW652" s="24">
        <f t="shared" si="342"/>
        <v>1.8951999999999991</v>
      </c>
      <c r="AX652" s="24">
        <f t="shared" si="343"/>
        <v>1.5755999999999979</v>
      </c>
      <c r="AY652" s="24"/>
      <c r="AZ652" s="24"/>
      <c r="BA652" s="24"/>
      <c r="BB652" s="24"/>
      <c r="BC652" s="12">
        <v>17.786000000000001</v>
      </c>
      <c r="BD652" s="12">
        <v>25.643000000000001</v>
      </c>
    </row>
    <row r="653" spans="2:56">
      <c r="B653" s="25" t="s">
        <v>185</v>
      </c>
      <c r="C653" s="11">
        <v>35.659999999999997</v>
      </c>
      <c r="D653" s="4">
        <f t="shared" si="316"/>
        <v>639.41945999999996</v>
      </c>
      <c r="E653" s="11">
        <v>49.5</v>
      </c>
      <c r="F653" s="15">
        <f t="shared" si="317"/>
        <v>887.58450000000005</v>
      </c>
      <c r="G653" s="11">
        <v>44.16</v>
      </c>
      <c r="H653" s="15">
        <f t="shared" si="318"/>
        <v>791.83295999999996</v>
      </c>
      <c r="I653" s="11">
        <v>38.96</v>
      </c>
      <c r="J653" s="15">
        <f t="shared" si="319"/>
        <v>698.59176000000002</v>
      </c>
      <c r="K653" s="11">
        <v>28.77</v>
      </c>
      <c r="L653" s="15">
        <f t="shared" si="320"/>
        <v>515.87486999999999</v>
      </c>
      <c r="M653" s="11">
        <v>13.82</v>
      </c>
      <c r="N653" s="15">
        <f t="shared" si="321"/>
        <v>247.80642000000003</v>
      </c>
      <c r="O653" s="16">
        <v>32.354999999999997</v>
      </c>
      <c r="P653" s="15">
        <f t="shared" si="322"/>
        <v>835.8105374999999</v>
      </c>
      <c r="Q653" s="11">
        <v>46.36</v>
      </c>
      <c r="R653" s="15">
        <f t="shared" si="323"/>
        <v>1197.5946999999999</v>
      </c>
      <c r="S653" s="11">
        <v>56.96</v>
      </c>
      <c r="T653" s="15">
        <f t="shared" si="324"/>
        <v>1471.4192</v>
      </c>
      <c r="U653" s="11">
        <v>43.33</v>
      </c>
      <c r="V653" s="15">
        <f t="shared" si="325"/>
        <v>1119.3222249999999</v>
      </c>
      <c r="W653" s="11">
        <v>68.37</v>
      </c>
      <c r="X653" s="15">
        <f t="shared" si="326"/>
        <v>1766.1680250000002</v>
      </c>
      <c r="Y653" s="11">
        <v>44.12</v>
      </c>
      <c r="Z653" s="15">
        <f t="shared" si="327"/>
        <v>1139.7298999999998</v>
      </c>
      <c r="AA653" s="19">
        <v>75.049000000000007</v>
      </c>
      <c r="AB653" s="15">
        <f t="shared" si="328"/>
        <v>19387.032925</v>
      </c>
      <c r="AC653" s="19">
        <v>85.817999999999998</v>
      </c>
      <c r="AD653" s="15">
        <f t="shared" si="329"/>
        <v>22168.934850000001</v>
      </c>
      <c r="AE653" s="20">
        <v>68</v>
      </c>
      <c r="AF653" s="15">
        <f t="shared" si="330"/>
        <v>17566.099999999999</v>
      </c>
      <c r="AG653" s="22">
        <v>102.17</v>
      </c>
      <c r="AH653" s="15">
        <f t="shared" si="331"/>
        <v>18320.102700000003</v>
      </c>
      <c r="AI653" s="22">
        <v>109.66</v>
      </c>
      <c r="AJ653" s="15">
        <f t="shared" si="332"/>
        <v>19663.134600000001</v>
      </c>
      <c r="AK653" s="20">
        <v>157.55000000000001</v>
      </c>
      <c r="AL653" s="15">
        <f t="shared" si="333"/>
        <v>28250.290500000006</v>
      </c>
      <c r="AM653" s="29">
        <v>967.1</v>
      </c>
      <c r="AN653" s="15">
        <f t="shared" si="334"/>
        <v>17341.070100000001</v>
      </c>
      <c r="AO653" s="22">
        <v>205.73</v>
      </c>
      <c r="AP653" s="15">
        <f t="shared" si="335"/>
        <v>5314.5202249999993</v>
      </c>
      <c r="AQ653" s="24">
        <f t="shared" si="336"/>
        <v>1.473399999999998</v>
      </c>
      <c r="AR653" s="24">
        <f t="shared" si="337"/>
        <v>1.4864999999999995</v>
      </c>
      <c r="AS653" s="24">
        <f t="shared" si="338"/>
        <v>1.0945999999999998</v>
      </c>
      <c r="AT653" s="24">
        <f t="shared" si="339"/>
        <v>1.5350999999999999</v>
      </c>
      <c r="AU653" s="24">
        <f t="shared" si="340"/>
        <v>1.6074999999999982</v>
      </c>
      <c r="AV653" s="24">
        <f t="shared" si="341"/>
        <v>1.2286000000000001</v>
      </c>
      <c r="AW653" s="24">
        <f t="shared" si="342"/>
        <v>1.7501999999999995</v>
      </c>
      <c r="AX653" s="24">
        <f t="shared" si="343"/>
        <v>1.386099999999999</v>
      </c>
      <c r="AY653" s="24"/>
      <c r="AZ653" s="24"/>
      <c r="BA653" s="24"/>
      <c r="BB653" s="24"/>
      <c r="BC653" s="12">
        <v>17.931000000000001</v>
      </c>
      <c r="BD653" s="12">
        <v>25.8325</v>
      </c>
    </row>
    <row r="654" spans="2:56">
      <c r="B654" s="25" t="s">
        <v>186</v>
      </c>
      <c r="C654" s="11">
        <v>35.380000000000003</v>
      </c>
      <c r="D654" s="4">
        <f t="shared" si="316"/>
        <v>637.70681000000013</v>
      </c>
      <c r="E654" s="11">
        <v>49.17</v>
      </c>
      <c r="F654" s="15">
        <f t="shared" si="317"/>
        <v>886.26466500000015</v>
      </c>
      <c r="G654" s="11">
        <v>44.03</v>
      </c>
      <c r="H654" s="15">
        <f t="shared" si="318"/>
        <v>793.61873500000013</v>
      </c>
      <c r="I654" s="11">
        <v>38.979999999999997</v>
      </c>
      <c r="J654" s="15">
        <f t="shared" si="319"/>
        <v>702.59501000000012</v>
      </c>
      <c r="K654" s="11">
        <v>28.51</v>
      </c>
      <c r="L654" s="15">
        <f t="shared" si="320"/>
        <v>513.87849500000016</v>
      </c>
      <c r="M654" s="11">
        <v>13.99</v>
      </c>
      <c r="N654" s="15">
        <f t="shared" si="321"/>
        <v>252.16275500000006</v>
      </c>
      <c r="O654" s="16">
        <v>31.67</v>
      </c>
      <c r="P654" s="15">
        <f t="shared" si="322"/>
        <v>821.96318000000008</v>
      </c>
      <c r="Q654" s="11">
        <v>45.71</v>
      </c>
      <c r="R654" s="15">
        <f t="shared" si="323"/>
        <v>1186.35734</v>
      </c>
      <c r="S654" s="11">
        <v>56.55</v>
      </c>
      <c r="T654" s="15">
        <f t="shared" si="324"/>
        <v>1467.6986999999999</v>
      </c>
      <c r="U654" s="11">
        <v>42.49</v>
      </c>
      <c r="V654" s="15">
        <f t="shared" si="325"/>
        <v>1102.7854600000001</v>
      </c>
      <c r="W654" s="11">
        <v>68.87</v>
      </c>
      <c r="X654" s="15">
        <f t="shared" si="326"/>
        <v>1787.45198</v>
      </c>
      <c r="Y654" s="11">
        <v>43.72</v>
      </c>
      <c r="Z654" s="15">
        <f t="shared" si="327"/>
        <v>1134.7088799999999</v>
      </c>
      <c r="AA654" s="19">
        <v>75.262</v>
      </c>
      <c r="AB654" s="15">
        <f t="shared" si="328"/>
        <v>19533.499479999999</v>
      </c>
      <c r="AC654" s="19">
        <v>86.787000000000006</v>
      </c>
      <c r="AD654" s="15">
        <f t="shared" si="329"/>
        <v>22524.697980000001</v>
      </c>
      <c r="AE654" s="20">
        <v>72</v>
      </c>
      <c r="AF654" s="15">
        <f t="shared" si="330"/>
        <v>18686.88</v>
      </c>
      <c r="AG654" s="22">
        <v>102.12</v>
      </c>
      <c r="AH654" s="15">
        <f t="shared" si="331"/>
        <v>18406.619400000003</v>
      </c>
      <c r="AI654" s="22">
        <v>109.86</v>
      </c>
      <c r="AJ654" s="15">
        <f t="shared" si="332"/>
        <v>19801.715700000004</v>
      </c>
      <c r="AK654" s="20">
        <v>156.80000000000001</v>
      </c>
      <c r="AL654" s="15">
        <f t="shared" si="333"/>
        <v>28262.416000000008</v>
      </c>
      <c r="AM654" s="29">
        <v>964.6</v>
      </c>
      <c r="AN654" s="15">
        <f t="shared" si="334"/>
        <v>17386.432700000005</v>
      </c>
      <c r="AO654" s="22">
        <v>205.07</v>
      </c>
      <c r="AP654" s="15">
        <f t="shared" si="335"/>
        <v>5322.3867799999998</v>
      </c>
      <c r="AQ654" s="24">
        <f t="shared" si="336"/>
        <v>1.3798999999999957</v>
      </c>
      <c r="AR654" s="24">
        <f t="shared" si="337"/>
        <v>1.3929999999999971</v>
      </c>
      <c r="AS654" s="24">
        <f t="shared" si="338"/>
        <v>0.97309999999999874</v>
      </c>
      <c r="AT654" s="24">
        <f t="shared" si="339"/>
        <v>1.4415999999999976</v>
      </c>
      <c r="AU654" s="24">
        <f t="shared" si="340"/>
        <v>1.5139999999999958</v>
      </c>
      <c r="AV654" s="24">
        <f t="shared" si="341"/>
        <v>1.1070999999999991</v>
      </c>
      <c r="AW654" s="24">
        <f t="shared" si="342"/>
        <v>1.6566999999999972</v>
      </c>
      <c r="AX654" s="24">
        <f t="shared" si="343"/>
        <v>1.2645999999999979</v>
      </c>
      <c r="AY654" s="24"/>
      <c r="AZ654" s="24"/>
      <c r="BA654" s="24"/>
      <c r="BB654" s="24"/>
      <c r="BC654" s="12">
        <v>18.024500000000003</v>
      </c>
      <c r="BD654" s="12">
        <v>25.954000000000001</v>
      </c>
    </row>
    <row r="655" spans="2:56">
      <c r="B655" s="25" t="s">
        <v>187</v>
      </c>
      <c r="C655" s="11">
        <v>35.15</v>
      </c>
      <c r="D655" s="4">
        <f t="shared" si="316"/>
        <v>634.91444999999999</v>
      </c>
      <c r="E655" s="11">
        <v>49.39</v>
      </c>
      <c r="F655" s="15">
        <f t="shared" si="317"/>
        <v>892.1315699999999</v>
      </c>
      <c r="G655" s="11">
        <v>45.52</v>
      </c>
      <c r="H655" s="15">
        <f t="shared" si="318"/>
        <v>822.22775999999999</v>
      </c>
      <c r="I655" s="11">
        <v>38.17</v>
      </c>
      <c r="J655" s="15">
        <f t="shared" si="319"/>
        <v>689.46470999999997</v>
      </c>
      <c r="K655" s="11">
        <v>28.81</v>
      </c>
      <c r="L655" s="15">
        <f t="shared" si="320"/>
        <v>520.39502999999991</v>
      </c>
      <c r="M655" s="11">
        <v>14.31</v>
      </c>
      <c r="N655" s="15">
        <f t="shared" si="321"/>
        <v>258.48153000000002</v>
      </c>
      <c r="O655" s="16">
        <v>31.4</v>
      </c>
      <c r="P655" s="15">
        <f t="shared" si="322"/>
        <v>813.8252</v>
      </c>
      <c r="Q655" s="11">
        <v>45.49</v>
      </c>
      <c r="R655" s="15">
        <f t="shared" si="323"/>
        <v>1179.00982</v>
      </c>
      <c r="S655" s="11">
        <v>57.7</v>
      </c>
      <c r="T655" s="15">
        <f t="shared" si="324"/>
        <v>1495.4685999999999</v>
      </c>
      <c r="U655" s="11">
        <v>42.68</v>
      </c>
      <c r="V655" s="15">
        <f t="shared" si="325"/>
        <v>1106.1802399999999</v>
      </c>
      <c r="W655" s="11">
        <v>69.73</v>
      </c>
      <c r="X655" s="15">
        <f t="shared" si="326"/>
        <v>1807.26214</v>
      </c>
      <c r="Y655" s="11">
        <v>44.29</v>
      </c>
      <c r="Z655" s="15">
        <f t="shared" si="327"/>
        <v>1147.90822</v>
      </c>
      <c r="AA655" s="19">
        <v>73.5</v>
      </c>
      <c r="AB655" s="15">
        <f t="shared" si="328"/>
        <v>19049.73</v>
      </c>
      <c r="AC655" s="19">
        <v>86.92</v>
      </c>
      <c r="AD655" s="15">
        <f t="shared" si="329"/>
        <v>22527.925599999999</v>
      </c>
      <c r="AE655" s="20">
        <v>72</v>
      </c>
      <c r="AF655" s="15">
        <f t="shared" si="330"/>
        <v>18660.96</v>
      </c>
      <c r="AG655" s="22">
        <v>102.36</v>
      </c>
      <c r="AH655" s="15">
        <f t="shared" si="331"/>
        <v>18489.286799999998</v>
      </c>
      <c r="AI655" s="22">
        <v>110.28</v>
      </c>
      <c r="AJ655" s="15">
        <f t="shared" si="332"/>
        <v>19919.876399999997</v>
      </c>
      <c r="AK655" s="20">
        <v>155.30000000000001</v>
      </c>
      <c r="AL655" s="15">
        <f t="shared" si="333"/>
        <v>28051.839</v>
      </c>
      <c r="AM655" s="29">
        <v>963.9</v>
      </c>
      <c r="AN655" s="15">
        <f t="shared" si="334"/>
        <v>17410.9257</v>
      </c>
      <c r="AO655" s="22">
        <v>205.95</v>
      </c>
      <c r="AP655" s="15">
        <f t="shared" si="335"/>
        <v>5337.8120999999992</v>
      </c>
      <c r="AQ655" s="24">
        <f t="shared" si="336"/>
        <v>1.3414000000000001</v>
      </c>
      <c r="AR655" s="24">
        <f t="shared" si="337"/>
        <v>1.3545000000000016</v>
      </c>
      <c r="AS655" s="24">
        <f t="shared" si="338"/>
        <v>1.0091000000000001</v>
      </c>
      <c r="AT655" s="24">
        <f t="shared" si="339"/>
        <v>1.403100000000002</v>
      </c>
      <c r="AU655" s="24">
        <f t="shared" si="340"/>
        <v>1.4755000000000003</v>
      </c>
      <c r="AV655" s="24">
        <f t="shared" si="341"/>
        <v>1.1431000000000004</v>
      </c>
      <c r="AW655" s="24">
        <f t="shared" si="342"/>
        <v>1.6182000000000016</v>
      </c>
      <c r="AX655" s="24">
        <f t="shared" si="343"/>
        <v>1.3005999999999993</v>
      </c>
      <c r="AY655" s="24"/>
      <c r="AZ655" s="24"/>
      <c r="BA655" s="24"/>
      <c r="BB655" s="24"/>
      <c r="BC655" s="12">
        <v>18.062999999999999</v>
      </c>
      <c r="BD655" s="12">
        <v>25.917999999999999</v>
      </c>
    </row>
    <row r="656" spans="2:56">
      <c r="B656" s="25" t="s">
        <v>188</v>
      </c>
      <c r="C656" s="11">
        <v>35.65</v>
      </c>
      <c r="D656" s="4">
        <f t="shared" si="316"/>
        <v>649.27562499999988</v>
      </c>
      <c r="E656" s="11">
        <v>49.34</v>
      </c>
      <c r="F656" s="15">
        <f t="shared" si="317"/>
        <v>898.60474999999997</v>
      </c>
      <c r="G656" s="11">
        <v>46.69</v>
      </c>
      <c r="H656" s="15">
        <f t="shared" si="318"/>
        <v>850.34162499999991</v>
      </c>
      <c r="I656" s="11">
        <v>38.83</v>
      </c>
      <c r="J656" s="15">
        <f t="shared" si="319"/>
        <v>707.19137499999988</v>
      </c>
      <c r="K656" s="11">
        <v>29.035</v>
      </c>
      <c r="L656" s="15">
        <f t="shared" si="320"/>
        <v>528.79993749999994</v>
      </c>
      <c r="M656" s="11">
        <v>14.7</v>
      </c>
      <c r="N656" s="15">
        <f t="shared" si="321"/>
        <v>267.72374999999994</v>
      </c>
      <c r="O656" s="16">
        <v>31.52</v>
      </c>
      <c r="P656" s="15">
        <f t="shared" si="322"/>
        <v>814.46104000000003</v>
      </c>
      <c r="Q656" s="11">
        <v>47.01</v>
      </c>
      <c r="R656" s="15">
        <f t="shared" si="323"/>
        <v>1214.7148950000001</v>
      </c>
      <c r="S656" s="11">
        <v>59.28</v>
      </c>
      <c r="T656" s="15">
        <f t="shared" si="324"/>
        <v>1531.7655600000001</v>
      </c>
      <c r="U656" s="11">
        <v>42.34</v>
      </c>
      <c r="V656" s="15">
        <f t="shared" si="325"/>
        <v>1094.0444300000001</v>
      </c>
      <c r="W656" s="11">
        <v>70.75</v>
      </c>
      <c r="X656" s="15">
        <f t="shared" si="326"/>
        <v>1828.1446250000001</v>
      </c>
      <c r="Y656" s="11">
        <v>44.93</v>
      </c>
      <c r="Z656" s="15">
        <f t="shared" si="327"/>
        <v>1160.9687350000002</v>
      </c>
      <c r="AA656" s="19">
        <v>75.375</v>
      </c>
      <c r="AB656" s="15">
        <f t="shared" si="328"/>
        <v>19476.523125</v>
      </c>
      <c r="AC656" s="19">
        <v>88.945999999999998</v>
      </c>
      <c r="AD656" s="15">
        <f t="shared" si="329"/>
        <v>22983.201669999999</v>
      </c>
      <c r="AE656" s="20">
        <v>72</v>
      </c>
      <c r="AF656" s="15">
        <f t="shared" si="330"/>
        <v>18604.439999999999</v>
      </c>
      <c r="AG656" s="22">
        <v>102.39</v>
      </c>
      <c r="AH656" s="15">
        <f t="shared" si="331"/>
        <v>18647.778749999998</v>
      </c>
      <c r="AI656" s="22">
        <v>110.68</v>
      </c>
      <c r="AJ656" s="15">
        <f t="shared" si="332"/>
        <v>20157.594999999998</v>
      </c>
      <c r="AK656" s="20">
        <v>155.05000000000001</v>
      </c>
      <c r="AL656" s="15">
        <f t="shared" si="333"/>
        <v>28238.481250000001</v>
      </c>
      <c r="AM656" s="29">
        <v>954.9</v>
      </c>
      <c r="AN656" s="15">
        <f t="shared" si="334"/>
        <v>17391.116249999999</v>
      </c>
      <c r="AO656" s="22">
        <v>199.79</v>
      </c>
      <c r="AP656" s="15">
        <f t="shared" si="335"/>
        <v>5162.4737050000003</v>
      </c>
      <c r="AQ656" s="24">
        <f t="shared" si="336"/>
        <v>1.1919000000000004</v>
      </c>
      <c r="AR656" s="24">
        <f t="shared" si="337"/>
        <v>1.2050000000000018</v>
      </c>
      <c r="AS656" s="24">
        <f t="shared" si="338"/>
        <v>1.0875999999999983</v>
      </c>
      <c r="AT656" s="24">
        <f t="shared" si="339"/>
        <v>1.2536000000000023</v>
      </c>
      <c r="AU656" s="24">
        <f t="shared" si="340"/>
        <v>1.3260000000000005</v>
      </c>
      <c r="AV656" s="24">
        <f t="shared" si="341"/>
        <v>1.2215999999999987</v>
      </c>
      <c r="AW656" s="24">
        <f t="shared" si="342"/>
        <v>1.4687000000000019</v>
      </c>
      <c r="AX656" s="24">
        <f t="shared" si="343"/>
        <v>1.3790999999999976</v>
      </c>
      <c r="AY656" s="24"/>
      <c r="AZ656" s="24"/>
      <c r="BA656" s="24"/>
      <c r="BB656" s="24"/>
      <c r="BC656" s="12">
        <v>18.212499999999999</v>
      </c>
      <c r="BD656" s="12">
        <v>25.839500000000001</v>
      </c>
    </row>
    <row r="657" spans="2:56">
      <c r="B657" s="25" t="s">
        <v>189</v>
      </c>
      <c r="C657" s="11">
        <v>35.93</v>
      </c>
      <c r="D657" s="4">
        <f t="shared" si="316"/>
        <v>652.90199500000006</v>
      </c>
      <c r="E657" s="11">
        <v>49.44</v>
      </c>
      <c r="F657" s="15">
        <f t="shared" si="317"/>
        <v>898.3989600000001</v>
      </c>
      <c r="G657" s="11">
        <v>45.77</v>
      </c>
      <c r="H657" s="15">
        <f t="shared" si="318"/>
        <v>831.70955500000014</v>
      </c>
      <c r="I657" s="11">
        <v>38.9</v>
      </c>
      <c r="J657" s="15">
        <f t="shared" si="319"/>
        <v>706.87135000000001</v>
      </c>
      <c r="K657" s="11">
        <v>28.57</v>
      </c>
      <c r="L657" s="15">
        <f t="shared" si="320"/>
        <v>519.15975500000002</v>
      </c>
      <c r="M657" s="11">
        <v>14.57</v>
      </c>
      <c r="N657" s="15">
        <f t="shared" si="321"/>
        <v>264.75875500000001</v>
      </c>
      <c r="O657" s="16">
        <v>31.695</v>
      </c>
      <c r="P657" s="15">
        <f t="shared" si="322"/>
        <v>814.05438000000004</v>
      </c>
      <c r="Q657" s="11">
        <v>47.54</v>
      </c>
      <c r="R657" s="15">
        <f t="shared" si="323"/>
        <v>1221.0173600000001</v>
      </c>
      <c r="S657" s="11">
        <v>58.49</v>
      </c>
      <c r="T657" s="15">
        <f t="shared" si="324"/>
        <v>1502.2571600000001</v>
      </c>
      <c r="U657" s="11">
        <v>43.01</v>
      </c>
      <c r="V657" s="15">
        <f t="shared" si="325"/>
        <v>1104.66884</v>
      </c>
      <c r="W657" s="11">
        <v>69.63</v>
      </c>
      <c r="X657" s="15">
        <f t="shared" si="326"/>
        <v>1788.3769199999999</v>
      </c>
      <c r="Y657" s="11">
        <v>44.21</v>
      </c>
      <c r="Z657" s="15">
        <f t="shared" si="327"/>
        <v>1135.48964</v>
      </c>
      <c r="AA657" s="19">
        <v>75.343999999999994</v>
      </c>
      <c r="AB657" s="15">
        <f t="shared" si="328"/>
        <v>19351.35296</v>
      </c>
      <c r="AC657" s="19">
        <v>89.052999999999997</v>
      </c>
      <c r="AD657" s="15">
        <f t="shared" si="329"/>
        <v>22872.372519999997</v>
      </c>
      <c r="AE657" s="20">
        <v>72</v>
      </c>
      <c r="AF657" s="15">
        <f t="shared" si="330"/>
        <v>18492.48</v>
      </c>
      <c r="AG657" s="22">
        <v>101.8</v>
      </c>
      <c r="AH657" s="15">
        <f t="shared" si="331"/>
        <v>18498.587000000003</v>
      </c>
      <c r="AI657" s="22">
        <v>110.68</v>
      </c>
      <c r="AJ657" s="15">
        <f t="shared" si="332"/>
        <v>20112.216200000003</v>
      </c>
      <c r="AK657" s="20">
        <v>154.30000000000001</v>
      </c>
      <c r="AL657" s="15">
        <f t="shared" si="333"/>
        <v>28038.624500000005</v>
      </c>
      <c r="AM657" s="29">
        <v>946</v>
      </c>
      <c r="AN657" s="15">
        <f t="shared" si="334"/>
        <v>17190.239000000001</v>
      </c>
      <c r="AO657" s="22">
        <v>204.28</v>
      </c>
      <c r="AP657" s="15">
        <f t="shared" si="335"/>
        <v>5246.7275200000004</v>
      </c>
      <c r="AQ657" s="24">
        <f t="shared" si="336"/>
        <v>1.2328999999999972</v>
      </c>
      <c r="AR657" s="24">
        <f t="shared" si="337"/>
        <v>1.2459999999999987</v>
      </c>
      <c r="AS657" s="24">
        <f t="shared" si="338"/>
        <v>1.2430999999999983</v>
      </c>
      <c r="AT657" s="24">
        <f t="shared" si="339"/>
        <v>1.2945999999999991</v>
      </c>
      <c r="AU657" s="24">
        <f t="shared" si="340"/>
        <v>1.3669999999999973</v>
      </c>
      <c r="AV657" s="24">
        <f t="shared" si="341"/>
        <v>1.3770999999999987</v>
      </c>
      <c r="AW657" s="24">
        <f t="shared" si="342"/>
        <v>1.5096999999999987</v>
      </c>
      <c r="AX657" s="24">
        <f t="shared" si="343"/>
        <v>1.5345999999999975</v>
      </c>
      <c r="AY657" s="24"/>
      <c r="AZ657" s="24"/>
      <c r="BA657" s="24"/>
      <c r="BB657" s="24"/>
      <c r="BC657" s="12">
        <v>18.171500000000002</v>
      </c>
      <c r="BD657" s="12">
        <v>25.684000000000001</v>
      </c>
    </row>
    <row r="658" spans="2:56">
      <c r="B658" s="25" t="s">
        <v>190</v>
      </c>
      <c r="C658" s="11">
        <v>35.520000000000003</v>
      </c>
      <c r="D658" s="4">
        <f t="shared" si="316"/>
        <v>647.06784000000005</v>
      </c>
      <c r="E658" s="11">
        <v>49.04</v>
      </c>
      <c r="F658" s="15">
        <f t="shared" si="317"/>
        <v>893.36167999999998</v>
      </c>
      <c r="G658" s="11">
        <v>45.39</v>
      </c>
      <c r="H658" s="15">
        <f t="shared" si="318"/>
        <v>826.86962999999992</v>
      </c>
      <c r="I658" s="11">
        <v>38.590000000000003</v>
      </c>
      <c r="J658" s="15">
        <f t="shared" si="319"/>
        <v>702.99403000000007</v>
      </c>
      <c r="K658" s="11">
        <v>28.395</v>
      </c>
      <c r="L658" s="15">
        <f t="shared" si="320"/>
        <v>517.27171499999997</v>
      </c>
      <c r="M658" s="11">
        <v>13.99</v>
      </c>
      <c r="N658" s="15">
        <f t="shared" si="321"/>
        <v>254.85583</v>
      </c>
      <c r="O658" s="16">
        <v>30.835000000000001</v>
      </c>
      <c r="P658" s="15">
        <f t="shared" si="322"/>
        <v>795.14214500000003</v>
      </c>
      <c r="Q658" s="11">
        <v>45.33</v>
      </c>
      <c r="R658" s="15">
        <f t="shared" si="323"/>
        <v>1168.92471</v>
      </c>
      <c r="S658" s="11">
        <v>57.37</v>
      </c>
      <c r="T658" s="15">
        <f t="shared" si="324"/>
        <v>1479.4001899999998</v>
      </c>
      <c r="U658" s="11">
        <v>41.56</v>
      </c>
      <c r="V658" s="15">
        <f t="shared" si="325"/>
        <v>1071.7077200000001</v>
      </c>
      <c r="W658" s="11">
        <v>69.510000000000005</v>
      </c>
      <c r="X658" s="15">
        <f t="shared" si="326"/>
        <v>1792.4543700000002</v>
      </c>
      <c r="Y658" s="11">
        <v>42.62</v>
      </c>
      <c r="Z658" s="15">
        <f t="shared" si="327"/>
        <v>1099.0419399999998</v>
      </c>
      <c r="AA658" s="19">
        <v>75.364999999999995</v>
      </c>
      <c r="AB658" s="15">
        <f t="shared" si="328"/>
        <v>19434.37255</v>
      </c>
      <c r="AC658" s="19">
        <v>89.418999999999997</v>
      </c>
      <c r="AD658" s="15">
        <f t="shared" si="329"/>
        <v>23058.47753</v>
      </c>
      <c r="AE658" s="20">
        <v>74</v>
      </c>
      <c r="AF658" s="15">
        <f t="shared" si="330"/>
        <v>19082.379999999997</v>
      </c>
      <c r="AG658" s="22">
        <v>102.65</v>
      </c>
      <c r="AH658" s="15">
        <f t="shared" si="331"/>
        <v>18699.750500000002</v>
      </c>
      <c r="AI658" s="22">
        <v>110.31</v>
      </c>
      <c r="AJ658" s="15">
        <f t="shared" si="332"/>
        <v>20095.172699999999</v>
      </c>
      <c r="AK658" s="20">
        <v>153.94999999999999</v>
      </c>
      <c r="AL658" s="15">
        <f t="shared" si="333"/>
        <v>28045.071499999995</v>
      </c>
      <c r="AM658" s="29">
        <v>945.8</v>
      </c>
      <c r="AN658" s="15">
        <f t="shared" si="334"/>
        <v>17229.638599999998</v>
      </c>
      <c r="AO658" s="22">
        <v>203.5</v>
      </c>
      <c r="AP658" s="15">
        <f t="shared" si="335"/>
        <v>5247.6544999999996</v>
      </c>
      <c r="AQ658" s="24">
        <f t="shared" si="336"/>
        <v>1.1874000000000002</v>
      </c>
      <c r="AR658" s="24">
        <f t="shared" si="337"/>
        <v>1.2005000000000017</v>
      </c>
      <c r="AS658" s="24">
        <f t="shared" si="338"/>
        <v>1.1401000000000003</v>
      </c>
      <c r="AT658" s="24">
        <f t="shared" si="339"/>
        <v>1.2491000000000021</v>
      </c>
      <c r="AU658" s="24">
        <f t="shared" si="340"/>
        <v>1.3215000000000003</v>
      </c>
      <c r="AV658" s="24">
        <f t="shared" si="341"/>
        <v>1.2741000000000007</v>
      </c>
      <c r="AW658" s="24">
        <f t="shared" si="342"/>
        <v>1.4642000000000017</v>
      </c>
      <c r="AX658" s="24">
        <f t="shared" si="343"/>
        <v>1.4315999999999995</v>
      </c>
      <c r="AY658" s="24"/>
      <c r="AZ658" s="24"/>
      <c r="BA658" s="24"/>
      <c r="BB658" s="24"/>
      <c r="BC658" s="12">
        <v>18.216999999999999</v>
      </c>
      <c r="BD658" s="12">
        <v>25.786999999999999</v>
      </c>
    </row>
    <row r="659" spans="2:56">
      <c r="B659" s="25" t="s">
        <v>191</v>
      </c>
      <c r="C659" s="11">
        <v>35.799999999999997</v>
      </c>
      <c r="D659" s="4">
        <f t="shared" si="316"/>
        <v>650.52179999999987</v>
      </c>
      <c r="E659" s="11">
        <v>48.46</v>
      </c>
      <c r="F659" s="15">
        <f t="shared" si="317"/>
        <v>880.56665999999996</v>
      </c>
      <c r="G659" s="11">
        <v>46.34</v>
      </c>
      <c r="H659" s="15">
        <f t="shared" si="318"/>
        <v>842.04414000000008</v>
      </c>
      <c r="I659" s="11">
        <v>39.22</v>
      </c>
      <c r="J659" s="15">
        <f t="shared" si="319"/>
        <v>712.66661999999997</v>
      </c>
      <c r="K659" s="11">
        <v>28.76</v>
      </c>
      <c r="L659" s="15">
        <f t="shared" si="320"/>
        <v>522.59796000000006</v>
      </c>
      <c r="M659" s="11">
        <v>14.13</v>
      </c>
      <c r="N659" s="15">
        <f t="shared" si="321"/>
        <v>256.75623000000002</v>
      </c>
      <c r="O659" s="16">
        <v>31.39</v>
      </c>
      <c r="P659" s="15">
        <f t="shared" si="322"/>
        <v>810.03464500000007</v>
      </c>
      <c r="Q659" s="11">
        <v>45.655000000000001</v>
      </c>
      <c r="R659" s="15">
        <f t="shared" si="323"/>
        <v>1178.1501025000002</v>
      </c>
      <c r="S659" s="11">
        <v>57.65</v>
      </c>
      <c r="T659" s="15">
        <f t="shared" si="324"/>
        <v>1487.687075</v>
      </c>
      <c r="U659" s="11">
        <v>42.92</v>
      </c>
      <c r="V659" s="15">
        <f t="shared" si="325"/>
        <v>1107.5720600000002</v>
      </c>
      <c r="W659" s="11">
        <v>69.59</v>
      </c>
      <c r="X659" s="15">
        <f t="shared" si="326"/>
        <v>1795.8047450000001</v>
      </c>
      <c r="Y659" s="11">
        <v>43.37</v>
      </c>
      <c r="Z659" s="15">
        <f t="shared" si="327"/>
        <v>1119.1845350000001</v>
      </c>
      <c r="AA659" s="19">
        <v>77.260999999999996</v>
      </c>
      <c r="AB659" s="15">
        <f t="shared" si="328"/>
        <v>19937.587355</v>
      </c>
      <c r="AC659" s="19">
        <v>89.4</v>
      </c>
      <c r="AD659" s="15">
        <f t="shared" si="329"/>
        <v>23070.117000000006</v>
      </c>
      <c r="AE659" s="20">
        <v>72</v>
      </c>
      <c r="AF659" s="15">
        <f t="shared" si="330"/>
        <v>18579.96</v>
      </c>
      <c r="AG659" s="22">
        <v>103.25</v>
      </c>
      <c r="AH659" s="15">
        <f t="shared" si="331"/>
        <v>18761.557499999999</v>
      </c>
      <c r="AI659" s="22">
        <v>109.45</v>
      </c>
      <c r="AJ659" s="15">
        <f t="shared" si="332"/>
        <v>19888.159499999998</v>
      </c>
      <c r="AK659" s="20">
        <v>154.05000000000001</v>
      </c>
      <c r="AL659" s="15">
        <f t="shared" si="333"/>
        <v>27992.425499999998</v>
      </c>
      <c r="AM659" s="29">
        <v>946.1</v>
      </c>
      <c r="AN659" s="15">
        <f t="shared" si="334"/>
        <v>17191.5831</v>
      </c>
      <c r="AO659" s="22">
        <v>202.51</v>
      </c>
      <c r="AP659" s="15">
        <f t="shared" si="335"/>
        <v>5225.8718049999998</v>
      </c>
      <c r="AQ659" s="24">
        <f t="shared" si="336"/>
        <v>1.2333999999999996</v>
      </c>
      <c r="AR659" s="24">
        <f t="shared" si="337"/>
        <v>1.2465000000000011</v>
      </c>
      <c r="AS659" s="24">
        <f t="shared" si="338"/>
        <v>1.1215999999999973</v>
      </c>
      <c r="AT659" s="24">
        <f t="shared" si="339"/>
        <v>1.2951000000000015</v>
      </c>
      <c r="AU659" s="24">
        <f t="shared" si="340"/>
        <v>1.3674999999999997</v>
      </c>
      <c r="AV659" s="24">
        <f t="shared" si="341"/>
        <v>1.2555999999999976</v>
      </c>
      <c r="AW659" s="24">
        <f t="shared" si="342"/>
        <v>1.5102000000000011</v>
      </c>
      <c r="AX659" s="24">
        <f t="shared" si="343"/>
        <v>1.4130999999999965</v>
      </c>
      <c r="AY659" s="24"/>
      <c r="AZ659" s="24"/>
      <c r="BA659" s="24"/>
      <c r="BB659" s="24"/>
      <c r="BC659" s="12">
        <v>18.170999999999999</v>
      </c>
      <c r="BD659" s="12">
        <v>25.805500000000002</v>
      </c>
    </row>
    <row r="660" spans="2:56">
      <c r="B660" s="25" t="s">
        <v>192</v>
      </c>
      <c r="C660" s="11">
        <v>36.35</v>
      </c>
      <c r="D660" s="4">
        <f t="shared" si="316"/>
        <v>655.77217500000006</v>
      </c>
      <c r="E660" s="11">
        <v>48.12</v>
      </c>
      <c r="F660" s="15">
        <f t="shared" si="317"/>
        <v>868.10886000000005</v>
      </c>
      <c r="G660" s="11">
        <v>46.62</v>
      </c>
      <c r="H660" s="15">
        <f t="shared" si="318"/>
        <v>841.04811000000007</v>
      </c>
      <c r="I660" s="11">
        <v>38.86</v>
      </c>
      <c r="J660" s="15">
        <f t="shared" si="319"/>
        <v>701.05383000000006</v>
      </c>
      <c r="K660" s="11">
        <v>28.905000000000001</v>
      </c>
      <c r="L660" s="15">
        <f t="shared" si="320"/>
        <v>521.46065250000004</v>
      </c>
      <c r="M660" s="11">
        <v>14.1</v>
      </c>
      <c r="N660" s="15">
        <f t="shared" si="321"/>
        <v>254.37105000000003</v>
      </c>
      <c r="O660" s="16">
        <v>32.5</v>
      </c>
      <c r="P660" s="15">
        <f t="shared" si="322"/>
        <v>837.42750000000001</v>
      </c>
      <c r="Q660" s="11">
        <v>46.8</v>
      </c>
      <c r="R660" s="15">
        <f t="shared" si="323"/>
        <v>1205.8955999999998</v>
      </c>
      <c r="S660" s="11">
        <v>58.1</v>
      </c>
      <c r="T660" s="15">
        <f t="shared" si="324"/>
        <v>1497.0626999999999</v>
      </c>
      <c r="U660" s="11">
        <v>44.21</v>
      </c>
      <c r="V660" s="15">
        <f t="shared" si="325"/>
        <v>1139.1590699999999</v>
      </c>
      <c r="W660" s="11">
        <v>70.819999999999993</v>
      </c>
      <c r="X660" s="15">
        <f t="shared" si="326"/>
        <v>1824.8189399999999</v>
      </c>
      <c r="Y660" s="11">
        <v>42.82</v>
      </c>
      <c r="Z660" s="15">
        <f t="shared" si="327"/>
        <v>1103.34294</v>
      </c>
      <c r="AA660" s="19">
        <v>77.132999999999996</v>
      </c>
      <c r="AB660" s="15">
        <f t="shared" si="328"/>
        <v>19874.860109999998</v>
      </c>
      <c r="AC660" s="19">
        <v>89.539000000000001</v>
      </c>
      <c r="AD660" s="15">
        <f t="shared" si="329"/>
        <v>23071.51413</v>
      </c>
      <c r="AE660" s="20">
        <v>72</v>
      </c>
      <c r="AF660" s="15">
        <f t="shared" si="330"/>
        <v>18552.239999999998</v>
      </c>
      <c r="AG660" s="22">
        <v>102.72</v>
      </c>
      <c r="AH660" s="15">
        <f t="shared" si="331"/>
        <v>18531.2016</v>
      </c>
      <c r="AI660" s="22">
        <v>109.11</v>
      </c>
      <c r="AJ660" s="15">
        <f t="shared" si="332"/>
        <v>19683.989550000002</v>
      </c>
      <c r="AK660" s="20">
        <v>153.80000000000001</v>
      </c>
      <c r="AL660" s="15">
        <f t="shared" si="333"/>
        <v>27746.289000000004</v>
      </c>
      <c r="AM660" s="29">
        <v>954.5</v>
      </c>
      <c r="AN660" s="15">
        <f t="shared" si="334"/>
        <v>17219.65725</v>
      </c>
      <c r="AO660" s="22">
        <v>203.25</v>
      </c>
      <c r="AP660" s="15">
        <f t="shared" si="335"/>
        <v>5237.14275</v>
      </c>
      <c r="AQ660" s="24">
        <f t="shared" si="336"/>
        <v>1.3638999999999974</v>
      </c>
      <c r="AR660" s="24">
        <f t="shared" si="337"/>
        <v>1.3769999999999989</v>
      </c>
      <c r="AS660" s="24">
        <f t="shared" si="338"/>
        <v>1.1600999999999999</v>
      </c>
      <c r="AT660" s="24">
        <f t="shared" si="339"/>
        <v>1.4255999999999993</v>
      </c>
      <c r="AU660" s="24">
        <f t="shared" si="340"/>
        <v>1.4979999999999976</v>
      </c>
      <c r="AV660" s="24">
        <f t="shared" si="341"/>
        <v>1.2941000000000003</v>
      </c>
      <c r="AW660" s="24">
        <f t="shared" si="342"/>
        <v>1.6406999999999989</v>
      </c>
      <c r="AX660" s="24">
        <f t="shared" si="343"/>
        <v>1.4515999999999991</v>
      </c>
      <c r="AY660" s="24"/>
      <c r="AZ660" s="24"/>
      <c r="BA660" s="24"/>
      <c r="BB660" s="24"/>
      <c r="BC660" s="12">
        <v>18.040500000000002</v>
      </c>
      <c r="BD660" s="12">
        <v>25.766999999999999</v>
      </c>
    </row>
    <row r="661" spans="2:56">
      <c r="B661" s="25" t="s">
        <v>193</v>
      </c>
      <c r="C661" s="11">
        <v>36.119999999999997</v>
      </c>
      <c r="D661" s="4">
        <f t="shared" si="316"/>
        <v>653.24825999999996</v>
      </c>
      <c r="E661" s="11">
        <v>48.47</v>
      </c>
      <c r="F661" s="15">
        <f t="shared" si="317"/>
        <v>876.60418499999992</v>
      </c>
      <c r="G661" s="11">
        <v>44.87</v>
      </c>
      <c r="H661" s="15">
        <f t="shared" si="318"/>
        <v>811.49638499999992</v>
      </c>
      <c r="I661" s="11">
        <v>38.5</v>
      </c>
      <c r="J661" s="15">
        <f t="shared" si="319"/>
        <v>696.29174999999998</v>
      </c>
      <c r="K661" s="11">
        <v>28.43</v>
      </c>
      <c r="L661" s="15">
        <f t="shared" si="320"/>
        <v>514.17076499999996</v>
      </c>
      <c r="M661" s="11">
        <v>13.92</v>
      </c>
      <c r="N661" s="15">
        <f t="shared" si="321"/>
        <v>251.75015999999999</v>
      </c>
      <c r="O661" s="16">
        <v>32.015000000000001</v>
      </c>
      <c r="P661" s="15">
        <f t="shared" si="322"/>
        <v>822.35329750000005</v>
      </c>
      <c r="Q661" s="11">
        <v>45.865000000000002</v>
      </c>
      <c r="R661" s="15">
        <f t="shared" si="323"/>
        <v>1178.1113225000001</v>
      </c>
      <c r="S661" s="11">
        <v>57.4</v>
      </c>
      <c r="T661" s="15">
        <f t="shared" si="324"/>
        <v>1474.4051000000002</v>
      </c>
      <c r="U661" s="11">
        <v>45.6</v>
      </c>
      <c r="V661" s="15">
        <f t="shared" si="325"/>
        <v>1171.3044000000002</v>
      </c>
      <c r="W661" s="11">
        <v>69.56</v>
      </c>
      <c r="X661" s="15">
        <f t="shared" si="326"/>
        <v>1786.7529400000003</v>
      </c>
      <c r="Y661" s="11">
        <v>42.31</v>
      </c>
      <c r="Z661" s="15">
        <f t="shared" si="327"/>
        <v>1086.7958150000002</v>
      </c>
      <c r="AA661" s="19">
        <v>77.269000000000005</v>
      </c>
      <c r="AB661" s="15">
        <f t="shared" si="328"/>
        <v>19847.701685000004</v>
      </c>
      <c r="AC661" s="19">
        <v>90.01</v>
      </c>
      <c r="AD661" s="15">
        <f t="shared" si="329"/>
        <v>23120.41865</v>
      </c>
      <c r="AE661" s="20">
        <v>72</v>
      </c>
      <c r="AF661" s="15">
        <f t="shared" si="330"/>
        <v>18494.280000000002</v>
      </c>
      <c r="AG661" s="22">
        <v>103.36</v>
      </c>
      <c r="AH661" s="15">
        <f t="shared" si="331"/>
        <v>18693.1728</v>
      </c>
      <c r="AI661" s="22">
        <v>109.26</v>
      </c>
      <c r="AJ661" s="15">
        <f t="shared" si="332"/>
        <v>19760.2173</v>
      </c>
      <c r="AK661" s="20">
        <v>152.05000000000001</v>
      </c>
      <c r="AL661" s="15">
        <f t="shared" si="333"/>
        <v>27499.00275</v>
      </c>
      <c r="AM661" s="29">
        <v>948</v>
      </c>
      <c r="AN661" s="15">
        <f t="shared" si="334"/>
        <v>17145.054</v>
      </c>
      <c r="AO661" s="22">
        <v>182.56</v>
      </c>
      <c r="AP661" s="15">
        <f t="shared" si="335"/>
        <v>4689.3274400000009</v>
      </c>
      <c r="AQ661" s="24">
        <f t="shared" si="336"/>
        <v>1.3188999999999993</v>
      </c>
      <c r="AR661" s="24">
        <f t="shared" si="337"/>
        <v>1.3320000000000007</v>
      </c>
      <c r="AS661" s="24">
        <f t="shared" si="338"/>
        <v>1.240599999999997</v>
      </c>
      <c r="AT661" s="24">
        <f t="shared" si="339"/>
        <v>1.3806000000000012</v>
      </c>
      <c r="AU661" s="24">
        <f t="shared" si="340"/>
        <v>1.4529999999999994</v>
      </c>
      <c r="AV661" s="24">
        <f t="shared" si="341"/>
        <v>1.3745999999999974</v>
      </c>
      <c r="AW661" s="24">
        <f t="shared" si="342"/>
        <v>1.5957000000000008</v>
      </c>
      <c r="AX661" s="24">
        <f t="shared" si="343"/>
        <v>1.5320999999999962</v>
      </c>
      <c r="AY661" s="24"/>
      <c r="AZ661" s="24"/>
      <c r="BA661" s="24"/>
      <c r="BB661" s="24"/>
      <c r="BC661" s="12">
        <v>18.0855</v>
      </c>
      <c r="BD661" s="12">
        <v>25.686500000000002</v>
      </c>
    </row>
    <row r="662" spans="2:56">
      <c r="B662" s="25" t="s">
        <v>194</v>
      </c>
      <c r="C662" s="11">
        <v>35.94</v>
      </c>
      <c r="D662" s="4">
        <f t="shared" si="316"/>
        <v>656.89334999999994</v>
      </c>
      <c r="E662" s="11">
        <v>48.7</v>
      </c>
      <c r="F662" s="15">
        <f t="shared" si="317"/>
        <v>890.11425000000008</v>
      </c>
      <c r="G662" s="11">
        <v>44.16</v>
      </c>
      <c r="H662" s="15">
        <f t="shared" si="318"/>
        <v>807.13439999999991</v>
      </c>
      <c r="I662" s="11">
        <v>38.25</v>
      </c>
      <c r="J662" s="15">
        <f t="shared" si="319"/>
        <v>699.114375</v>
      </c>
      <c r="K662" s="11">
        <v>27.72</v>
      </c>
      <c r="L662" s="15">
        <f t="shared" si="320"/>
        <v>506.65229999999997</v>
      </c>
      <c r="M662" s="11">
        <v>13.36</v>
      </c>
      <c r="N662" s="15">
        <f t="shared" si="321"/>
        <v>244.1874</v>
      </c>
      <c r="O662" s="16">
        <v>31.295000000000002</v>
      </c>
      <c r="P662" s="15">
        <f t="shared" si="322"/>
        <v>804.73527750000005</v>
      </c>
      <c r="Q662" s="11">
        <v>45.33</v>
      </c>
      <c r="R662" s="15">
        <f t="shared" si="323"/>
        <v>1165.638285</v>
      </c>
      <c r="S662" s="11">
        <v>56.25</v>
      </c>
      <c r="T662" s="15">
        <f t="shared" si="324"/>
        <v>1446.440625</v>
      </c>
      <c r="U662" s="11">
        <v>46.64</v>
      </c>
      <c r="V662" s="15">
        <f t="shared" si="325"/>
        <v>1199.32428</v>
      </c>
      <c r="W662" s="11">
        <v>68.72</v>
      </c>
      <c r="X662" s="15">
        <f t="shared" si="326"/>
        <v>1767.1004399999999</v>
      </c>
      <c r="Y662" s="11">
        <v>42.12</v>
      </c>
      <c r="Z662" s="15">
        <f t="shared" si="327"/>
        <v>1083.09474</v>
      </c>
      <c r="AA662" s="19">
        <v>77.78</v>
      </c>
      <c r="AB662" s="15">
        <f t="shared" si="328"/>
        <v>20000.738100000002</v>
      </c>
      <c r="AC662" s="19">
        <v>90.042000000000002</v>
      </c>
      <c r="AD662" s="15">
        <f t="shared" si="329"/>
        <v>23153.85009</v>
      </c>
      <c r="AE662" s="20">
        <v>72</v>
      </c>
      <c r="AF662" s="15">
        <f t="shared" si="330"/>
        <v>18514.439999999999</v>
      </c>
      <c r="AG662" s="22">
        <v>103.84</v>
      </c>
      <c r="AH662" s="15">
        <f t="shared" si="331"/>
        <v>18979.356</v>
      </c>
      <c r="AI662" s="22">
        <v>109.29</v>
      </c>
      <c r="AJ662" s="15">
        <f t="shared" si="332"/>
        <v>19975.479750000002</v>
      </c>
      <c r="AK662" s="20">
        <v>153.80000000000001</v>
      </c>
      <c r="AL662" s="15">
        <f t="shared" si="333"/>
        <v>28110.795000000002</v>
      </c>
      <c r="AM662" s="29">
        <v>933.9</v>
      </c>
      <c r="AN662" s="15">
        <f t="shared" si="334"/>
        <v>17069.357250000001</v>
      </c>
      <c r="AO662" s="22">
        <v>182</v>
      </c>
      <c r="AP662" s="15">
        <f t="shared" si="335"/>
        <v>4680.0389999999998</v>
      </c>
      <c r="AQ662" s="24">
        <f t="shared" si="336"/>
        <v>1.1268999999999991</v>
      </c>
      <c r="AR662" s="24">
        <f t="shared" si="337"/>
        <v>1.1400000000000006</v>
      </c>
      <c r="AS662" s="24">
        <f t="shared" si="338"/>
        <v>1.2125999999999983</v>
      </c>
      <c r="AT662" s="24">
        <f t="shared" si="339"/>
        <v>1.188600000000001</v>
      </c>
      <c r="AU662" s="24">
        <f t="shared" si="340"/>
        <v>1.2609999999999992</v>
      </c>
      <c r="AV662" s="24">
        <f t="shared" si="341"/>
        <v>1.3465999999999987</v>
      </c>
      <c r="AW662" s="24">
        <f t="shared" si="342"/>
        <v>1.4037000000000006</v>
      </c>
      <c r="AX662" s="24">
        <f t="shared" si="343"/>
        <v>1.5040999999999976</v>
      </c>
      <c r="AY662" s="24"/>
      <c r="AZ662" s="24"/>
      <c r="BA662" s="24"/>
      <c r="BB662" s="24"/>
      <c r="BC662" s="12">
        <v>18.2775</v>
      </c>
      <c r="BD662" s="12">
        <v>25.714500000000001</v>
      </c>
    </row>
    <row r="663" spans="2:56">
      <c r="B663" s="25" t="s">
        <v>195</v>
      </c>
      <c r="C663" s="11">
        <v>36.299999999999997</v>
      </c>
      <c r="D663" s="4">
        <f t="shared" si="316"/>
        <v>657.79230000000007</v>
      </c>
      <c r="E663" s="11">
        <v>48.61</v>
      </c>
      <c r="F663" s="15">
        <f t="shared" si="317"/>
        <v>880.8618100000001</v>
      </c>
      <c r="G663" s="11">
        <v>43.78</v>
      </c>
      <c r="H663" s="15">
        <f t="shared" si="318"/>
        <v>793.33738000000017</v>
      </c>
      <c r="I663" s="11">
        <v>38.840000000000003</v>
      </c>
      <c r="J663" s="15">
        <f t="shared" si="319"/>
        <v>703.81964000000016</v>
      </c>
      <c r="K663" s="11">
        <v>27.805</v>
      </c>
      <c r="L663" s="15">
        <f t="shared" si="320"/>
        <v>503.85440500000004</v>
      </c>
      <c r="M663" s="11">
        <v>13.59</v>
      </c>
      <c r="N663" s="15">
        <f t="shared" si="321"/>
        <v>246.26439000000002</v>
      </c>
      <c r="O663" s="16">
        <v>31.31</v>
      </c>
      <c r="P663" s="15">
        <f t="shared" si="322"/>
        <v>801.66123999999991</v>
      </c>
      <c r="Q663" s="11">
        <v>46.465000000000003</v>
      </c>
      <c r="R663" s="15">
        <f t="shared" si="323"/>
        <v>1189.68986</v>
      </c>
      <c r="S663" s="11">
        <v>56.2</v>
      </c>
      <c r="T663" s="15">
        <f t="shared" si="324"/>
        <v>1438.9448</v>
      </c>
      <c r="U663" s="11">
        <v>48.05</v>
      </c>
      <c r="V663" s="15">
        <f t="shared" si="325"/>
        <v>1230.2721999999999</v>
      </c>
      <c r="W663" s="11">
        <v>68.84</v>
      </c>
      <c r="X663" s="15">
        <f t="shared" si="326"/>
        <v>1762.57936</v>
      </c>
      <c r="Y663" s="11">
        <v>42.66</v>
      </c>
      <c r="Z663" s="15">
        <f t="shared" si="327"/>
        <v>1092.2666399999998</v>
      </c>
      <c r="AA663" s="19">
        <v>77.628</v>
      </c>
      <c r="AB663" s="15">
        <f t="shared" si="328"/>
        <v>19875.87312</v>
      </c>
      <c r="AC663" s="19">
        <v>90.075000000000003</v>
      </c>
      <c r="AD663" s="15">
        <f t="shared" si="329"/>
        <v>23062.803</v>
      </c>
      <c r="AE663" s="20">
        <v>72</v>
      </c>
      <c r="AF663" s="15">
        <f t="shared" si="330"/>
        <v>18434.879999999997</v>
      </c>
      <c r="AG663" s="22">
        <v>103.63</v>
      </c>
      <c r="AH663" s="15">
        <f t="shared" si="331"/>
        <v>18778.792300000001</v>
      </c>
      <c r="AI663" s="22">
        <v>108.82</v>
      </c>
      <c r="AJ663" s="15">
        <f t="shared" si="332"/>
        <v>19719.272199999999</v>
      </c>
      <c r="AK663" s="20">
        <v>153.65</v>
      </c>
      <c r="AL663" s="15">
        <f t="shared" si="333"/>
        <v>27842.916500000007</v>
      </c>
      <c r="AM663" s="29">
        <v>937.7</v>
      </c>
      <c r="AN663" s="15">
        <f t="shared" si="334"/>
        <v>16992.061700000002</v>
      </c>
      <c r="AO663" s="22">
        <v>186.55</v>
      </c>
      <c r="AP663" s="15">
        <f t="shared" si="335"/>
        <v>4776.4261999999999</v>
      </c>
      <c r="AQ663" s="24">
        <f t="shared" si="336"/>
        <v>1.2833999999999968</v>
      </c>
      <c r="AR663" s="24">
        <f t="shared" si="337"/>
        <v>1.2964999999999982</v>
      </c>
      <c r="AS663" s="24">
        <f t="shared" si="338"/>
        <v>1.3231000000000002</v>
      </c>
      <c r="AT663" s="24">
        <f t="shared" si="339"/>
        <v>1.3450999999999986</v>
      </c>
      <c r="AU663" s="24">
        <f t="shared" si="340"/>
        <v>1.4174999999999969</v>
      </c>
      <c r="AV663" s="24">
        <f t="shared" si="341"/>
        <v>1.4571000000000005</v>
      </c>
      <c r="AW663" s="24">
        <f t="shared" si="342"/>
        <v>1.5601999999999983</v>
      </c>
      <c r="AX663" s="24">
        <f t="shared" si="343"/>
        <v>1.6145999999999994</v>
      </c>
      <c r="AY663" s="24"/>
      <c r="AZ663" s="24"/>
      <c r="BA663" s="24"/>
      <c r="BB663" s="24"/>
      <c r="BC663" s="12">
        <v>18.121000000000002</v>
      </c>
      <c r="BD663" s="12">
        <v>25.603999999999999</v>
      </c>
    </row>
    <row r="664" spans="2:56">
      <c r="B664" s="25" t="s">
        <v>196</v>
      </c>
      <c r="C664" s="11">
        <v>36.57</v>
      </c>
      <c r="D664" s="4">
        <f t="shared" si="316"/>
        <v>659.43024000000003</v>
      </c>
      <c r="E664" s="11">
        <v>49.36</v>
      </c>
      <c r="F664" s="15">
        <f t="shared" si="317"/>
        <v>890.05952000000002</v>
      </c>
      <c r="G664" s="11">
        <v>43.52</v>
      </c>
      <c r="H664" s="15">
        <f t="shared" si="318"/>
        <v>784.75264000000004</v>
      </c>
      <c r="I664" s="11">
        <v>39.01</v>
      </c>
      <c r="J664" s="15">
        <f t="shared" si="319"/>
        <v>703.42831999999999</v>
      </c>
      <c r="K664" s="11">
        <v>28.385000000000002</v>
      </c>
      <c r="L664" s="15">
        <f t="shared" si="320"/>
        <v>511.83832000000001</v>
      </c>
      <c r="M664" s="11">
        <v>13.53</v>
      </c>
      <c r="N664" s="15">
        <f t="shared" si="321"/>
        <v>243.97296</v>
      </c>
      <c r="O664" s="16">
        <v>31.324999999999999</v>
      </c>
      <c r="P664" s="15">
        <f t="shared" si="322"/>
        <v>802.57782500000008</v>
      </c>
      <c r="Q664" s="11">
        <v>45.87</v>
      </c>
      <c r="R664" s="15">
        <f t="shared" si="323"/>
        <v>1175.2352700000001</v>
      </c>
      <c r="S664" s="11">
        <v>56.55</v>
      </c>
      <c r="T664" s="15">
        <f t="shared" si="324"/>
        <v>1448.8675500000002</v>
      </c>
      <c r="U664" s="11">
        <v>49.28</v>
      </c>
      <c r="V664" s="15">
        <f t="shared" si="325"/>
        <v>1262.6028800000001</v>
      </c>
      <c r="W664" s="11">
        <v>68.92</v>
      </c>
      <c r="X664" s="15">
        <f t="shared" si="326"/>
        <v>1765.7993200000003</v>
      </c>
      <c r="Y664" s="11">
        <v>43.37</v>
      </c>
      <c r="Z664" s="15">
        <f t="shared" si="327"/>
        <v>1111.1827700000001</v>
      </c>
      <c r="AA664" s="19">
        <v>77.629000000000005</v>
      </c>
      <c r="AB664" s="15">
        <f t="shared" si="328"/>
        <v>19889.326090000002</v>
      </c>
      <c r="AC664" s="19">
        <v>90.302999999999997</v>
      </c>
      <c r="AD664" s="15">
        <f t="shared" si="329"/>
        <v>23136.531629999998</v>
      </c>
      <c r="AE664" s="20">
        <v>72</v>
      </c>
      <c r="AF664" s="15">
        <f t="shared" si="330"/>
        <v>18447.120000000003</v>
      </c>
      <c r="AG664" s="22">
        <v>103.49</v>
      </c>
      <c r="AH664" s="15">
        <f t="shared" si="331"/>
        <v>18661.316800000001</v>
      </c>
      <c r="AI664" s="22">
        <v>109.73</v>
      </c>
      <c r="AJ664" s="15">
        <f t="shared" si="332"/>
        <v>19786.513600000002</v>
      </c>
      <c r="AK664" s="20">
        <v>154.80000000000001</v>
      </c>
      <c r="AL664" s="15">
        <f t="shared" si="333"/>
        <v>27913.536000000004</v>
      </c>
      <c r="AM664" s="29">
        <v>942.3</v>
      </c>
      <c r="AN664" s="15">
        <f t="shared" si="334"/>
        <v>16991.553599999999</v>
      </c>
      <c r="AO664" s="22">
        <v>190.7</v>
      </c>
      <c r="AP664" s="15">
        <f t="shared" si="335"/>
        <v>4885.9247000000005</v>
      </c>
      <c r="AQ664" s="24">
        <f t="shared" si="336"/>
        <v>1.372399999999999</v>
      </c>
      <c r="AR664" s="24">
        <f t="shared" si="337"/>
        <v>1.3855000000000004</v>
      </c>
      <c r="AS664" s="24">
        <f t="shared" si="338"/>
        <v>1.3060999999999972</v>
      </c>
      <c r="AT664" s="24">
        <f t="shared" si="339"/>
        <v>1.4341000000000008</v>
      </c>
      <c r="AU664" s="24">
        <f t="shared" si="340"/>
        <v>1.5064999999999991</v>
      </c>
      <c r="AV664" s="24">
        <f t="shared" si="341"/>
        <v>1.4400999999999975</v>
      </c>
      <c r="AW664" s="24">
        <f t="shared" si="342"/>
        <v>1.6492000000000004</v>
      </c>
      <c r="AX664" s="24">
        <f t="shared" si="343"/>
        <v>1.5975999999999964</v>
      </c>
      <c r="AY664" s="24"/>
      <c r="AZ664" s="24"/>
      <c r="BA664" s="24"/>
      <c r="BB664" s="24"/>
      <c r="BC664" s="12">
        <v>18.032</v>
      </c>
      <c r="BD664" s="12">
        <v>25.621000000000002</v>
      </c>
    </row>
    <row r="665" spans="2:56">
      <c r="B665" s="25" t="s">
        <v>197</v>
      </c>
      <c r="C665" s="11">
        <v>36.340000000000003</v>
      </c>
      <c r="D665" s="4">
        <f t="shared" si="316"/>
        <v>650.54051000000004</v>
      </c>
      <c r="E665" s="11">
        <v>49.42</v>
      </c>
      <c r="F665" s="15">
        <f t="shared" si="317"/>
        <v>884.69212999999991</v>
      </c>
      <c r="G665" s="11">
        <v>44.74</v>
      </c>
      <c r="H665" s="15">
        <f t="shared" si="318"/>
        <v>800.91310999999996</v>
      </c>
      <c r="I665" s="11">
        <v>39.369999999999997</v>
      </c>
      <c r="J665" s="15">
        <f t="shared" si="319"/>
        <v>704.7820549999999</v>
      </c>
      <c r="K665" s="11">
        <v>28.5</v>
      </c>
      <c r="L665" s="15">
        <f t="shared" si="320"/>
        <v>510.19274999999993</v>
      </c>
      <c r="M665" s="11">
        <v>13.81</v>
      </c>
      <c r="N665" s="15">
        <f t="shared" si="321"/>
        <v>247.21971499999998</v>
      </c>
      <c r="O665" s="16">
        <v>31.93</v>
      </c>
      <c r="P665" s="15">
        <f t="shared" si="322"/>
        <v>814.43850999999995</v>
      </c>
      <c r="Q665" s="11">
        <v>46.54</v>
      </c>
      <c r="R665" s="15">
        <f t="shared" si="323"/>
        <v>1187.0957799999999</v>
      </c>
      <c r="S665" s="11">
        <v>56.97</v>
      </c>
      <c r="T665" s="15">
        <f t="shared" si="324"/>
        <v>1453.1337899999999</v>
      </c>
      <c r="U665" s="11">
        <v>52.59</v>
      </c>
      <c r="V665" s="15">
        <f t="shared" si="325"/>
        <v>1341.4131299999999</v>
      </c>
      <c r="W665" s="11">
        <v>69.02</v>
      </c>
      <c r="X665" s="15">
        <f t="shared" si="326"/>
        <v>1760.4931399999998</v>
      </c>
      <c r="Y665" s="11">
        <v>43.55</v>
      </c>
      <c r="Z665" s="15">
        <f t="shared" si="327"/>
        <v>1110.8298499999999</v>
      </c>
      <c r="AA665" s="19">
        <v>77.625</v>
      </c>
      <c r="AB665" s="15">
        <f t="shared" si="328"/>
        <v>19799.808749999997</v>
      </c>
      <c r="AC665" s="19">
        <v>90.323999999999998</v>
      </c>
      <c r="AD665" s="15">
        <f t="shared" si="329"/>
        <v>23038.942679999996</v>
      </c>
      <c r="AE665" s="20">
        <v>72</v>
      </c>
      <c r="AF665" s="15">
        <f t="shared" si="330"/>
        <v>18365.04</v>
      </c>
      <c r="AG665" s="22">
        <v>102.62</v>
      </c>
      <c r="AH665" s="15">
        <f t="shared" si="331"/>
        <v>18370.5193</v>
      </c>
      <c r="AI665" s="22">
        <v>109.54</v>
      </c>
      <c r="AJ665" s="15">
        <f t="shared" si="332"/>
        <v>19609.303100000001</v>
      </c>
      <c r="AK665" s="20">
        <v>155.05000000000001</v>
      </c>
      <c r="AL665" s="15">
        <f t="shared" si="333"/>
        <v>27756.275750000001</v>
      </c>
      <c r="AM665" s="29">
        <v>940.7</v>
      </c>
      <c r="AN665" s="15">
        <f t="shared" si="334"/>
        <v>16839.941050000001</v>
      </c>
      <c r="AO665" s="22">
        <v>187.55</v>
      </c>
      <c r="AP665" s="15">
        <f t="shared" si="335"/>
        <v>4783.8378499999999</v>
      </c>
      <c r="AQ665" s="24">
        <f t="shared" si="336"/>
        <v>1.5029000000000003</v>
      </c>
      <c r="AR665" s="24">
        <f t="shared" si="337"/>
        <v>1.5160000000000018</v>
      </c>
      <c r="AS665" s="24">
        <f t="shared" si="338"/>
        <v>1.4201000000000015</v>
      </c>
      <c r="AT665" s="24">
        <f t="shared" si="339"/>
        <v>1.5646000000000022</v>
      </c>
      <c r="AU665" s="24">
        <f t="shared" si="340"/>
        <v>1.6370000000000005</v>
      </c>
      <c r="AV665" s="24">
        <f t="shared" si="341"/>
        <v>1.5541000000000018</v>
      </c>
      <c r="AW665" s="24">
        <f t="shared" si="342"/>
        <v>1.7797000000000018</v>
      </c>
      <c r="AX665" s="24">
        <f t="shared" si="343"/>
        <v>1.7116000000000007</v>
      </c>
      <c r="AY665" s="24"/>
      <c r="AZ665" s="24"/>
      <c r="BA665" s="24"/>
      <c r="BB665" s="24"/>
      <c r="BC665" s="12">
        <v>17.901499999999999</v>
      </c>
      <c r="BD665" s="12">
        <v>25.506999999999998</v>
      </c>
    </row>
    <row r="666" spans="2:56">
      <c r="B666" s="25" t="s">
        <v>198</v>
      </c>
      <c r="C666" s="11">
        <v>35.46</v>
      </c>
      <c r="D666" s="4">
        <f t="shared" si="316"/>
        <v>630.28377000000012</v>
      </c>
      <c r="E666" s="11">
        <v>49.91</v>
      </c>
      <c r="F666" s="15">
        <f t="shared" si="317"/>
        <v>887.12529500000005</v>
      </c>
      <c r="G666" s="11">
        <v>45.87</v>
      </c>
      <c r="H666" s="15">
        <f t="shared" si="318"/>
        <v>815.31631500000015</v>
      </c>
      <c r="I666" s="11">
        <v>40.03</v>
      </c>
      <c r="J666" s="15">
        <f t="shared" si="319"/>
        <v>711.51323500000012</v>
      </c>
      <c r="K666" s="11">
        <v>27.824999999999999</v>
      </c>
      <c r="L666" s="15">
        <f t="shared" si="320"/>
        <v>494.57546250000007</v>
      </c>
      <c r="M666" s="11">
        <v>14.21</v>
      </c>
      <c r="N666" s="15">
        <f t="shared" si="321"/>
        <v>252.57564500000007</v>
      </c>
      <c r="O666" s="16">
        <v>32.534999999999997</v>
      </c>
      <c r="P666" s="15">
        <f t="shared" si="322"/>
        <v>828.2922974999999</v>
      </c>
      <c r="Q666" s="11">
        <v>48.1</v>
      </c>
      <c r="R666" s="15">
        <f t="shared" si="323"/>
        <v>1224.55385</v>
      </c>
      <c r="S666" s="11">
        <v>59</v>
      </c>
      <c r="T666" s="15">
        <f t="shared" si="324"/>
        <v>1502.0515</v>
      </c>
      <c r="U666" s="11">
        <v>53.07</v>
      </c>
      <c r="V666" s="15">
        <f t="shared" si="325"/>
        <v>1351.0825950000001</v>
      </c>
      <c r="W666" s="11">
        <v>70.28</v>
      </c>
      <c r="X666" s="15">
        <f t="shared" si="326"/>
        <v>1789.2233800000001</v>
      </c>
      <c r="Y666" s="11">
        <v>43.99</v>
      </c>
      <c r="Z666" s="15">
        <f t="shared" si="327"/>
        <v>1119.9194150000001</v>
      </c>
      <c r="AA666" s="19">
        <v>77.807000000000002</v>
      </c>
      <c r="AB666" s="15">
        <f t="shared" si="328"/>
        <v>19808.495095000002</v>
      </c>
      <c r="AC666" s="19">
        <v>89.927000000000007</v>
      </c>
      <c r="AD666" s="15">
        <f t="shared" si="329"/>
        <v>22894.065295</v>
      </c>
      <c r="AE666" s="20">
        <v>72</v>
      </c>
      <c r="AF666" s="15">
        <f t="shared" si="330"/>
        <v>18330.120000000003</v>
      </c>
      <c r="AG666" s="22">
        <v>102.88</v>
      </c>
      <c r="AH666" s="15">
        <f t="shared" si="331"/>
        <v>18286.405600000002</v>
      </c>
      <c r="AI666" s="22">
        <v>109.58</v>
      </c>
      <c r="AJ666" s="15">
        <f t="shared" si="332"/>
        <v>19477.297100000003</v>
      </c>
      <c r="AK666" s="20">
        <v>155.80000000000001</v>
      </c>
      <c r="AL666" s="15">
        <f t="shared" si="333"/>
        <v>27692.671000000009</v>
      </c>
      <c r="AM666" s="29">
        <v>954</v>
      </c>
      <c r="AN666" s="15">
        <f t="shared" si="334"/>
        <v>16956.873000000003</v>
      </c>
      <c r="AO666" s="22">
        <v>189.24</v>
      </c>
      <c r="AP666" s="15">
        <f t="shared" si="335"/>
        <v>4817.7665400000005</v>
      </c>
      <c r="AQ666" s="24">
        <f t="shared" si="336"/>
        <v>1.6298999999999957</v>
      </c>
      <c r="AR666" s="24">
        <f t="shared" si="337"/>
        <v>1.6429999999999971</v>
      </c>
      <c r="AS666" s="24">
        <f t="shared" si="338"/>
        <v>1.4685999999999986</v>
      </c>
      <c r="AT666" s="24">
        <f t="shared" si="339"/>
        <v>1.6915999999999976</v>
      </c>
      <c r="AU666" s="24">
        <f t="shared" si="340"/>
        <v>1.7639999999999958</v>
      </c>
      <c r="AV666" s="24">
        <f t="shared" si="341"/>
        <v>1.6025999999999989</v>
      </c>
      <c r="AW666" s="24">
        <f t="shared" si="342"/>
        <v>1.9066999999999972</v>
      </c>
      <c r="AX666" s="24">
        <f t="shared" si="343"/>
        <v>1.7600999999999978</v>
      </c>
      <c r="AY666" s="24"/>
      <c r="AZ666" s="24"/>
      <c r="BA666" s="24"/>
      <c r="BB666" s="24"/>
      <c r="BC666" s="12">
        <v>17.774500000000003</v>
      </c>
      <c r="BD666" s="12">
        <v>25.458500000000001</v>
      </c>
    </row>
    <row r="667" spans="2:56">
      <c r="B667" s="25" t="s">
        <v>199</v>
      </c>
      <c r="C667" s="11">
        <v>35.56</v>
      </c>
      <c r="D667" s="4">
        <f t="shared" si="316"/>
        <v>631.35002000000009</v>
      </c>
      <c r="E667" s="11">
        <v>49.06</v>
      </c>
      <c r="F667" s="15">
        <f t="shared" si="317"/>
        <v>871.03577000000007</v>
      </c>
      <c r="G667" s="11">
        <v>47.13</v>
      </c>
      <c r="H667" s="15">
        <f t="shared" si="318"/>
        <v>836.76958500000001</v>
      </c>
      <c r="I667" s="11">
        <v>39.44</v>
      </c>
      <c r="J667" s="15">
        <f t="shared" si="319"/>
        <v>700.23748000000001</v>
      </c>
      <c r="K667" s="11">
        <v>28</v>
      </c>
      <c r="L667" s="15">
        <f t="shared" si="320"/>
        <v>497.12599999999998</v>
      </c>
      <c r="M667" s="11">
        <v>14.2</v>
      </c>
      <c r="N667" s="15">
        <f t="shared" si="321"/>
        <v>252.1139</v>
      </c>
      <c r="O667" s="16">
        <v>32.295000000000002</v>
      </c>
      <c r="P667" s="15">
        <f t="shared" si="322"/>
        <v>820.45447500000012</v>
      </c>
      <c r="Q667" s="11">
        <v>49.6</v>
      </c>
      <c r="R667" s="15">
        <f t="shared" si="323"/>
        <v>1260.0880000000002</v>
      </c>
      <c r="S667" s="11">
        <v>59.12</v>
      </c>
      <c r="T667" s="15">
        <f t="shared" si="324"/>
        <v>1501.9436000000001</v>
      </c>
      <c r="U667" s="11">
        <v>54.38</v>
      </c>
      <c r="V667" s="15">
        <f t="shared" si="325"/>
        <v>1381.5239000000001</v>
      </c>
      <c r="W667" s="11">
        <v>70.61</v>
      </c>
      <c r="X667" s="15">
        <f t="shared" si="326"/>
        <v>1793.8470500000001</v>
      </c>
      <c r="Y667" s="11">
        <v>44.15</v>
      </c>
      <c r="Z667" s="15">
        <f t="shared" si="327"/>
        <v>1121.63075</v>
      </c>
      <c r="AA667" s="19">
        <v>77.912999999999997</v>
      </c>
      <c r="AB667" s="15">
        <f t="shared" si="328"/>
        <v>19793.79765</v>
      </c>
      <c r="AC667" s="19">
        <v>90.192999999999998</v>
      </c>
      <c r="AD667" s="15">
        <f t="shared" si="329"/>
        <v>22913.531650000001</v>
      </c>
      <c r="AE667" s="20">
        <v>72</v>
      </c>
      <c r="AF667" s="15">
        <f t="shared" si="330"/>
        <v>18291.600000000002</v>
      </c>
      <c r="AG667" s="22">
        <v>102.21</v>
      </c>
      <c r="AH667" s="15">
        <f t="shared" si="331"/>
        <v>18146.874449999999</v>
      </c>
      <c r="AI667" s="22">
        <v>110.3</v>
      </c>
      <c r="AJ667" s="15">
        <f t="shared" si="332"/>
        <v>19583.213499999998</v>
      </c>
      <c r="AK667" s="20">
        <v>155.55000000000001</v>
      </c>
      <c r="AL667" s="15">
        <f t="shared" si="333"/>
        <v>27617.124750000003</v>
      </c>
      <c r="AM667" s="29">
        <v>941.2</v>
      </c>
      <c r="AN667" s="15">
        <f t="shared" si="334"/>
        <v>16710.535400000001</v>
      </c>
      <c r="AO667" s="22">
        <v>191.66</v>
      </c>
      <c r="AP667" s="15">
        <f t="shared" si="335"/>
        <v>4869.1223</v>
      </c>
      <c r="AQ667" s="24">
        <f t="shared" si="336"/>
        <v>1.6498999999999988</v>
      </c>
      <c r="AR667" s="24">
        <f t="shared" si="337"/>
        <v>1.6630000000000003</v>
      </c>
      <c r="AS667" s="24">
        <f t="shared" si="338"/>
        <v>1.5220999999999982</v>
      </c>
      <c r="AT667" s="24">
        <f t="shared" si="339"/>
        <v>1.7116000000000007</v>
      </c>
      <c r="AU667" s="24">
        <f t="shared" si="340"/>
        <v>1.7839999999999989</v>
      </c>
      <c r="AV667" s="24">
        <f t="shared" si="341"/>
        <v>1.6560999999999986</v>
      </c>
      <c r="AW667" s="24">
        <f t="shared" si="342"/>
        <v>1.9267000000000003</v>
      </c>
      <c r="AX667" s="24">
        <f t="shared" si="343"/>
        <v>1.8135999999999974</v>
      </c>
      <c r="AY667" s="24"/>
      <c r="AZ667" s="24"/>
      <c r="BA667" s="24"/>
      <c r="BB667" s="24"/>
      <c r="BC667" s="12">
        <v>17.7545</v>
      </c>
      <c r="BD667" s="12">
        <v>25.405000000000001</v>
      </c>
    </row>
    <row r="668" spans="2:56">
      <c r="B668" s="25" t="s">
        <v>200</v>
      </c>
      <c r="C668" s="11">
        <v>34.64</v>
      </c>
      <c r="D668" s="4">
        <f t="shared" si="316"/>
        <v>614.92927999999995</v>
      </c>
      <c r="E668" s="11">
        <v>48.74</v>
      </c>
      <c r="F668" s="15">
        <f t="shared" si="317"/>
        <v>865.23248000000001</v>
      </c>
      <c r="G668" s="11">
        <v>48.25</v>
      </c>
      <c r="H668" s="15">
        <f t="shared" si="318"/>
        <v>856.53399999999999</v>
      </c>
      <c r="I668" s="11">
        <v>39.15</v>
      </c>
      <c r="J668" s="15">
        <f t="shared" si="319"/>
        <v>694.99079999999992</v>
      </c>
      <c r="K668" s="11">
        <v>27.58</v>
      </c>
      <c r="L668" s="15">
        <f t="shared" si="320"/>
        <v>489.60015999999996</v>
      </c>
      <c r="M668" s="11">
        <v>14.3</v>
      </c>
      <c r="N668" s="15">
        <f t="shared" si="321"/>
        <v>253.8536</v>
      </c>
      <c r="O668" s="16">
        <v>32.44</v>
      </c>
      <c r="P668" s="15">
        <f t="shared" si="322"/>
        <v>823.22987999999998</v>
      </c>
      <c r="Q668" s="11">
        <v>49.29</v>
      </c>
      <c r="R668" s="15">
        <f t="shared" si="323"/>
        <v>1250.8323300000002</v>
      </c>
      <c r="S668" s="11">
        <v>61.66</v>
      </c>
      <c r="T668" s="15">
        <f t="shared" si="324"/>
        <v>1564.7458200000001</v>
      </c>
      <c r="U668" s="11">
        <v>53.98</v>
      </c>
      <c r="V668" s="15">
        <f t="shared" si="325"/>
        <v>1369.8504600000001</v>
      </c>
      <c r="W668" s="11">
        <v>70.17</v>
      </c>
      <c r="X668" s="15">
        <f t="shared" si="326"/>
        <v>1780.7040900000002</v>
      </c>
      <c r="Y668" s="11">
        <v>44.25</v>
      </c>
      <c r="Z668" s="15">
        <f t="shared" si="327"/>
        <v>1122.9322500000001</v>
      </c>
      <c r="AA668" s="19">
        <v>77.667000000000002</v>
      </c>
      <c r="AB668" s="15">
        <f t="shared" si="328"/>
        <v>19709.554590000003</v>
      </c>
      <c r="AC668" s="19">
        <v>90.366</v>
      </c>
      <c r="AD668" s="15">
        <f t="shared" si="329"/>
        <v>22932.179820000001</v>
      </c>
      <c r="AE668" s="20">
        <v>72</v>
      </c>
      <c r="AF668" s="15">
        <f t="shared" si="330"/>
        <v>18271.440000000002</v>
      </c>
      <c r="AG668" s="22">
        <v>102.54</v>
      </c>
      <c r="AH668" s="15">
        <f t="shared" si="331"/>
        <v>18202.900799999999</v>
      </c>
      <c r="AI668" s="22">
        <v>110.67</v>
      </c>
      <c r="AJ668" s="15">
        <f t="shared" si="332"/>
        <v>19646.1384</v>
      </c>
      <c r="AK668" s="20">
        <v>155.55000000000001</v>
      </c>
      <c r="AL668" s="15">
        <f t="shared" si="333"/>
        <v>27613.236000000001</v>
      </c>
      <c r="AM668" s="29">
        <v>945</v>
      </c>
      <c r="AN668" s="15">
        <f t="shared" si="334"/>
        <v>16775.64</v>
      </c>
      <c r="AO668" s="22">
        <v>187.05</v>
      </c>
      <c r="AP668" s="15">
        <f t="shared" si="335"/>
        <v>4746.7678500000011</v>
      </c>
      <c r="AQ668" s="24">
        <f t="shared" si="336"/>
        <v>1.6524000000000001</v>
      </c>
      <c r="AR668" s="24">
        <f t="shared" si="337"/>
        <v>1.6655000000000015</v>
      </c>
      <c r="AS668" s="24">
        <f t="shared" si="338"/>
        <v>1.5500999999999969</v>
      </c>
      <c r="AT668" s="24">
        <f t="shared" si="339"/>
        <v>1.714100000000002</v>
      </c>
      <c r="AU668" s="24">
        <f t="shared" si="340"/>
        <v>1.7865000000000002</v>
      </c>
      <c r="AV668" s="24">
        <f t="shared" si="341"/>
        <v>1.6840999999999973</v>
      </c>
      <c r="AW668" s="24">
        <f t="shared" si="342"/>
        <v>1.9292000000000016</v>
      </c>
      <c r="AX668" s="24">
        <f t="shared" si="343"/>
        <v>1.8415999999999961</v>
      </c>
      <c r="AY668" s="24"/>
      <c r="AZ668" s="24"/>
      <c r="BA668" s="24"/>
      <c r="BB668" s="24"/>
      <c r="BC668" s="12">
        <v>17.751999999999999</v>
      </c>
      <c r="BD668" s="12">
        <v>25.377000000000002</v>
      </c>
    </row>
    <row r="669" spans="2:56">
      <c r="B669" s="25" t="s">
        <v>201</v>
      </c>
      <c r="C669" s="11">
        <v>35.07</v>
      </c>
      <c r="D669" s="4">
        <f t="shared" si="316"/>
        <v>626.24499000000003</v>
      </c>
      <c r="E669" s="11">
        <v>49.18</v>
      </c>
      <c r="F669" s="15">
        <f t="shared" si="317"/>
        <v>878.20725999999991</v>
      </c>
      <c r="G669" s="11">
        <v>47.82</v>
      </c>
      <c r="H669" s="15">
        <f t="shared" si="318"/>
        <v>853.92174</v>
      </c>
      <c r="I669" s="11">
        <v>39.130000000000003</v>
      </c>
      <c r="J669" s="15">
        <f t="shared" si="319"/>
        <v>698.74441000000002</v>
      </c>
      <c r="K669" s="11">
        <v>27.725000000000001</v>
      </c>
      <c r="L669" s="15">
        <f t="shared" si="320"/>
        <v>495.08532500000001</v>
      </c>
      <c r="M669" s="11">
        <v>14.11</v>
      </c>
      <c r="N669" s="15">
        <f t="shared" si="321"/>
        <v>251.96226999999999</v>
      </c>
      <c r="O669" s="16">
        <v>32.61</v>
      </c>
      <c r="P669" s="15">
        <f t="shared" si="322"/>
        <v>831.71805000000006</v>
      </c>
      <c r="Q669" s="11">
        <v>48.9</v>
      </c>
      <c r="R669" s="15">
        <f t="shared" si="323"/>
        <v>1247.1945000000001</v>
      </c>
      <c r="S669" s="11">
        <v>60.42</v>
      </c>
      <c r="T669" s="15">
        <f t="shared" si="324"/>
        <v>1541.0121000000001</v>
      </c>
      <c r="U669" s="11">
        <v>52.27</v>
      </c>
      <c r="V669" s="15">
        <f t="shared" si="325"/>
        <v>1333.1463500000002</v>
      </c>
      <c r="W669" s="11">
        <v>68.84</v>
      </c>
      <c r="X669" s="15">
        <f t="shared" si="326"/>
        <v>1755.7642000000003</v>
      </c>
      <c r="Y669" s="11">
        <v>44.15</v>
      </c>
      <c r="Z669" s="15">
        <f t="shared" si="327"/>
        <v>1126.04575</v>
      </c>
      <c r="AA669" s="19">
        <v>77.786000000000001</v>
      </c>
      <c r="AB669" s="15">
        <f t="shared" si="328"/>
        <v>19839.319300000003</v>
      </c>
      <c r="AC669" s="19">
        <v>90.350999999999999</v>
      </c>
      <c r="AD669" s="15">
        <f t="shared" si="329"/>
        <v>23044.022550000005</v>
      </c>
      <c r="AE669" s="20">
        <v>72</v>
      </c>
      <c r="AF669" s="15">
        <f t="shared" si="330"/>
        <v>18363.600000000002</v>
      </c>
      <c r="AG669" s="22">
        <v>102.63</v>
      </c>
      <c r="AH669" s="15">
        <f t="shared" si="331"/>
        <v>18326.639099999997</v>
      </c>
      <c r="AI669" s="22">
        <v>110.69</v>
      </c>
      <c r="AJ669" s="15">
        <f t="shared" si="332"/>
        <v>19765.9133</v>
      </c>
      <c r="AK669" s="20">
        <v>155.80000000000001</v>
      </c>
      <c r="AL669" s="15">
        <f t="shared" si="333"/>
        <v>27821.206000000002</v>
      </c>
      <c r="AM669" s="29">
        <v>945.3</v>
      </c>
      <c r="AN669" s="15">
        <f t="shared" si="334"/>
        <v>16880.222099999999</v>
      </c>
      <c r="AO669" s="22">
        <v>184.5</v>
      </c>
      <c r="AP669" s="15">
        <f t="shared" si="335"/>
        <v>4705.6725000000006</v>
      </c>
      <c r="AQ669" s="24">
        <f t="shared" si="336"/>
        <v>1.5473999999999997</v>
      </c>
      <c r="AR669" s="24">
        <f t="shared" si="337"/>
        <v>1.5605000000000011</v>
      </c>
      <c r="AS669" s="24">
        <f t="shared" si="338"/>
        <v>1.4220999999999968</v>
      </c>
      <c r="AT669" s="24">
        <f t="shared" si="339"/>
        <v>1.6091000000000015</v>
      </c>
      <c r="AU669" s="24">
        <f t="shared" si="340"/>
        <v>1.6814999999999998</v>
      </c>
      <c r="AV669" s="24">
        <f t="shared" si="341"/>
        <v>1.5560999999999972</v>
      </c>
      <c r="AW669" s="24">
        <f t="shared" si="342"/>
        <v>1.8242000000000012</v>
      </c>
      <c r="AX669" s="24">
        <f t="shared" si="343"/>
        <v>1.713599999999996</v>
      </c>
      <c r="AY669" s="24"/>
      <c r="AZ669" s="24"/>
      <c r="BA669" s="24"/>
      <c r="BB669" s="24"/>
      <c r="BC669" s="12">
        <v>17.856999999999999</v>
      </c>
      <c r="BD669" s="12">
        <v>25.505000000000003</v>
      </c>
    </row>
    <row r="670" spans="2:56">
      <c r="B670" s="25" t="s">
        <v>202</v>
      </c>
      <c r="C670" s="11">
        <v>35.119999999999997</v>
      </c>
      <c r="D670" s="4">
        <f t="shared" si="316"/>
        <v>623.76631999999995</v>
      </c>
      <c r="E670" s="11">
        <v>49.44</v>
      </c>
      <c r="F670" s="15">
        <f t="shared" si="317"/>
        <v>878.10383999999988</v>
      </c>
      <c r="G670" s="11">
        <v>51.82</v>
      </c>
      <c r="H670" s="15">
        <f t="shared" si="318"/>
        <v>920.37501999999995</v>
      </c>
      <c r="I670" s="11">
        <v>39.58</v>
      </c>
      <c r="J670" s="15">
        <f t="shared" si="319"/>
        <v>702.98037999999997</v>
      </c>
      <c r="K670" s="11">
        <v>28.414999999999999</v>
      </c>
      <c r="L670" s="15">
        <f t="shared" si="320"/>
        <v>504.67881499999999</v>
      </c>
      <c r="M670" s="11">
        <v>14.19</v>
      </c>
      <c r="N670" s="15">
        <f t="shared" si="321"/>
        <v>252.02858999999998</v>
      </c>
      <c r="O670" s="16">
        <v>31.675000000000001</v>
      </c>
      <c r="P670" s="15">
        <f t="shared" si="322"/>
        <v>806.92062500000009</v>
      </c>
      <c r="Q670" s="11">
        <v>47.87</v>
      </c>
      <c r="R670" s="15">
        <f t="shared" si="323"/>
        <v>1219.4882500000001</v>
      </c>
      <c r="S670" s="11">
        <v>60.43</v>
      </c>
      <c r="T670" s="15">
        <f t="shared" si="324"/>
        <v>1539.45425</v>
      </c>
      <c r="U670" s="11">
        <v>51.3</v>
      </c>
      <c r="V670" s="15">
        <f t="shared" si="325"/>
        <v>1306.8675000000001</v>
      </c>
      <c r="W670" s="11">
        <v>69.12</v>
      </c>
      <c r="X670" s="15">
        <f t="shared" si="326"/>
        <v>1760.8320000000001</v>
      </c>
      <c r="Y670" s="11">
        <v>42.62</v>
      </c>
      <c r="Z670" s="15">
        <f t="shared" si="327"/>
        <v>1085.7445</v>
      </c>
      <c r="AA670" s="19">
        <v>78.159000000000006</v>
      </c>
      <c r="AB670" s="15">
        <f t="shared" si="328"/>
        <v>19911.005250000002</v>
      </c>
      <c r="AC670" s="19">
        <v>90.415000000000006</v>
      </c>
      <c r="AD670" s="15">
        <f t="shared" si="329"/>
        <v>23033.221250000002</v>
      </c>
      <c r="AE670" s="20">
        <v>72</v>
      </c>
      <c r="AF670" s="15">
        <f t="shared" si="330"/>
        <v>18342</v>
      </c>
      <c r="AG670" s="22">
        <v>102.41</v>
      </c>
      <c r="AH670" s="15">
        <f t="shared" si="331"/>
        <v>18189.040099999998</v>
      </c>
      <c r="AI670" s="22">
        <v>110.42</v>
      </c>
      <c r="AJ670" s="15">
        <f t="shared" si="332"/>
        <v>19611.696199999998</v>
      </c>
      <c r="AK670" s="20">
        <v>156.05000000000001</v>
      </c>
      <c r="AL670" s="15">
        <f t="shared" si="333"/>
        <v>27716.040499999999</v>
      </c>
      <c r="AM670" s="29">
        <v>949.1</v>
      </c>
      <c r="AN670" s="15">
        <f t="shared" si="334"/>
        <v>16856.965100000001</v>
      </c>
      <c r="AO670" s="22">
        <v>188.92</v>
      </c>
      <c r="AP670" s="15">
        <f t="shared" si="335"/>
        <v>4812.7370000000001</v>
      </c>
      <c r="AQ670" s="24">
        <f t="shared" si="336"/>
        <v>1.6433999999999997</v>
      </c>
      <c r="AR670" s="24">
        <f t="shared" si="337"/>
        <v>1.6565000000000012</v>
      </c>
      <c r="AS670" s="24">
        <f t="shared" si="338"/>
        <v>1.4520999999999979</v>
      </c>
      <c r="AT670" s="24">
        <f t="shared" si="339"/>
        <v>1.7051000000000016</v>
      </c>
      <c r="AU670" s="24">
        <f t="shared" si="340"/>
        <v>1.7774999999999999</v>
      </c>
      <c r="AV670" s="24">
        <f t="shared" si="341"/>
        <v>1.5860999999999983</v>
      </c>
      <c r="AW670" s="24">
        <f t="shared" si="342"/>
        <v>1.9202000000000012</v>
      </c>
      <c r="AX670" s="24">
        <f t="shared" si="343"/>
        <v>1.7435999999999972</v>
      </c>
      <c r="AY670" s="24"/>
      <c r="AZ670" s="24"/>
      <c r="BA670" s="24"/>
      <c r="BB670" s="24"/>
      <c r="BC670" s="12">
        <v>17.760999999999999</v>
      </c>
      <c r="BD670" s="12">
        <v>25.475000000000001</v>
      </c>
    </row>
    <row r="671" spans="2:56">
      <c r="B671" s="25" t="s">
        <v>203</v>
      </c>
      <c r="C671" s="11">
        <v>34.200000000000003</v>
      </c>
      <c r="D671" s="4">
        <f t="shared" si="316"/>
        <v>607.40910000000008</v>
      </c>
      <c r="E671" s="11">
        <v>49.06</v>
      </c>
      <c r="F671" s="15">
        <f t="shared" si="317"/>
        <v>871.33013000000005</v>
      </c>
      <c r="G671" s="11">
        <v>51.04</v>
      </c>
      <c r="H671" s="15">
        <f t="shared" si="318"/>
        <v>906.49591999999996</v>
      </c>
      <c r="I671" s="11">
        <v>39.14</v>
      </c>
      <c r="J671" s="15">
        <f t="shared" si="319"/>
        <v>695.14597000000003</v>
      </c>
      <c r="K671" s="11">
        <v>28.09</v>
      </c>
      <c r="L671" s="15">
        <f t="shared" si="320"/>
        <v>498.89244500000001</v>
      </c>
      <c r="M671" s="11">
        <v>14.08</v>
      </c>
      <c r="N671" s="15">
        <f t="shared" si="321"/>
        <v>250.06784000000002</v>
      </c>
      <c r="O671" s="16">
        <v>32.04</v>
      </c>
      <c r="P671" s="15">
        <f t="shared" si="322"/>
        <v>813.20723999999996</v>
      </c>
      <c r="Q671" s="11">
        <v>48.395000000000003</v>
      </c>
      <c r="R671" s="15">
        <f t="shared" si="323"/>
        <v>1228.3134950000001</v>
      </c>
      <c r="S671" s="11">
        <v>60.83</v>
      </c>
      <c r="T671" s="15">
        <f t="shared" si="324"/>
        <v>1543.92623</v>
      </c>
      <c r="U671" s="11">
        <v>52.44</v>
      </c>
      <c r="V671" s="15">
        <f t="shared" si="325"/>
        <v>1330.97964</v>
      </c>
      <c r="W671" s="11">
        <v>70.180000000000007</v>
      </c>
      <c r="X671" s="15">
        <f t="shared" si="326"/>
        <v>1781.2385800000002</v>
      </c>
      <c r="Y671" s="11">
        <v>42.92</v>
      </c>
      <c r="Z671" s="15">
        <f t="shared" si="327"/>
        <v>1089.3525200000001</v>
      </c>
      <c r="AA671" s="19">
        <v>78.257999999999996</v>
      </c>
      <c r="AB671" s="15">
        <f t="shared" si="328"/>
        <v>19862.662980000001</v>
      </c>
      <c r="AC671" s="19">
        <v>90.403000000000006</v>
      </c>
      <c r="AD671" s="15">
        <f t="shared" si="329"/>
        <v>22945.185430000001</v>
      </c>
      <c r="AE671" s="20">
        <v>73</v>
      </c>
      <c r="AF671" s="15">
        <f t="shared" si="330"/>
        <v>18528.13</v>
      </c>
      <c r="AG671" s="22">
        <v>102.27</v>
      </c>
      <c r="AH671" s="15">
        <f t="shared" si="331"/>
        <v>18163.663349999999</v>
      </c>
      <c r="AI671" s="22">
        <v>110.5</v>
      </c>
      <c r="AJ671" s="15">
        <f t="shared" si="332"/>
        <v>19625.352500000001</v>
      </c>
      <c r="AK671" s="20">
        <v>155.80000000000001</v>
      </c>
      <c r="AL671" s="15">
        <f t="shared" si="333"/>
        <v>27670.859</v>
      </c>
      <c r="AM671" s="29">
        <v>955.6</v>
      </c>
      <c r="AN671" s="15">
        <f t="shared" si="334"/>
        <v>16971.933800000003</v>
      </c>
      <c r="AO671" s="22">
        <v>190.03</v>
      </c>
      <c r="AP671" s="15">
        <f t="shared" si="335"/>
        <v>4823.1514299999999</v>
      </c>
      <c r="AQ671" s="24">
        <f t="shared" si="336"/>
        <v>1.6438999999999986</v>
      </c>
      <c r="AR671" s="24">
        <f t="shared" si="337"/>
        <v>1.657</v>
      </c>
      <c r="AS671" s="24">
        <f t="shared" si="338"/>
        <v>1.5460999999999991</v>
      </c>
      <c r="AT671" s="24">
        <f t="shared" si="339"/>
        <v>1.7056000000000004</v>
      </c>
      <c r="AU671" s="24">
        <f t="shared" si="340"/>
        <v>1.7779999999999987</v>
      </c>
      <c r="AV671" s="24">
        <f t="shared" si="341"/>
        <v>1.6800999999999995</v>
      </c>
      <c r="AW671" s="24">
        <f t="shared" si="342"/>
        <v>1.9207000000000001</v>
      </c>
      <c r="AX671" s="24">
        <f t="shared" si="343"/>
        <v>1.8375999999999983</v>
      </c>
      <c r="AY671" s="24"/>
      <c r="AZ671" s="24"/>
      <c r="BA671" s="24"/>
      <c r="BB671" s="24"/>
      <c r="BC671" s="12">
        <v>17.7605</v>
      </c>
      <c r="BD671" s="12">
        <v>25.381</v>
      </c>
    </row>
    <row r="672" spans="2:56">
      <c r="B672" s="25" t="s">
        <v>204</v>
      </c>
      <c r="C672" s="11">
        <v>33</v>
      </c>
      <c r="D672" s="4">
        <f t="shared" si="316"/>
        <v>586.90499999999997</v>
      </c>
      <c r="E672" s="11">
        <v>48.77</v>
      </c>
      <c r="F672" s="15">
        <f t="shared" si="317"/>
        <v>867.37445000000002</v>
      </c>
      <c r="G672" s="11">
        <v>49.67</v>
      </c>
      <c r="H672" s="15">
        <f t="shared" si="318"/>
        <v>883.38094999999998</v>
      </c>
      <c r="I672" s="11">
        <v>39.1</v>
      </c>
      <c r="J672" s="15">
        <f t="shared" si="319"/>
        <v>695.39350000000002</v>
      </c>
      <c r="K672" s="11">
        <v>27.695</v>
      </c>
      <c r="L672" s="15">
        <f t="shared" si="320"/>
        <v>492.55557500000003</v>
      </c>
      <c r="M672" s="11">
        <v>13.9</v>
      </c>
      <c r="N672" s="15">
        <f t="shared" si="321"/>
        <v>247.2115</v>
      </c>
      <c r="O672" s="16">
        <v>31.774999999999999</v>
      </c>
      <c r="P672" s="15">
        <f t="shared" si="322"/>
        <v>809.30924999999991</v>
      </c>
      <c r="Q672" s="11">
        <v>47.35</v>
      </c>
      <c r="R672" s="15">
        <f t="shared" si="323"/>
        <v>1206.0045</v>
      </c>
      <c r="S672" s="11">
        <v>60.37</v>
      </c>
      <c r="T672" s="15">
        <f t="shared" si="324"/>
        <v>1537.6238999999998</v>
      </c>
      <c r="U672" s="11">
        <v>51.38</v>
      </c>
      <c r="V672" s="15">
        <f t="shared" si="325"/>
        <v>1308.6486</v>
      </c>
      <c r="W672" s="11">
        <v>70.38</v>
      </c>
      <c r="X672" s="15">
        <f t="shared" si="326"/>
        <v>1792.5785999999998</v>
      </c>
      <c r="Y672" s="11">
        <v>42.84</v>
      </c>
      <c r="Z672" s="15">
        <f t="shared" si="327"/>
        <v>1091.1348</v>
      </c>
      <c r="AA672" s="19">
        <v>78.27</v>
      </c>
      <c r="AB672" s="15">
        <f t="shared" si="328"/>
        <v>19935.368999999999</v>
      </c>
      <c r="AC672" s="19">
        <v>90.531000000000006</v>
      </c>
      <c r="AD672" s="15">
        <f t="shared" si="329"/>
        <v>23058.245700000003</v>
      </c>
      <c r="AE672" s="20">
        <v>73</v>
      </c>
      <c r="AF672" s="15">
        <f t="shared" si="330"/>
        <v>18593.099999999999</v>
      </c>
      <c r="AG672" s="22">
        <v>102.6</v>
      </c>
      <c r="AH672" s="15">
        <f t="shared" si="331"/>
        <v>18247.41</v>
      </c>
      <c r="AI672" s="22">
        <v>110.45</v>
      </c>
      <c r="AJ672" s="15">
        <f t="shared" si="332"/>
        <v>19643.532500000001</v>
      </c>
      <c r="AK672" s="20">
        <v>155.44999999999999</v>
      </c>
      <c r="AL672" s="15">
        <f t="shared" si="333"/>
        <v>27646.782500000001</v>
      </c>
      <c r="AM672" s="29">
        <v>951.3</v>
      </c>
      <c r="AN672" s="15">
        <f t="shared" si="334"/>
        <v>16918.870500000001</v>
      </c>
      <c r="AO672" s="22">
        <v>181</v>
      </c>
      <c r="AP672" s="15">
        <f t="shared" si="335"/>
        <v>4610.07</v>
      </c>
      <c r="AQ672" s="24">
        <f t="shared" si="336"/>
        <v>1.6193999999999988</v>
      </c>
      <c r="AR672" s="24">
        <f t="shared" si="337"/>
        <v>1.6325000000000003</v>
      </c>
      <c r="AS672" s="24">
        <f t="shared" si="338"/>
        <v>1.4571000000000005</v>
      </c>
      <c r="AT672" s="24">
        <f t="shared" si="339"/>
        <v>1.6811000000000007</v>
      </c>
      <c r="AU672" s="24">
        <f t="shared" si="340"/>
        <v>1.7534999999999989</v>
      </c>
      <c r="AV672" s="24">
        <f t="shared" si="341"/>
        <v>1.5911000000000008</v>
      </c>
      <c r="AW672" s="24">
        <f t="shared" si="342"/>
        <v>1.8962000000000003</v>
      </c>
      <c r="AX672" s="24">
        <f t="shared" si="343"/>
        <v>1.7485999999999997</v>
      </c>
      <c r="AY672" s="24"/>
      <c r="AZ672" s="24"/>
      <c r="BA672" s="24"/>
      <c r="BB672" s="24"/>
      <c r="BC672" s="12">
        <v>17.785</v>
      </c>
      <c r="BD672" s="12">
        <v>25.47</v>
      </c>
    </row>
    <row r="673" spans="2:56">
      <c r="B673" s="25" t="s">
        <v>205</v>
      </c>
      <c r="C673" s="11">
        <v>33.21</v>
      </c>
      <c r="D673" s="4">
        <f t="shared" si="316"/>
        <v>600.73568999999998</v>
      </c>
      <c r="E673" s="11">
        <v>48.53</v>
      </c>
      <c r="F673" s="15">
        <f t="shared" si="317"/>
        <v>877.85916999999995</v>
      </c>
      <c r="G673" s="11">
        <v>48.77</v>
      </c>
      <c r="H673" s="15">
        <f t="shared" si="318"/>
        <v>882.20052999999996</v>
      </c>
      <c r="I673" s="11">
        <v>38.69</v>
      </c>
      <c r="J673" s="15">
        <f t="shared" si="319"/>
        <v>699.86340999999993</v>
      </c>
      <c r="K673" s="11">
        <v>27.18</v>
      </c>
      <c r="L673" s="15">
        <f t="shared" si="320"/>
        <v>491.65901999999994</v>
      </c>
      <c r="M673" s="11">
        <v>13.34</v>
      </c>
      <c r="N673" s="15">
        <f t="shared" si="321"/>
        <v>241.30725999999999</v>
      </c>
      <c r="O673" s="16">
        <v>30.98</v>
      </c>
      <c r="P673" s="15">
        <f t="shared" si="322"/>
        <v>797.13089000000002</v>
      </c>
      <c r="Q673" s="11">
        <v>45.82</v>
      </c>
      <c r="R673" s="15">
        <f t="shared" si="323"/>
        <v>1178.9715100000001</v>
      </c>
      <c r="S673" s="11">
        <v>58.27</v>
      </c>
      <c r="T673" s="15">
        <f t="shared" si="324"/>
        <v>1499.316235</v>
      </c>
      <c r="U673" s="11">
        <v>50.35</v>
      </c>
      <c r="V673" s="15">
        <f t="shared" si="325"/>
        <v>1295.530675</v>
      </c>
      <c r="W673" s="11">
        <v>69</v>
      </c>
      <c r="X673" s="15">
        <f t="shared" si="326"/>
        <v>1775.4044999999999</v>
      </c>
      <c r="Y673" s="11">
        <v>41.78</v>
      </c>
      <c r="Z673" s="15">
        <f t="shared" si="327"/>
        <v>1075.0202899999999</v>
      </c>
      <c r="AA673" s="19">
        <v>78.641000000000005</v>
      </c>
      <c r="AB673" s="15">
        <f t="shared" si="328"/>
        <v>20234.722504999998</v>
      </c>
      <c r="AC673" s="19">
        <v>90.49</v>
      </c>
      <c r="AD673" s="15">
        <f t="shared" si="329"/>
        <v>23283.529449999995</v>
      </c>
      <c r="AE673" s="20">
        <v>73</v>
      </c>
      <c r="AF673" s="15">
        <f t="shared" si="330"/>
        <v>18783.264999999999</v>
      </c>
      <c r="AG673" s="22">
        <v>102.68</v>
      </c>
      <c r="AH673" s="15">
        <f t="shared" si="331"/>
        <v>18573.785199999998</v>
      </c>
      <c r="AI673" s="22">
        <v>110.2</v>
      </c>
      <c r="AJ673" s="15">
        <f t="shared" si="332"/>
        <v>19934.078000000001</v>
      </c>
      <c r="AK673" s="20">
        <v>154.55000000000001</v>
      </c>
      <c r="AL673" s="15">
        <f t="shared" si="333"/>
        <v>27956.549500000001</v>
      </c>
      <c r="AM673" s="29">
        <v>956.9</v>
      </c>
      <c r="AN673" s="15">
        <f t="shared" si="334"/>
        <v>17309.364099999999</v>
      </c>
      <c r="AO673" s="22">
        <v>178.5</v>
      </c>
      <c r="AP673" s="15">
        <f t="shared" si="335"/>
        <v>4592.8942500000003</v>
      </c>
      <c r="AQ673" s="24">
        <f t="shared" si="336"/>
        <v>1.3154000000000003</v>
      </c>
      <c r="AR673" s="24">
        <f t="shared" si="337"/>
        <v>1.3285000000000018</v>
      </c>
      <c r="AS673" s="24">
        <f t="shared" si="338"/>
        <v>1.1966000000000001</v>
      </c>
      <c r="AT673" s="24">
        <f t="shared" si="339"/>
        <v>1.3771000000000022</v>
      </c>
      <c r="AU673" s="24">
        <f t="shared" si="340"/>
        <v>1.4495000000000005</v>
      </c>
      <c r="AV673" s="24">
        <f t="shared" si="341"/>
        <v>1.3306000000000004</v>
      </c>
      <c r="AW673" s="24">
        <f t="shared" si="342"/>
        <v>1.5922000000000018</v>
      </c>
      <c r="AX673" s="24">
        <f t="shared" si="343"/>
        <v>1.4880999999999993</v>
      </c>
      <c r="AY673" s="24"/>
      <c r="AZ673" s="24"/>
      <c r="BA673" s="24"/>
      <c r="BB673" s="24"/>
      <c r="BC673" s="12">
        <v>18.088999999999999</v>
      </c>
      <c r="BD673" s="12">
        <v>25.730499999999999</v>
      </c>
    </row>
    <row r="674" spans="2:56">
      <c r="B674" s="25" t="s">
        <v>206</v>
      </c>
      <c r="C674" s="11">
        <v>33.33</v>
      </c>
      <c r="D674" s="4">
        <f t="shared" si="316"/>
        <v>601.08988499999998</v>
      </c>
      <c r="E674" s="11">
        <v>49.8</v>
      </c>
      <c r="F674" s="15">
        <f t="shared" si="317"/>
        <v>898.11810000000003</v>
      </c>
      <c r="G674" s="11">
        <v>48.4</v>
      </c>
      <c r="H674" s="15">
        <f t="shared" si="318"/>
        <v>872.86980000000005</v>
      </c>
      <c r="I674" s="11">
        <v>39.06</v>
      </c>
      <c r="J674" s="15">
        <f t="shared" si="319"/>
        <v>704.42757000000006</v>
      </c>
      <c r="K674" s="11">
        <v>26.655000000000001</v>
      </c>
      <c r="L674" s="15">
        <f t="shared" si="320"/>
        <v>480.70959750000003</v>
      </c>
      <c r="M674" s="11">
        <v>13.2</v>
      </c>
      <c r="N674" s="15">
        <f t="shared" si="321"/>
        <v>238.05539999999999</v>
      </c>
      <c r="O674" s="16">
        <v>30.475000000000001</v>
      </c>
      <c r="P674" s="15">
        <f t="shared" si="322"/>
        <v>784.30459999999994</v>
      </c>
      <c r="Q674" s="11">
        <v>46.164999999999999</v>
      </c>
      <c r="R674" s="15">
        <f t="shared" si="323"/>
        <v>1188.1024399999999</v>
      </c>
      <c r="S674" s="11">
        <v>59.05</v>
      </c>
      <c r="T674" s="15">
        <f t="shared" si="324"/>
        <v>1519.7107999999998</v>
      </c>
      <c r="U674" s="11">
        <v>49.83</v>
      </c>
      <c r="V674" s="15">
        <f t="shared" si="325"/>
        <v>1282.4248799999998</v>
      </c>
      <c r="W674" s="11">
        <v>67.87</v>
      </c>
      <c r="X674" s="15">
        <f t="shared" si="326"/>
        <v>1746.7023199999999</v>
      </c>
      <c r="Y674" s="11">
        <v>41.97</v>
      </c>
      <c r="Z674" s="15">
        <f t="shared" si="327"/>
        <v>1080.1399199999998</v>
      </c>
      <c r="AA674" s="19">
        <v>78.567999999999998</v>
      </c>
      <c r="AB674" s="15">
        <f t="shared" si="328"/>
        <v>20220.260479999997</v>
      </c>
      <c r="AC674" s="19">
        <v>90.730999999999995</v>
      </c>
      <c r="AD674" s="15">
        <f t="shared" si="329"/>
        <v>23350.530159999995</v>
      </c>
      <c r="AE674" s="20">
        <v>73</v>
      </c>
      <c r="AF674" s="15">
        <f t="shared" si="330"/>
        <v>18787.28</v>
      </c>
      <c r="AG674" s="22">
        <v>103.02</v>
      </c>
      <c r="AH674" s="15">
        <f t="shared" si="331"/>
        <v>18579.141899999999</v>
      </c>
      <c r="AI674" s="22">
        <v>110.17</v>
      </c>
      <c r="AJ674" s="15">
        <f t="shared" si="332"/>
        <v>19868.608650000002</v>
      </c>
      <c r="AK674" s="20">
        <v>154.80000000000001</v>
      </c>
      <c r="AL674" s="15">
        <f t="shared" si="333"/>
        <v>27917.406000000006</v>
      </c>
      <c r="AM674" s="29">
        <v>978.7</v>
      </c>
      <c r="AN674" s="15">
        <f t="shared" si="334"/>
        <v>17650.365150000001</v>
      </c>
      <c r="AO674" s="22">
        <v>180.3</v>
      </c>
      <c r="AP674" s="15">
        <f t="shared" si="335"/>
        <v>4640.2007999999996</v>
      </c>
      <c r="AQ674" s="24">
        <f t="shared" si="336"/>
        <v>1.3698999999999977</v>
      </c>
      <c r="AR674" s="24">
        <f t="shared" si="337"/>
        <v>1.3829999999999991</v>
      </c>
      <c r="AS674" s="24">
        <f t="shared" si="338"/>
        <v>1.1911000000000023</v>
      </c>
      <c r="AT674" s="24">
        <f t="shared" si="339"/>
        <v>1.4315999999999995</v>
      </c>
      <c r="AU674" s="24">
        <f t="shared" si="340"/>
        <v>1.5039999999999978</v>
      </c>
      <c r="AV674" s="24">
        <f t="shared" si="341"/>
        <v>1.3251000000000026</v>
      </c>
      <c r="AW674" s="24">
        <f t="shared" si="342"/>
        <v>1.6466999999999992</v>
      </c>
      <c r="AX674" s="24">
        <f t="shared" si="343"/>
        <v>1.4826000000000015</v>
      </c>
      <c r="AY674" s="24"/>
      <c r="AZ674" s="24"/>
      <c r="BA674" s="24"/>
      <c r="BB674" s="24"/>
      <c r="BC674" s="12">
        <v>18.034500000000001</v>
      </c>
      <c r="BD674" s="12">
        <v>25.735999999999997</v>
      </c>
    </row>
    <row r="675" spans="2:56">
      <c r="B675" s="25" t="s">
        <v>207</v>
      </c>
      <c r="C675" s="11">
        <v>34.409999999999997</v>
      </c>
      <c r="D675" s="4">
        <f t="shared" si="316"/>
        <v>617.05732499999988</v>
      </c>
      <c r="E675" s="11">
        <v>49.58</v>
      </c>
      <c r="F675" s="15">
        <f t="shared" si="317"/>
        <v>889.09334999999987</v>
      </c>
      <c r="G675" s="11">
        <v>48.46</v>
      </c>
      <c r="H675" s="15">
        <f t="shared" si="318"/>
        <v>869.00894999999991</v>
      </c>
      <c r="I675" s="11">
        <v>38.6</v>
      </c>
      <c r="J675" s="15">
        <f t="shared" si="319"/>
        <v>692.19449999999995</v>
      </c>
      <c r="K675" s="11">
        <v>26.864999999999998</v>
      </c>
      <c r="L675" s="15">
        <f t="shared" si="320"/>
        <v>481.7566124999999</v>
      </c>
      <c r="M675" s="11">
        <v>13.45</v>
      </c>
      <c r="N675" s="15">
        <f t="shared" si="321"/>
        <v>241.19212499999995</v>
      </c>
      <c r="O675" s="16">
        <v>30.15</v>
      </c>
      <c r="P675" s="15">
        <f t="shared" si="322"/>
        <v>770.92042499999991</v>
      </c>
      <c r="Q675" s="11">
        <v>46.865000000000002</v>
      </c>
      <c r="R675" s="15">
        <f t="shared" si="323"/>
        <v>1198.3146174999999</v>
      </c>
      <c r="S675" s="11">
        <v>59.2</v>
      </c>
      <c r="T675" s="15">
        <f t="shared" si="324"/>
        <v>1513.7143999999998</v>
      </c>
      <c r="U675" s="11">
        <v>52.03</v>
      </c>
      <c r="V675" s="15">
        <f t="shared" si="325"/>
        <v>1330.381085</v>
      </c>
      <c r="W675" s="11">
        <v>67.849999999999994</v>
      </c>
      <c r="X675" s="15">
        <f t="shared" si="326"/>
        <v>1734.8905749999997</v>
      </c>
      <c r="Y675" s="11">
        <v>41.86</v>
      </c>
      <c r="Z675" s="15">
        <f t="shared" si="327"/>
        <v>1070.3392699999999</v>
      </c>
      <c r="AA675" s="19">
        <v>78.597999999999999</v>
      </c>
      <c r="AB675" s="15">
        <f t="shared" si="328"/>
        <v>20097.115609999997</v>
      </c>
      <c r="AC675" s="19">
        <v>90.558999999999997</v>
      </c>
      <c r="AD675" s="15">
        <f t="shared" si="329"/>
        <v>23155.483504999997</v>
      </c>
      <c r="AE675" s="20">
        <v>73</v>
      </c>
      <c r="AF675" s="15">
        <f t="shared" si="330"/>
        <v>18665.734999999997</v>
      </c>
      <c r="AG675" s="22">
        <v>103.12</v>
      </c>
      <c r="AH675" s="15">
        <f t="shared" si="331"/>
        <v>18491.993999999999</v>
      </c>
      <c r="AI675" s="22">
        <v>110.04</v>
      </c>
      <c r="AJ675" s="15">
        <f t="shared" si="332"/>
        <v>19732.922999999999</v>
      </c>
      <c r="AK675" s="20">
        <v>155.30000000000001</v>
      </c>
      <c r="AL675" s="15">
        <f t="shared" si="333"/>
        <v>27849.172500000001</v>
      </c>
      <c r="AM675" s="29">
        <v>993.5</v>
      </c>
      <c r="AN675" s="15">
        <f t="shared" si="334"/>
        <v>17815.938749999998</v>
      </c>
      <c r="AO675" s="22">
        <v>179.26</v>
      </c>
      <c r="AP675" s="15">
        <f t="shared" si="335"/>
        <v>4583.588569999999</v>
      </c>
      <c r="AQ675" s="24">
        <f t="shared" si="336"/>
        <v>1.4719000000000015</v>
      </c>
      <c r="AR675" s="24">
        <f t="shared" si="337"/>
        <v>1.485000000000003</v>
      </c>
      <c r="AS675" s="24">
        <f t="shared" si="338"/>
        <v>1.3576000000000015</v>
      </c>
      <c r="AT675" s="24">
        <f t="shared" si="339"/>
        <v>1.5336000000000034</v>
      </c>
      <c r="AU675" s="24">
        <f t="shared" si="340"/>
        <v>1.6060000000000016</v>
      </c>
      <c r="AV675" s="24">
        <f t="shared" si="341"/>
        <v>1.4916000000000018</v>
      </c>
      <c r="AW675" s="24">
        <f t="shared" si="342"/>
        <v>1.748700000000003</v>
      </c>
      <c r="AX675" s="24">
        <f t="shared" si="343"/>
        <v>1.6491000000000007</v>
      </c>
      <c r="AY675" s="24"/>
      <c r="AZ675" s="24"/>
      <c r="BA675" s="24"/>
      <c r="BB675" s="24"/>
      <c r="BC675" s="12">
        <v>17.932499999999997</v>
      </c>
      <c r="BD675" s="12">
        <v>25.569499999999998</v>
      </c>
    </row>
    <row r="676" spans="2:56">
      <c r="B676" s="25" t="s">
        <v>208</v>
      </c>
      <c r="C676" s="11">
        <v>34.69</v>
      </c>
      <c r="D676" s="4">
        <f t="shared" si="316"/>
        <v>618.55739000000005</v>
      </c>
      <c r="E676" s="11">
        <v>49.95</v>
      </c>
      <c r="F676" s="15">
        <f t="shared" si="317"/>
        <v>890.65845000000024</v>
      </c>
      <c r="G676" s="11">
        <v>49.15</v>
      </c>
      <c r="H676" s="15">
        <f t="shared" si="318"/>
        <v>876.39365000000009</v>
      </c>
      <c r="I676" s="11">
        <v>39.04</v>
      </c>
      <c r="J676" s="15">
        <f t="shared" si="319"/>
        <v>696.12224000000015</v>
      </c>
      <c r="K676" s="11">
        <v>27.114999999999998</v>
      </c>
      <c r="L676" s="15">
        <f t="shared" si="320"/>
        <v>483.48756500000007</v>
      </c>
      <c r="M676" s="11">
        <v>13.87</v>
      </c>
      <c r="N676" s="15">
        <f t="shared" si="321"/>
        <v>247.31597000000002</v>
      </c>
      <c r="O676" s="16">
        <v>31.73</v>
      </c>
      <c r="P676" s="15">
        <f t="shared" si="322"/>
        <v>808.67078000000004</v>
      </c>
      <c r="Q676" s="11">
        <v>48.5</v>
      </c>
      <c r="R676" s="15">
        <f t="shared" si="323"/>
        <v>1236.0710000000001</v>
      </c>
      <c r="S676" s="11">
        <v>60.63</v>
      </c>
      <c r="T676" s="15">
        <f t="shared" si="324"/>
        <v>1545.2161800000001</v>
      </c>
      <c r="U676" s="11">
        <v>54.09</v>
      </c>
      <c r="V676" s="15">
        <f t="shared" si="325"/>
        <v>1378.5377400000002</v>
      </c>
      <c r="W676" s="11">
        <v>68.2</v>
      </c>
      <c r="X676" s="15">
        <f t="shared" si="326"/>
        <v>1738.1452000000002</v>
      </c>
      <c r="Y676" s="11">
        <v>42.64</v>
      </c>
      <c r="Z676" s="15">
        <f t="shared" si="327"/>
        <v>1086.7230400000001</v>
      </c>
      <c r="AA676" s="19">
        <v>78.807000000000002</v>
      </c>
      <c r="AB676" s="15">
        <f t="shared" si="328"/>
        <v>20084.75202</v>
      </c>
      <c r="AC676" s="19">
        <v>90.552000000000007</v>
      </c>
      <c r="AD676" s="15">
        <f t="shared" si="329"/>
        <v>23078.082720000002</v>
      </c>
      <c r="AE676" s="20">
        <v>73</v>
      </c>
      <c r="AF676" s="15">
        <f t="shared" si="330"/>
        <v>18604.78</v>
      </c>
      <c r="AG676" s="22">
        <v>103.06</v>
      </c>
      <c r="AH676" s="15">
        <f t="shared" si="331"/>
        <v>18376.628600000004</v>
      </c>
      <c r="AI676" s="22">
        <v>110.63</v>
      </c>
      <c r="AJ676" s="15">
        <f t="shared" si="332"/>
        <v>19726.435300000005</v>
      </c>
      <c r="AK676" s="20">
        <v>155.80000000000001</v>
      </c>
      <c r="AL676" s="15">
        <f t="shared" si="333"/>
        <v>27780.698000000008</v>
      </c>
      <c r="AM676" s="29">
        <v>994.8</v>
      </c>
      <c r="AN676" s="15">
        <f t="shared" si="334"/>
        <v>17738.278800000004</v>
      </c>
      <c r="AO676" s="22">
        <v>176.5</v>
      </c>
      <c r="AP676" s="15">
        <f t="shared" si="335"/>
        <v>4498.2790000000005</v>
      </c>
      <c r="AQ676" s="24">
        <f t="shared" si="336"/>
        <v>1.5733999999999959</v>
      </c>
      <c r="AR676" s="24">
        <f t="shared" si="337"/>
        <v>1.5864999999999974</v>
      </c>
      <c r="AS676" s="24">
        <f t="shared" si="338"/>
        <v>1.4410999999999987</v>
      </c>
      <c r="AT676" s="24">
        <f t="shared" si="339"/>
        <v>1.6350999999999978</v>
      </c>
      <c r="AU676" s="24">
        <f t="shared" si="340"/>
        <v>1.707499999999996</v>
      </c>
      <c r="AV676" s="24">
        <f t="shared" si="341"/>
        <v>1.5750999999999991</v>
      </c>
      <c r="AW676" s="24">
        <f t="shared" si="342"/>
        <v>1.8501999999999974</v>
      </c>
      <c r="AX676" s="24">
        <f t="shared" si="343"/>
        <v>1.7325999999999979</v>
      </c>
      <c r="AY676" s="24"/>
      <c r="AZ676" s="24"/>
      <c r="BA676" s="24"/>
      <c r="BB676" s="24"/>
      <c r="BC676" s="12">
        <v>17.831000000000003</v>
      </c>
      <c r="BD676" s="12">
        <v>25.486000000000001</v>
      </c>
    </row>
    <row r="677" spans="2:56">
      <c r="B677" s="25" t="s">
        <v>209</v>
      </c>
      <c r="C677" s="15">
        <v>34.549999999999997</v>
      </c>
      <c r="D677" s="4">
        <f t="shared" si="316"/>
        <v>613.6771</v>
      </c>
      <c r="E677" s="15">
        <v>50.23</v>
      </c>
      <c r="F677" s="15">
        <f t="shared" si="317"/>
        <v>892.18525999999997</v>
      </c>
      <c r="G677" s="15">
        <v>49.36</v>
      </c>
      <c r="H677" s="15">
        <f t="shared" si="318"/>
        <v>876.73231999999996</v>
      </c>
      <c r="I677" s="18">
        <v>38.96</v>
      </c>
      <c r="J677" s="15">
        <f t="shared" si="319"/>
        <v>692.00752</v>
      </c>
      <c r="K677" s="15">
        <v>27.29</v>
      </c>
      <c r="L677" s="15">
        <f t="shared" si="320"/>
        <v>484.72498000000002</v>
      </c>
      <c r="M677" s="15">
        <v>14.11</v>
      </c>
      <c r="N677" s="15">
        <f t="shared" si="321"/>
        <v>250.62181999999999</v>
      </c>
      <c r="O677" s="16">
        <v>32.314999999999998</v>
      </c>
      <c r="P677" s="15">
        <f t="shared" si="322"/>
        <v>822.57832499999984</v>
      </c>
      <c r="Q677" s="11">
        <v>49</v>
      </c>
      <c r="R677" s="15">
        <f t="shared" si="323"/>
        <v>1247.2949999999998</v>
      </c>
      <c r="S677" s="11">
        <v>61.46</v>
      </c>
      <c r="T677" s="15">
        <f t="shared" si="324"/>
        <v>1564.4642999999999</v>
      </c>
      <c r="U677" s="11">
        <v>54.37</v>
      </c>
      <c r="V677" s="15">
        <f t="shared" si="325"/>
        <v>1383.9883499999999</v>
      </c>
      <c r="W677" s="11">
        <v>70.23</v>
      </c>
      <c r="X677" s="15">
        <f t="shared" si="326"/>
        <v>1787.7046499999999</v>
      </c>
      <c r="Y677" s="11">
        <v>44.31</v>
      </c>
      <c r="Z677" s="15">
        <f t="shared" si="327"/>
        <v>1127.9110499999999</v>
      </c>
      <c r="AA677" s="19">
        <v>79.174000000000007</v>
      </c>
      <c r="AB677" s="15">
        <f t="shared" si="328"/>
        <v>20153.741699999999</v>
      </c>
      <c r="AC677" s="19">
        <v>90.742999999999995</v>
      </c>
      <c r="AD677" s="15">
        <f t="shared" si="329"/>
        <v>23098.630649999996</v>
      </c>
      <c r="AE677" s="20">
        <v>73</v>
      </c>
      <c r="AF677" s="15">
        <f t="shared" si="330"/>
        <v>18582.149999999998</v>
      </c>
      <c r="AG677" s="22">
        <v>102.88</v>
      </c>
      <c r="AH677" s="15">
        <f t="shared" si="331"/>
        <v>18273.545600000001</v>
      </c>
      <c r="AI677" s="22">
        <v>110.72</v>
      </c>
      <c r="AJ677" s="15">
        <f t="shared" si="332"/>
        <v>19666.0864</v>
      </c>
      <c r="AK677" s="20">
        <v>156.55000000000001</v>
      </c>
      <c r="AL677" s="15">
        <f t="shared" si="333"/>
        <v>27806.411000000004</v>
      </c>
      <c r="AM677" s="29">
        <v>995.7</v>
      </c>
      <c r="AN677" s="15">
        <f t="shared" si="334"/>
        <v>17685.6234</v>
      </c>
      <c r="AO677" s="22">
        <v>175.91</v>
      </c>
      <c r="AP677" s="15">
        <f t="shared" si="335"/>
        <v>4477.7890499999994</v>
      </c>
      <c r="AQ677" s="24">
        <f t="shared" si="336"/>
        <v>1.6423999999999985</v>
      </c>
      <c r="AR677" s="24">
        <f t="shared" si="337"/>
        <v>1.6555</v>
      </c>
      <c r="AS677" s="24">
        <f t="shared" si="338"/>
        <v>1.4721000000000011</v>
      </c>
      <c r="AT677" s="24">
        <f t="shared" si="339"/>
        <v>1.7041000000000004</v>
      </c>
      <c r="AU677" s="24">
        <f t="shared" si="340"/>
        <v>1.7764999999999986</v>
      </c>
      <c r="AV677" s="24">
        <f t="shared" si="341"/>
        <v>1.6061000000000014</v>
      </c>
      <c r="AW677" s="24">
        <f t="shared" si="342"/>
        <v>1.9192</v>
      </c>
      <c r="AX677" s="24">
        <f t="shared" si="343"/>
        <v>1.7636000000000003</v>
      </c>
      <c r="AY677" s="24"/>
      <c r="AZ677" s="24"/>
      <c r="BA677" s="24"/>
      <c r="BB677" s="24"/>
      <c r="BC677" s="12">
        <v>17.762</v>
      </c>
      <c r="BD677" s="12">
        <v>25.454999999999998</v>
      </c>
    </row>
    <row r="678" spans="2:56">
      <c r="B678" s="25" t="s">
        <v>210</v>
      </c>
      <c r="C678" s="11">
        <v>34.5</v>
      </c>
      <c r="D678" s="4">
        <f t="shared" si="316"/>
        <v>607.23450000000003</v>
      </c>
      <c r="E678" s="11">
        <v>50.41</v>
      </c>
      <c r="F678" s="15">
        <f t="shared" si="317"/>
        <v>887.26640999999995</v>
      </c>
      <c r="G678" s="11">
        <v>49.5</v>
      </c>
      <c r="H678" s="15">
        <f t="shared" si="318"/>
        <v>871.2494999999999</v>
      </c>
      <c r="I678" s="11">
        <v>39.020000000000003</v>
      </c>
      <c r="J678" s="15">
        <f t="shared" si="319"/>
        <v>686.79102</v>
      </c>
      <c r="K678" s="11">
        <v>27.62</v>
      </c>
      <c r="L678" s="15">
        <f t="shared" si="320"/>
        <v>486.13961999999998</v>
      </c>
      <c r="M678" s="11">
        <v>14.5</v>
      </c>
      <c r="N678" s="15">
        <f t="shared" si="321"/>
        <v>255.21449999999999</v>
      </c>
      <c r="O678" s="16">
        <v>31.995000000000001</v>
      </c>
      <c r="P678" s="15">
        <f t="shared" si="322"/>
        <v>815.32858499999998</v>
      </c>
      <c r="Q678" s="11">
        <v>48.37</v>
      </c>
      <c r="R678" s="15">
        <f t="shared" si="323"/>
        <v>1232.6127099999999</v>
      </c>
      <c r="S678" s="11">
        <v>61.78</v>
      </c>
      <c r="T678" s="15">
        <f t="shared" si="324"/>
        <v>1574.3397399999999</v>
      </c>
      <c r="U678" s="11">
        <v>55.01</v>
      </c>
      <c r="V678" s="15">
        <f t="shared" si="325"/>
        <v>1401.8198299999997</v>
      </c>
      <c r="W678" s="11">
        <v>70.69</v>
      </c>
      <c r="X678" s="15">
        <f t="shared" si="326"/>
        <v>1801.3932699999998</v>
      </c>
      <c r="Y678" s="11">
        <v>44.45</v>
      </c>
      <c r="Z678" s="15">
        <f t="shared" si="327"/>
        <v>1132.7193499999998</v>
      </c>
      <c r="AA678" s="19">
        <v>79.451999999999998</v>
      </c>
      <c r="AB678" s="15">
        <f t="shared" si="328"/>
        <v>20246.753159999997</v>
      </c>
      <c r="AC678" s="19">
        <v>90.813999999999993</v>
      </c>
      <c r="AD678" s="15">
        <f t="shared" si="329"/>
        <v>23142.131619999996</v>
      </c>
      <c r="AE678" s="20">
        <v>73</v>
      </c>
      <c r="AF678" s="15">
        <f t="shared" si="330"/>
        <v>18602.589999999997</v>
      </c>
      <c r="AG678" s="22">
        <v>103.03</v>
      </c>
      <c r="AH678" s="15">
        <f t="shared" si="331"/>
        <v>18134.310300000001</v>
      </c>
      <c r="AI678" s="22">
        <v>110.83</v>
      </c>
      <c r="AJ678" s="15">
        <f t="shared" si="332"/>
        <v>19507.188299999998</v>
      </c>
      <c r="AK678" s="20">
        <v>156.30000000000001</v>
      </c>
      <c r="AL678" s="15">
        <f t="shared" si="333"/>
        <v>27510.363000000001</v>
      </c>
      <c r="AM678" s="29">
        <v>994.3</v>
      </c>
      <c r="AN678" s="15">
        <f t="shared" si="334"/>
        <v>17500.674299999999</v>
      </c>
      <c r="AO678" s="22">
        <v>183.35</v>
      </c>
      <c r="AP678" s="15">
        <f t="shared" si="335"/>
        <v>4672.3080499999996</v>
      </c>
      <c r="AQ678" s="24">
        <f t="shared" si="336"/>
        <v>1.8033999999999999</v>
      </c>
      <c r="AR678" s="24">
        <f t="shared" si="337"/>
        <v>1.8165000000000013</v>
      </c>
      <c r="AS678" s="24">
        <f t="shared" si="338"/>
        <v>1.4441000000000024</v>
      </c>
      <c r="AT678" s="24">
        <f t="shared" si="339"/>
        <v>1.8651000000000018</v>
      </c>
      <c r="AU678" s="24">
        <f t="shared" si="340"/>
        <v>1.9375</v>
      </c>
      <c r="AV678" s="24">
        <f t="shared" si="341"/>
        <v>1.5781000000000027</v>
      </c>
      <c r="AW678" s="24">
        <f t="shared" si="342"/>
        <v>2.0802000000000014</v>
      </c>
      <c r="AX678" s="24">
        <f t="shared" si="343"/>
        <v>1.7356000000000016</v>
      </c>
      <c r="AY678" s="24"/>
      <c r="AZ678" s="24"/>
      <c r="BA678" s="24"/>
      <c r="BB678" s="24"/>
      <c r="BC678" s="12">
        <v>17.600999999999999</v>
      </c>
      <c r="BD678" s="12">
        <v>25.482999999999997</v>
      </c>
    </row>
    <row r="679" spans="2:56">
      <c r="B679" s="25" t="s">
        <v>211</v>
      </c>
      <c r="C679" s="11">
        <v>34.75</v>
      </c>
      <c r="D679" s="4">
        <f t="shared" si="316"/>
        <v>607.89912499999991</v>
      </c>
      <c r="E679" s="11">
        <v>50.63</v>
      </c>
      <c r="F679" s="15">
        <f t="shared" si="317"/>
        <v>885.69590499999993</v>
      </c>
      <c r="G679" s="11">
        <v>50.53</v>
      </c>
      <c r="H679" s="15">
        <f t="shared" si="318"/>
        <v>883.94655499999988</v>
      </c>
      <c r="I679" s="11">
        <v>39.22</v>
      </c>
      <c r="J679" s="15">
        <f t="shared" si="319"/>
        <v>686.09506999999985</v>
      </c>
      <c r="K679" s="11">
        <v>27.675000000000001</v>
      </c>
      <c r="L679" s="15">
        <f t="shared" si="320"/>
        <v>484.13261249999994</v>
      </c>
      <c r="M679" s="11">
        <v>14.87</v>
      </c>
      <c r="N679" s="15">
        <f t="shared" si="321"/>
        <v>260.12834499999997</v>
      </c>
      <c r="O679" s="16">
        <v>34.47</v>
      </c>
      <c r="P679" s="15">
        <f t="shared" si="322"/>
        <v>878.74371000000008</v>
      </c>
      <c r="Q679" s="11">
        <v>48.884999999999998</v>
      </c>
      <c r="R679" s="15">
        <f t="shared" si="323"/>
        <v>1246.2253050000002</v>
      </c>
      <c r="S679" s="11">
        <v>62.93</v>
      </c>
      <c r="T679" s="15">
        <f t="shared" si="324"/>
        <v>1604.27449</v>
      </c>
      <c r="U679" s="11">
        <v>54.26</v>
      </c>
      <c r="V679" s="15">
        <f t="shared" si="325"/>
        <v>1383.25018</v>
      </c>
      <c r="W679" s="11">
        <v>71.77</v>
      </c>
      <c r="X679" s="15">
        <f t="shared" si="326"/>
        <v>1829.6326100000001</v>
      </c>
      <c r="Y679" s="11">
        <v>46.05</v>
      </c>
      <c r="Z679" s="15">
        <f t="shared" si="327"/>
        <v>1173.9526499999999</v>
      </c>
      <c r="AA679" s="19">
        <v>79.540999999999997</v>
      </c>
      <c r="AB679" s="15">
        <f t="shared" si="328"/>
        <v>20277.387130000003</v>
      </c>
      <c r="AC679" s="19">
        <v>90.876000000000005</v>
      </c>
      <c r="AD679" s="15">
        <f t="shared" si="329"/>
        <v>23167.018680000001</v>
      </c>
      <c r="AE679" s="20">
        <v>73</v>
      </c>
      <c r="AF679" s="15">
        <f t="shared" si="330"/>
        <v>18609.890000000003</v>
      </c>
      <c r="AG679" s="22">
        <v>103.04</v>
      </c>
      <c r="AH679" s="15">
        <f t="shared" si="331"/>
        <v>18025.302399999997</v>
      </c>
      <c r="AI679" s="22">
        <v>112.12</v>
      </c>
      <c r="AJ679" s="15">
        <f t="shared" si="332"/>
        <v>19613.712199999998</v>
      </c>
      <c r="AK679" s="20">
        <v>156.05000000000001</v>
      </c>
      <c r="AL679" s="15">
        <f t="shared" si="333"/>
        <v>27298.606749999999</v>
      </c>
      <c r="AM679" s="29">
        <v>990.6</v>
      </c>
      <c r="AN679" s="15">
        <f t="shared" si="334"/>
        <v>17329.061099999999</v>
      </c>
      <c r="AO679" s="22">
        <v>182.92</v>
      </c>
      <c r="AP679" s="15">
        <f t="shared" si="335"/>
        <v>4663.1795600000005</v>
      </c>
      <c r="AQ679" s="24">
        <f t="shared" si="336"/>
        <v>1.9109000000000016</v>
      </c>
      <c r="AR679" s="24">
        <f t="shared" si="337"/>
        <v>1.924000000000003</v>
      </c>
      <c r="AS679" s="24">
        <f t="shared" si="338"/>
        <v>1.4340999999999973</v>
      </c>
      <c r="AT679" s="24">
        <f t="shared" si="339"/>
        <v>1.9726000000000035</v>
      </c>
      <c r="AU679" s="24">
        <f t="shared" si="340"/>
        <v>2.0450000000000017</v>
      </c>
      <c r="AV679" s="24">
        <f t="shared" si="341"/>
        <v>1.5680999999999976</v>
      </c>
      <c r="AW679" s="24">
        <f t="shared" si="342"/>
        <v>2.1877000000000031</v>
      </c>
      <c r="AX679" s="24">
        <f t="shared" si="343"/>
        <v>1.7255999999999965</v>
      </c>
      <c r="AY679" s="24"/>
      <c r="AZ679" s="24"/>
      <c r="BA679" s="24"/>
      <c r="BB679" s="24"/>
      <c r="BC679" s="12">
        <v>17.493499999999997</v>
      </c>
      <c r="BD679" s="12">
        <v>25.493000000000002</v>
      </c>
    </row>
    <row r="680" spans="2:56">
      <c r="B680" s="25" t="s">
        <v>212</v>
      </c>
      <c r="C680" s="11">
        <v>35.14</v>
      </c>
      <c r="D680" s="4">
        <f t="shared" si="316"/>
        <v>614.38776000000007</v>
      </c>
      <c r="E680" s="11">
        <v>50.58</v>
      </c>
      <c r="F680" s="15">
        <f t="shared" si="317"/>
        <v>884.34072000000003</v>
      </c>
      <c r="G680" s="11">
        <v>50.49</v>
      </c>
      <c r="H680" s="15">
        <f t="shared" si="318"/>
        <v>882.7671600000001</v>
      </c>
      <c r="I680" s="11">
        <v>39.5</v>
      </c>
      <c r="J680" s="15">
        <f t="shared" si="319"/>
        <v>690.61800000000005</v>
      </c>
      <c r="K680" s="11">
        <v>27.71</v>
      </c>
      <c r="L680" s="15">
        <f t="shared" si="320"/>
        <v>484.48164000000008</v>
      </c>
      <c r="M680" s="11">
        <v>14.8</v>
      </c>
      <c r="N680" s="15">
        <f t="shared" si="321"/>
        <v>258.76320000000004</v>
      </c>
      <c r="O680" s="16">
        <v>34.265000000000001</v>
      </c>
      <c r="P680" s="15">
        <f t="shared" si="322"/>
        <v>873.80889750000006</v>
      </c>
      <c r="Q680" s="11">
        <v>49.7</v>
      </c>
      <c r="R680" s="15">
        <f t="shared" si="323"/>
        <v>1267.4245500000002</v>
      </c>
      <c r="S680" s="11">
        <v>64.650000000000006</v>
      </c>
      <c r="T680" s="15">
        <f t="shared" si="324"/>
        <v>1648.6719750000002</v>
      </c>
      <c r="U680" s="11">
        <v>54.34</v>
      </c>
      <c r="V680" s="15">
        <f t="shared" si="325"/>
        <v>1385.7515100000001</v>
      </c>
      <c r="W680" s="11">
        <v>71.69</v>
      </c>
      <c r="X680" s="15">
        <f t="shared" si="326"/>
        <v>1828.2025349999999</v>
      </c>
      <c r="Y680" s="11">
        <v>45.9</v>
      </c>
      <c r="Z680" s="15">
        <f t="shared" si="327"/>
        <v>1170.5188499999999</v>
      </c>
      <c r="AA680" s="19">
        <v>79.536000000000001</v>
      </c>
      <c r="AB680" s="15">
        <f t="shared" si="328"/>
        <v>20282.873039999999</v>
      </c>
      <c r="AC680" s="19">
        <v>90.936999999999998</v>
      </c>
      <c r="AD680" s="15">
        <f t="shared" si="329"/>
        <v>23190.299054999999</v>
      </c>
      <c r="AE680" s="20">
        <v>75</v>
      </c>
      <c r="AF680" s="15">
        <f t="shared" si="330"/>
        <v>19126.125</v>
      </c>
      <c r="AG680" s="22">
        <v>102.99</v>
      </c>
      <c r="AH680" s="15">
        <f t="shared" si="331"/>
        <v>18006.7716</v>
      </c>
      <c r="AI680" s="22">
        <v>111.81</v>
      </c>
      <c r="AJ680" s="15">
        <f t="shared" si="332"/>
        <v>19548.860400000005</v>
      </c>
      <c r="AK680" s="20">
        <v>157.05000000000001</v>
      </c>
      <c r="AL680" s="15">
        <f t="shared" si="333"/>
        <v>27458.622000000003</v>
      </c>
      <c r="AM680" s="29">
        <v>990.6</v>
      </c>
      <c r="AN680" s="15">
        <f t="shared" si="334"/>
        <v>17319.650400000002</v>
      </c>
      <c r="AO680" s="22">
        <v>182.9</v>
      </c>
      <c r="AP680" s="15">
        <f t="shared" si="335"/>
        <v>4664.2243500000004</v>
      </c>
      <c r="AQ680" s="24">
        <f t="shared" si="336"/>
        <v>1.9203999999999972</v>
      </c>
      <c r="AR680" s="24">
        <f t="shared" si="337"/>
        <v>1.9334999999999987</v>
      </c>
      <c r="AS680" s="24">
        <f t="shared" si="338"/>
        <v>1.4255999999999993</v>
      </c>
      <c r="AT680" s="24">
        <f t="shared" si="339"/>
        <v>1.9820999999999991</v>
      </c>
      <c r="AU680" s="24">
        <f t="shared" si="340"/>
        <v>2.0544999999999973</v>
      </c>
      <c r="AV680" s="24">
        <f t="shared" si="341"/>
        <v>1.5595999999999997</v>
      </c>
      <c r="AW680" s="24">
        <f t="shared" si="342"/>
        <v>2.1971999999999987</v>
      </c>
      <c r="AX680" s="24">
        <f t="shared" si="343"/>
        <v>1.7170999999999985</v>
      </c>
      <c r="AY680" s="24"/>
      <c r="AZ680" s="24"/>
      <c r="BA680" s="24"/>
      <c r="BB680" s="24"/>
      <c r="BC680" s="12">
        <v>17.484000000000002</v>
      </c>
      <c r="BD680" s="12">
        <v>25.5015</v>
      </c>
    </row>
    <row r="681" spans="2:56">
      <c r="B681" s="25" t="s">
        <v>213</v>
      </c>
      <c r="C681" s="11">
        <v>35.700000000000003</v>
      </c>
      <c r="D681" s="4">
        <f t="shared" si="316"/>
        <v>623.91105000000005</v>
      </c>
      <c r="E681" s="11">
        <v>51.51</v>
      </c>
      <c r="F681" s="15">
        <f t="shared" si="317"/>
        <v>900.21451500000001</v>
      </c>
      <c r="G681" s="11">
        <v>51.35</v>
      </c>
      <c r="H681" s="15">
        <f t="shared" si="318"/>
        <v>897.41827500000011</v>
      </c>
      <c r="I681" s="11">
        <v>39.39</v>
      </c>
      <c r="J681" s="15">
        <f t="shared" si="319"/>
        <v>688.39933500000006</v>
      </c>
      <c r="K681" s="11">
        <v>27.495000000000001</v>
      </c>
      <c r="L681" s="15">
        <f t="shared" si="320"/>
        <v>480.51636750000006</v>
      </c>
      <c r="M681" s="11">
        <v>14.67</v>
      </c>
      <c r="N681" s="15">
        <f t="shared" si="321"/>
        <v>256.38025500000003</v>
      </c>
      <c r="O681" s="16">
        <v>34.445</v>
      </c>
      <c r="P681" s="15">
        <f t="shared" si="322"/>
        <v>877.09025750000012</v>
      </c>
      <c r="Q681" s="11">
        <v>49.765000000000001</v>
      </c>
      <c r="R681" s="15">
        <f t="shared" si="323"/>
        <v>1267.1910775000001</v>
      </c>
      <c r="S681" s="11">
        <v>63.41</v>
      </c>
      <c r="T681" s="15">
        <f t="shared" si="324"/>
        <v>1614.6405350000002</v>
      </c>
      <c r="U681" s="11">
        <v>55.32</v>
      </c>
      <c r="V681" s="15">
        <f t="shared" si="325"/>
        <v>1408.6408200000003</v>
      </c>
      <c r="W681" s="11">
        <v>73.17</v>
      </c>
      <c r="X681" s="15">
        <f t="shared" si="326"/>
        <v>1863.1642950000003</v>
      </c>
      <c r="Y681" s="11">
        <v>45.68</v>
      </c>
      <c r="Z681" s="15">
        <f t="shared" si="327"/>
        <v>1163.1726800000001</v>
      </c>
      <c r="AA681" s="19">
        <v>79.225999999999999</v>
      </c>
      <c r="AB681" s="15">
        <f t="shared" si="328"/>
        <v>20173.712510000001</v>
      </c>
      <c r="AC681" s="19">
        <v>90.980999999999995</v>
      </c>
      <c r="AD681" s="15">
        <f t="shared" si="329"/>
        <v>23166.946935</v>
      </c>
      <c r="AE681" s="20">
        <v>75</v>
      </c>
      <c r="AF681" s="15">
        <f t="shared" si="330"/>
        <v>19097.625000000004</v>
      </c>
      <c r="AG681" s="22">
        <v>103.67</v>
      </c>
      <c r="AH681" s="15">
        <f t="shared" si="331"/>
        <v>18117.887550000003</v>
      </c>
      <c r="AI681" s="22">
        <v>112.55</v>
      </c>
      <c r="AJ681" s="15">
        <f t="shared" si="332"/>
        <v>19669.800750000002</v>
      </c>
      <c r="AK681" s="20">
        <v>157.05000000000001</v>
      </c>
      <c r="AL681" s="15">
        <f t="shared" si="333"/>
        <v>27446.843250000005</v>
      </c>
      <c r="AM681" s="29">
        <v>1006</v>
      </c>
      <c r="AN681" s="15">
        <f t="shared" si="334"/>
        <v>17581.359</v>
      </c>
      <c r="AO681" s="22">
        <v>175.6</v>
      </c>
      <c r="AP681" s="15">
        <f t="shared" si="335"/>
        <v>4471.3906000000006</v>
      </c>
      <c r="AQ681" s="24">
        <f t="shared" si="336"/>
        <v>1.9278999999999975</v>
      </c>
      <c r="AR681" s="24">
        <f t="shared" si="337"/>
        <v>1.9409999999999989</v>
      </c>
      <c r="AS681" s="24">
        <f t="shared" si="338"/>
        <v>1.463599999999996</v>
      </c>
      <c r="AT681" s="24">
        <f t="shared" si="339"/>
        <v>1.9895999999999994</v>
      </c>
      <c r="AU681" s="24">
        <f t="shared" si="340"/>
        <v>2.0619999999999976</v>
      </c>
      <c r="AV681" s="24">
        <f t="shared" si="341"/>
        <v>1.5975999999999964</v>
      </c>
      <c r="AW681" s="24">
        <f t="shared" si="342"/>
        <v>2.204699999999999</v>
      </c>
      <c r="AX681" s="24">
        <f t="shared" si="343"/>
        <v>1.7550999999999952</v>
      </c>
      <c r="AY681" s="24"/>
      <c r="AZ681" s="24"/>
      <c r="BA681" s="24"/>
      <c r="BB681" s="24"/>
      <c r="BC681" s="12">
        <v>17.476500000000001</v>
      </c>
      <c r="BD681" s="12">
        <v>25.463500000000003</v>
      </c>
    </row>
    <row r="682" spans="2:56">
      <c r="B682" s="25" t="s">
        <v>214</v>
      </c>
      <c r="C682" s="11">
        <v>35.81</v>
      </c>
      <c r="D682" s="4">
        <f t="shared" si="316"/>
        <v>624.22201500000006</v>
      </c>
      <c r="E682" s="11">
        <v>52.16</v>
      </c>
      <c r="F682" s="15">
        <f t="shared" si="317"/>
        <v>909.22703999999987</v>
      </c>
      <c r="G682" s="11">
        <v>50.97</v>
      </c>
      <c r="H682" s="15">
        <f t="shared" si="318"/>
        <v>888.48355500000002</v>
      </c>
      <c r="I682" s="11">
        <v>39.44</v>
      </c>
      <c r="J682" s="15">
        <f t="shared" si="319"/>
        <v>687.49835999999993</v>
      </c>
      <c r="K682" s="11">
        <v>27.454999999999998</v>
      </c>
      <c r="L682" s="15">
        <f t="shared" si="320"/>
        <v>478.58183249999996</v>
      </c>
      <c r="M682" s="11">
        <v>15.35</v>
      </c>
      <c r="N682" s="15">
        <f t="shared" si="321"/>
        <v>267.57352500000002</v>
      </c>
      <c r="O682" s="16">
        <v>35.020000000000003</v>
      </c>
      <c r="P682" s="15">
        <f t="shared" si="322"/>
        <v>891.71426000000008</v>
      </c>
      <c r="Q682" s="11">
        <v>49.3</v>
      </c>
      <c r="R682" s="15">
        <f t="shared" si="323"/>
        <v>1255.3259</v>
      </c>
      <c r="S682" s="11">
        <v>64.47</v>
      </c>
      <c r="T682" s="15">
        <f t="shared" si="324"/>
        <v>1641.59961</v>
      </c>
      <c r="U682" s="11">
        <v>54.46</v>
      </c>
      <c r="V682" s="15">
        <f t="shared" si="325"/>
        <v>1386.71498</v>
      </c>
      <c r="W682" s="11">
        <v>73.760000000000005</v>
      </c>
      <c r="X682" s="15">
        <f t="shared" si="326"/>
        <v>1878.1508800000001</v>
      </c>
      <c r="Y682" s="11">
        <v>46.59</v>
      </c>
      <c r="Z682" s="15">
        <f t="shared" si="327"/>
        <v>1186.3211700000002</v>
      </c>
      <c r="AA682" s="19">
        <v>82.215000000000003</v>
      </c>
      <c r="AB682" s="15">
        <f t="shared" si="328"/>
        <v>20934.405450000006</v>
      </c>
      <c r="AC682" s="19">
        <v>90.602000000000004</v>
      </c>
      <c r="AD682" s="15">
        <f t="shared" si="329"/>
        <v>23069.987260000002</v>
      </c>
      <c r="AE682" s="20">
        <v>75</v>
      </c>
      <c r="AF682" s="15">
        <f t="shared" si="330"/>
        <v>19097.25</v>
      </c>
      <c r="AG682" s="22">
        <v>103.67</v>
      </c>
      <c r="AH682" s="15">
        <f t="shared" si="331"/>
        <v>18071.23605</v>
      </c>
      <c r="AI682" s="22">
        <v>113.02</v>
      </c>
      <c r="AJ682" s="15">
        <f t="shared" si="332"/>
        <v>19701.081299999998</v>
      </c>
      <c r="AK682" s="20">
        <v>158.80000000000001</v>
      </c>
      <c r="AL682" s="15">
        <f t="shared" si="333"/>
        <v>27681.222000000002</v>
      </c>
      <c r="AM682" s="29">
        <v>999.4</v>
      </c>
      <c r="AN682" s="15">
        <f t="shared" si="334"/>
        <v>17421.041099999999</v>
      </c>
      <c r="AO682" s="22">
        <v>174.4</v>
      </c>
      <c r="AP682" s="15">
        <f t="shared" si="335"/>
        <v>4440.7472000000007</v>
      </c>
      <c r="AQ682" s="24">
        <f t="shared" si="336"/>
        <v>1.9728999999999992</v>
      </c>
      <c r="AR682" s="24">
        <f t="shared" si="337"/>
        <v>1.9860000000000007</v>
      </c>
      <c r="AS682" s="24">
        <f t="shared" si="338"/>
        <v>1.4640999999999984</v>
      </c>
      <c r="AT682" s="24">
        <f t="shared" si="339"/>
        <v>2.0346000000000011</v>
      </c>
      <c r="AU682" s="24">
        <f t="shared" si="340"/>
        <v>2.1069999999999993</v>
      </c>
      <c r="AV682" s="24">
        <f t="shared" si="341"/>
        <v>1.5980999999999987</v>
      </c>
      <c r="AW682" s="24">
        <f t="shared" si="342"/>
        <v>2.2497000000000007</v>
      </c>
      <c r="AX682" s="24">
        <f t="shared" si="343"/>
        <v>1.7555999999999976</v>
      </c>
      <c r="AY682" s="24"/>
      <c r="AZ682" s="24"/>
      <c r="BA682" s="24"/>
      <c r="BB682" s="24"/>
      <c r="BC682" s="12">
        <v>17.4315</v>
      </c>
      <c r="BD682" s="12">
        <v>25.463000000000001</v>
      </c>
    </row>
    <row r="683" spans="2:56">
      <c r="B683" s="25" t="s">
        <v>215</v>
      </c>
      <c r="C683" s="11">
        <v>35.81</v>
      </c>
      <c r="D683" s="4">
        <f t="shared" si="316"/>
        <v>620.17548500000009</v>
      </c>
      <c r="E683" s="11">
        <v>52.45</v>
      </c>
      <c r="F683" s="15">
        <f t="shared" si="317"/>
        <v>908.35532500000011</v>
      </c>
      <c r="G683" s="11">
        <v>52.07</v>
      </c>
      <c r="H683" s="15">
        <f t="shared" si="318"/>
        <v>901.77429500000005</v>
      </c>
      <c r="I683" s="11">
        <v>38.76</v>
      </c>
      <c r="J683" s="15">
        <f t="shared" si="319"/>
        <v>671.26505999999995</v>
      </c>
      <c r="K683" s="11">
        <v>27.344999999999999</v>
      </c>
      <c r="L683" s="15">
        <f t="shared" si="320"/>
        <v>473.57438250000001</v>
      </c>
      <c r="M683" s="11">
        <v>16</v>
      </c>
      <c r="N683" s="15">
        <f t="shared" si="321"/>
        <v>277.096</v>
      </c>
      <c r="O683" s="16">
        <v>34.75</v>
      </c>
      <c r="P683" s="15">
        <f t="shared" si="322"/>
        <v>881.67700000000002</v>
      </c>
      <c r="Q683" s="11">
        <v>49.6</v>
      </c>
      <c r="R683" s="15">
        <f t="shared" si="323"/>
        <v>1258.4512</v>
      </c>
      <c r="S683" s="11">
        <v>65.38</v>
      </c>
      <c r="T683" s="15">
        <f t="shared" si="324"/>
        <v>1658.8213599999999</v>
      </c>
      <c r="U683" s="11">
        <v>54.96</v>
      </c>
      <c r="V683" s="15">
        <f t="shared" si="325"/>
        <v>1394.4451200000001</v>
      </c>
      <c r="W683" s="11">
        <v>74.16</v>
      </c>
      <c r="X683" s="15">
        <f t="shared" si="326"/>
        <v>1881.5875199999998</v>
      </c>
      <c r="Y683" s="11">
        <v>47.46</v>
      </c>
      <c r="Z683" s="15">
        <f t="shared" si="327"/>
        <v>1204.1551200000001</v>
      </c>
      <c r="AA683" s="19">
        <v>82.138000000000005</v>
      </c>
      <c r="AB683" s="15">
        <f t="shared" si="328"/>
        <v>20840.053360000002</v>
      </c>
      <c r="AC683" s="19">
        <v>90.447999999999993</v>
      </c>
      <c r="AD683" s="15">
        <f t="shared" si="329"/>
        <v>22948.466559999997</v>
      </c>
      <c r="AE683" s="20">
        <v>75</v>
      </c>
      <c r="AF683" s="15">
        <f t="shared" si="330"/>
        <v>19029</v>
      </c>
      <c r="AG683" s="22">
        <v>103.34</v>
      </c>
      <c r="AH683" s="15">
        <f t="shared" si="331"/>
        <v>17896.937900000001</v>
      </c>
      <c r="AI683" s="22">
        <v>114.21</v>
      </c>
      <c r="AJ683" s="15">
        <f t="shared" si="332"/>
        <v>19779.458849999999</v>
      </c>
      <c r="AK683" s="20">
        <v>160.44999999999999</v>
      </c>
      <c r="AL683" s="15">
        <f t="shared" si="333"/>
        <v>27787.533249999997</v>
      </c>
      <c r="AM683" s="29">
        <v>1007.3</v>
      </c>
      <c r="AN683" s="15">
        <f t="shared" si="334"/>
        <v>17444.925049999998</v>
      </c>
      <c r="AO683" s="22">
        <v>178.75</v>
      </c>
      <c r="AP683" s="15">
        <f t="shared" si="335"/>
        <v>4535.2449999999999</v>
      </c>
      <c r="AQ683" s="24">
        <f t="shared" si="336"/>
        <v>2.0858999999999988</v>
      </c>
      <c r="AR683" s="24">
        <f t="shared" si="337"/>
        <v>2.0990000000000002</v>
      </c>
      <c r="AS683" s="24">
        <f t="shared" si="338"/>
        <v>1.5550999999999995</v>
      </c>
      <c r="AT683" s="24">
        <f t="shared" si="339"/>
        <v>2.1476000000000006</v>
      </c>
      <c r="AU683" s="24">
        <f t="shared" si="340"/>
        <v>2.2199999999999989</v>
      </c>
      <c r="AV683" s="24">
        <f t="shared" si="341"/>
        <v>1.6890999999999998</v>
      </c>
      <c r="AW683" s="24">
        <f t="shared" si="342"/>
        <v>2.3627000000000002</v>
      </c>
      <c r="AX683" s="24">
        <f t="shared" si="343"/>
        <v>1.8465999999999987</v>
      </c>
      <c r="AY683" s="24"/>
      <c r="AZ683" s="24"/>
      <c r="BA683" s="24"/>
      <c r="BB683" s="24"/>
      <c r="BC683" s="12">
        <v>17.3185</v>
      </c>
      <c r="BD683" s="12">
        <v>25.372</v>
      </c>
    </row>
    <row r="684" spans="2:56">
      <c r="B684" s="25" t="s">
        <v>216</v>
      </c>
      <c r="C684" s="11">
        <v>36.44</v>
      </c>
      <c r="D684" s="4">
        <f t="shared" si="316"/>
        <v>623.56128000000001</v>
      </c>
      <c r="E684" s="11">
        <v>52.67</v>
      </c>
      <c r="F684" s="15">
        <f t="shared" si="317"/>
        <v>901.28904000000011</v>
      </c>
      <c r="G684" s="11">
        <v>52.36</v>
      </c>
      <c r="H684" s="15">
        <f t="shared" si="318"/>
        <v>895.98432000000014</v>
      </c>
      <c r="I684" s="11">
        <v>38.93</v>
      </c>
      <c r="J684" s="15">
        <f t="shared" si="319"/>
        <v>666.17016000000012</v>
      </c>
      <c r="K684" s="11">
        <v>28.59</v>
      </c>
      <c r="L684" s="15">
        <f t="shared" si="320"/>
        <v>489.23208000000005</v>
      </c>
      <c r="M684" s="11">
        <v>17</v>
      </c>
      <c r="N684" s="15">
        <f t="shared" si="321"/>
        <v>290.90400000000005</v>
      </c>
      <c r="O684" s="16">
        <v>34.950000000000003</v>
      </c>
      <c r="P684" s="15">
        <f t="shared" si="322"/>
        <v>880.02352500000006</v>
      </c>
      <c r="Q684" s="11">
        <v>51.33</v>
      </c>
      <c r="R684" s="15">
        <f t="shared" si="323"/>
        <v>1292.463735</v>
      </c>
      <c r="S684" s="11">
        <v>66.349999999999994</v>
      </c>
      <c r="T684" s="15">
        <f t="shared" si="324"/>
        <v>1670.659825</v>
      </c>
      <c r="U684" s="11">
        <v>54.9</v>
      </c>
      <c r="V684" s="15">
        <f t="shared" si="325"/>
        <v>1382.35455</v>
      </c>
      <c r="W684" s="11">
        <v>75.66</v>
      </c>
      <c r="X684" s="15">
        <f t="shared" si="326"/>
        <v>1905.08097</v>
      </c>
      <c r="Y684" s="11">
        <v>47.98</v>
      </c>
      <c r="Z684" s="15">
        <f t="shared" si="327"/>
        <v>1208.11241</v>
      </c>
      <c r="AA684" s="19">
        <v>82.147000000000006</v>
      </c>
      <c r="AB684" s="15">
        <f t="shared" si="328"/>
        <v>20684.203865000003</v>
      </c>
      <c r="AC684" s="19">
        <v>90.713999999999999</v>
      </c>
      <c r="AD684" s="15">
        <f t="shared" si="329"/>
        <v>22841.331630000001</v>
      </c>
      <c r="AE684" s="20">
        <v>75</v>
      </c>
      <c r="AF684" s="15">
        <f t="shared" si="330"/>
        <v>18884.625</v>
      </c>
      <c r="AG684" s="22">
        <v>103.46</v>
      </c>
      <c r="AH684" s="15">
        <f t="shared" si="331"/>
        <v>17704.075199999999</v>
      </c>
      <c r="AI684" s="22">
        <v>114.1</v>
      </c>
      <c r="AJ684" s="15">
        <f t="shared" si="332"/>
        <v>19524.792000000001</v>
      </c>
      <c r="AK684" s="20">
        <v>160.94999999999999</v>
      </c>
      <c r="AL684" s="15">
        <f t="shared" si="333"/>
        <v>27541.764000000003</v>
      </c>
      <c r="AM684" s="29">
        <v>1017.8</v>
      </c>
      <c r="AN684" s="15">
        <f t="shared" si="334"/>
        <v>17416.5936</v>
      </c>
      <c r="AO684" s="22">
        <v>184.6</v>
      </c>
      <c r="AP684" s="15">
        <f t="shared" si="335"/>
        <v>4648.1356999999998</v>
      </c>
      <c r="AQ684" s="24">
        <f t="shared" si="336"/>
        <v>2.2923999999999971</v>
      </c>
      <c r="AR684" s="24">
        <f t="shared" si="337"/>
        <v>2.3054999999999986</v>
      </c>
      <c r="AS684" s="24">
        <f t="shared" si="338"/>
        <v>1.7475999999999985</v>
      </c>
      <c r="AT684" s="24">
        <f t="shared" si="339"/>
        <v>2.354099999999999</v>
      </c>
      <c r="AU684" s="24">
        <f t="shared" si="340"/>
        <v>2.4264999999999972</v>
      </c>
      <c r="AV684" s="24">
        <f t="shared" si="341"/>
        <v>1.8815999999999988</v>
      </c>
      <c r="AW684" s="24">
        <f t="shared" si="342"/>
        <v>2.5691999999999986</v>
      </c>
      <c r="AX684" s="24">
        <f t="shared" si="343"/>
        <v>2.0390999999999977</v>
      </c>
      <c r="AY684" s="24"/>
      <c r="AZ684" s="24"/>
      <c r="BA684" s="24"/>
      <c r="BB684" s="24"/>
      <c r="BC684" s="12">
        <v>17.112000000000002</v>
      </c>
      <c r="BD684" s="12">
        <v>25.179500000000001</v>
      </c>
    </row>
    <row r="685" spans="2:56">
      <c r="B685" s="25" t="s">
        <v>217</v>
      </c>
      <c r="C685" s="11">
        <v>36.26</v>
      </c>
      <c r="D685" s="4">
        <f t="shared" si="316"/>
        <v>620.37234000000001</v>
      </c>
      <c r="E685" s="11">
        <v>53.42</v>
      </c>
      <c r="F685" s="15">
        <f t="shared" si="317"/>
        <v>913.96278000000018</v>
      </c>
      <c r="G685" s="11">
        <v>52.88</v>
      </c>
      <c r="H685" s="15">
        <f t="shared" si="318"/>
        <v>904.72392000000013</v>
      </c>
      <c r="I685" s="11">
        <v>38.86</v>
      </c>
      <c r="J685" s="15">
        <f t="shared" si="319"/>
        <v>664.85574000000008</v>
      </c>
      <c r="K685" s="11">
        <v>29.045000000000002</v>
      </c>
      <c r="L685" s="15">
        <f t="shared" si="320"/>
        <v>496.93090500000005</v>
      </c>
      <c r="M685" s="11">
        <v>16.66</v>
      </c>
      <c r="N685" s="15">
        <f t="shared" si="321"/>
        <v>285.03594000000004</v>
      </c>
      <c r="O685" s="16">
        <v>34.215000000000003</v>
      </c>
      <c r="P685" s="15">
        <f t="shared" si="322"/>
        <v>862.79965500000003</v>
      </c>
      <c r="Q685" s="11">
        <v>53.354999999999997</v>
      </c>
      <c r="R685" s="15">
        <f t="shared" si="323"/>
        <v>1345.4530349999998</v>
      </c>
      <c r="S685" s="11">
        <v>66.03</v>
      </c>
      <c r="T685" s="15">
        <f t="shared" si="324"/>
        <v>1665.0785100000001</v>
      </c>
      <c r="U685" s="11">
        <v>55.57</v>
      </c>
      <c r="V685" s="15">
        <f t="shared" si="325"/>
        <v>1401.3086899999998</v>
      </c>
      <c r="W685" s="11">
        <v>75.98</v>
      </c>
      <c r="X685" s="15">
        <f t="shared" si="326"/>
        <v>1915.98766</v>
      </c>
      <c r="Y685" s="11">
        <v>47.91</v>
      </c>
      <c r="Z685" s="15">
        <f t="shared" si="327"/>
        <v>1208.1464699999999</v>
      </c>
      <c r="AA685" s="19">
        <v>82.183999999999997</v>
      </c>
      <c r="AB685" s="15">
        <f t="shared" si="328"/>
        <v>20724.33928</v>
      </c>
      <c r="AC685" s="19">
        <v>90.831999999999994</v>
      </c>
      <c r="AD685" s="15">
        <f t="shared" si="329"/>
        <v>22905.105439999999</v>
      </c>
      <c r="AE685" s="20">
        <v>75</v>
      </c>
      <c r="AF685" s="15">
        <f t="shared" si="330"/>
        <v>18912.75</v>
      </c>
      <c r="AG685" s="22">
        <v>103.1</v>
      </c>
      <c r="AH685" s="15">
        <f t="shared" si="331"/>
        <v>17639.379000000001</v>
      </c>
      <c r="AI685" s="22">
        <v>115.32</v>
      </c>
      <c r="AJ685" s="15">
        <f t="shared" si="332"/>
        <v>19730.0988</v>
      </c>
      <c r="AK685" s="20">
        <v>160.94999999999999</v>
      </c>
      <c r="AL685" s="15">
        <f t="shared" si="333"/>
        <v>27536.9355</v>
      </c>
      <c r="AM685" s="29">
        <v>1013.4</v>
      </c>
      <c r="AN685" s="15">
        <f t="shared" si="334"/>
        <v>17338.260600000001</v>
      </c>
      <c r="AO685" s="22">
        <v>185.37</v>
      </c>
      <c r="AP685" s="15">
        <f t="shared" si="335"/>
        <v>4674.4752900000003</v>
      </c>
      <c r="AQ685" s="24">
        <f t="shared" si="336"/>
        <v>2.2953999999999972</v>
      </c>
      <c r="AR685" s="24">
        <f t="shared" si="337"/>
        <v>2.3084999999999987</v>
      </c>
      <c r="AS685" s="24">
        <f t="shared" si="338"/>
        <v>1.7101000000000006</v>
      </c>
      <c r="AT685" s="24">
        <f t="shared" si="339"/>
        <v>2.3570999999999991</v>
      </c>
      <c r="AU685" s="24">
        <f t="shared" si="340"/>
        <v>2.4294999999999973</v>
      </c>
      <c r="AV685" s="24">
        <f t="shared" si="341"/>
        <v>1.844100000000001</v>
      </c>
      <c r="AW685" s="24">
        <f t="shared" si="342"/>
        <v>2.5721999999999987</v>
      </c>
      <c r="AX685" s="24">
        <f t="shared" si="343"/>
        <v>2.0015999999999998</v>
      </c>
      <c r="AY685" s="24"/>
      <c r="AZ685" s="24"/>
      <c r="BA685" s="24"/>
      <c r="BB685" s="24"/>
      <c r="BC685" s="12">
        <v>17.109000000000002</v>
      </c>
      <c r="BD685" s="12">
        <v>25.216999999999999</v>
      </c>
    </row>
    <row r="686" spans="2:56">
      <c r="B686" s="25" t="s">
        <v>218</v>
      </c>
      <c r="C686" s="11">
        <v>35.840000000000003</v>
      </c>
      <c r="D686" s="4">
        <f t="shared" si="316"/>
        <v>612.57727999999997</v>
      </c>
      <c r="E686" s="11">
        <v>53.76</v>
      </c>
      <c r="F686" s="15">
        <f t="shared" si="317"/>
        <v>918.86591999999985</v>
      </c>
      <c r="G686" s="11">
        <v>53.02</v>
      </c>
      <c r="H686" s="15">
        <f t="shared" si="318"/>
        <v>906.21784000000002</v>
      </c>
      <c r="I686" s="11">
        <v>39.1</v>
      </c>
      <c r="J686" s="15">
        <f t="shared" si="319"/>
        <v>668.29719999999998</v>
      </c>
      <c r="K686" s="11">
        <v>29.295000000000002</v>
      </c>
      <c r="L686" s="15">
        <f t="shared" si="320"/>
        <v>500.71013999999997</v>
      </c>
      <c r="M686" s="11">
        <v>16.5</v>
      </c>
      <c r="N686" s="15">
        <f t="shared" si="321"/>
        <v>282.01799999999997</v>
      </c>
      <c r="O686" s="16">
        <v>33.81</v>
      </c>
      <c r="P686" s="15">
        <f t="shared" si="322"/>
        <v>850.06792499999995</v>
      </c>
      <c r="Q686" s="11">
        <v>52</v>
      </c>
      <c r="R686" s="15">
        <f t="shared" si="323"/>
        <v>1307.4099999999999</v>
      </c>
      <c r="S686" s="11">
        <v>66.78</v>
      </c>
      <c r="T686" s="15">
        <f t="shared" si="324"/>
        <v>1679.0161499999999</v>
      </c>
      <c r="U686" s="11">
        <v>55.01</v>
      </c>
      <c r="V686" s="15">
        <f t="shared" si="325"/>
        <v>1383.0889249999998</v>
      </c>
      <c r="W686" s="11">
        <v>75.61</v>
      </c>
      <c r="X686" s="15">
        <f t="shared" si="326"/>
        <v>1901.0244249999998</v>
      </c>
      <c r="Y686" s="11">
        <v>47.8</v>
      </c>
      <c r="Z686" s="15">
        <f t="shared" si="327"/>
        <v>1201.8114999999998</v>
      </c>
      <c r="AA686" s="19">
        <v>83.063999999999993</v>
      </c>
      <c r="AB686" s="15">
        <f t="shared" si="328"/>
        <v>20884.366199999997</v>
      </c>
      <c r="AC686" s="19">
        <v>91.042000000000002</v>
      </c>
      <c r="AD686" s="15">
        <f t="shared" si="329"/>
        <v>22890.234849999997</v>
      </c>
      <c r="AE686" s="20">
        <v>75</v>
      </c>
      <c r="AF686" s="15">
        <f t="shared" si="330"/>
        <v>18856.874999999996</v>
      </c>
      <c r="AG686" s="22">
        <v>103.48</v>
      </c>
      <c r="AH686" s="15">
        <f t="shared" si="331"/>
        <v>17686.801599999999</v>
      </c>
      <c r="AI686" s="22">
        <v>115.05</v>
      </c>
      <c r="AJ686" s="15">
        <f t="shared" si="332"/>
        <v>19664.345999999998</v>
      </c>
      <c r="AK686" s="20">
        <v>160.19999999999999</v>
      </c>
      <c r="AL686" s="15">
        <f t="shared" si="333"/>
        <v>27381.383999999998</v>
      </c>
      <c r="AM686" s="29">
        <v>1007.3</v>
      </c>
      <c r="AN686" s="15">
        <f t="shared" si="334"/>
        <v>17216.771599999996</v>
      </c>
      <c r="AO686" s="22">
        <v>183.08</v>
      </c>
      <c r="AP686" s="15">
        <f t="shared" si="335"/>
        <v>4603.0888999999997</v>
      </c>
      <c r="AQ686" s="24">
        <f t="shared" si="336"/>
        <v>2.3124000000000002</v>
      </c>
      <c r="AR686" s="24">
        <f t="shared" si="337"/>
        <v>2.3255000000000017</v>
      </c>
      <c r="AS686" s="24">
        <f t="shared" si="338"/>
        <v>1.7846000000000011</v>
      </c>
      <c r="AT686" s="24">
        <f t="shared" si="339"/>
        <v>2.3741000000000021</v>
      </c>
      <c r="AU686" s="24">
        <f t="shared" si="340"/>
        <v>2.4465000000000003</v>
      </c>
      <c r="AV686" s="24">
        <f t="shared" si="341"/>
        <v>1.9186000000000014</v>
      </c>
      <c r="AW686" s="24">
        <f t="shared" si="342"/>
        <v>2.5892000000000017</v>
      </c>
      <c r="AX686" s="24">
        <f t="shared" si="343"/>
        <v>2.0761000000000003</v>
      </c>
      <c r="AY686" s="24"/>
      <c r="AZ686" s="24"/>
      <c r="BA686" s="24"/>
      <c r="BB686" s="24"/>
      <c r="BC686" s="12">
        <v>17.091999999999999</v>
      </c>
      <c r="BD686" s="12">
        <v>25.142499999999998</v>
      </c>
    </row>
    <row r="687" spans="2:56">
      <c r="B687" s="25" t="s">
        <v>219</v>
      </c>
      <c r="C687" s="11">
        <v>36.06</v>
      </c>
      <c r="D687" s="4">
        <f t="shared" si="316"/>
        <v>617.70780000000002</v>
      </c>
      <c r="E687" s="11">
        <v>53</v>
      </c>
      <c r="F687" s="15">
        <f t="shared" si="317"/>
        <v>907.89</v>
      </c>
      <c r="G687" s="11">
        <v>52.86</v>
      </c>
      <c r="H687" s="15">
        <f t="shared" si="318"/>
        <v>905.4917999999999</v>
      </c>
      <c r="I687" s="11">
        <v>39.31</v>
      </c>
      <c r="J687" s="15">
        <f t="shared" si="319"/>
        <v>673.38030000000003</v>
      </c>
      <c r="K687" s="11">
        <v>29.274999999999999</v>
      </c>
      <c r="L687" s="15">
        <f t="shared" si="320"/>
        <v>501.48074999999994</v>
      </c>
      <c r="M687" s="11">
        <v>16.760000000000002</v>
      </c>
      <c r="N687" s="15">
        <f t="shared" si="321"/>
        <v>287.09879999999998</v>
      </c>
      <c r="O687" s="16">
        <v>34.29</v>
      </c>
      <c r="P687" s="15">
        <f t="shared" si="322"/>
        <v>862.08488999999997</v>
      </c>
      <c r="Q687" s="11">
        <v>51.46</v>
      </c>
      <c r="R687" s="15">
        <f t="shared" si="323"/>
        <v>1293.75586</v>
      </c>
      <c r="S687" s="11">
        <v>65.569999999999993</v>
      </c>
      <c r="T687" s="15">
        <f t="shared" si="324"/>
        <v>1648.4953699999996</v>
      </c>
      <c r="U687" s="11">
        <v>52.58</v>
      </c>
      <c r="V687" s="15">
        <f t="shared" si="325"/>
        <v>1321.9137799999999</v>
      </c>
      <c r="W687" s="11">
        <v>75.25</v>
      </c>
      <c r="X687" s="15">
        <f t="shared" si="326"/>
        <v>1891.86025</v>
      </c>
      <c r="Y687" s="11">
        <v>47.8</v>
      </c>
      <c r="Z687" s="15">
        <f t="shared" si="327"/>
        <v>1201.7397999999998</v>
      </c>
      <c r="AA687" s="19">
        <v>83.325999999999993</v>
      </c>
      <c r="AB687" s="15">
        <f t="shared" si="328"/>
        <v>20948.989659999999</v>
      </c>
      <c r="AC687" s="19">
        <v>91.16</v>
      </c>
      <c r="AD687" s="15">
        <f t="shared" si="329"/>
        <v>22918.535599999996</v>
      </c>
      <c r="AE687" s="20">
        <v>75</v>
      </c>
      <c r="AF687" s="15">
        <f t="shared" si="330"/>
        <v>18855.75</v>
      </c>
      <c r="AG687" s="22">
        <v>103.06</v>
      </c>
      <c r="AH687" s="15">
        <f t="shared" si="331"/>
        <v>17654.178</v>
      </c>
      <c r="AI687" s="22">
        <v>114.75</v>
      </c>
      <c r="AJ687" s="15">
        <f t="shared" si="332"/>
        <v>19656.674999999999</v>
      </c>
      <c r="AK687" s="20">
        <v>161.44999999999999</v>
      </c>
      <c r="AL687" s="15">
        <f t="shared" si="333"/>
        <v>27656.384999999995</v>
      </c>
      <c r="AM687" s="29">
        <v>1003.7</v>
      </c>
      <c r="AN687" s="15">
        <f t="shared" si="334"/>
        <v>17193.381000000001</v>
      </c>
      <c r="AO687" s="22">
        <v>175.8</v>
      </c>
      <c r="AP687" s="15">
        <f t="shared" si="335"/>
        <v>4419.7878000000001</v>
      </c>
      <c r="AQ687" s="24">
        <f t="shared" si="336"/>
        <v>2.2744</v>
      </c>
      <c r="AR687" s="24">
        <f t="shared" si="337"/>
        <v>2.2875000000000014</v>
      </c>
      <c r="AS687" s="24">
        <f t="shared" si="338"/>
        <v>1.7861000000000011</v>
      </c>
      <c r="AT687" s="24">
        <f t="shared" si="339"/>
        <v>2.3361000000000018</v>
      </c>
      <c r="AU687" s="24">
        <f t="shared" si="340"/>
        <v>2.4085000000000001</v>
      </c>
      <c r="AV687" s="24">
        <f t="shared" si="341"/>
        <v>1.9201000000000015</v>
      </c>
      <c r="AW687" s="24">
        <f t="shared" si="342"/>
        <v>2.5512000000000015</v>
      </c>
      <c r="AX687" s="24">
        <f t="shared" si="343"/>
        <v>2.0776000000000003</v>
      </c>
      <c r="AY687" s="24"/>
      <c r="AZ687" s="24"/>
      <c r="BA687" s="24"/>
      <c r="BB687" s="24"/>
      <c r="BC687" s="12">
        <v>17.13</v>
      </c>
      <c r="BD687" s="12">
        <v>25.140999999999998</v>
      </c>
    </row>
    <row r="688" spans="2:56">
      <c r="B688" s="25" t="s">
        <v>220</v>
      </c>
      <c r="C688" s="11">
        <v>36.94</v>
      </c>
      <c r="D688" s="4">
        <f t="shared" si="316"/>
        <v>628.07235000000003</v>
      </c>
      <c r="E688" s="11">
        <v>52.85</v>
      </c>
      <c r="F688" s="15">
        <f t="shared" si="317"/>
        <v>898.58212500000013</v>
      </c>
      <c r="G688" s="11">
        <v>53.14</v>
      </c>
      <c r="H688" s="15">
        <f t="shared" si="318"/>
        <v>903.51285000000007</v>
      </c>
      <c r="I688" s="11">
        <v>39.6</v>
      </c>
      <c r="J688" s="15">
        <f t="shared" si="319"/>
        <v>673.29900000000009</v>
      </c>
      <c r="K688" s="11">
        <v>29.285</v>
      </c>
      <c r="L688" s="15">
        <f t="shared" si="320"/>
        <v>497.91821250000004</v>
      </c>
      <c r="M688" s="11">
        <v>17.010000000000002</v>
      </c>
      <c r="N688" s="15">
        <f t="shared" si="321"/>
        <v>289.21252500000003</v>
      </c>
      <c r="O688" s="16">
        <v>34.72</v>
      </c>
      <c r="P688" s="15">
        <f t="shared" si="322"/>
        <v>872.86080000000004</v>
      </c>
      <c r="Q688" s="11">
        <v>52.32</v>
      </c>
      <c r="R688" s="15">
        <f t="shared" si="323"/>
        <v>1315.3248000000001</v>
      </c>
      <c r="S688" s="11">
        <v>65.819999999999993</v>
      </c>
      <c r="T688" s="15">
        <f t="shared" si="324"/>
        <v>1654.7148</v>
      </c>
      <c r="U688" s="11">
        <v>53.91</v>
      </c>
      <c r="V688" s="15">
        <f t="shared" si="325"/>
        <v>1355.2973999999999</v>
      </c>
      <c r="W688" s="11">
        <v>74.28</v>
      </c>
      <c r="X688" s="15">
        <f t="shared" si="326"/>
        <v>1867.3992000000001</v>
      </c>
      <c r="Y688" s="11">
        <v>47.39</v>
      </c>
      <c r="Z688" s="15">
        <f t="shared" si="327"/>
        <v>1191.3846000000001</v>
      </c>
      <c r="AA688" s="19">
        <v>83.388999999999996</v>
      </c>
      <c r="AB688" s="15">
        <f t="shared" si="328"/>
        <v>20963.994600000002</v>
      </c>
      <c r="AC688" s="19">
        <v>91.396000000000001</v>
      </c>
      <c r="AD688" s="15">
        <f t="shared" si="329"/>
        <v>22976.954399999999</v>
      </c>
      <c r="AE688" s="20">
        <v>75</v>
      </c>
      <c r="AF688" s="15">
        <f t="shared" si="330"/>
        <v>18855</v>
      </c>
      <c r="AG688" s="22">
        <v>103.08</v>
      </c>
      <c r="AH688" s="15">
        <f t="shared" si="331"/>
        <v>17526.177</v>
      </c>
      <c r="AI688" s="22">
        <v>114.66</v>
      </c>
      <c r="AJ688" s="15">
        <f t="shared" si="332"/>
        <v>19495.066500000001</v>
      </c>
      <c r="AK688" s="20">
        <v>160.55000000000001</v>
      </c>
      <c r="AL688" s="15">
        <f t="shared" si="333"/>
        <v>27297.513750000002</v>
      </c>
      <c r="AM688" s="29">
        <v>1015.1</v>
      </c>
      <c r="AN688" s="15">
        <f t="shared" si="334"/>
        <v>17259.23775</v>
      </c>
      <c r="AO688" s="22">
        <v>179.9</v>
      </c>
      <c r="AP688" s="15">
        <f t="shared" si="335"/>
        <v>4522.6860000000006</v>
      </c>
      <c r="AQ688" s="24">
        <f t="shared" si="336"/>
        <v>2.4018999999999977</v>
      </c>
      <c r="AR688" s="24">
        <f t="shared" si="337"/>
        <v>2.4149999999999991</v>
      </c>
      <c r="AS688" s="24">
        <f t="shared" si="338"/>
        <v>1.7870999999999988</v>
      </c>
      <c r="AT688" s="24">
        <f t="shared" si="339"/>
        <v>2.4635999999999996</v>
      </c>
      <c r="AU688" s="24">
        <f t="shared" si="340"/>
        <v>2.5359999999999978</v>
      </c>
      <c r="AV688" s="24">
        <f t="shared" si="341"/>
        <v>1.9210999999999991</v>
      </c>
      <c r="AW688" s="24">
        <f t="shared" si="342"/>
        <v>2.6786999999999992</v>
      </c>
      <c r="AX688" s="24">
        <f t="shared" si="343"/>
        <v>2.078599999999998</v>
      </c>
      <c r="AY688" s="24"/>
      <c r="AZ688" s="24"/>
      <c r="BA688" s="24"/>
      <c r="BB688" s="24"/>
      <c r="BC688" s="12">
        <v>17.002500000000001</v>
      </c>
      <c r="BD688" s="12">
        <v>25.14</v>
      </c>
    </row>
    <row r="689" spans="2:56">
      <c r="B689" s="25" t="s">
        <v>221</v>
      </c>
      <c r="C689" s="11">
        <v>36.4</v>
      </c>
      <c r="D689" s="4">
        <f t="shared" si="316"/>
        <v>622.31259999999997</v>
      </c>
      <c r="E689" s="11">
        <v>52.58</v>
      </c>
      <c r="F689" s="15">
        <f t="shared" si="317"/>
        <v>898.93396999999993</v>
      </c>
      <c r="G689" s="11">
        <v>52.37</v>
      </c>
      <c r="H689" s="15">
        <f t="shared" si="318"/>
        <v>895.34370499999989</v>
      </c>
      <c r="I689" s="11">
        <v>39.619999999999997</v>
      </c>
      <c r="J689" s="15">
        <f t="shared" si="319"/>
        <v>677.36332999999991</v>
      </c>
      <c r="K689" s="11">
        <v>29.15</v>
      </c>
      <c r="L689" s="15">
        <f t="shared" si="320"/>
        <v>498.36297499999995</v>
      </c>
      <c r="M689" s="11">
        <v>17</v>
      </c>
      <c r="N689" s="15">
        <f t="shared" si="321"/>
        <v>290.64049999999997</v>
      </c>
      <c r="O689" s="16">
        <v>33.950000000000003</v>
      </c>
      <c r="P689" s="15">
        <f t="shared" si="322"/>
        <v>855.14957500000003</v>
      </c>
      <c r="Q689" s="11">
        <v>53.335000000000001</v>
      </c>
      <c r="R689" s="15">
        <f t="shared" si="323"/>
        <v>1343.4286474999999</v>
      </c>
      <c r="S689" s="11">
        <v>66.209999999999994</v>
      </c>
      <c r="T689" s="15">
        <f t="shared" si="324"/>
        <v>1667.7305849999998</v>
      </c>
      <c r="U689" s="11">
        <v>54.54</v>
      </c>
      <c r="V689" s="15">
        <f t="shared" si="325"/>
        <v>1373.7807899999998</v>
      </c>
      <c r="W689" s="11">
        <v>73.77</v>
      </c>
      <c r="X689" s="15">
        <f t="shared" si="326"/>
        <v>1858.1556449999998</v>
      </c>
      <c r="Y689" s="11">
        <v>47.12</v>
      </c>
      <c r="Z689" s="15">
        <f t="shared" si="327"/>
        <v>1186.8821199999998</v>
      </c>
      <c r="AA689" s="19">
        <v>83.415999999999997</v>
      </c>
      <c r="AB689" s="15">
        <f t="shared" si="328"/>
        <v>21011.239159999997</v>
      </c>
      <c r="AC689" s="19">
        <v>91.745999999999995</v>
      </c>
      <c r="AD689" s="15">
        <f t="shared" si="329"/>
        <v>23109.441209999997</v>
      </c>
      <c r="AE689" s="20">
        <v>75</v>
      </c>
      <c r="AF689" s="15">
        <f t="shared" si="330"/>
        <v>18891.375</v>
      </c>
      <c r="AG689" s="22">
        <v>103.39</v>
      </c>
      <c r="AH689" s="15">
        <f t="shared" si="331"/>
        <v>17676.071349999998</v>
      </c>
      <c r="AI689" s="22">
        <v>114.57</v>
      </c>
      <c r="AJ689" s="15">
        <f t="shared" si="332"/>
        <v>19587.460049999998</v>
      </c>
      <c r="AK689" s="20">
        <v>159.44999999999999</v>
      </c>
      <c r="AL689" s="15">
        <f t="shared" si="333"/>
        <v>27260.369249999996</v>
      </c>
      <c r="AM689" s="29">
        <v>1008.6</v>
      </c>
      <c r="AN689" s="15">
        <f t="shared" si="334"/>
        <v>17243.529899999998</v>
      </c>
      <c r="AO689" s="22">
        <v>170.46</v>
      </c>
      <c r="AP689" s="15">
        <f t="shared" si="335"/>
        <v>4293.6317099999997</v>
      </c>
      <c r="AQ689" s="24">
        <f t="shared" si="336"/>
        <v>2.3079000000000001</v>
      </c>
      <c r="AR689" s="24">
        <f t="shared" si="337"/>
        <v>2.3210000000000015</v>
      </c>
      <c r="AS689" s="24">
        <f t="shared" si="338"/>
        <v>1.7386000000000017</v>
      </c>
      <c r="AT689" s="24">
        <f t="shared" si="339"/>
        <v>2.3696000000000019</v>
      </c>
      <c r="AU689" s="24">
        <f t="shared" si="340"/>
        <v>2.4420000000000002</v>
      </c>
      <c r="AV689" s="24">
        <f t="shared" si="341"/>
        <v>1.872600000000002</v>
      </c>
      <c r="AW689" s="24">
        <f t="shared" si="342"/>
        <v>2.5847000000000016</v>
      </c>
      <c r="AX689" s="24">
        <f t="shared" si="343"/>
        <v>2.0301000000000009</v>
      </c>
      <c r="AY689" s="24"/>
      <c r="AZ689" s="24"/>
      <c r="BA689" s="24"/>
      <c r="BB689" s="24"/>
      <c r="BC689" s="12">
        <v>17.096499999999999</v>
      </c>
      <c r="BD689" s="12">
        <v>25.188499999999998</v>
      </c>
    </row>
    <row r="690" spans="2:56">
      <c r="B690" s="25" t="s">
        <v>222</v>
      </c>
      <c r="C690" s="11">
        <v>35.96</v>
      </c>
      <c r="D690" s="4">
        <f t="shared" si="316"/>
        <v>618.4760399999999</v>
      </c>
      <c r="E690" s="11">
        <v>52.34</v>
      </c>
      <c r="F690" s="15">
        <f t="shared" si="317"/>
        <v>900.19565999999998</v>
      </c>
      <c r="G690" s="11">
        <v>51.79</v>
      </c>
      <c r="H690" s="15">
        <f t="shared" si="318"/>
        <v>890.73620999999991</v>
      </c>
      <c r="I690" s="11">
        <v>38.93</v>
      </c>
      <c r="J690" s="15">
        <f t="shared" si="319"/>
        <v>669.55706999999995</v>
      </c>
      <c r="K690" s="11">
        <v>29.085000000000001</v>
      </c>
      <c r="L690" s="15">
        <f t="shared" si="320"/>
        <v>500.23291499999993</v>
      </c>
      <c r="M690" s="11">
        <v>16.579999999999998</v>
      </c>
      <c r="N690" s="15">
        <f t="shared" si="321"/>
        <v>285.15941999999995</v>
      </c>
      <c r="O690" s="16">
        <v>33.79</v>
      </c>
      <c r="P690" s="15">
        <f t="shared" si="322"/>
        <v>852.31895999999995</v>
      </c>
      <c r="Q690" s="11">
        <v>51.83</v>
      </c>
      <c r="R690" s="15">
        <f t="shared" si="323"/>
        <v>1307.3599199999999</v>
      </c>
      <c r="S690" s="11">
        <v>64.23</v>
      </c>
      <c r="T690" s="15">
        <f t="shared" si="324"/>
        <v>1620.1375200000002</v>
      </c>
      <c r="U690" s="11">
        <v>53</v>
      </c>
      <c r="V690" s="15">
        <f t="shared" si="325"/>
        <v>1336.8720000000001</v>
      </c>
      <c r="W690" s="11">
        <v>73.739999999999995</v>
      </c>
      <c r="X690" s="15">
        <f t="shared" si="326"/>
        <v>1860.01776</v>
      </c>
      <c r="Y690" s="11">
        <v>46.22</v>
      </c>
      <c r="Z690" s="15">
        <f t="shared" si="327"/>
        <v>1165.85328</v>
      </c>
      <c r="AA690" s="19">
        <v>83.126000000000005</v>
      </c>
      <c r="AB690" s="15">
        <f t="shared" si="328"/>
        <v>20967.702240000002</v>
      </c>
      <c r="AC690" s="19">
        <v>92.206000000000003</v>
      </c>
      <c r="AD690" s="15">
        <f t="shared" si="329"/>
        <v>23258.041440000001</v>
      </c>
      <c r="AE690" s="20">
        <v>75</v>
      </c>
      <c r="AF690" s="15">
        <f t="shared" si="330"/>
        <v>18918</v>
      </c>
      <c r="AG690" s="22">
        <v>103.59</v>
      </c>
      <c r="AH690" s="15">
        <f t="shared" si="331"/>
        <v>17816.444100000001</v>
      </c>
      <c r="AI690" s="22">
        <v>114.15</v>
      </c>
      <c r="AJ690" s="15">
        <f t="shared" si="332"/>
        <v>19632.658499999998</v>
      </c>
      <c r="AK690" s="20">
        <v>158.44999999999999</v>
      </c>
      <c r="AL690" s="15">
        <f t="shared" si="333"/>
        <v>27251.815499999993</v>
      </c>
      <c r="AM690" s="29">
        <v>993.6</v>
      </c>
      <c r="AN690" s="15">
        <f t="shared" si="334"/>
        <v>17088.9264</v>
      </c>
      <c r="AO690" s="22">
        <v>164.7</v>
      </c>
      <c r="AP690" s="15">
        <f t="shared" si="335"/>
        <v>4154.3927999999996</v>
      </c>
      <c r="AQ690" s="24">
        <f t="shared" si="336"/>
        <v>2.2054000000000009</v>
      </c>
      <c r="AR690" s="24">
        <f t="shared" si="337"/>
        <v>2.2185000000000024</v>
      </c>
      <c r="AS690" s="24">
        <f t="shared" si="338"/>
        <v>1.7030999999999992</v>
      </c>
      <c r="AT690" s="24">
        <f t="shared" si="339"/>
        <v>2.2671000000000028</v>
      </c>
      <c r="AU690" s="24">
        <f t="shared" si="340"/>
        <v>2.339500000000001</v>
      </c>
      <c r="AV690" s="24">
        <f t="shared" si="341"/>
        <v>1.8370999999999995</v>
      </c>
      <c r="AW690" s="24">
        <f t="shared" si="342"/>
        <v>2.4822000000000024</v>
      </c>
      <c r="AX690" s="24">
        <f t="shared" si="343"/>
        <v>1.9945999999999984</v>
      </c>
      <c r="AY690" s="24"/>
      <c r="AZ690" s="24"/>
      <c r="BA690" s="24"/>
      <c r="BB690" s="24"/>
      <c r="BC690" s="12">
        <v>17.198999999999998</v>
      </c>
      <c r="BD690" s="12">
        <v>25.224</v>
      </c>
    </row>
    <row r="691" spans="2:56">
      <c r="B691" s="25" t="s">
        <v>223</v>
      </c>
      <c r="C691" s="11">
        <v>36.119999999999997</v>
      </c>
      <c r="D691" s="4">
        <f t="shared" si="316"/>
        <v>619.25933999999995</v>
      </c>
      <c r="E691" s="11">
        <v>52.97</v>
      </c>
      <c r="F691" s="15">
        <f t="shared" si="317"/>
        <v>908.14416500000004</v>
      </c>
      <c r="G691" s="11">
        <v>51.52</v>
      </c>
      <c r="H691" s="15">
        <f t="shared" si="318"/>
        <v>883.28464000000008</v>
      </c>
      <c r="I691" s="11">
        <v>39.25</v>
      </c>
      <c r="J691" s="15">
        <f t="shared" si="319"/>
        <v>672.92162500000006</v>
      </c>
      <c r="K691" s="11">
        <v>29.32</v>
      </c>
      <c r="L691" s="15">
        <f t="shared" si="320"/>
        <v>502.67674000000005</v>
      </c>
      <c r="M691" s="11">
        <v>16.37</v>
      </c>
      <c r="N691" s="15">
        <f t="shared" si="321"/>
        <v>280.65546500000005</v>
      </c>
      <c r="O691" s="16">
        <v>33.5</v>
      </c>
      <c r="P691" s="15">
        <f t="shared" si="322"/>
        <v>843.44624999999996</v>
      </c>
      <c r="Q691" s="11">
        <v>51.78</v>
      </c>
      <c r="R691" s="15">
        <f t="shared" si="323"/>
        <v>1303.6909499999999</v>
      </c>
      <c r="S691" s="11">
        <v>63.59</v>
      </c>
      <c r="T691" s="15">
        <f t="shared" si="324"/>
        <v>1601.037225</v>
      </c>
      <c r="U691" s="11">
        <v>52.9</v>
      </c>
      <c r="V691" s="15">
        <f t="shared" si="325"/>
        <v>1331.8897499999998</v>
      </c>
      <c r="W691" s="11">
        <v>72.63</v>
      </c>
      <c r="X691" s="15">
        <f t="shared" si="326"/>
        <v>1828.6418249999997</v>
      </c>
      <c r="Y691" s="11">
        <v>45.95</v>
      </c>
      <c r="Z691" s="15">
        <f t="shared" si="327"/>
        <v>1156.906125</v>
      </c>
      <c r="AA691" s="19">
        <v>83.213999999999999</v>
      </c>
      <c r="AB691" s="15">
        <f t="shared" si="328"/>
        <v>20951.204849999998</v>
      </c>
      <c r="AC691" s="19">
        <v>92.549000000000007</v>
      </c>
      <c r="AD691" s="15">
        <f t="shared" si="329"/>
        <v>23301.524475000002</v>
      </c>
      <c r="AE691" s="20">
        <v>77</v>
      </c>
      <c r="AF691" s="15">
        <f t="shared" si="330"/>
        <v>19386.674999999999</v>
      </c>
      <c r="AG691" s="22">
        <v>103.8</v>
      </c>
      <c r="AH691" s="15">
        <f t="shared" si="331"/>
        <v>17795.991000000002</v>
      </c>
      <c r="AI691" s="22">
        <v>113.9</v>
      </c>
      <c r="AJ691" s="15">
        <f t="shared" si="332"/>
        <v>19527.585500000001</v>
      </c>
      <c r="AK691" s="20">
        <v>158.44999999999999</v>
      </c>
      <c r="AL691" s="15">
        <f t="shared" si="333"/>
        <v>27165.46025</v>
      </c>
      <c r="AM691" s="29">
        <v>990.7</v>
      </c>
      <c r="AN691" s="15">
        <f t="shared" si="334"/>
        <v>16985.05615</v>
      </c>
      <c r="AO691" s="22">
        <v>163.55000000000001</v>
      </c>
      <c r="AP691" s="15">
        <f t="shared" si="335"/>
        <v>4117.7801250000002</v>
      </c>
      <c r="AQ691" s="24">
        <f t="shared" si="336"/>
        <v>2.2598999999999982</v>
      </c>
      <c r="AR691" s="24">
        <f t="shared" si="337"/>
        <v>2.2729999999999997</v>
      </c>
      <c r="AS691" s="24">
        <f t="shared" si="338"/>
        <v>1.7496000000000009</v>
      </c>
      <c r="AT691" s="24">
        <f t="shared" si="339"/>
        <v>2.3216000000000001</v>
      </c>
      <c r="AU691" s="24">
        <f t="shared" si="340"/>
        <v>2.3939999999999984</v>
      </c>
      <c r="AV691" s="24">
        <f t="shared" si="341"/>
        <v>1.8836000000000013</v>
      </c>
      <c r="AW691" s="24">
        <f t="shared" si="342"/>
        <v>2.5366999999999997</v>
      </c>
      <c r="AX691" s="24">
        <f t="shared" si="343"/>
        <v>2.0411000000000001</v>
      </c>
      <c r="AY691" s="24"/>
      <c r="AZ691" s="24"/>
      <c r="BA691" s="24"/>
      <c r="BB691" s="24"/>
      <c r="BC691" s="12">
        <v>17.144500000000001</v>
      </c>
      <c r="BD691" s="12">
        <v>25.177499999999998</v>
      </c>
    </row>
    <row r="692" spans="2:56">
      <c r="B692" s="25" t="s">
        <v>224</v>
      </c>
      <c r="C692" s="11">
        <v>37.89</v>
      </c>
      <c r="D692" s="4">
        <f t="shared" si="316"/>
        <v>653.22360000000003</v>
      </c>
      <c r="E692" s="11">
        <v>53.13</v>
      </c>
      <c r="F692" s="15">
        <f t="shared" si="317"/>
        <v>915.96120000000019</v>
      </c>
      <c r="G692" s="11">
        <v>53.07</v>
      </c>
      <c r="H692" s="15">
        <f t="shared" si="318"/>
        <v>914.92680000000007</v>
      </c>
      <c r="I692" s="11">
        <v>39.67</v>
      </c>
      <c r="J692" s="15">
        <f t="shared" si="319"/>
        <v>683.91080000000011</v>
      </c>
      <c r="K692" s="11">
        <v>29.5</v>
      </c>
      <c r="L692" s="15">
        <f t="shared" si="320"/>
        <v>508.58000000000004</v>
      </c>
      <c r="M692" s="11">
        <v>16.760000000000002</v>
      </c>
      <c r="N692" s="15">
        <f t="shared" si="321"/>
        <v>288.94240000000008</v>
      </c>
      <c r="O692" s="16">
        <v>34.034999999999997</v>
      </c>
      <c r="P692" s="15">
        <f t="shared" si="322"/>
        <v>858.19252499999993</v>
      </c>
      <c r="Q692" s="11">
        <v>53.12</v>
      </c>
      <c r="R692" s="15">
        <f t="shared" si="323"/>
        <v>1339.4207999999999</v>
      </c>
      <c r="S692" s="11">
        <v>66.28</v>
      </c>
      <c r="T692" s="15">
        <f t="shared" si="324"/>
        <v>1671.2501999999999</v>
      </c>
      <c r="U692" s="11">
        <v>53.91</v>
      </c>
      <c r="V692" s="15">
        <f t="shared" si="325"/>
        <v>1359.3406499999999</v>
      </c>
      <c r="W692" s="11">
        <v>74.760000000000005</v>
      </c>
      <c r="X692" s="15">
        <f t="shared" si="326"/>
        <v>1885.0734000000002</v>
      </c>
      <c r="Y692" s="11">
        <v>48.33</v>
      </c>
      <c r="Z692" s="15">
        <f t="shared" si="327"/>
        <v>1218.64095</v>
      </c>
      <c r="AA692" s="19">
        <v>83.254000000000005</v>
      </c>
      <c r="AB692" s="15">
        <f t="shared" si="328"/>
        <v>20992.496100000004</v>
      </c>
      <c r="AC692" s="19">
        <v>92.805999999999997</v>
      </c>
      <c r="AD692" s="15">
        <f t="shared" si="329"/>
        <v>23401.032899999998</v>
      </c>
      <c r="AE692" s="20">
        <v>77</v>
      </c>
      <c r="AF692" s="15">
        <f t="shared" si="330"/>
        <v>19415.55</v>
      </c>
      <c r="AG692" s="22">
        <v>103.76</v>
      </c>
      <c r="AH692" s="15">
        <f t="shared" si="331"/>
        <v>17888.224000000002</v>
      </c>
      <c r="AI692" s="22">
        <v>114.18</v>
      </c>
      <c r="AJ692" s="15">
        <f t="shared" si="332"/>
        <v>19684.632000000005</v>
      </c>
      <c r="AK692" s="20">
        <v>159.44999999999999</v>
      </c>
      <c r="AL692" s="15">
        <f t="shared" si="333"/>
        <v>27489.18</v>
      </c>
      <c r="AM692" s="29">
        <v>990.6</v>
      </c>
      <c r="AN692" s="15">
        <f t="shared" si="334"/>
        <v>17077.944000000003</v>
      </c>
      <c r="AO692" s="22">
        <v>165.15</v>
      </c>
      <c r="AP692" s="15">
        <f t="shared" si="335"/>
        <v>4164.2572500000006</v>
      </c>
      <c r="AQ692" s="24">
        <f t="shared" si="336"/>
        <v>2.164399999999997</v>
      </c>
      <c r="AR692" s="24">
        <f t="shared" si="337"/>
        <v>2.1774999999999984</v>
      </c>
      <c r="AS692" s="24">
        <f t="shared" si="338"/>
        <v>1.7120999999999995</v>
      </c>
      <c r="AT692" s="24">
        <f t="shared" si="339"/>
        <v>2.2260999999999989</v>
      </c>
      <c r="AU692" s="24">
        <f t="shared" si="340"/>
        <v>2.2984999999999971</v>
      </c>
      <c r="AV692" s="24">
        <f t="shared" si="341"/>
        <v>1.8460999999999999</v>
      </c>
      <c r="AW692" s="24">
        <f t="shared" si="342"/>
        <v>2.4411999999999985</v>
      </c>
      <c r="AX692" s="24">
        <f t="shared" si="343"/>
        <v>2.0035999999999987</v>
      </c>
      <c r="AY692" s="24"/>
      <c r="AZ692" s="24"/>
      <c r="BA692" s="24"/>
      <c r="BB692" s="24"/>
      <c r="BC692" s="12">
        <v>17.240000000000002</v>
      </c>
      <c r="BD692" s="12">
        <v>25.215</v>
      </c>
    </row>
    <row r="693" spans="2:56">
      <c r="B693" s="25" t="s">
        <v>225</v>
      </c>
      <c r="C693" s="11">
        <v>37.25</v>
      </c>
      <c r="D693" s="4">
        <f t="shared" si="316"/>
        <v>642.97225000000014</v>
      </c>
      <c r="E693" s="11">
        <v>53.31</v>
      </c>
      <c r="F693" s="15">
        <f t="shared" si="317"/>
        <v>920.1839100000002</v>
      </c>
      <c r="G693" s="11">
        <v>54.62</v>
      </c>
      <c r="H693" s="15">
        <f t="shared" si="318"/>
        <v>942.79582000000016</v>
      </c>
      <c r="I693" s="11">
        <v>39.630000000000003</v>
      </c>
      <c r="J693" s="15">
        <f t="shared" si="319"/>
        <v>684.05343000000016</v>
      </c>
      <c r="K693" s="11">
        <v>30.045000000000002</v>
      </c>
      <c r="L693" s="15">
        <f t="shared" si="320"/>
        <v>518.60674500000016</v>
      </c>
      <c r="M693" s="11">
        <v>16.71</v>
      </c>
      <c r="N693" s="15">
        <f t="shared" si="321"/>
        <v>288.43131000000005</v>
      </c>
      <c r="O693" s="16">
        <v>33.68</v>
      </c>
      <c r="P693" s="15">
        <f t="shared" si="322"/>
        <v>847.7256000000001</v>
      </c>
      <c r="Q693" s="11">
        <v>53.704999999999998</v>
      </c>
      <c r="R693" s="15">
        <f t="shared" si="323"/>
        <v>1351.75485</v>
      </c>
      <c r="S693" s="11">
        <v>64.819999999999993</v>
      </c>
      <c r="T693" s="15">
        <f t="shared" si="324"/>
        <v>1631.5193999999999</v>
      </c>
      <c r="U693" s="11">
        <v>52.93</v>
      </c>
      <c r="V693" s="15">
        <f t="shared" si="325"/>
        <v>1332.2481</v>
      </c>
      <c r="W693" s="11">
        <v>74.5</v>
      </c>
      <c r="X693" s="15">
        <f t="shared" si="326"/>
        <v>1875.1650000000002</v>
      </c>
      <c r="Y693" s="11">
        <v>48.5</v>
      </c>
      <c r="Z693" s="15">
        <f t="shared" si="327"/>
        <v>1220.7450000000001</v>
      </c>
      <c r="AA693" s="19">
        <v>83.418999999999997</v>
      </c>
      <c r="AB693" s="15">
        <f t="shared" si="328"/>
        <v>20996.562300000001</v>
      </c>
      <c r="AC693" s="19">
        <v>92.825000000000003</v>
      </c>
      <c r="AD693" s="15">
        <f t="shared" si="329"/>
        <v>23364.052500000002</v>
      </c>
      <c r="AE693" s="20">
        <v>77</v>
      </c>
      <c r="AF693" s="15">
        <f t="shared" si="330"/>
        <v>19380.900000000001</v>
      </c>
      <c r="AG693" s="22">
        <v>103.73</v>
      </c>
      <c r="AH693" s="15">
        <f t="shared" si="331"/>
        <v>17904.835300000006</v>
      </c>
      <c r="AI693" s="22">
        <v>114.47</v>
      </c>
      <c r="AJ693" s="15">
        <f t="shared" si="332"/>
        <v>19758.666700000002</v>
      </c>
      <c r="AK693" s="20">
        <v>160.69999999999999</v>
      </c>
      <c r="AL693" s="15">
        <f t="shared" si="333"/>
        <v>27738.427000000003</v>
      </c>
      <c r="AM693" s="29">
        <v>992.3</v>
      </c>
      <c r="AN693" s="15">
        <f t="shared" si="334"/>
        <v>17128.090300000003</v>
      </c>
      <c r="AO693" s="22">
        <v>164</v>
      </c>
      <c r="AP693" s="15">
        <f t="shared" si="335"/>
        <v>4127.88</v>
      </c>
      <c r="AQ693" s="24">
        <f t="shared" si="336"/>
        <v>2.1433999999999962</v>
      </c>
      <c r="AR693" s="24">
        <f t="shared" si="337"/>
        <v>2.1564999999999976</v>
      </c>
      <c r="AS693" s="24">
        <f t="shared" si="338"/>
        <v>1.7570999999999977</v>
      </c>
      <c r="AT693" s="24">
        <f t="shared" si="339"/>
        <v>2.2050999999999981</v>
      </c>
      <c r="AU693" s="24">
        <f t="shared" si="340"/>
        <v>2.2774999999999963</v>
      </c>
      <c r="AV693" s="24">
        <f t="shared" si="341"/>
        <v>1.891099999999998</v>
      </c>
      <c r="AW693" s="24">
        <f t="shared" si="342"/>
        <v>2.4201999999999977</v>
      </c>
      <c r="AX693" s="24">
        <f t="shared" si="343"/>
        <v>2.0485999999999969</v>
      </c>
      <c r="AY693" s="24"/>
      <c r="AZ693" s="24"/>
      <c r="BA693" s="24"/>
      <c r="BB693" s="24"/>
      <c r="BC693" s="12">
        <v>17.261000000000003</v>
      </c>
      <c r="BD693" s="12">
        <v>25.17</v>
      </c>
    </row>
    <row r="694" spans="2:56">
      <c r="B694" s="25" t="s">
        <v>226</v>
      </c>
      <c r="C694" s="11">
        <v>37.270000000000003</v>
      </c>
      <c r="D694" s="4">
        <f t="shared" si="316"/>
        <v>642.85159500000009</v>
      </c>
      <c r="E694" s="11">
        <v>53.7</v>
      </c>
      <c r="F694" s="15">
        <f t="shared" si="317"/>
        <v>926.24445000000003</v>
      </c>
      <c r="G694" s="11">
        <v>54.15</v>
      </c>
      <c r="H694" s="15">
        <f t="shared" si="318"/>
        <v>934.00627499999996</v>
      </c>
      <c r="I694" s="11">
        <v>39.51</v>
      </c>
      <c r="J694" s="15">
        <f t="shared" si="319"/>
        <v>681.48823499999992</v>
      </c>
      <c r="K694" s="11">
        <v>32.35</v>
      </c>
      <c r="L694" s="15">
        <f t="shared" si="320"/>
        <v>557.98897499999998</v>
      </c>
      <c r="M694" s="11">
        <v>16.420000000000002</v>
      </c>
      <c r="N694" s="15">
        <f t="shared" si="321"/>
        <v>283.22037</v>
      </c>
      <c r="O694" s="16">
        <v>32.950000000000003</v>
      </c>
      <c r="P694" s="15">
        <f t="shared" si="322"/>
        <v>831.377925</v>
      </c>
      <c r="Q694" s="11">
        <v>52.445</v>
      </c>
      <c r="R694" s="15">
        <f t="shared" si="323"/>
        <v>1323.2660174999999</v>
      </c>
      <c r="S694" s="11">
        <v>63.74</v>
      </c>
      <c r="T694" s="15">
        <f t="shared" si="324"/>
        <v>1608.2558099999999</v>
      </c>
      <c r="U694" s="11">
        <v>51.88</v>
      </c>
      <c r="V694" s="15">
        <f t="shared" si="325"/>
        <v>1309.0102199999999</v>
      </c>
      <c r="W694" s="11">
        <v>74.23</v>
      </c>
      <c r="X694" s="15">
        <f t="shared" si="326"/>
        <v>1872.9342449999999</v>
      </c>
      <c r="Y694" s="11">
        <v>47.58</v>
      </c>
      <c r="Z694" s="15">
        <f t="shared" si="327"/>
        <v>1200.5147699999998</v>
      </c>
      <c r="AA694" s="19">
        <v>83.384</v>
      </c>
      <c r="AB694" s="15">
        <f t="shared" si="328"/>
        <v>21039.033959999997</v>
      </c>
      <c r="AC694" s="19">
        <v>92.805000000000007</v>
      </c>
      <c r="AD694" s="15">
        <f t="shared" si="329"/>
        <v>23416.093574999999</v>
      </c>
      <c r="AE694" s="20">
        <v>77</v>
      </c>
      <c r="AF694" s="15">
        <f t="shared" si="330"/>
        <v>19428.254999999997</v>
      </c>
      <c r="AG694" s="22">
        <v>103.67</v>
      </c>
      <c r="AH694" s="15">
        <f t="shared" si="331"/>
        <v>17881.519949999998</v>
      </c>
      <c r="AI694" s="22">
        <v>115.53</v>
      </c>
      <c r="AJ694" s="15">
        <f t="shared" si="332"/>
        <v>19927.192050000001</v>
      </c>
      <c r="AK694" s="20">
        <v>158.94999999999999</v>
      </c>
      <c r="AL694" s="15">
        <f t="shared" si="333"/>
        <v>27416.490749999997</v>
      </c>
      <c r="AM694" s="29">
        <v>1007.3</v>
      </c>
      <c r="AN694" s="15">
        <f t="shared" si="334"/>
        <v>17374.414049999999</v>
      </c>
      <c r="AO694" s="22">
        <v>174.4</v>
      </c>
      <c r="AP694" s="15">
        <f t="shared" si="335"/>
        <v>4400.3735999999999</v>
      </c>
      <c r="AQ694" s="24">
        <f t="shared" si="336"/>
        <v>2.155899999999999</v>
      </c>
      <c r="AR694" s="24">
        <f t="shared" si="337"/>
        <v>2.1690000000000005</v>
      </c>
      <c r="AS694" s="24">
        <f t="shared" si="338"/>
        <v>1.6956000000000024</v>
      </c>
      <c r="AT694" s="24">
        <f t="shared" si="339"/>
        <v>2.2176000000000009</v>
      </c>
      <c r="AU694" s="24">
        <f t="shared" si="340"/>
        <v>2.2899999999999991</v>
      </c>
      <c r="AV694" s="24">
        <f t="shared" si="341"/>
        <v>1.8296000000000028</v>
      </c>
      <c r="AW694" s="24">
        <f t="shared" si="342"/>
        <v>2.4327000000000005</v>
      </c>
      <c r="AX694" s="24">
        <f t="shared" si="343"/>
        <v>1.9871000000000016</v>
      </c>
      <c r="AY694" s="24"/>
      <c r="AZ694" s="24"/>
      <c r="BA694" s="24"/>
      <c r="BB694" s="24"/>
      <c r="BC694" s="12">
        <v>17.2485</v>
      </c>
      <c r="BD694" s="12">
        <v>25.231499999999997</v>
      </c>
    </row>
    <row r="695" spans="2:56">
      <c r="B695" s="25" t="s">
        <v>227</v>
      </c>
      <c r="C695" s="11">
        <v>36.53</v>
      </c>
      <c r="D695" s="4">
        <f t="shared" si="316"/>
        <v>639.27499999999998</v>
      </c>
      <c r="E695" s="11">
        <v>53.12</v>
      </c>
      <c r="F695" s="15">
        <f t="shared" si="317"/>
        <v>929.59999999999991</v>
      </c>
      <c r="G695" s="11">
        <v>52.11</v>
      </c>
      <c r="H695" s="15">
        <f t="shared" si="318"/>
        <v>911.92499999999995</v>
      </c>
      <c r="I695" s="11">
        <v>38.75</v>
      </c>
      <c r="J695" s="15">
        <f t="shared" si="319"/>
        <v>678.125</v>
      </c>
      <c r="K695" s="11">
        <v>31.25</v>
      </c>
      <c r="L695" s="15">
        <f t="shared" si="320"/>
        <v>546.875</v>
      </c>
      <c r="M695" s="11">
        <v>15.97</v>
      </c>
      <c r="N695" s="15">
        <f t="shared" si="321"/>
        <v>279.47500000000002</v>
      </c>
      <c r="O695" s="16">
        <v>32.409999999999997</v>
      </c>
      <c r="P695" s="15">
        <f t="shared" si="322"/>
        <v>824.5266049999999</v>
      </c>
      <c r="Q695" s="11">
        <v>51</v>
      </c>
      <c r="R695" s="15">
        <f t="shared" si="323"/>
        <v>1297.4655</v>
      </c>
      <c r="S695" s="11">
        <v>61.75</v>
      </c>
      <c r="T695" s="15">
        <f t="shared" si="324"/>
        <v>1570.950875</v>
      </c>
      <c r="U695" s="11">
        <v>51.47</v>
      </c>
      <c r="V695" s="15">
        <f t="shared" si="325"/>
        <v>1309.4225349999999</v>
      </c>
      <c r="W695" s="11">
        <v>72.3</v>
      </c>
      <c r="X695" s="15">
        <f t="shared" si="326"/>
        <v>1839.34815</v>
      </c>
      <c r="Y695" s="11">
        <v>45.96</v>
      </c>
      <c r="Z695" s="15">
        <f t="shared" si="327"/>
        <v>1169.2453800000001</v>
      </c>
      <c r="AA695" s="19">
        <v>83.593999999999994</v>
      </c>
      <c r="AB695" s="15">
        <f t="shared" si="328"/>
        <v>21266.731569999996</v>
      </c>
      <c r="AC695" s="19">
        <v>93.224000000000004</v>
      </c>
      <c r="AD695" s="15">
        <f t="shared" si="329"/>
        <v>23716.651720000002</v>
      </c>
      <c r="AE695" s="20">
        <v>77</v>
      </c>
      <c r="AF695" s="15">
        <f t="shared" si="330"/>
        <v>19589.185000000001</v>
      </c>
      <c r="AG695" s="22">
        <v>103.7</v>
      </c>
      <c r="AH695" s="15">
        <f t="shared" si="331"/>
        <v>18147.5</v>
      </c>
      <c r="AI695" s="22">
        <v>116.59</v>
      </c>
      <c r="AJ695" s="15">
        <f t="shared" si="332"/>
        <v>20403.25</v>
      </c>
      <c r="AK695" s="20">
        <v>159.69999999999999</v>
      </c>
      <c r="AL695" s="15">
        <f t="shared" si="333"/>
        <v>27947.5</v>
      </c>
      <c r="AM695" s="29">
        <v>999</v>
      </c>
      <c r="AN695" s="15">
        <f t="shared" si="334"/>
        <v>17482.5</v>
      </c>
      <c r="AO695" s="22">
        <v>175.1</v>
      </c>
      <c r="AP695" s="15">
        <f t="shared" si="335"/>
        <v>4454.6315500000001</v>
      </c>
      <c r="AQ695" s="24">
        <f t="shared" si="336"/>
        <v>1.904399999999999</v>
      </c>
      <c r="AR695" s="24">
        <f t="shared" si="337"/>
        <v>1.9175000000000004</v>
      </c>
      <c r="AS695" s="24">
        <f t="shared" si="338"/>
        <v>1.4865999999999993</v>
      </c>
      <c r="AT695" s="24">
        <f t="shared" si="339"/>
        <v>1.9661000000000008</v>
      </c>
      <c r="AU695" s="24">
        <f t="shared" si="340"/>
        <v>2.0384999999999991</v>
      </c>
      <c r="AV695" s="24">
        <f t="shared" si="341"/>
        <v>1.6205999999999996</v>
      </c>
      <c r="AW695" s="24">
        <f t="shared" si="342"/>
        <v>2.1812000000000005</v>
      </c>
      <c r="AX695" s="24">
        <f t="shared" si="343"/>
        <v>1.7780999999999985</v>
      </c>
      <c r="AY695" s="24"/>
      <c r="AZ695" s="24"/>
      <c r="BA695" s="24"/>
      <c r="BB695" s="24"/>
      <c r="BC695" s="12">
        <v>17.5</v>
      </c>
      <c r="BD695" s="12">
        <v>25.4405</v>
      </c>
    </row>
    <row r="696" spans="2:56">
      <c r="B696" s="25" t="s">
        <v>228</v>
      </c>
      <c r="C696" s="11">
        <v>37.5</v>
      </c>
      <c r="D696" s="4">
        <f t="shared" si="316"/>
        <v>654.26249999999993</v>
      </c>
      <c r="E696" s="11">
        <v>53.87</v>
      </c>
      <c r="F696" s="15">
        <f t="shared" si="317"/>
        <v>939.86988999999994</v>
      </c>
      <c r="G696" s="11">
        <v>51.4</v>
      </c>
      <c r="H696" s="15">
        <f t="shared" si="318"/>
        <v>896.77579999999989</v>
      </c>
      <c r="I696" s="11">
        <v>38.72</v>
      </c>
      <c r="J696" s="15">
        <f t="shared" si="319"/>
        <v>675.54783999999995</v>
      </c>
      <c r="K696" s="11">
        <v>31.01</v>
      </c>
      <c r="L696" s="15">
        <f t="shared" si="320"/>
        <v>541.03147000000001</v>
      </c>
      <c r="M696" s="11">
        <v>15.36</v>
      </c>
      <c r="N696" s="15">
        <f t="shared" si="321"/>
        <v>267.98591999999996</v>
      </c>
      <c r="O696" s="16">
        <v>31.83</v>
      </c>
      <c r="P696" s="15">
        <f t="shared" si="322"/>
        <v>809.11860000000001</v>
      </c>
      <c r="Q696" s="11">
        <v>49.82</v>
      </c>
      <c r="R696" s="15">
        <f t="shared" si="323"/>
        <v>1266.4244000000001</v>
      </c>
      <c r="S696" s="11">
        <v>60.49</v>
      </c>
      <c r="T696" s="15">
        <f t="shared" si="324"/>
        <v>1537.6558000000002</v>
      </c>
      <c r="U696" s="11">
        <v>50.14</v>
      </c>
      <c r="V696" s="15">
        <f t="shared" si="325"/>
        <v>1274.5588</v>
      </c>
      <c r="W696" s="11">
        <v>71.7</v>
      </c>
      <c r="X696" s="15">
        <f t="shared" si="326"/>
        <v>1822.6140000000003</v>
      </c>
      <c r="Y696" s="11">
        <v>45.96</v>
      </c>
      <c r="Z696" s="15">
        <f t="shared" si="327"/>
        <v>1168.3032000000001</v>
      </c>
      <c r="AA696" s="19">
        <v>83.555999999999997</v>
      </c>
      <c r="AB696" s="15">
        <f t="shared" si="328"/>
        <v>21239.9352</v>
      </c>
      <c r="AC696" s="19">
        <v>92.926000000000002</v>
      </c>
      <c r="AD696" s="15">
        <f t="shared" si="329"/>
        <v>23621.789200000003</v>
      </c>
      <c r="AE696" s="20">
        <v>77</v>
      </c>
      <c r="AF696" s="15">
        <f t="shared" si="330"/>
        <v>19573.400000000001</v>
      </c>
      <c r="AG696" s="22">
        <v>104.34</v>
      </c>
      <c r="AH696" s="15">
        <f t="shared" si="331"/>
        <v>18204.199799999999</v>
      </c>
      <c r="AI696" s="22">
        <v>116.49</v>
      </c>
      <c r="AJ696" s="15">
        <f t="shared" si="332"/>
        <v>20324.010299999998</v>
      </c>
      <c r="AK696" s="20">
        <v>160.69999999999999</v>
      </c>
      <c r="AL696" s="15">
        <f t="shared" si="333"/>
        <v>28037.328999999994</v>
      </c>
      <c r="AM696" s="29">
        <v>1003.1</v>
      </c>
      <c r="AN696" s="15">
        <f t="shared" si="334"/>
        <v>17501.0857</v>
      </c>
      <c r="AO696" s="22">
        <v>173.7</v>
      </c>
      <c r="AP696" s="15">
        <f t="shared" si="335"/>
        <v>4415.4539999999997</v>
      </c>
      <c r="AQ696" s="24">
        <f t="shared" si="336"/>
        <v>1.9573999999999998</v>
      </c>
      <c r="AR696" s="24">
        <f t="shared" si="337"/>
        <v>1.9705000000000013</v>
      </c>
      <c r="AS696" s="24">
        <f t="shared" si="338"/>
        <v>1.5070999999999977</v>
      </c>
      <c r="AT696" s="24">
        <f t="shared" si="339"/>
        <v>2.0191000000000017</v>
      </c>
      <c r="AU696" s="24">
        <f t="shared" si="340"/>
        <v>2.0914999999999999</v>
      </c>
      <c r="AV696" s="24">
        <f t="shared" si="341"/>
        <v>1.641099999999998</v>
      </c>
      <c r="AW696" s="24">
        <f t="shared" si="342"/>
        <v>2.2342000000000013</v>
      </c>
      <c r="AX696" s="24">
        <f t="shared" si="343"/>
        <v>1.7985999999999969</v>
      </c>
      <c r="AY696" s="24"/>
      <c r="AZ696" s="24"/>
      <c r="BA696" s="24"/>
      <c r="BB696" s="24"/>
      <c r="BC696" s="12">
        <v>17.446999999999999</v>
      </c>
      <c r="BD696" s="12">
        <v>25.42</v>
      </c>
    </row>
    <row r="697" spans="2:56">
      <c r="B697" s="25" t="s">
        <v>229</v>
      </c>
      <c r="C697" s="11">
        <v>37.99</v>
      </c>
      <c r="D697" s="4">
        <f t="shared" ref="D697:D756" si="344">C697*BC697</f>
        <v>661.93776000000003</v>
      </c>
      <c r="E697" s="11">
        <v>53.8</v>
      </c>
      <c r="F697" s="15">
        <f t="shared" ref="F697:F756" si="345">E697*BC697</f>
        <v>937.41119999999989</v>
      </c>
      <c r="G697" s="11">
        <v>52.28</v>
      </c>
      <c r="H697" s="15">
        <f t="shared" ref="H697:H756" si="346">G697*BC697</f>
        <v>910.92672000000005</v>
      </c>
      <c r="I697" s="11">
        <v>38.86</v>
      </c>
      <c r="J697" s="15">
        <f t="shared" ref="J697:J756" si="347">I697*BC697</f>
        <v>677.09663999999998</v>
      </c>
      <c r="K697" s="11">
        <v>31.39</v>
      </c>
      <c r="L697" s="15">
        <f t="shared" ref="L697:L756" si="348">K697*BC697</f>
        <v>546.93935999999997</v>
      </c>
      <c r="M697" s="11">
        <v>15.83</v>
      </c>
      <c r="N697" s="15">
        <f t="shared" ref="N697:N756" si="349">M697*BC697</f>
        <v>275.82191999999998</v>
      </c>
      <c r="O697" s="16">
        <v>31.774999999999999</v>
      </c>
      <c r="P697" s="15">
        <f t="shared" si="322"/>
        <v>812.51852499999995</v>
      </c>
      <c r="Q697" s="11">
        <v>50.664999999999999</v>
      </c>
      <c r="R697" s="15">
        <f t="shared" si="323"/>
        <v>1295.554715</v>
      </c>
      <c r="S697" s="11">
        <v>60.86</v>
      </c>
      <c r="T697" s="15">
        <f t="shared" si="324"/>
        <v>1556.2510599999998</v>
      </c>
      <c r="U697" s="11">
        <v>51.85</v>
      </c>
      <c r="V697" s="15">
        <f t="shared" si="325"/>
        <v>1325.85635</v>
      </c>
      <c r="W697" s="11">
        <v>72.09</v>
      </c>
      <c r="X697" s="15">
        <f t="shared" si="326"/>
        <v>1843.4133899999999</v>
      </c>
      <c r="Y697" s="11">
        <v>46.48</v>
      </c>
      <c r="Z697" s="15">
        <f t="shared" si="327"/>
        <v>1188.5400799999998</v>
      </c>
      <c r="AA697" s="19">
        <v>83.391000000000005</v>
      </c>
      <c r="AB697" s="15">
        <f t="shared" si="328"/>
        <v>21323.912609999999</v>
      </c>
      <c r="AC697" s="19">
        <v>93.034000000000006</v>
      </c>
      <c r="AD697" s="15">
        <f t="shared" si="329"/>
        <v>23789.724139999998</v>
      </c>
      <c r="AE697" s="20">
        <v>77</v>
      </c>
      <c r="AF697" s="15">
        <f t="shared" si="330"/>
        <v>19689.669999999998</v>
      </c>
      <c r="AG697" s="22">
        <v>103.72</v>
      </c>
      <c r="AH697" s="15">
        <f t="shared" si="331"/>
        <v>18072.1728</v>
      </c>
      <c r="AI697" s="22">
        <v>116.56</v>
      </c>
      <c r="AJ697" s="15">
        <f t="shared" si="332"/>
        <v>20309.414400000001</v>
      </c>
      <c r="AK697" s="20">
        <v>162.94999999999999</v>
      </c>
      <c r="AL697" s="15">
        <f t="shared" si="333"/>
        <v>28392.407999999996</v>
      </c>
      <c r="AM697" s="29">
        <v>1016.9</v>
      </c>
      <c r="AN697" s="15">
        <f t="shared" si="334"/>
        <v>17718.4656</v>
      </c>
      <c r="AO697" s="22">
        <v>175.3</v>
      </c>
      <c r="AP697" s="15">
        <f t="shared" si="335"/>
        <v>4482.5963000000002</v>
      </c>
      <c r="AQ697" s="24">
        <f t="shared" si="336"/>
        <v>1.9803999999999995</v>
      </c>
      <c r="AR697" s="24">
        <f t="shared" si="337"/>
        <v>1.9935000000000009</v>
      </c>
      <c r="AS697" s="24">
        <f t="shared" si="338"/>
        <v>1.3561000000000014</v>
      </c>
      <c r="AT697" s="24">
        <f t="shared" si="339"/>
        <v>2.0421000000000014</v>
      </c>
      <c r="AU697" s="24">
        <f t="shared" si="340"/>
        <v>2.1144999999999996</v>
      </c>
      <c r="AV697" s="24">
        <f t="shared" si="341"/>
        <v>1.4901000000000018</v>
      </c>
      <c r="AW697" s="24">
        <f t="shared" si="342"/>
        <v>2.257200000000001</v>
      </c>
      <c r="AX697" s="24">
        <f t="shared" si="343"/>
        <v>1.6476000000000006</v>
      </c>
      <c r="AY697" s="24"/>
      <c r="AZ697" s="24"/>
      <c r="BA697" s="24"/>
      <c r="BB697" s="24"/>
      <c r="BC697" s="12">
        <v>17.423999999999999</v>
      </c>
      <c r="BD697" s="12">
        <v>25.570999999999998</v>
      </c>
    </row>
    <row r="698" spans="2:56">
      <c r="B698" s="25" t="s">
        <v>230</v>
      </c>
      <c r="C698" s="11">
        <v>38.33</v>
      </c>
      <c r="D698" s="4">
        <f t="shared" si="344"/>
        <v>667.82359000000008</v>
      </c>
      <c r="E698" s="11">
        <v>54.32</v>
      </c>
      <c r="F698" s="15">
        <f t="shared" si="345"/>
        <v>946.41736000000014</v>
      </c>
      <c r="G698" s="11">
        <v>52.29</v>
      </c>
      <c r="H698" s="15">
        <f t="shared" si="346"/>
        <v>911.04867000000013</v>
      </c>
      <c r="I698" s="11">
        <v>39.26</v>
      </c>
      <c r="J698" s="15">
        <f t="shared" si="347"/>
        <v>684.02697999999998</v>
      </c>
      <c r="K698" s="11">
        <v>31.545000000000002</v>
      </c>
      <c r="L698" s="15">
        <f t="shared" si="348"/>
        <v>549.60853500000007</v>
      </c>
      <c r="M698" s="11">
        <v>16.079999999999998</v>
      </c>
      <c r="N698" s="15">
        <f t="shared" si="349"/>
        <v>280.16183999999998</v>
      </c>
      <c r="O698" s="16">
        <v>32.395000000000003</v>
      </c>
      <c r="P698" s="15">
        <f t="shared" si="322"/>
        <v>830.44582500000001</v>
      </c>
      <c r="Q698" s="11">
        <v>52.85</v>
      </c>
      <c r="R698" s="15">
        <f t="shared" si="323"/>
        <v>1354.8097499999999</v>
      </c>
      <c r="S698" s="11">
        <v>62.92</v>
      </c>
      <c r="T698" s="15">
        <f t="shared" si="324"/>
        <v>1612.9541999999999</v>
      </c>
      <c r="U698" s="11">
        <v>54.34</v>
      </c>
      <c r="V698" s="15">
        <f t="shared" si="325"/>
        <v>1393.0058999999999</v>
      </c>
      <c r="W698" s="11">
        <v>74.61</v>
      </c>
      <c r="X698" s="15">
        <f t="shared" si="326"/>
        <v>1912.6273499999998</v>
      </c>
      <c r="Y698" s="11">
        <v>47.45</v>
      </c>
      <c r="Z698" s="15">
        <f t="shared" si="327"/>
        <v>1216.38075</v>
      </c>
      <c r="AA698" s="19">
        <v>83.43</v>
      </c>
      <c r="AB698" s="15">
        <f t="shared" si="328"/>
        <v>21387.280500000001</v>
      </c>
      <c r="AC698" s="19">
        <v>92.924999999999997</v>
      </c>
      <c r="AD698" s="15">
        <f t="shared" si="329"/>
        <v>23821.323749999996</v>
      </c>
      <c r="AE698" s="20">
        <v>77</v>
      </c>
      <c r="AF698" s="15">
        <f t="shared" si="330"/>
        <v>19738.949999999997</v>
      </c>
      <c r="AG698" s="22">
        <v>103.66</v>
      </c>
      <c r="AH698" s="15">
        <f t="shared" si="331"/>
        <v>18060.681800000002</v>
      </c>
      <c r="AI698" s="22">
        <v>118.04</v>
      </c>
      <c r="AJ698" s="15">
        <f t="shared" si="332"/>
        <v>20566.109200000006</v>
      </c>
      <c r="AK698" s="20">
        <v>162.44999999999999</v>
      </c>
      <c r="AL698" s="15">
        <f t="shared" si="333"/>
        <v>28303.663500000002</v>
      </c>
      <c r="AM698" s="29">
        <v>1041.2</v>
      </c>
      <c r="AN698" s="15">
        <f t="shared" si="334"/>
        <v>18140.827600000004</v>
      </c>
      <c r="AO698" s="22">
        <v>178.05</v>
      </c>
      <c r="AP698" s="15">
        <f t="shared" si="335"/>
        <v>4564.3117499999998</v>
      </c>
      <c r="AQ698" s="24">
        <f t="shared" si="336"/>
        <v>1.9813999999999972</v>
      </c>
      <c r="AR698" s="24">
        <f t="shared" si="337"/>
        <v>1.9944999999999986</v>
      </c>
      <c r="AS698" s="24">
        <f t="shared" si="338"/>
        <v>1.2921000000000014</v>
      </c>
      <c r="AT698" s="24">
        <f t="shared" si="339"/>
        <v>2.043099999999999</v>
      </c>
      <c r="AU698" s="24">
        <f t="shared" si="340"/>
        <v>2.1154999999999973</v>
      </c>
      <c r="AV698" s="24">
        <f t="shared" si="341"/>
        <v>1.4261000000000017</v>
      </c>
      <c r="AW698" s="24">
        <f t="shared" si="342"/>
        <v>2.2581999999999987</v>
      </c>
      <c r="AX698" s="24">
        <f t="shared" si="343"/>
        <v>1.5836000000000006</v>
      </c>
      <c r="AY698" s="24"/>
      <c r="AZ698" s="24"/>
      <c r="BA698" s="24"/>
      <c r="BB698" s="24"/>
      <c r="BC698" s="12">
        <v>17.423000000000002</v>
      </c>
      <c r="BD698" s="12">
        <v>25.634999999999998</v>
      </c>
    </row>
    <row r="699" spans="2:56">
      <c r="B699" s="25" t="s">
        <v>231</v>
      </c>
      <c r="C699" s="11">
        <v>38.409999999999997</v>
      </c>
      <c r="D699" s="4">
        <f t="shared" si="344"/>
        <v>672.82796999999994</v>
      </c>
      <c r="E699" s="11">
        <v>54.81</v>
      </c>
      <c r="F699" s="15">
        <f t="shared" si="345"/>
        <v>960.10676999999998</v>
      </c>
      <c r="G699" s="11">
        <v>51.79</v>
      </c>
      <c r="H699" s="15">
        <f t="shared" si="346"/>
        <v>907.20542999999998</v>
      </c>
      <c r="I699" s="11">
        <v>39.32</v>
      </c>
      <c r="J699" s="15">
        <f t="shared" si="347"/>
        <v>688.76843999999994</v>
      </c>
      <c r="K699" s="11">
        <v>31.71</v>
      </c>
      <c r="L699" s="15">
        <f t="shared" si="348"/>
        <v>555.46406999999999</v>
      </c>
      <c r="M699" s="11">
        <v>16.16</v>
      </c>
      <c r="N699" s="15">
        <f t="shared" si="349"/>
        <v>283.07472000000001</v>
      </c>
      <c r="O699" s="16">
        <v>32.15</v>
      </c>
      <c r="P699" s="15">
        <f t="shared" si="322"/>
        <v>826.76940000000002</v>
      </c>
      <c r="Q699" s="11">
        <v>52.54</v>
      </c>
      <c r="R699" s="15">
        <f t="shared" si="323"/>
        <v>1351.1186400000001</v>
      </c>
      <c r="S699" s="11">
        <v>62.98</v>
      </c>
      <c r="T699" s="15">
        <f t="shared" si="324"/>
        <v>1619.5936799999999</v>
      </c>
      <c r="U699" s="11">
        <v>54.62</v>
      </c>
      <c r="V699" s="15">
        <f t="shared" si="325"/>
        <v>1404.6079199999999</v>
      </c>
      <c r="W699" s="11">
        <v>74.42</v>
      </c>
      <c r="X699" s="15">
        <f t="shared" si="326"/>
        <v>1913.7847200000001</v>
      </c>
      <c r="Y699" s="11">
        <v>47.29</v>
      </c>
      <c r="Z699" s="15">
        <f t="shared" si="327"/>
        <v>1216.1096400000001</v>
      </c>
      <c r="AA699" s="19">
        <v>83.257000000000005</v>
      </c>
      <c r="AB699" s="15">
        <f t="shared" si="328"/>
        <v>21410.370120000003</v>
      </c>
      <c r="AC699" s="19">
        <v>93.02</v>
      </c>
      <c r="AD699" s="15">
        <f t="shared" si="329"/>
        <v>23921.0232</v>
      </c>
      <c r="AE699" s="20">
        <v>77</v>
      </c>
      <c r="AF699" s="15">
        <f t="shared" si="330"/>
        <v>19801.32</v>
      </c>
      <c r="AG699" s="22">
        <v>103.57</v>
      </c>
      <c r="AH699" s="15">
        <f t="shared" si="331"/>
        <v>18142.356899999999</v>
      </c>
      <c r="AI699" s="22">
        <v>119.27</v>
      </c>
      <c r="AJ699" s="15">
        <f t="shared" si="332"/>
        <v>20892.525900000001</v>
      </c>
      <c r="AK699" s="20">
        <v>163.95</v>
      </c>
      <c r="AL699" s="15">
        <f t="shared" si="333"/>
        <v>28719.121499999997</v>
      </c>
      <c r="AM699" s="29">
        <v>1043.3</v>
      </c>
      <c r="AN699" s="15">
        <f t="shared" si="334"/>
        <v>18275.486099999998</v>
      </c>
      <c r="AO699" s="22">
        <v>172.55</v>
      </c>
      <c r="AP699" s="15">
        <f t="shared" si="335"/>
        <v>4437.2958000000008</v>
      </c>
      <c r="AQ699" s="24">
        <f t="shared" si="336"/>
        <v>1.8873999999999995</v>
      </c>
      <c r="AR699" s="24">
        <f t="shared" si="337"/>
        <v>1.900500000000001</v>
      </c>
      <c r="AS699" s="24">
        <f t="shared" si="338"/>
        <v>1.2110999999999983</v>
      </c>
      <c r="AT699" s="24">
        <f t="shared" si="339"/>
        <v>1.9491000000000014</v>
      </c>
      <c r="AU699" s="24">
        <f t="shared" si="340"/>
        <v>2.0214999999999996</v>
      </c>
      <c r="AV699" s="24">
        <f t="shared" si="341"/>
        <v>1.3450999999999986</v>
      </c>
      <c r="AW699" s="24">
        <f t="shared" si="342"/>
        <v>2.164200000000001</v>
      </c>
      <c r="AX699" s="24">
        <f t="shared" si="343"/>
        <v>1.5025999999999975</v>
      </c>
      <c r="AY699" s="24"/>
      <c r="AZ699" s="24"/>
      <c r="BA699" s="24"/>
      <c r="BB699" s="24"/>
      <c r="BC699" s="12">
        <v>17.516999999999999</v>
      </c>
      <c r="BD699" s="12">
        <v>25.716000000000001</v>
      </c>
    </row>
    <row r="700" spans="2:56">
      <c r="B700" s="25" t="s">
        <v>232</v>
      </c>
      <c r="C700" s="11">
        <v>39.14</v>
      </c>
      <c r="D700" s="4">
        <f t="shared" si="344"/>
        <v>684.91086000000007</v>
      </c>
      <c r="E700" s="11">
        <v>54.59</v>
      </c>
      <c r="F700" s="15">
        <f t="shared" si="345"/>
        <v>955.2704100000002</v>
      </c>
      <c r="G700" s="11">
        <v>52.3</v>
      </c>
      <c r="H700" s="15">
        <f t="shared" si="346"/>
        <v>915.19770000000005</v>
      </c>
      <c r="I700" s="11">
        <v>39.58</v>
      </c>
      <c r="J700" s="15">
        <f t="shared" si="347"/>
        <v>692.61042000000009</v>
      </c>
      <c r="K700" s="11">
        <v>32.01</v>
      </c>
      <c r="L700" s="15">
        <f t="shared" si="348"/>
        <v>560.14299000000005</v>
      </c>
      <c r="M700" s="11">
        <v>16.22</v>
      </c>
      <c r="N700" s="15">
        <f t="shared" si="349"/>
        <v>283.83377999999999</v>
      </c>
      <c r="O700" s="16">
        <v>33.055</v>
      </c>
      <c r="P700" s="15">
        <f t="shared" si="322"/>
        <v>853.14955000000009</v>
      </c>
      <c r="Q700" s="11">
        <v>53.58</v>
      </c>
      <c r="R700" s="15">
        <f t="shared" si="323"/>
        <v>1382.8998000000001</v>
      </c>
      <c r="S700" s="11">
        <v>64.55</v>
      </c>
      <c r="T700" s="15">
        <f t="shared" si="324"/>
        <v>1666.0355000000002</v>
      </c>
      <c r="U700" s="11">
        <v>56.29</v>
      </c>
      <c r="V700" s="15">
        <f t="shared" si="325"/>
        <v>1452.8449000000001</v>
      </c>
      <c r="W700" s="11">
        <v>74.09</v>
      </c>
      <c r="X700" s="15">
        <f t="shared" si="326"/>
        <v>1912.2629000000002</v>
      </c>
      <c r="Y700" s="11">
        <v>47.17</v>
      </c>
      <c r="Z700" s="15">
        <f t="shared" si="327"/>
        <v>1217.4577000000002</v>
      </c>
      <c r="AA700" s="19">
        <v>83.272999999999996</v>
      </c>
      <c r="AB700" s="15">
        <f t="shared" si="328"/>
        <v>21492.761300000002</v>
      </c>
      <c r="AC700" s="19">
        <v>92.275000000000006</v>
      </c>
      <c r="AD700" s="15">
        <f t="shared" si="329"/>
        <v>23816.177500000005</v>
      </c>
      <c r="AE700" s="20">
        <v>77</v>
      </c>
      <c r="AF700" s="15">
        <f t="shared" si="330"/>
        <v>19873.7</v>
      </c>
      <c r="AG700" s="22">
        <v>103.84</v>
      </c>
      <c r="AH700" s="15">
        <f t="shared" si="331"/>
        <v>18170.961600000002</v>
      </c>
      <c r="AI700" s="22">
        <v>119.25</v>
      </c>
      <c r="AJ700" s="15">
        <f t="shared" si="332"/>
        <v>20867.557500000003</v>
      </c>
      <c r="AK700" s="20">
        <v>164.2</v>
      </c>
      <c r="AL700" s="15">
        <f t="shared" si="333"/>
        <v>28733.358000000004</v>
      </c>
      <c r="AM700" s="29">
        <v>1056.2</v>
      </c>
      <c r="AN700" s="15">
        <f t="shared" si="334"/>
        <v>18482.443800000005</v>
      </c>
      <c r="AO700" s="22">
        <v>177.4</v>
      </c>
      <c r="AP700" s="15">
        <f t="shared" si="335"/>
        <v>4578.6940000000004</v>
      </c>
      <c r="AQ700" s="24">
        <f t="shared" si="336"/>
        <v>1.9053999999999967</v>
      </c>
      <c r="AR700" s="24">
        <f t="shared" si="337"/>
        <v>1.9184999999999981</v>
      </c>
      <c r="AS700" s="24">
        <f t="shared" si="338"/>
        <v>1.1170999999999971</v>
      </c>
      <c r="AT700" s="24">
        <f t="shared" si="339"/>
        <v>1.9670999999999985</v>
      </c>
      <c r="AU700" s="24">
        <f t="shared" si="340"/>
        <v>2.0394999999999968</v>
      </c>
      <c r="AV700" s="24">
        <f t="shared" si="341"/>
        <v>1.2510999999999974</v>
      </c>
      <c r="AW700" s="24">
        <f t="shared" si="342"/>
        <v>2.1821999999999981</v>
      </c>
      <c r="AX700" s="24">
        <f t="shared" si="343"/>
        <v>1.4085999999999963</v>
      </c>
      <c r="AY700" s="24"/>
      <c r="AZ700" s="24"/>
      <c r="BA700" s="24"/>
      <c r="BB700" s="24"/>
      <c r="BC700" s="12">
        <v>17.499000000000002</v>
      </c>
      <c r="BD700" s="12">
        <v>25.810000000000002</v>
      </c>
    </row>
    <row r="701" spans="2:56">
      <c r="B701" s="25" t="s">
        <v>233</v>
      </c>
      <c r="C701" s="11">
        <v>39.07</v>
      </c>
      <c r="D701" s="4">
        <f t="shared" si="344"/>
        <v>687.29990499999997</v>
      </c>
      <c r="E701" s="11">
        <v>54.65</v>
      </c>
      <c r="F701" s="15">
        <f t="shared" si="345"/>
        <v>961.37547499999994</v>
      </c>
      <c r="G701" s="11">
        <v>52.69</v>
      </c>
      <c r="H701" s="15">
        <f t="shared" si="346"/>
        <v>926.89613499999996</v>
      </c>
      <c r="I701" s="11">
        <v>39.67</v>
      </c>
      <c r="J701" s="15">
        <f t="shared" si="347"/>
        <v>697.85480500000006</v>
      </c>
      <c r="K701" s="11">
        <v>31.795000000000002</v>
      </c>
      <c r="L701" s="15">
        <f t="shared" si="348"/>
        <v>559.32174250000003</v>
      </c>
      <c r="M701" s="11">
        <v>16.18</v>
      </c>
      <c r="N701" s="15">
        <f t="shared" si="349"/>
        <v>284.63047</v>
      </c>
      <c r="O701" s="16">
        <v>32.840000000000003</v>
      </c>
      <c r="P701" s="15">
        <f t="shared" si="322"/>
        <v>849.86635999999999</v>
      </c>
      <c r="Q701" s="11">
        <v>53.27</v>
      </c>
      <c r="R701" s="15">
        <f t="shared" si="323"/>
        <v>1378.5743299999999</v>
      </c>
      <c r="S701" s="11">
        <v>64.72</v>
      </c>
      <c r="T701" s="15">
        <f t="shared" si="324"/>
        <v>1674.8888799999997</v>
      </c>
      <c r="U701" s="11">
        <v>56.43</v>
      </c>
      <c r="V701" s="15">
        <f t="shared" si="325"/>
        <v>1460.3519699999999</v>
      </c>
      <c r="W701" s="11">
        <v>73.900000000000006</v>
      </c>
      <c r="X701" s="15">
        <f t="shared" si="326"/>
        <v>1912.4581000000001</v>
      </c>
      <c r="Y701" s="11">
        <v>47.06</v>
      </c>
      <c r="Z701" s="15">
        <f t="shared" si="327"/>
        <v>1217.86574</v>
      </c>
      <c r="AA701" s="19">
        <v>83.188000000000002</v>
      </c>
      <c r="AB701" s="15">
        <f t="shared" si="328"/>
        <v>21528.222519999999</v>
      </c>
      <c r="AC701" s="19">
        <v>91.34</v>
      </c>
      <c r="AD701" s="15">
        <f t="shared" si="329"/>
        <v>23637.8786</v>
      </c>
      <c r="AE701" s="20">
        <v>77</v>
      </c>
      <c r="AF701" s="15">
        <f t="shared" si="330"/>
        <v>19926.829999999998</v>
      </c>
      <c r="AG701" s="22">
        <v>103.33</v>
      </c>
      <c r="AH701" s="15">
        <f t="shared" si="331"/>
        <v>18177.29695</v>
      </c>
      <c r="AI701" s="22">
        <v>120.25</v>
      </c>
      <c r="AJ701" s="15">
        <f t="shared" si="332"/>
        <v>21153.778750000001</v>
      </c>
      <c r="AK701" s="20">
        <v>163.95</v>
      </c>
      <c r="AL701" s="15">
        <f t="shared" si="333"/>
        <v>28841.26425</v>
      </c>
      <c r="AM701" s="29">
        <v>1049.2</v>
      </c>
      <c r="AN701" s="15">
        <f t="shared" si="334"/>
        <v>18457.001800000002</v>
      </c>
      <c r="AO701" s="22">
        <v>178.26</v>
      </c>
      <c r="AP701" s="15">
        <f t="shared" si="335"/>
        <v>4613.1905399999996</v>
      </c>
      <c r="AQ701" s="24">
        <f t="shared" si="336"/>
        <v>1.8128999999999991</v>
      </c>
      <c r="AR701" s="24">
        <f t="shared" si="337"/>
        <v>1.8260000000000005</v>
      </c>
      <c r="AS701" s="24">
        <f t="shared" si="338"/>
        <v>1.0481000000000016</v>
      </c>
      <c r="AT701" s="24">
        <f t="shared" si="339"/>
        <v>1.8746000000000009</v>
      </c>
      <c r="AU701" s="24">
        <f t="shared" si="340"/>
        <v>1.9469999999999992</v>
      </c>
      <c r="AV701" s="24">
        <f t="shared" si="341"/>
        <v>1.1821000000000019</v>
      </c>
      <c r="AW701" s="24">
        <f t="shared" si="342"/>
        <v>2.0897000000000006</v>
      </c>
      <c r="AX701" s="24">
        <f t="shared" si="343"/>
        <v>1.3396000000000008</v>
      </c>
      <c r="AY701" s="24"/>
      <c r="AZ701" s="24"/>
      <c r="BA701" s="24"/>
      <c r="BB701" s="24"/>
      <c r="BC701" s="12">
        <v>17.5915</v>
      </c>
      <c r="BD701" s="12">
        <v>25.878999999999998</v>
      </c>
    </row>
    <row r="702" spans="2:56">
      <c r="B702" s="25" t="s">
        <v>234</v>
      </c>
      <c r="C702" s="11">
        <v>39.51</v>
      </c>
      <c r="D702" s="4">
        <f t="shared" si="344"/>
        <v>690.67430999999999</v>
      </c>
      <c r="E702" s="11">
        <v>54.79</v>
      </c>
      <c r="F702" s="15">
        <f t="shared" si="345"/>
        <v>957.78399000000013</v>
      </c>
      <c r="G702" s="11">
        <v>51.66</v>
      </c>
      <c r="H702" s="15">
        <f t="shared" si="346"/>
        <v>903.06846000000007</v>
      </c>
      <c r="I702" s="11">
        <v>39.78</v>
      </c>
      <c r="J702" s="15">
        <f t="shared" si="347"/>
        <v>695.39418000000012</v>
      </c>
      <c r="K702" s="11">
        <v>31.625</v>
      </c>
      <c r="L702" s="15">
        <f t="shared" si="348"/>
        <v>552.83662500000003</v>
      </c>
      <c r="M702" s="11">
        <v>16.329999999999998</v>
      </c>
      <c r="N702" s="15">
        <f t="shared" si="349"/>
        <v>285.46472999999997</v>
      </c>
      <c r="O702" s="16">
        <v>33.53</v>
      </c>
      <c r="P702" s="15">
        <f t="shared" si="322"/>
        <v>865.81165999999996</v>
      </c>
      <c r="Q702" s="11">
        <v>54.39</v>
      </c>
      <c r="R702" s="15">
        <f t="shared" si="323"/>
        <v>1404.45858</v>
      </c>
      <c r="S702" s="11">
        <v>66.319999999999993</v>
      </c>
      <c r="T702" s="15">
        <f t="shared" si="324"/>
        <v>1712.5150399999998</v>
      </c>
      <c r="U702" s="11">
        <v>58.62</v>
      </c>
      <c r="V702" s="15">
        <f t="shared" si="325"/>
        <v>1513.6856399999999</v>
      </c>
      <c r="W702" s="11">
        <v>75.150000000000006</v>
      </c>
      <c r="X702" s="15">
        <f t="shared" si="326"/>
        <v>1940.5233000000001</v>
      </c>
      <c r="Y702" s="11">
        <v>48.1</v>
      </c>
      <c r="Z702" s="15">
        <f t="shared" si="327"/>
        <v>1242.0382</v>
      </c>
      <c r="AA702" s="19">
        <v>83.168999999999997</v>
      </c>
      <c r="AB702" s="15">
        <f t="shared" si="328"/>
        <v>21475.899179999997</v>
      </c>
      <c r="AC702" s="19">
        <v>90.706000000000003</v>
      </c>
      <c r="AD702" s="15">
        <f t="shared" si="329"/>
        <v>23422.103320000002</v>
      </c>
      <c r="AE702" s="20">
        <v>77</v>
      </c>
      <c r="AF702" s="15">
        <f t="shared" si="330"/>
        <v>19882.939999999999</v>
      </c>
      <c r="AG702" s="22">
        <v>103.06</v>
      </c>
      <c r="AH702" s="15">
        <f t="shared" si="331"/>
        <v>18015.918600000001</v>
      </c>
      <c r="AI702" s="22">
        <v>121.25</v>
      </c>
      <c r="AJ702" s="15">
        <f t="shared" si="332"/>
        <v>21195.712500000005</v>
      </c>
      <c r="AK702" s="20">
        <v>164.2</v>
      </c>
      <c r="AL702" s="15">
        <f t="shared" si="333"/>
        <v>28703.802</v>
      </c>
      <c r="AM702" s="31">
        <v>1051.5999999999999</v>
      </c>
      <c r="AN702" s="15">
        <f t="shared" si="334"/>
        <v>18383.0196</v>
      </c>
      <c r="AO702" s="18">
        <v>178.88</v>
      </c>
      <c r="AP702" s="15">
        <f t="shared" si="335"/>
        <v>4619.0393599999998</v>
      </c>
      <c r="AQ702" s="24">
        <f t="shared" si="336"/>
        <v>1.9233999999999973</v>
      </c>
      <c r="AR702" s="24">
        <f t="shared" si="337"/>
        <v>1.9364999999999988</v>
      </c>
      <c r="AS702" s="24">
        <f t="shared" si="338"/>
        <v>1.1051000000000002</v>
      </c>
      <c r="AT702" s="24">
        <f t="shared" si="339"/>
        <v>1.9850999999999992</v>
      </c>
      <c r="AU702" s="24">
        <f t="shared" si="340"/>
        <v>2.0574999999999974</v>
      </c>
      <c r="AV702" s="24">
        <f t="shared" si="341"/>
        <v>1.2391000000000005</v>
      </c>
      <c r="AW702" s="24">
        <f t="shared" si="342"/>
        <v>2.2001999999999988</v>
      </c>
      <c r="AX702" s="24">
        <f t="shared" si="343"/>
        <v>1.3965999999999994</v>
      </c>
      <c r="AY702" s="24"/>
      <c r="AZ702" s="24"/>
      <c r="BA702" s="24"/>
      <c r="BB702" s="24"/>
      <c r="BC702" s="12">
        <v>17.481000000000002</v>
      </c>
      <c r="BD702" s="12">
        <v>25.821999999999999</v>
      </c>
    </row>
    <row r="703" spans="2:56">
      <c r="B703" s="25" t="s">
        <v>235</v>
      </c>
      <c r="C703" s="11">
        <v>39.42</v>
      </c>
      <c r="D703" s="4">
        <f t="shared" si="344"/>
        <v>688.35203999999999</v>
      </c>
      <c r="E703" s="11">
        <v>54.8</v>
      </c>
      <c r="F703" s="15">
        <f t="shared" si="345"/>
        <v>956.91759999999999</v>
      </c>
      <c r="G703" s="11">
        <v>51.9</v>
      </c>
      <c r="H703" s="15">
        <f t="shared" si="346"/>
        <v>906.27779999999996</v>
      </c>
      <c r="I703" s="11">
        <v>39.69</v>
      </c>
      <c r="J703" s="15">
        <f t="shared" si="347"/>
        <v>693.06677999999999</v>
      </c>
      <c r="K703" s="11">
        <v>31.84</v>
      </c>
      <c r="L703" s="15">
        <f t="shared" si="348"/>
        <v>555.99008000000003</v>
      </c>
      <c r="M703" s="11">
        <v>16.39</v>
      </c>
      <c r="N703" s="15">
        <f t="shared" si="349"/>
        <v>286.20218</v>
      </c>
      <c r="O703" s="16">
        <v>33.195</v>
      </c>
      <c r="P703" s="15">
        <f t="shared" si="322"/>
        <v>861.41025000000002</v>
      </c>
      <c r="Q703" s="11">
        <v>53.75</v>
      </c>
      <c r="R703" s="15">
        <f t="shared" si="323"/>
        <v>1394.8125</v>
      </c>
      <c r="S703" s="11">
        <v>65.819999999999993</v>
      </c>
      <c r="T703" s="15">
        <f t="shared" si="324"/>
        <v>1708.0289999999998</v>
      </c>
      <c r="U703" s="11">
        <v>58.41</v>
      </c>
      <c r="V703" s="15">
        <f t="shared" si="325"/>
        <v>1515.7394999999999</v>
      </c>
      <c r="W703" s="11">
        <v>74.38</v>
      </c>
      <c r="X703" s="15">
        <f t="shared" si="326"/>
        <v>1930.1609999999998</v>
      </c>
      <c r="Y703" s="11">
        <v>47.5</v>
      </c>
      <c r="Z703" s="15">
        <f t="shared" si="327"/>
        <v>1232.625</v>
      </c>
      <c r="AA703" s="19">
        <v>83.325000000000003</v>
      </c>
      <c r="AB703" s="15">
        <f t="shared" si="328"/>
        <v>21622.837500000001</v>
      </c>
      <c r="AC703" s="19">
        <v>88.552000000000007</v>
      </c>
      <c r="AD703" s="15">
        <f t="shared" si="329"/>
        <v>22979.244000000002</v>
      </c>
      <c r="AE703" s="20">
        <v>77</v>
      </c>
      <c r="AF703" s="15">
        <f t="shared" si="330"/>
        <v>19981.5</v>
      </c>
      <c r="AG703" s="22">
        <v>103.24</v>
      </c>
      <c r="AH703" s="15">
        <f t="shared" si="331"/>
        <v>18027.768799999998</v>
      </c>
      <c r="AI703" s="22">
        <v>121.25</v>
      </c>
      <c r="AJ703" s="15">
        <f t="shared" si="332"/>
        <v>21172.674999999999</v>
      </c>
      <c r="AK703" s="20">
        <v>165</v>
      </c>
      <c r="AL703" s="15">
        <f t="shared" si="333"/>
        <v>28812.3</v>
      </c>
      <c r="AM703" s="29">
        <v>1055.8</v>
      </c>
      <c r="AN703" s="15">
        <f t="shared" si="334"/>
        <v>18436.3796</v>
      </c>
      <c r="AO703" s="22">
        <v>179.55</v>
      </c>
      <c r="AP703" s="15">
        <f t="shared" si="335"/>
        <v>4659.3225000000002</v>
      </c>
      <c r="AQ703" s="24">
        <f t="shared" si="336"/>
        <v>1.9423999999999992</v>
      </c>
      <c r="AR703" s="24">
        <f t="shared" si="337"/>
        <v>1.9555000000000007</v>
      </c>
      <c r="AS703" s="24">
        <f t="shared" si="338"/>
        <v>0.97710000000000008</v>
      </c>
      <c r="AT703" s="24">
        <f t="shared" si="339"/>
        <v>2.0041000000000011</v>
      </c>
      <c r="AU703" s="24">
        <f t="shared" si="340"/>
        <v>2.0764999999999993</v>
      </c>
      <c r="AV703" s="24">
        <f t="shared" si="341"/>
        <v>1.1111000000000004</v>
      </c>
      <c r="AW703" s="24">
        <f t="shared" si="342"/>
        <v>2.2192000000000007</v>
      </c>
      <c r="AX703" s="24">
        <f t="shared" si="343"/>
        <v>1.2685999999999993</v>
      </c>
      <c r="AY703" s="24"/>
      <c r="AZ703" s="24"/>
      <c r="BA703" s="24"/>
      <c r="BB703" s="24"/>
      <c r="BC703" s="12">
        <v>17.462</v>
      </c>
      <c r="BD703" s="12">
        <v>25.95</v>
      </c>
    </row>
    <row r="704" spans="2:56">
      <c r="B704" s="25" t="s">
        <v>236</v>
      </c>
      <c r="C704" s="11">
        <v>39.26</v>
      </c>
      <c r="D704" s="4">
        <f t="shared" si="344"/>
        <v>681.20025999999996</v>
      </c>
      <c r="E704" s="11">
        <v>54.84</v>
      </c>
      <c r="F704" s="15">
        <f t="shared" si="345"/>
        <v>951.52884000000006</v>
      </c>
      <c r="G704" s="11">
        <v>52.51</v>
      </c>
      <c r="H704" s="15">
        <f t="shared" si="346"/>
        <v>911.10100999999997</v>
      </c>
      <c r="I704" s="11">
        <v>40.32</v>
      </c>
      <c r="J704" s="15">
        <f t="shared" si="347"/>
        <v>699.59231999999997</v>
      </c>
      <c r="K704" s="11">
        <v>32.450000000000003</v>
      </c>
      <c r="L704" s="15">
        <f t="shared" si="348"/>
        <v>563.03994999999998</v>
      </c>
      <c r="M704" s="11">
        <v>16.84</v>
      </c>
      <c r="N704" s="15">
        <f t="shared" si="349"/>
        <v>292.19083999999998</v>
      </c>
      <c r="O704" s="16">
        <v>34.034999999999997</v>
      </c>
      <c r="P704" s="15">
        <f t="shared" si="322"/>
        <v>880.72369499999991</v>
      </c>
      <c r="Q704" s="11">
        <v>56</v>
      </c>
      <c r="R704" s="15">
        <f t="shared" si="323"/>
        <v>1449.1119999999999</v>
      </c>
      <c r="S704" s="11">
        <v>68.84</v>
      </c>
      <c r="T704" s="15">
        <f t="shared" si="324"/>
        <v>1781.3726799999999</v>
      </c>
      <c r="U704" s="11">
        <v>59.38</v>
      </c>
      <c r="V704" s="15">
        <f t="shared" si="325"/>
        <v>1536.57626</v>
      </c>
      <c r="W704" s="11">
        <v>75.77</v>
      </c>
      <c r="X704" s="15">
        <f t="shared" si="326"/>
        <v>1960.7002899999998</v>
      </c>
      <c r="Y704" s="11">
        <v>48.4</v>
      </c>
      <c r="Z704" s="15">
        <f t="shared" si="327"/>
        <v>1252.4467999999999</v>
      </c>
      <c r="AA704" s="19">
        <v>83.456000000000003</v>
      </c>
      <c r="AB704" s="15">
        <f t="shared" si="328"/>
        <v>21595.90912</v>
      </c>
      <c r="AC704" s="19">
        <v>88.245999999999995</v>
      </c>
      <c r="AD704" s="15">
        <f t="shared" si="329"/>
        <v>22835.417419999998</v>
      </c>
      <c r="AE704" s="20">
        <v>77</v>
      </c>
      <c r="AF704" s="15">
        <f t="shared" si="330"/>
        <v>19925.29</v>
      </c>
      <c r="AG704" s="22">
        <v>103.31</v>
      </c>
      <c r="AH704" s="15">
        <f t="shared" si="331"/>
        <v>17925.3181</v>
      </c>
      <c r="AI704" s="22">
        <v>120.25</v>
      </c>
      <c r="AJ704" s="15">
        <f t="shared" si="332"/>
        <v>20864.577499999999</v>
      </c>
      <c r="AK704" s="20">
        <v>164.75</v>
      </c>
      <c r="AL704" s="15">
        <f t="shared" si="333"/>
        <v>28585.772499999999</v>
      </c>
      <c r="AM704" s="29">
        <v>1062.3</v>
      </c>
      <c r="AN704" s="15">
        <f t="shared" si="334"/>
        <v>18431.967299999997</v>
      </c>
      <c r="AO704" s="22">
        <v>185.64</v>
      </c>
      <c r="AP704" s="15">
        <f t="shared" si="335"/>
        <v>4803.8062799999998</v>
      </c>
      <c r="AQ704" s="24">
        <f t="shared" si="336"/>
        <v>2.0533999999999999</v>
      </c>
      <c r="AR704" s="24">
        <f t="shared" si="337"/>
        <v>2.0665000000000013</v>
      </c>
      <c r="AS704" s="24">
        <f t="shared" si="338"/>
        <v>1.0501000000000005</v>
      </c>
      <c r="AT704" s="24">
        <f t="shared" si="339"/>
        <v>2.1151000000000018</v>
      </c>
      <c r="AU704" s="24">
        <f t="shared" si="340"/>
        <v>2.1875</v>
      </c>
      <c r="AV704" s="24">
        <f t="shared" si="341"/>
        <v>1.1841000000000008</v>
      </c>
      <c r="AW704" s="24">
        <f t="shared" si="342"/>
        <v>2.3302000000000014</v>
      </c>
      <c r="AX704" s="24">
        <f t="shared" si="343"/>
        <v>1.3415999999999997</v>
      </c>
      <c r="AY704" s="24"/>
      <c r="AZ704" s="24"/>
      <c r="BA704" s="24"/>
      <c r="BB704" s="24"/>
      <c r="BC704" s="12">
        <v>17.350999999999999</v>
      </c>
      <c r="BD704" s="12">
        <v>25.876999999999999</v>
      </c>
    </row>
    <row r="705" spans="2:56">
      <c r="B705" s="25" t="s">
        <v>237</v>
      </c>
      <c r="C705" s="11">
        <v>38.799999999999997</v>
      </c>
      <c r="D705" s="4">
        <f t="shared" si="344"/>
        <v>670.19239999999991</v>
      </c>
      <c r="E705" s="11">
        <v>54.92</v>
      </c>
      <c r="F705" s="15">
        <f t="shared" si="345"/>
        <v>948.63315999999998</v>
      </c>
      <c r="G705" s="11">
        <v>51.76</v>
      </c>
      <c r="H705" s="15">
        <f t="shared" si="346"/>
        <v>894.05047999999999</v>
      </c>
      <c r="I705" s="11">
        <v>41.28</v>
      </c>
      <c r="J705" s="15">
        <f t="shared" si="347"/>
        <v>713.02944000000002</v>
      </c>
      <c r="K705" s="11">
        <v>32.479999999999997</v>
      </c>
      <c r="L705" s="15">
        <f t="shared" si="348"/>
        <v>561.02703999999994</v>
      </c>
      <c r="M705" s="11">
        <v>16.79</v>
      </c>
      <c r="N705" s="15">
        <f t="shared" si="349"/>
        <v>290.01366999999999</v>
      </c>
      <c r="O705" s="16">
        <v>33.58</v>
      </c>
      <c r="P705" s="15">
        <f t="shared" si="322"/>
        <v>866.53189999999995</v>
      </c>
      <c r="Q705" s="11">
        <v>56.38</v>
      </c>
      <c r="R705" s="15">
        <f t="shared" si="323"/>
        <v>1454.8859</v>
      </c>
      <c r="S705" s="11">
        <v>68.510000000000005</v>
      </c>
      <c r="T705" s="15">
        <f t="shared" si="324"/>
        <v>1767.9005500000001</v>
      </c>
      <c r="U705" s="11">
        <v>59.5</v>
      </c>
      <c r="V705" s="15">
        <f t="shared" si="325"/>
        <v>1535.3975</v>
      </c>
      <c r="W705" s="11">
        <v>75.650000000000006</v>
      </c>
      <c r="X705" s="15">
        <f t="shared" si="326"/>
        <v>1952.1482500000002</v>
      </c>
      <c r="Y705" s="11">
        <v>48.74</v>
      </c>
      <c r="Z705" s="15">
        <f t="shared" si="327"/>
        <v>1257.7357</v>
      </c>
      <c r="AA705" s="19">
        <v>83.334999999999994</v>
      </c>
      <c r="AB705" s="15">
        <f t="shared" si="328"/>
        <v>21504.596749999997</v>
      </c>
      <c r="AC705" s="19">
        <v>87.168000000000006</v>
      </c>
      <c r="AD705" s="15">
        <f t="shared" si="329"/>
        <v>22493.702400000002</v>
      </c>
      <c r="AE705" s="20">
        <v>77</v>
      </c>
      <c r="AF705" s="15">
        <f t="shared" si="330"/>
        <v>19869.849999999999</v>
      </c>
      <c r="AG705" s="22">
        <v>103.02</v>
      </c>
      <c r="AH705" s="15">
        <f t="shared" si="331"/>
        <v>17794.6446</v>
      </c>
      <c r="AI705" s="22">
        <v>119.5</v>
      </c>
      <c r="AJ705" s="15">
        <f t="shared" si="332"/>
        <v>20641.235000000001</v>
      </c>
      <c r="AK705" s="20">
        <v>163.5</v>
      </c>
      <c r="AL705" s="15">
        <f t="shared" si="333"/>
        <v>28241.355</v>
      </c>
      <c r="AM705" s="29">
        <v>1049.3</v>
      </c>
      <c r="AN705" s="15">
        <f t="shared" si="334"/>
        <v>18124.5589</v>
      </c>
      <c r="AO705" s="22">
        <v>194.94</v>
      </c>
      <c r="AP705" s="15">
        <f t="shared" si="335"/>
        <v>5030.4267</v>
      </c>
      <c r="AQ705" s="24">
        <f t="shared" si="336"/>
        <v>2.1313999999999993</v>
      </c>
      <c r="AR705" s="24">
        <f t="shared" si="337"/>
        <v>2.1445000000000007</v>
      </c>
      <c r="AS705" s="24">
        <f t="shared" si="338"/>
        <v>1.1220999999999997</v>
      </c>
      <c r="AT705" s="24">
        <f t="shared" si="339"/>
        <v>2.1931000000000012</v>
      </c>
      <c r="AU705" s="24">
        <f t="shared" si="340"/>
        <v>2.2654999999999994</v>
      </c>
      <c r="AV705" s="24">
        <f t="shared" si="341"/>
        <v>1.2561</v>
      </c>
      <c r="AW705" s="24">
        <f t="shared" si="342"/>
        <v>2.4082000000000008</v>
      </c>
      <c r="AX705" s="24">
        <f t="shared" si="343"/>
        <v>1.4135999999999989</v>
      </c>
      <c r="AY705" s="24"/>
      <c r="AZ705" s="24"/>
      <c r="BA705" s="24"/>
      <c r="BB705" s="24"/>
      <c r="BC705" s="12">
        <v>17.273</v>
      </c>
      <c r="BD705" s="12">
        <v>25.805</v>
      </c>
    </row>
    <row r="706" spans="2:56">
      <c r="B706" s="25" t="s">
        <v>238</v>
      </c>
      <c r="C706" s="11">
        <v>39.119999999999997</v>
      </c>
      <c r="D706" s="4">
        <f t="shared" si="344"/>
        <v>678.32123999999999</v>
      </c>
      <c r="E706" s="11">
        <v>55.01</v>
      </c>
      <c r="F706" s="15">
        <f t="shared" si="345"/>
        <v>953.84589500000004</v>
      </c>
      <c r="G706" s="11">
        <v>53.19</v>
      </c>
      <c r="H706" s="15">
        <f t="shared" si="346"/>
        <v>922.288005</v>
      </c>
      <c r="I706" s="11">
        <v>41.2</v>
      </c>
      <c r="J706" s="15">
        <f t="shared" si="347"/>
        <v>714.38740000000007</v>
      </c>
      <c r="K706" s="11">
        <v>32.549999999999997</v>
      </c>
      <c r="L706" s="15">
        <f t="shared" si="348"/>
        <v>564.40072499999997</v>
      </c>
      <c r="M706" s="11">
        <v>16.079999999999998</v>
      </c>
      <c r="N706" s="15">
        <f t="shared" si="349"/>
        <v>278.81916000000001</v>
      </c>
      <c r="O706" s="16">
        <v>33.25</v>
      </c>
      <c r="P706" s="15">
        <f t="shared" si="322"/>
        <v>858.91399999999999</v>
      </c>
      <c r="Q706" s="11">
        <v>54.825000000000003</v>
      </c>
      <c r="R706" s="15">
        <f t="shared" si="323"/>
        <v>1416.2394000000002</v>
      </c>
      <c r="S706" s="11">
        <v>67.2</v>
      </c>
      <c r="T706" s="15">
        <f t="shared" si="324"/>
        <v>1735.9104000000002</v>
      </c>
      <c r="U706" s="11">
        <v>58.6</v>
      </c>
      <c r="V706" s="15">
        <f t="shared" si="325"/>
        <v>1513.7552000000001</v>
      </c>
      <c r="W706" s="11">
        <v>75.05</v>
      </c>
      <c r="X706" s="15">
        <f t="shared" si="326"/>
        <v>1938.6915999999999</v>
      </c>
      <c r="Y706" s="11">
        <v>47.79</v>
      </c>
      <c r="Z706" s="15">
        <f t="shared" si="327"/>
        <v>1234.5112799999999</v>
      </c>
      <c r="AA706" s="19">
        <v>83.284999999999997</v>
      </c>
      <c r="AB706" s="15">
        <f t="shared" si="328"/>
        <v>21514.181199999999</v>
      </c>
      <c r="AC706" s="19">
        <v>86.441000000000003</v>
      </c>
      <c r="AD706" s="15">
        <f t="shared" si="329"/>
        <v>22329.439120000003</v>
      </c>
      <c r="AE706" s="20">
        <v>80</v>
      </c>
      <c r="AF706" s="15">
        <f t="shared" si="330"/>
        <v>20665.599999999999</v>
      </c>
      <c r="AG706" s="22">
        <v>102.91</v>
      </c>
      <c r="AH706" s="15">
        <f t="shared" si="331"/>
        <v>17844.079450000001</v>
      </c>
      <c r="AI706" s="22">
        <v>117.75</v>
      </c>
      <c r="AJ706" s="15">
        <f t="shared" si="332"/>
        <v>20417.261250000003</v>
      </c>
      <c r="AK706" s="20">
        <v>164.15</v>
      </c>
      <c r="AL706" s="15">
        <f t="shared" si="333"/>
        <v>28462.789250000002</v>
      </c>
      <c r="AM706" s="29">
        <v>1052</v>
      </c>
      <c r="AN706" s="15">
        <f t="shared" si="334"/>
        <v>18241.154000000002</v>
      </c>
      <c r="AO706" s="22">
        <v>199.18</v>
      </c>
      <c r="AP706" s="15">
        <f t="shared" si="335"/>
        <v>5145.2177600000005</v>
      </c>
      <c r="AQ706" s="24">
        <f t="shared" si="336"/>
        <v>2.064899999999998</v>
      </c>
      <c r="AR706" s="24">
        <f t="shared" si="337"/>
        <v>2.0779999999999994</v>
      </c>
      <c r="AS706" s="24">
        <f t="shared" si="338"/>
        <v>1.0950999999999986</v>
      </c>
      <c r="AT706" s="24">
        <f t="shared" si="339"/>
        <v>2.1265999999999998</v>
      </c>
      <c r="AU706" s="24">
        <f t="shared" si="340"/>
        <v>2.1989999999999981</v>
      </c>
      <c r="AV706" s="24">
        <f t="shared" si="341"/>
        <v>1.229099999999999</v>
      </c>
      <c r="AW706" s="24">
        <f t="shared" si="342"/>
        <v>2.3416999999999994</v>
      </c>
      <c r="AX706" s="24">
        <f t="shared" si="343"/>
        <v>1.3865999999999978</v>
      </c>
      <c r="AY706" s="24"/>
      <c r="AZ706" s="24"/>
      <c r="BA706" s="24"/>
      <c r="BB706" s="24"/>
      <c r="BC706" s="12">
        <v>17.339500000000001</v>
      </c>
      <c r="BD706" s="12">
        <v>25.832000000000001</v>
      </c>
    </row>
    <row r="707" spans="2:56">
      <c r="B707" s="25" t="s">
        <v>239</v>
      </c>
      <c r="C707" s="11">
        <v>38.69</v>
      </c>
      <c r="D707" s="4">
        <f t="shared" si="344"/>
        <v>666.08704</v>
      </c>
      <c r="E707" s="11">
        <v>54.79</v>
      </c>
      <c r="F707" s="15">
        <f t="shared" si="345"/>
        <v>943.2646400000001</v>
      </c>
      <c r="G707" s="11">
        <v>53.45</v>
      </c>
      <c r="H707" s="15">
        <f t="shared" si="346"/>
        <v>920.19520000000011</v>
      </c>
      <c r="I707" s="11">
        <v>41.91</v>
      </c>
      <c r="J707" s="15">
        <f t="shared" si="347"/>
        <v>721.52256</v>
      </c>
      <c r="K707" s="11">
        <v>33.045000000000002</v>
      </c>
      <c r="L707" s="15">
        <f t="shared" si="348"/>
        <v>568.90272000000004</v>
      </c>
      <c r="M707" s="11">
        <v>15.84</v>
      </c>
      <c r="N707" s="15">
        <f t="shared" si="349"/>
        <v>272.70143999999999</v>
      </c>
      <c r="O707" s="16">
        <v>34.664999999999999</v>
      </c>
      <c r="P707" s="15">
        <f t="shared" si="322"/>
        <v>892.48509000000001</v>
      </c>
      <c r="Q707" s="11">
        <v>56</v>
      </c>
      <c r="R707" s="15">
        <f t="shared" si="323"/>
        <v>1441.7760000000001</v>
      </c>
      <c r="S707" s="11">
        <v>67.91</v>
      </c>
      <c r="T707" s="15">
        <f t="shared" si="324"/>
        <v>1748.41086</v>
      </c>
      <c r="U707" s="11">
        <v>58.82</v>
      </c>
      <c r="V707" s="15">
        <f t="shared" si="325"/>
        <v>1514.3797200000001</v>
      </c>
      <c r="W707" s="11">
        <v>76.400000000000006</v>
      </c>
      <c r="X707" s="15">
        <f t="shared" si="326"/>
        <v>1966.9944000000003</v>
      </c>
      <c r="Y707" s="11">
        <v>48.6</v>
      </c>
      <c r="Z707" s="15">
        <f t="shared" si="327"/>
        <v>1251.2556000000002</v>
      </c>
      <c r="AA707" s="19">
        <v>83.275000000000006</v>
      </c>
      <c r="AB707" s="15">
        <f t="shared" si="328"/>
        <v>21439.981500000002</v>
      </c>
      <c r="AC707" s="19">
        <v>86.361999999999995</v>
      </c>
      <c r="AD707" s="15">
        <f t="shared" si="329"/>
        <v>22234.76052</v>
      </c>
      <c r="AE707" s="20">
        <v>80</v>
      </c>
      <c r="AF707" s="15">
        <f t="shared" si="330"/>
        <v>20596.800000000003</v>
      </c>
      <c r="AG707" s="22">
        <v>102.93</v>
      </c>
      <c r="AH707" s="15">
        <f t="shared" si="331"/>
        <v>17720.428800000002</v>
      </c>
      <c r="AI707" s="22">
        <v>116.75</v>
      </c>
      <c r="AJ707" s="15">
        <f t="shared" si="332"/>
        <v>20099.68</v>
      </c>
      <c r="AK707" s="20">
        <v>164.25</v>
      </c>
      <c r="AL707" s="15">
        <f t="shared" si="333"/>
        <v>28277.279999999999</v>
      </c>
      <c r="AM707" s="29">
        <v>1063.3</v>
      </c>
      <c r="AN707" s="15">
        <f t="shared" si="334"/>
        <v>18305.772799999999</v>
      </c>
      <c r="AO707" s="22">
        <v>199.8</v>
      </c>
      <c r="AP707" s="15">
        <f t="shared" si="335"/>
        <v>5144.0508000000009</v>
      </c>
      <c r="AQ707" s="24">
        <f t="shared" si="336"/>
        <v>2.1883999999999979</v>
      </c>
      <c r="AR707" s="24">
        <f t="shared" si="337"/>
        <v>2.2014999999999993</v>
      </c>
      <c r="AS707" s="24">
        <f t="shared" si="338"/>
        <v>1.1810999999999972</v>
      </c>
      <c r="AT707" s="24">
        <f t="shared" si="339"/>
        <v>2.2500999999999998</v>
      </c>
      <c r="AU707" s="24">
        <f t="shared" si="340"/>
        <v>2.322499999999998</v>
      </c>
      <c r="AV707" s="24">
        <f t="shared" si="341"/>
        <v>1.3150999999999975</v>
      </c>
      <c r="AW707" s="24">
        <f t="shared" si="342"/>
        <v>2.4651999999999994</v>
      </c>
      <c r="AX707" s="24">
        <f t="shared" si="343"/>
        <v>1.4725999999999964</v>
      </c>
      <c r="AY707" s="24"/>
      <c r="AZ707" s="24"/>
      <c r="BA707" s="24"/>
      <c r="BB707" s="24"/>
      <c r="BC707" s="12">
        <v>17.216000000000001</v>
      </c>
      <c r="BD707" s="12">
        <v>25.746000000000002</v>
      </c>
    </row>
    <row r="708" spans="2:56">
      <c r="B708" s="25" t="s">
        <v>240</v>
      </c>
      <c r="C708" s="11">
        <v>38.15</v>
      </c>
      <c r="D708" s="4">
        <f t="shared" si="344"/>
        <v>659.53719999999998</v>
      </c>
      <c r="E708" s="11">
        <v>54.07</v>
      </c>
      <c r="F708" s="15">
        <f t="shared" si="345"/>
        <v>934.76215999999999</v>
      </c>
      <c r="G708" s="11">
        <v>51.89</v>
      </c>
      <c r="H708" s="15">
        <f t="shared" si="346"/>
        <v>897.07432000000006</v>
      </c>
      <c r="I708" s="11">
        <v>41.6</v>
      </c>
      <c r="J708" s="15">
        <f t="shared" si="347"/>
        <v>719.18080000000009</v>
      </c>
      <c r="K708" s="11">
        <v>32.545000000000002</v>
      </c>
      <c r="L708" s="15">
        <f t="shared" si="348"/>
        <v>562.63796000000002</v>
      </c>
      <c r="M708" s="11">
        <v>15.58</v>
      </c>
      <c r="N708" s="15">
        <f t="shared" si="349"/>
        <v>269.34703999999999</v>
      </c>
      <c r="O708" s="16">
        <v>35.1</v>
      </c>
      <c r="P708" s="15">
        <f t="shared" si="322"/>
        <v>906.00120000000004</v>
      </c>
      <c r="Q708" s="11">
        <v>55.34</v>
      </c>
      <c r="R708" s="15">
        <f t="shared" si="323"/>
        <v>1428.4360800000002</v>
      </c>
      <c r="S708" s="11">
        <v>67.05</v>
      </c>
      <c r="T708" s="15">
        <f t="shared" si="324"/>
        <v>1730.6946</v>
      </c>
      <c r="U708" s="11">
        <v>57.93</v>
      </c>
      <c r="V708" s="15">
        <f t="shared" si="325"/>
        <v>1495.28916</v>
      </c>
      <c r="W708" s="11">
        <v>75.45</v>
      </c>
      <c r="X708" s="15">
        <f t="shared" si="326"/>
        <v>1947.5154000000002</v>
      </c>
      <c r="Y708" s="11">
        <v>47.62</v>
      </c>
      <c r="Z708" s="15">
        <f t="shared" si="327"/>
        <v>1229.1674399999999</v>
      </c>
      <c r="AA708" s="19">
        <v>83.242999999999995</v>
      </c>
      <c r="AB708" s="15">
        <f t="shared" si="328"/>
        <v>21486.683159999997</v>
      </c>
      <c r="AC708" s="19">
        <v>86.498999999999995</v>
      </c>
      <c r="AD708" s="15">
        <f t="shared" si="329"/>
        <v>22327.121879999999</v>
      </c>
      <c r="AE708" s="20">
        <v>80</v>
      </c>
      <c r="AF708" s="15">
        <f t="shared" si="330"/>
        <v>20649.599999999999</v>
      </c>
      <c r="AG708" s="22">
        <v>103.53</v>
      </c>
      <c r="AH708" s="15">
        <f t="shared" si="331"/>
        <v>17898.2664</v>
      </c>
      <c r="AI708" s="22">
        <v>116.5</v>
      </c>
      <c r="AJ708" s="15">
        <f t="shared" si="332"/>
        <v>20140.52</v>
      </c>
      <c r="AK708" s="20">
        <v>163.75</v>
      </c>
      <c r="AL708" s="15">
        <f t="shared" si="333"/>
        <v>28309.1</v>
      </c>
      <c r="AM708" s="29">
        <v>1055.5</v>
      </c>
      <c r="AN708" s="15">
        <f t="shared" si="334"/>
        <v>18247.484</v>
      </c>
      <c r="AO708" s="22">
        <v>199.86</v>
      </c>
      <c r="AP708" s="15">
        <f t="shared" si="335"/>
        <v>5158.7863200000002</v>
      </c>
      <c r="AQ708" s="24">
        <f t="shared" si="336"/>
        <v>2.1163999999999987</v>
      </c>
      <c r="AR708" s="24">
        <f t="shared" si="337"/>
        <v>2.1295000000000002</v>
      </c>
      <c r="AS708" s="24">
        <f t="shared" si="338"/>
        <v>1.1150999999999982</v>
      </c>
      <c r="AT708" s="24">
        <f t="shared" si="339"/>
        <v>2.1781000000000006</v>
      </c>
      <c r="AU708" s="24">
        <f t="shared" si="340"/>
        <v>2.2504999999999988</v>
      </c>
      <c r="AV708" s="24">
        <f t="shared" si="341"/>
        <v>1.2490999999999985</v>
      </c>
      <c r="AW708" s="24">
        <f t="shared" si="342"/>
        <v>2.3932000000000002</v>
      </c>
      <c r="AX708" s="24">
        <f t="shared" si="343"/>
        <v>1.4065999999999974</v>
      </c>
      <c r="AY708" s="24"/>
      <c r="AZ708" s="24"/>
      <c r="BA708" s="24"/>
      <c r="BB708" s="24"/>
      <c r="BC708" s="12">
        <v>17.288</v>
      </c>
      <c r="BD708" s="12">
        <v>25.812000000000001</v>
      </c>
    </row>
    <row r="709" spans="2:56">
      <c r="B709" s="25" t="s">
        <v>241</v>
      </c>
      <c r="C709" s="11">
        <v>38.39</v>
      </c>
      <c r="D709" s="4">
        <f t="shared" si="344"/>
        <v>662.15072000000009</v>
      </c>
      <c r="E709" s="11">
        <v>54.07</v>
      </c>
      <c r="F709" s="15">
        <f t="shared" si="345"/>
        <v>932.59936000000005</v>
      </c>
      <c r="G709" s="11">
        <v>50.63</v>
      </c>
      <c r="H709" s="15">
        <f t="shared" si="346"/>
        <v>873.26624000000015</v>
      </c>
      <c r="I709" s="11">
        <v>41.59</v>
      </c>
      <c r="J709" s="15">
        <f t="shared" si="347"/>
        <v>717.34432000000015</v>
      </c>
      <c r="K709" s="11">
        <v>32.375</v>
      </c>
      <c r="L709" s="15">
        <f t="shared" si="348"/>
        <v>558.404</v>
      </c>
      <c r="M709" s="11">
        <v>15.53</v>
      </c>
      <c r="N709" s="15">
        <f t="shared" si="349"/>
        <v>267.86144000000002</v>
      </c>
      <c r="O709" s="16">
        <v>35.590000000000003</v>
      </c>
      <c r="P709" s="15">
        <f t="shared" ref="P709:P756" si="350">O709*BD709</f>
        <v>921.17597000000001</v>
      </c>
      <c r="Q709" s="11">
        <v>54</v>
      </c>
      <c r="R709" s="15">
        <f t="shared" ref="R709:R756" si="351">Q709*BD709</f>
        <v>1397.682</v>
      </c>
      <c r="S709" s="11">
        <v>67.25</v>
      </c>
      <c r="T709" s="15">
        <f t="shared" ref="T709:T756" si="352">S709*BD709</f>
        <v>1740.63175</v>
      </c>
      <c r="U709" s="11">
        <v>57.45</v>
      </c>
      <c r="V709" s="15">
        <f t="shared" ref="V709:V756" si="353">U709*BD709</f>
        <v>1486.9783500000001</v>
      </c>
      <c r="W709" s="11">
        <v>76</v>
      </c>
      <c r="X709" s="15">
        <f t="shared" ref="X709:X756" si="354">W709*BD709</f>
        <v>1967.1079999999999</v>
      </c>
      <c r="Y709" s="11">
        <v>48.44</v>
      </c>
      <c r="Z709" s="15">
        <f t="shared" ref="Z709:Z756" si="355">Y709*BD709</f>
        <v>1253.77252</v>
      </c>
      <c r="AA709" s="19">
        <v>83.213999999999999</v>
      </c>
      <c r="AB709" s="15">
        <f t="shared" ref="AB709:AB756" si="356">AA709*BD709*10</f>
        <v>21538.279619999998</v>
      </c>
      <c r="AC709" s="19">
        <v>87.123000000000005</v>
      </c>
      <c r="AD709" s="15">
        <f t="shared" ref="AD709:AD756" si="357">AC709*BD709*10</f>
        <v>22550.04609</v>
      </c>
      <c r="AE709" s="20">
        <v>80</v>
      </c>
      <c r="AF709" s="15">
        <f t="shared" ref="AF709:AF756" si="358">AE709*BD709*10</f>
        <v>20706.399999999998</v>
      </c>
      <c r="AG709" s="22">
        <v>103.74</v>
      </c>
      <c r="AH709" s="15">
        <f t="shared" ref="AH709:AH756" si="359">AG709*BC709*10</f>
        <v>17893.075199999999</v>
      </c>
      <c r="AI709" s="22">
        <v>116.15</v>
      </c>
      <c r="AJ709" s="15">
        <f t="shared" ref="AJ709:AJ756" si="360">AI709*BC709*10</f>
        <v>20033.552000000003</v>
      </c>
      <c r="AK709" s="20">
        <v>163.25</v>
      </c>
      <c r="AL709" s="15">
        <f t="shared" ref="AL709:AL756" si="361">AK709*BC709*10</f>
        <v>28157.360000000004</v>
      </c>
      <c r="AM709" s="29">
        <v>1057.7</v>
      </c>
      <c r="AN709" s="15">
        <f t="shared" ref="AN709:AN756" si="362">AM709*BC709</f>
        <v>18243.209600000002</v>
      </c>
      <c r="AO709" s="22">
        <v>205.19</v>
      </c>
      <c r="AP709" s="15">
        <f t="shared" ref="AP709:AP756" si="363">AO709*BD709</f>
        <v>5310.9327699999994</v>
      </c>
      <c r="AQ709" s="24">
        <f t="shared" ref="AQ709:AQ756" si="364">-BC709+19.4044</f>
        <v>2.1563999999999979</v>
      </c>
      <c r="AR709" s="24">
        <f t="shared" ref="AR709:AR756" si="365">-BC709+19.4175</f>
        <v>2.1694999999999993</v>
      </c>
      <c r="AS709" s="24">
        <f t="shared" ref="AS709:AS756" si="366">-BD709+26.9271</f>
        <v>1.0441000000000003</v>
      </c>
      <c r="AT709" s="24">
        <f t="shared" ref="AT709:AT756" si="367">-BC709+19.4661</f>
        <v>2.2180999999999997</v>
      </c>
      <c r="AU709" s="24">
        <f t="shared" ref="AU709:AU756" si="368">-BC709+19.5385</f>
        <v>2.290499999999998</v>
      </c>
      <c r="AV709" s="24">
        <f t="shared" ref="AV709:AV756" si="369">-BD709+27.0611</f>
        <v>1.1781000000000006</v>
      </c>
      <c r="AW709" s="24">
        <f t="shared" ref="AW709:AW756" si="370">-BC709+19.6812</f>
        <v>2.4331999999999994</v>
      </c>
      <c r="AX709" s="24">
        <f t="shared" ref="AX709:AX756" si="371">-BD709+27.2186</f>
        <v>1.3355999999999995</v>
      </c>
      <c r="AY709" s="24"/>
      <c r="AZ709" s="24"/>
      <c r="BA709" s="24"/>
      <c r="BB709" s="24"/>
      <c r="BC709" s="12">
        <v>17.248000000000001</v>
      </c>
      <c r="BD709" s="12">
        <v>25.882999999999999</v>
      </c>
    </row>
    <row r="710" spans="2:56">
      <c r="B710" s="25" t="s">
        <v>242</v>
      </c>
      <c r="C710" s="11">
        <v>37.659999999999997</v>
      </c>
      <c r="D710" s="4">
        <f t="shared" si="344"/>
        <v>651.17905999999994</v>
      </c>
      <c r="E710" s="11">
        <v>54.15</v>
      </c>
      <c r="F710" s="15">
        <f t="shared" si="345"/>
        <v>936.30764999999997</v>
      </c>
      <c r="G710" s="11">
        <v>51.07</v>
      </c>
      <c r="H710" s="15">
        <f t="shared" si="346"/>
        <v>883.05137000000002</v>
      </c>
      <c r="I710" s="11">
        <v>41.54</v>
      </c>
      <c r="J710" s="15">
        <f t="shared" si="347"/>
        <v>718.26814000000002</v>
      </c>
      <c r="K710" s="11">
        <v>32.594999999999999</v>
      </c>
      <c r="L710" s="15">
        <f t="shared" si="348"/>
        <v>563.600145</v>
      </c>
      <c r="M710" s="11">
        <v>15.34</v>
      </c>
      <c r="N710" s="15">
        <f t="shared" si="349"/>
        <v>265.24394000000001</v>
      </c>
      <c r="O710" s="16">
        <v>35.56</v>
      </c>
      <c r="P710" s="15">
        <f t="shared" si="350"/>
        <v>923.42208000000005</v>
      </c>
      <c r="Q710" s="11">
        <v>52.77</v>
      </c>
      <c r="R710" s="15">
        <f t="shared" si="351"/>
        <v>1370.3313600000001</v>
      </c>
      <c r="S710" s="11">
        <v>66.23</v>
      </c>
      <c r="T710" s="15">
        <f t="shared" si="352"/>
        <v>1719.8606400000001</v>
      </c>
      <c r="U710" s="11">
        <v>56.6</v>
      </c>
      <c r="V710" s="15">
        <f t="shared" si="353"/>
        <v>1469.7888</v>
      </c>
      <c r="W710" s="11">
        <v>75.3</v>
      </c>
      <c r="X710" s="15">
        <f t="shared" si="354"/>
        <v>1955.3904</v>
      </c>
      <c r="Y710" s="11">
        <v>48.23</v>
      </c>
      <c r="Z710" s="15">
        <f t="shared" si="355"/>
        <v>1252.4366399999999</v>
      </c>
      <c r="AA710" s="19">
        <v>83.265000000000001</v>
      </c>
      <c r="AB710" s="15">
        <f t="shared" si="356"/>
        <v>21622.2552</v>
      </c>
      <c r="AC710" s="19">
        <v>87.168000000000006</v>
      </c>
      <c r="AD710" s="15">
        <f t="shared" si="357"/>
        <v>22635.786240000001</v>
      </c>
      <c r="AE710" s="20">
        <v>80</v>
      </c>
      <c r="AF710" s="15">
        <f t="shared" si="358"/>
        <v>20774.400000000001</v>
      </c>
      <c r="AG710" s="22">
        <v>103.42</v>
      </c>
      <c r="AH710" s="15">
        <f t="shared" si="359"/>
        <v>17882.352200000001</v>
      </c>
      <c r="AI710" s="22">
        <v>115.25</v>
      </c>
      <c r="AJ710" s="15">
        <f t="shared" si="360"/>
        <v>19927.877499999999</v>
      </c>
      <c r="AK710" s="20">
        <v>163.25</v>
      </c>
      <c r="AL710" s="15">
        <f t="shared" si="361"/>
        <v>28227.557500000003</v>
      </c>
      <c r="AM710" s="29">
        <v>1060.5</v>
      </c>
      <c r="AN710" s="15">
        <f t="shared" si="362"/>
        <v>18337.105500000001</v>
      </c>
      <c r="AO710" s="22">
        <v>205.8</v>
      </c>
      <c r="AP710" s="15">
        <f t="shared" si="363"/>
        <v>5344.2143999999998</v>
      </c>
      <c r="AQ710" s="24">
        <f t="shared" si="364"/>
        <v>2.1133999999999986</v>
      </c>
      <c r="AR710" s="24">
        <f t="shared" si="365"/>
        <v>2.1265000000000001</v>
      </c>
      <c r="AS710" s="24">
        <f t="shared" si="366"/>
        <v>0.9590999999999994</v>
      </c>
      <c r="AT710" s="24">
        <f t="shared" si="367"/>
        <v>2.1751000000000005</v>
      </c>
      <c r="AU710" s="24">
        <f t="shared" si="368"/>
        <v>2.2474999999999987</v>
      </c>
      <c r="AV710" s="24">
        <f t="shared" si="369"/>
        <v>1.0930999999999997</v>
      </c>
      <c r="AW710" s="24">
        <f t="shared" si="370"/>
        <v>2.3902000000000001</v>
      </c>
      <c r="AX710" s="24">
        <f t="shared" si="371"/>
        <v>1.2505999999999986</v>
      </c>
      <c r="AY710" s="24"/>
      <c r="AZ710" s="24"/>
      <c r="BA710" s="24"/>
      <c r="BB710" s="24"/>
      <c r="BC710" s="12">
        <v>17.291</v>
      </c>
      <c r="BD710" s="12">
        <v>25.968</v>
      </c>
    </row>
    <row r="711" spans="2:56">
      <c r="B711" s="25" t="s">
        <v>243</v>
      </c>
      <c r="C711" s="11">
        <v>37.770000000000003</v>
      </c>
      <c r="D711" s="4">
        <f t="shared" si="344"/>
        <v>652.17459000000019</v>
      </c>
      <c r="E711" s="11">
        <v>53.24</v>
      </c>
      <c r="F711" s="15">
        <f t="shared" si="345"/>
        <v>919.29508000000021</v>
      </c>
      <c r="G711" s="11">
        <v>49.89</v>
      </c>
      <c r="H711" s="15">
        <f t="shared" si="346"/>
        <v>861.45063000000016</v>
      </c>
      <c r="I711" s="11">
        <v>40.24</v>
      </c>
      <c r="J711" s="15">
        <f t="shared" si="347"/>
        <v>694.82408000000021</v>
      </c>
      <c r="K711" s="11">
        <v>32.085000000000001</v>
      </c>
      <c r="L711" s="15">
        <f t="shared" si="348"/>
        <v>554.01169500000015</v>
      </c>
      <c r="M711" s="11">
        <v>15.2</v>
      </c>
      <c r="N711" s="15">
        <f t="shared" si="349"/>
        <v>262.45840000000004</v>
      </c>
      <c r="O711" s="16">
        <v>35.94</v>
      </c>
      <c r="P711" s="15">
        <f t="shared" si="350"/>
        <v>931.36712999999997</v>
      </c>
      <c r="Q711" s="11">
        <v>52.905000000000001</v>
      </c>
      <c r="R711" s="15">
        <f t="shared" si="351"/>
        <v>1371.0066225</v>
      </c>
      <c r="S711" s="11">
        <v>65.67</v>
      </c>
      <c r="T711" s="15">
        <f t="shared" si="352"/>
        <v>1701.8052150000001</v>
      </c>
      <c r="U711" s="11">
        <v>57.05</v>
      </c>
      <c r="V711" s="15">
        <f t="shared" si="353"/>
        <v>1478.422225</v>
      </c>
      <c r="W711" s="11">
        <v>75</v>
      </c>
      <c r="X711" s="15">
        <f t="shared" si="354"/>
        <v>1943.5875000000001</v>
      </c>
      <c r="Y711" s="11">
        <v>47.82</v>
      </c>
      <c r="Z711" s="15">
        <f t="shared" si="355"/>
        <v>1239.2313899999999</v>
      </c>
      <c r="AA711" s="19">
        <v>83.221000000000004</v>
      </c>
      <c r="AB711" s="15">
        <f t="shared" si="356"/>
        <v>21566.306045000001</v>
      </c>
      <c r="AC711" s="19">
        <v>87.543000000000006</v>
      </c>
      <c r="AD711" s="15">
        <f t="shared" si="357"/>
        <v>22686.330735000003</v>
      </c>
      <c r="AE711" s="20">
        <v>80</v>
      </c>
      <c r="AF711" s="15">
        <f t="shared" si="358"/>
        <v>20731.599999999999</v>
      </c>
      <c r="AG711" s="22">
        <v>103.09</v>
      </c>
      <c r="AH711" s="15">
        <f t="shared" si="359"/>
        <v>17800.550300000003</v>
      </c>
      <c r="AI711" s="22">
        <v>115.75</v>
      </c>
      <c r="AJ711" s="15">
        <f t="shared" si="360"/>
        <v>19986.552500000002</v>
      </c>
      <c r="AK711" s="20">
        <v>162.25</v>
      </c>
      <c r="AL711" s="15">
        <f t="shared" si="361"/>
        <v>28015.707500000004</v>
      </c>
      <c r="AM711" s="29">
        <v>1054.7</v>
      </c>
      <c r="AN711" s="15">
        <f t="shared" si="362"/>
        <v>18211.504900000004</v>
      </c>
      <c r="AO711" s="22">
        <v>204.75</v>
      </c>
      <c r="AP711" s="15">
        <f t="shared" si="363"/>
        <v>5305.9938750000001</v>
      </c>
      <c r="AQ711" s="24">
        <f t="shared" si="364"/>
        <v>2.137399999999996</v>
      </c>
      <c r="AR711" s="24">
        <f t="shared" si="365"/>
        <v>2.1504999999999974</v>
      </c>
      <c r="AS711" s="24">
        <f t="shared" si="366"/>
        <v>1.0125999999999991</v>
      </c>
      <c r="AT711" s="24">
        <f t="shared" si="367"/>
        <v>2.1990999999999978</v>
      </c>
      <c r="AU711" s="24">
        <f t="shared" si="368"/>
        <v>2.2714999999999961</v>
      </c>
      <c r="AV711" s="24">
        <f t="shared" si="369"/>
        <v>1.1465999999999994</v>
      </c>
      <c r="AW711" s="24">
        <f t="shared" si="370"/>
        <v>2.4141999999999975</v>
      </c>
      <c r="AX711" s="24">
        <f t="shared" si="371"/>
        <v>1.3040999999999983</v>
      </c>
      <c r="AY711" s="24"/>
      <c r="AZ711" s="24"/>
      <c r="BA711" s="24"/>
      <c r="BB711" s="24"/>
      <c r="BC711" s="12">
        <v>17.267000000000003</v>
      </c>
      <c r="BD711" s="12">
        <v>25.9145</v>
      </c>
    </row>
    <row r="712" spans="2:56">
      <c r="B712" s="25" t="s">
        <v>244</v>
      </c>
      <c r="C712" s="11">
        <v>37.36</v>
      </c>
      <c r="D712" s="4">
        <f t="shared" si="344"/>
        <v>661.15991999999994</v>
      </c>
      <c r="E712" s="11">
        <v>53.46</v>
      </c>
      <c r="F712" s="15">
        <f t="shared" si="345"/>
        <v>946.08161999999993</v>
      </c>
      <c r="G712" s="11">
        <v>47.75</v>
      </c>
      <c r="H712" s="15">
        <f t="shared" si="346"/>
        <v>845.03174999999999</v>
      </c>
      <c r="I712" s="11">
        <v>40.869999999999997</v>
      </c>
      <c r="J712" s="15">
        <f t="shared" si="347"/>
        <v>723.27638999999988</v>
      </c>
      <c r="K712" s="11">
        <v>32.045000000000002</v>
      </c>
      <c r="L712" s="15">
        <f t="shared" si="348"/>
        <v>567.10036500000001</v>
      </c>
      <c r="M712" s="11">
        <v>14.93</v>
      </c>
      <c r="N712" s="15">
        <f t="shared" si="349"/>
        <v>264.21620999999999</v>
      </c>
      <c r="O712" s="16">
        <v>34.465000000000003</v>
      </c>
      <c r="P712" s="15">
        <f t="shared" si="350"/>
        <v>902.01798000000008</v>
      </c>
      <c r="Q712" s="11">
        <v>50.46</v>
      </c>
      <c r="R712" s="15">
        <f t="shared" si="351"/>
        <v>1320.63912</v>
      </c>
      <c r="S712" s="11">
        <v>65</v>
      </c>
      <c r="T712" s="15">
        <f t="shared" si="352"/>
        <v>1701.18</v>
      </c>
      <c r="U712" s="11">
        <v>53.8</v>
      </c>
      <c r="V712" s="15">
        <f t="shared" si="353"/>
        <v>1408.0536</v>
      </c>
      <c r="W712" s="11">
        <v>75.010000000000005</v>
      </c>
      <c r="X712" s="15">
        <f t="shared" si="354"/>
        <v>1963.1617200000003</v>
      </c>
      <c r="Y712" s="11">
        <v>48.5</v>
      </c>
      <c r="Z712" s="15">
        <f t="shared" si="355"/>
        <v>1269.3420000000001</v>
      </c>
      <c r="AA712" s="19">
        <v>83.373999999999995</v>
      </c>
      <c r="AB712" s="15">
        <f t="shared" si="356"/>
        <v>21820.64328</v>
      </c>
      <c r="AC712" s="19">
        <v>87.682000000000002</v>
      </c>
      <c r="AD712" s="15">
        <f t="shared" si="357"/>
        <v>22948.133040000001</v>
      </c>
      <c r="AE712" s="20">
        <v>80</v>
      </c>
      <c r="AF712" s="15">
        <f t="shared" si="358"/>
        <v>20937.600000000002</v>
      </c>
      <c r="AG712" s="22">
        <v>103.08</v>
      </c>
      <c r="AH712" s="15">
        <f t="shared" si="359"/>
        <v>18242.067599999998</v>
      </c>
      <c r="AI712" s="22">
        <v>114.25</v>
      </c>
      <c r="AJ712" s="15">
        <f t="shared" si="360"/>
        <v>20218.822499999998</v>
      </c>
      <c r="AK712" s="20">
        <v>161.25</v>
      </c>
      <c r="AL712" s="15">
        <f t="shared" si="361"/>
        <v>28536.412499999999</v>
      </c>
      <c r="AM712" s="29">
        <v>1039.5999999999999</v>
      </c>
      <c r="AN712" s="15">
        <f t="shared" si="362"/>
        <v>18397.801199999998</v>
      </c>
      <c r="AO712" s="22">
        <v>206.28</v>
      </c>
      <c r="AP712" s="15">
        <f t="shared" si="363"/>
        <v>5398.7601599999998</v>
      </c>
      <c r="AQ712" s="24">
        <f t="shared" si="364"/>
        <v>1.7073999999999998</v>
      </c>
      <c r="AR712" s="24">
        <f t="shared" si="365"/>
        <v>1.7205000000000013</v>
      </c>
      <c r="AS712" s="24">
        <f t="shared" si="366"/>
        <v>0.75509999999999877</v>
      </c>
      <c r="AT712" s="24">
        <f t="shared" si="367"/>
        <v>1.7691000000000017</v>
      </c>
      <c r="AU712" s="24">
        <f t="shared" si="368"/>
        <v>1.8414999999999999</v>
      </c>
      <c r="AV712" s="24">
        <f t="shared" si="369"/>
        <v>0.88909999999999911</v>
      </c>
      <c r="AW712" s="24">
        <f t="shared" si="370"/>
        <v>1.9842000000000013</v>
      </c>
      <c r="AX712" s="24">
        <f t="shared" si="371"/>
        <v>1.046599999999998</v>
      </c>
      <c r="AY712" s="24"/>
      <c r="AZ712" s="24"/>
      <c r="BA712" s="24"/>
      <c r="BB712" s="24"/>
      <c r="BC712" s="12">
        <v>17.696999999999999</v>
      </c>
      <c r="BD712" s="12">
        <v>26.172000000000001</v>
      </c>
    </row>
    <row r="713" spans="2:56">
      <c r="B713" s="25" t="s">
        <v>245</v>
      </c>
      <c r="C713" s="11">
        <v>37.270000000000003</v>
      </c>
      <c r="D713" s="4">
        <f t="shared" si="344"/>
        <v>674.06521999999995</v>
      </c>
      <c r="E713" s="11">
        <v>53.51</v>
      </c>
      <c r="F713" s="15">
        <f t="shared" si="345"/>
        <v>967.78185999999994</v>
      </c>
      <c r="G713" s="11">
        <v>47.22</v>
      </c>
      <c r="H713" s="15">
        <f t="shared" si="346"/>
        <v>854.02091999999993</v>
      </c>
      <c r="I713" s="11">
        <v>40.619999999999997</v>
      </c>
      <c r="J713" s="15">
        <f t="shared" si="347"/>
        <v>734.65331999999989</v>
      </c>
      <c r="K713" s="11">
        <v>31.285</v>
      </c>
      <c r="L713" s="15">
        <f t="shared" si="348"/>
        <v>565.82051000000001</v>
      </c>
      <c r="M713" s="11">
        <v>14.42</v>
      </c>
      <c r="N713" s="15">
        <f t="shared" si="349"/>
        <v>260.80011999999999</v>
      </c>
      <c r="O713" s="16">
        <v>33.125</v>
      </c>
      <c r="P713" s="15">
        <f t="shared" si="350"/>
        <v>880.99249999999995</v>
      </c>
      <c r="Q713" s="11">
        <v>48.9</v>
      </c>
      <c r="R713" s="15">
        <f t="shared" si="351"/>
        <v>1300.5444</v>
      </c>
      <c r="S713" s="11">
        <v>62.81</v>
      </c>
      <c r="T713" s="15">
        <f t="shared" si="352"/>
        <v>1670.49476</v>
      </c>
      <c r="U713" s="11">
        <v>50.07</v>
      </c>
      <c r="V713" s="15">
        <f t="shared" si="353"/>
        <v>1331.6617200000001</v>
      </c>
      <c r="W713" s="11">
        <v>73.2</v>
      </c>
      <c r="X713" s="15">
        <f t="shared" si="354"/>
        <v>1946.8272000000002</v>
      </c>
      <c r="Y713" s="11">
        <v>47.3</v>
      </c>
      <c r="Z713" s="15">
        <f t="shared" si="355"/>
        <v>1257.9908</v>
      </c>
      <c r="AA713" s="19">
        <v>83.424000000000007</v>
      </c>
      <c r="AB713" s="15">
        <f t="shared" si="356"/>
        <v>22187.447040000003</v>
      </c>
      <c r="AC713" s="19">
        <v>87.805000000000007</v>
      </c>
      <c r="AD713" s="15">
        <f t="shared" si="357"/>
        <v>23352.617800000004</v>
      </c>
      <c r="AE713" s="20">
        <v>80</v>
      </c>
      <c r="AF713" s="15">
        <f t="shared" si="358"/>
        <v>21276.799999999999</v>
      </c>
      <c r="AG713" s="22">
        <v>103.78</v>
      </c>
      <c r="AH713" s="15">
        <f t="shared" si="359"/>
        <v>18769.650799999999</v>
      </c>
      <c r="AI713" s="22">
        <v>111.75</v>
      </c>
      <c r="AJ713" s="15">
        <f t="shared" si="360"/>
        <v>20211.104999999996</v>
      </c>
      <c r="AK713" s="20">
        <v>160</v>
      </c>
      <c r="AL713" s="15">
        <f t="shared" si="361"/>
        <v>28937.599999999999</v>
      </c>
      <c r="AM713" s="29">
        <v>1027.7</v>
      </c>
      <c r="AN713" s="15">
        <f t="shared" si="362"/>
        <v>18586.982199999999</v>
      </c>
      <c r="AO713" s="22">
        <v>197.47</v>
      </c>
      <c r="AP713" s="15">
        <f t="shared" si="363"/>
        <v>5251.91212</v>
      </c>
      <c r="AQ713" s="24">
        <f t="shared" si="364"/>
        <v>1.3184000000000005</v>
      </c>
      <c r="AR713" s="24">
        <f t="shared" si="365"/>
        <v>1.3315000000000019</v>
      </c>
      <c r="AS713" s="24">
        <f t="shared" si="366"/>
        <v>0.33109999999999928</v>
      </c>
      <c r="AT713" s="24">
        <f t="shared" si="367"/>
        <v>1.3801000000000023</v>
      </c>
      <c r="AU713" s="24">
        <f t="shared" si="368"/>
        <v>1.4525000000000006</v>
      </c>
      <c r="AV713" s="24">
        <f t="shared" si="369"/>
        <v>0.46509999999999962</v>
      </c>
      <c r="AW713" s="24">
        <f t="shared" si="370"/>
        <v>1.5952000000000019</v>
      </c>
      <c r="AX713" s="24">
        <f t="shared" si="371"/>
        <v>0.62259999999999849</v>
      </c>
      <c r="AY713" s="24"/>
      <c r="AZ713" s="24"/>
      <c r="BA713" s="24"/>
      <c r="BB713" s="24"/>
      <c r="BC713" s="12">
        <v>18.085999999999999</v>
      </c>
      <c r="BD713" s="12">
        <v>26.596</v>
      </c>
    </row>
    <row r="714" spans="2:56">
      <c r="B714" s="25" t="s">
        <v>246</v>
      </c>
      <c r="C714" s="11">
        <v>37.61</v>
      </c>
      <c r="D714" s="4">
        <f t="shared" si="344"/>
        <v>666.48680999999999</v>
      </c>
      <c r="E714" s="11">
        <v>54.09</v>
      </c>
      <c r="F714" s="15">
        <f t="shared" si="345"/>
        <v>958.52889000000005</v>
      </c>
      <c r="G714" s="11">
        <v>48.81</v>
      </c>
      <c r="H714" s="15">
        <f t="shared" si="346"/>
        <v>864.96201000000008</v>
      </c>
      <c r="I714" s="11">
        <v>41.41</v>
      </c>
      <c r="J714" s="15">
        <f t="shared" si="347"/>
        <v>733.82660999999996</v>
      </c>
      <c r="K714" s="11">
        <v>31.855</v>
      </c>
      <c r="L714" s="15">
        <f t="shared" si="348"/>
        <v>564.50245500000005</v>
      </c>
      <c r="M714" s="11">
        <v>14.87</v>
      </c>
      <c r="N714" s="15">
        <f t="shared" si="349"/>
        <v>263.51126999999997</v>
      </c>
      <c r="O714" s="16">
        <v>33.93</v>
      </c>
      <c r="P714" s="15">
        <f t="shared" si="350"/>
        <v>891.81611999999996</v>
      </c>
      <c r="Q714" s="11">
        <v>51.64</v>
      </c>
      <c r="R714" s="15">
        <f t="shared" si="351"/>
        <v>1357.30576</v>
      </c>
      <c r="S714" s="11">
        <v>64.7</v>
      </c>
      <c r="T714" s="15">
        <f t="shared" si="352"/>
        <v>1700.5748000000001</v>
      </c>
      <c r="U714" s="11">
        <v>53.64</v>
      </c>
      <c r="V714" s="15">
        <f t="shared" si="353"/>
        <v>1409.8737599999999</v>
      </c>
      <c r="W714" s="11">
        <v>73.98</v>
      </c>
      <c r="X714" s="15">
        <f t="shared" si="354"/>
        <v>1944.4903200000001</v>
      </c>
      <c r="Y714" s="11">
        <v>48.24</v>
      </c>
      <c r="Z714" s="15">
        <f t="shared" si="355"/>
        <v>1267.9401600000001</v>
      </c>
      <c r="AA714" s="19">
        <v>83.417000000000002</v>
      </c>
      <c r="AB714" s="15">
        <f t="shared" si="356"/>
        <v>21925.324280000001</v>
      </c>
      <c r="AC714" s="19">
        <v>87.673000000000002</v>
      </c>
      <c r="AD714" s="15">
        <f t="shared" si="357"/>
        <v>23043.971320000001</v>
      </c>
      <c r="AE714" s="20">
        <v>80</v>
      </c>
      <c r="AF714" s="15">
        <f t="shared" si="358"/>
        <v>21027.199999999997</v>
      </c>
      <c r="AG714" s="22">
        <v>103.89</v>
      </c>
      <c r="AH714" s="15">
        <f t="shared" si="359"/>
        <v>18410.3469</v>
      </c>
      <c r="AI714" s="22">
        <v>111.25</v>
      </c>
      <c r="AJ714" s="15">
        <f t="shared" si="360"/>
        <v>19714.612499999999</v>
      </c>
      <c r="AK714" s="20">
        <v>160.25</v>
      </c>
      <c r="AL714" s="15">
        <f t="shared" si="361"/>
        <v>28397.9025</v>
      </c>
      <c r="AM714" s="29">
        <v>1045.5</v>
      </c>
      <c r="AN714" s="15">
        <f t="shared" si="362"/>
        <v>18527.305499999999</v>
      </c>
      <c r="AO714" s="22">
        <v>202.73</v>
      </c>
      <c r="AP714" s="15">
        <f t="shared" si="363"/>
        <v>5328.5553199999995</v>
      </c>
      <c r="AQ714" s="24">
        <f t="shared" si="364"/>
        <v>1.6833999999999989</v>
      </c>
      <c r="AR714" s="24">
        <f t="shared" si="365"/>
        <v>1.6965000000000003</v>
      </c>
      <c r="AS714" s="24">
        <f t="shared" si="366"/>
        <v>0.64310000000000045</v>
      </c>
      <c r="AT714" s="24">
        <f t="shared" si="367"/>
        <v>1.7451000000000008</v>
      </c>
      <c r="AU714" s="24">
        <f t="shared" si="368"/>
        <v>1.817499999999999</v>
      </c>
      <c r="AV714" s="24">
        <f t="shared" si="369"/>
        <v>0.77710000000000079</v>
      </c>
      <c r="AW714" s="24">
        <f t="shared" si="370"/>
        <v>1.9602000000000004</v>
      </c>
      <c r="AX714" s="24">
        <f t="shared" si="371"/>
        <v>0.93459999999999965</v>
      </c>
      <c r="AY714" s="24"/>
      <c r="AZ714" s="24"/>
      <c r="BA714" s="24"/>
      <c r="BB714" s="24"/>
      <c r="BC714" s="12">
        <v>17.721</v>
      </c>
      <c r="BD714" s="12">
        <v>26.283999999999999</v>
      </c>
    </row>
    <row r="715" spans="2:56">
      <c r="B715" s="25" t="s">
        <v>247</v>
      </c>
      <c r="C715" s="11">
        <v>37.08</v>
      </c>
      <c r="D715" s="4">
        <f t="shared" si="344"/>
        <v>668.36699999999996</v>
      </c>
      <c r="E715" s="11">
        <v>53.31</v>
      </c>
      <c r="F715" s="15">
        <f t="shared" si="345"/>
        <v>960.91274999999996</v>
      </c>
      <c r="G715" s="11">
        <v>47.8</v>
      </c>
      <c r="H715" s="15">
        <f t="shared" si="346"/>
        <v>861.59499999999991</v>
      </c>
      <c r="I715" s="11">
        <v>41.16</v>
      </c>
      <c r="J715" s="15">
        <f t="shared" si="347"/>
        <v>741.90899999999988</v>
      </c>
      <c r="K715" s="11">
        <v>31.09</v>
      </c>
      <c r="L715" s="15">
        <f t="shared" si="348"/>
        <v>560.39724999999999</v>
      </c>
      <c r="M715" s="11">
        <v>14.26</v>
      </c>
      <c r="N715" s="15">
        <f t="shared" si="349"/>
        <v>257.03649999999999</v>
      </c>
      <c r="O715" s="16">
        <v>33.295000000000002</v>
      </c>
      <c r="P715" s="15">
        <f t="shared" si="350"/>
        <v>883.21646500000008</v>
      </c>
      <c r="Q715" s="11">
        <v>49.555</v>
      </c>
      <c r="R715" s="15">
        <f t="shared" si="351"/>
        <v>1314.5454850000001</v>
      </c>
      <c r="S715" s="11">
        <v>61.25</v>
      </c>
      <c r="T715" s="15">
        <f t="shared" si="352"/>
        <v>1624.7787500000002</v>
      </c>
      <c r="U715" s="11">
        <v>50.85</v>
      </c>
      <c r="V715" s="15">
        <f t="shared" si="353"/>
        <v>1348.89795</v>
      </c>
      <c r="W715" s="11">
        <v>70.709999999999994</v>
      </c>
      <c r="X715" s="15">
        <f t="shared" si="354"/>
        <v>1875.72417</v>
      </c>
      <c r="Y715" s="11">
        <v>47.05</v>
      </c>
      <c r="Z715" s="15">
        <f t="shared" si="355"/>
        <v>1248.0953500000001</v>
      </c>
      <c r="AA715" s="19">
        <v>83.616</v>
      </c>
      <c r="AB715" s="15">
        <f t="shared" si="356"/>
        <v>22180.816319999998</v>
      </c>
      <c r="AC715" s="19">
        <v>87.891999999999996</v>
      </c>
      <c r="AD715" s="15">
        <f t="shared" si="357"/>
        <v>23315.110839999998</v>
      </c>
      <c r="AE715" s="20">
        <v>80</v>
      </c>
      <c r="AF715" s="15">
        <f t="shared" si="358"/>
        <v>21221.599999999999</v>
      </c>
      <c r="AG715" s="22">
        <v>103.61</v>
      </c>
      <c r="AH715" s="15">
        <f t="shared" si="359"/>
        <v>18675.702499999999</v>
      </c>
      <c r="AI715" s="22">
        <v>113.75</v>
      </c>
      <c r="AJ715" s="15">
        <f t="shared" si="360"/>
        <v>20503.4375</v>
      </c>
      <c r="AK715" s="20">
        <v>162</v>
      </c>
      <c r="AL715" s="15">
        <f t="shared" si="361"/>
        <v>29200.499999999996</v>
      </c>
      <c r="AM715" s="29">
        <v>1044.7</v>
      </c>
      <c r="AN715" s="15">
        <f t="shared" si="362"/>
        <v>18830.717499999999</v>
      </c>
      <c r="AO715" s="22">
        <v>196.2</v>
      </c>
      <c r="AP715" s="15">
        <f t="shared" si="363"/>
        <v>5204.5973999999997</v>
      </c>
      <c r="AQ715" s="24">
        <f t="shared" si="364"/>
        <v>1.3794000000000004</v>
      </c>
      <c r="AR715" s="24">
        <f t="shared" si="365"/>
        <v>1.3925000000000018</v>
      </c>
      <c r="AS715" s="24">
        <f t="shared" si="366"/>
        <v>0.40009999999999835</v>
      </c>
      <c r="AT715" s="24">
        <f t="shared" si="367"/>
        <v>1.4411000000000023</v>
      </c>
      <c r="AU715" s="24">
        <f t="shared" si="368"/>
        <v>1.5135000000000005</v>
      </c>
      <c r="AV715" s="24">
        <f t="shared" si="369"/>
        <v>0.53409999999999869</v>
      </c>
      <c r="AW715" s="24">
        <f t="shared" si="370"/>
        <v>1.6562000000000019</v>
      </c>
      <c r="AX715" s="24">
        <f t="shared" si="371"/>
        <v>0.69159999999999755</v>
      </c>
      <c r="AY715" s="24"/>
      <c r="AZ715" s="24"/>
      <c r="BA715" s="24"/>
      <c r="BB715" s="24"/>
      <c r="BC715" s="12">
        <v>18.024999999999999</v>
      </c>
      <c r="BD715" s="12">
        <v>26.527000000000001</v>
      </c>
    </row>
    <row r="716" spans="2:56">
      <c r="B716" s="25" t="s">
        <v>248</v>
      </c>
      <c r="C716" s="11">
        <v>37.65</v>
      </c>
      <c r="D716" s="4">
        <f t="shared" si="344"/>
        <v>673.52085</v>
      </c>
      <c r="E716" s="11">
        <v>53.72</v>
      </c>
      <c r="F716" s="15">
        <f t="shared" si="345"/>
        <v>960.99707999999998</v>
      </c>
      <c r="G716" s="11">
        <v>48.27</v>
      </c>
      <c r="H716" s="15">
        <f t="shared" si="346"/>
        <v>863.50202999999999</v>
      </c>
      <c r="I716" s="11">
        <v>40.71</v>
      </c>
      <c r="J716" s="15">
        <f t="shared" si="347"/>
        <v>728.26118999999994</v>
      </c>
      <c r="K716" s="11">
        <v>31.25</v>
      </c>
      <c r="L716" s="15">
        <f t="shared" si="348"/>
        <v>559.03125</v>
      </c>
      <c r="M716" s="11">
        <v>14.47</v>
      </c>
      <c r="N716" s="15">
        <f t="shared" si="349"/>
        <v>258.85383000000002</v>
      </c>
      <c r="O716" s="16">
        <v>33.604999999999997</v>
      </c>
      <c r="P716" s="15">
        <f t="shared" si="350"/>
        <v>887.44083999999998</v>
      </c>
      <c r="Q716" s="11">
        <v>49.46</v>
      </c>
      <c r="R716" s="15">
        <f t="shared" si="351"/>
        <v>1306.13968</v>
      </c>
      <c r="S716" s="11">
        <v>61.06</v>
      </c>
      <c r="T716" s="15">
        <f t="shared" si="352"/>
        <v>1612.4724800000001</v>
      </c>
      <c r="U716" s="11">
        <v>50.7</v>
      </c>
      <c r="V716" s="15">
        <f t="shared" si="353"/>
        <v>1338.8856000000001</v>
      </c>
      <c r="W716" s="11">
        <v>72.400000000000006</v>
      </c>
      <c r="X716" s="15">
        <f t="shared" si="354"/>
        <v>1911.9392000000003</v>
      </c>
      <c r="Y716" s="11">
        <v>46.71</v>
      </c>
      <c r="Z716" s="15">
        <f t="shared" si="355"/>
        <v>1233.5176800000002</v>
      </c>
      <c r="AA716" s="19">
        <v>83.649000000000001</v>
      </c>
      <c r="AB716" s="15">
        <f t="shared" si="356"/>
        <v>22090.02792</v>
      </c>
      <c r="AC716" s="19">
        <v>87.917000000000002</v>
      </c>
      <c r="AD716" s="15">
        <f t="shared" si="357"/>
        <v>23217.121360000001</v>
      </c>
      <c r="AE716" s="20">
        <v>80</v>
      </c>
      <c r="AF716" s="15">
        <f t="shared" si="358"/>
        <v>21126.400000000001</v>
      </c>
      <c r="AG716" s="22">
        <v>104.01</v>
      </c>
      <c r="AH716" s="15">
        <f t="shared" si="359"/>
        <v>18606.348900000001</v>
      </c>
      <c r="AI716" s="22">
        <v>115.25</v>
      </c>
      <c r="AJ716" s="15">
        <f t="shared" si="360"/>
        <v>20617.072499999998</v>
      </c>
      <c r="AK716" s="20">
        <v>161</v>
      </c>
      <c r="AL716" s="15">
        <f t="shared" si="361"/>
        <v>28801.29</v>
      </c>
      <c r="AM716" s="29">
        <v>1059.9000000000001</v>
      </c>
      <c r="AN716" s="15">
        <f t="shared" si="362"/>
        <v>18960.551100000001</v>
      </c>
      <c r="AO716" s="22">
        <v>198.96</v>
      </c>
      <c r="AP716" s="15">
        <f t="shared" si="363"/>
        <v>5254.1356800000003</v>
      </c>
      <c r="AQ716" s="24">
        <f t="shared" si="364"/>
        <v>1.5153999999999996</v>
      </c>
      <c r="AR716" s="24">
        <f t="shared" si="365"/>
        <v>1.5285000000000011</v>
      </c>
      <c r="AS716" s="24">
        <f t="shared" si="366"/>
        <v>0.51909999999999812</v>
      </c>
      <c r="AT716" s="24">
        <f t="shared" si="367"/>
        <v>1.5771000000000015</v>
      </c>
      <c r="AU716" s="24">
        <f t="shared" si="368"/>
        <v>1.6494999999999997</v>
      </c>
      <c r="AV716" s="24">
        <f t="shared" si="369"/>
        <v>0.65309999999999846</v>
      </c>
      <c r="AW716" s="24">
        <f t="shared" si="370"/>
        <v>1.7922000000000011</v>
      </c>
      <c r="AX716" s="24">
        <f t="shared" si="371"/>
        <v>0.81059999999999732</v>
      </c>
      <c r="AY716" s="24"/>
      <c r="AZ716" s="24"/>
      <c r="BA716" s="24"/>
      <c r="BB716" s="24"/>
      <c r="BC716" s="12">
        <v>17.888999999999999</v>
      </c>
      <c r="BD716" s="12">
        <v>26.408000000000001</v>
      </c>
    </row>
    <row r="717" spans="2:56">
      <c r="B717" s="25" t="s">
        <v>249</v>
      </c>
      <c r="C717" s="11">
        <v>38.14</v>
      </c>
      <c r="D717" s="4">
        <f t="shared" si="344"/>
        <v>680.18876</v>
      </c>
      <c r="E717" s="11">
        <v>53.12</v>
      </c>
      <c r="F717" s="15">
        <f t="shared" si="345"/>
        <v>947.3420799999999</v>
      </c>
      <c r="G717" s="11">
        <v>48.1</v>
      </c>
      <c r="H717" s="15">
        <f t="shared" si="346"/>
        <v>857.81539999999995</v>
      </c>
      <c r="I717" s="11">
        <v>40.44</v>
      </c>
      <c r="J717" s="15">
        <f t="shared" si="347"/>
        <v>721.20695999999998</v>
      </c>
      <c r="K717" s="11">
        <v>31.33</v>
      </c>
      <c r="L717" s="15">
        <f t="shared" si="348"/>
        <v>558.73921999999993</v>
      </c>
      <c r="M717" s="11">
        <v>14.32</v>
      </c>
      <c r="N717" s="15">
        <f t="shared" si="349"/>
        <v>255.38288</v>
      </c>
      <c r="O717" s="16">
        <v>31.5</v>
      </c>
      <c r="P717" s="15">
        <f t="shared" si="350"/>
        <v>826.62300000000005</v>
      </c>
      <c r="Q717" s="11">
        <v>47.4</v>
      </c>
      <c r="R717" s="15">
        <f t="shared" si="351"/>
        <v>1243.8707999999999</v>
      </c>
      <c r="S717" s="11">
        <v>61</v>
      </c>
      <c r="T717" s="15">
        <f t="shared" si="352"/>
        <v>1600.7619999999999</v>
      </c>
      <c r="U717" s="11">
        <v>51</v>
      </c>
      <c r="V717" s="15">
        <f t="shared" si="353"/>
        <v>1338.3420000000001</v>
      </c>
      <c r="W717" s="11">
        <v>73.290000000000006</v>
      </c>
      <c r="X717" s="15">
        <f t="shared" si="354"/>
        <v>1923.2761800000003</v>
      </c>
      <c r="Y717" s="11">
        <v>46.76</v>
      </c>
      <c r="Z717" s="15">
        <f t="shared" si="355"/>
        <v>1227.07592</v>
      </c>
      <c r="AA717" s="19">
        <v>83.572000000000003</v>
      </c>
      <c r="AB717" s="15">
        <f t="shared" si="356"/>
        <v>21930.964240000001</v>
      </c>
      <c r="AC717" s="19">
        <v>87.935000000000002</v>
      </c>
      <c r="AD717" s="15">
        <f t="shared" si="357"/>
        <v>23075.902700000002</v>
      </c>
      <c r="AE717" s="20">
        <v>80</v>
      </c>
      <c r="AF717" s="15">
        <f t="shared" si="358"/>
        <v>20993.600000000002</v>
      </c>
      <c r="AG717" s="22">
        <v>104.07</v>
      </c>
      <c r="AH717" s="15">
        <f t="shared" si="359"/>
        <v>18559.843799999999</v>
      </c>
      <c r="AI717" s="22">
        <v>114.75</v>
      </c>
      <c r="AJ717" s="15">
        <f t="shared" si="360"/>
        <v>20464.514999999999</v>
      </c>
      <c r="AK717" s="20">
        <v>160.25</v>
      </c>
      <c r="AL717" s="15">
        <f t="shared" si="361"/>
        <v>28578.984999999997</v>
      </c>
      <c r="AM717" s="29">
        <v>1084.5</v>
      </c>
      <c r="AN717" s="15">
        <f t="shared" si="362"/>
        <v>19340.972999999998</v>
      </c>
      <c r="AO717" s="22">
        <v>199.85</v>
      </c>
      <c r="AP717" s="15">
        <f t="shared" si="363"/>
        <v>5244.4637000000002</v>
      </c>
      <c r="AQ717" s="24">
        <f t="shared" si="364"/>
        <v>1.5703999999999994</v>
      </c>
      <c r="AR717" s="24">
        <f t="shared" si="365"/>
        <v>1.5835000000000008</v>
      </c>
      <c r="AS717" s="24">
        <f t="shared" si="366"/>
        <v>0.68509999999999849</v>
      </c>
      <c r="AT717" s="24">
        <f t="shared" si="367"/>
        <v>1.6321000000000012</v>
      </c>
      <c r="AU717" s="24">
        <f t="shared" si="368"/>
        <v>1.7044999999999995</v>
      </c>
      <c r="AV717" s="24">
        <f t="shared" si="369"/>
        <v>0.81909999999999883</v>
      </c>
      <c r="AW717" s="24">
        <f t="shared" si="370"/>
        <v>1.8472000000000008</v>
      </c>
      <c r="AX717" s="24">
        <f t="shared" si="371"/>
        <v>0.97659999999999769</v>
      </c>
      <c r="AY717" s="24"/>
      <c r="AZ717" s="24"/>
      <c r="BA717" s="24"/>
      <c r="BB717" s="24"/>
      <c r="BC717" s="12">
        <v>17.834</v>
      </c>
      <c r="BD717" s="12">
        <v>26.242000000000001</v>
      </c>
    </row>
    <row r="718" spans="2:56">
      <c r="B718" s="25" t="s">
        <v>250</v>
      </c>
      <c r="C718" s="11">
        <v>38.51</v>
      </c>
      <c r="D718" s="4">
        <f t="shared" si="344"/>
        <v>672.98150499999997</v>
      </c>
      <c r="E718" s="11">
        <v>53.49</v>
      </c>
      <c r="F718" s="15">
        <f t="shared" si="345"/>
        <v>934.76449500000001</v>
      </c>
      <c r="G718" s="11">
        <v>48.07</v>
      </c>
      <c r="H718" s="15">
        <f t="shared" si="346"/>
        <v>840.04728499999999</v>
      </c>
      <c r="I718" s="11">
        <v>40.299999999999997</v>
      </c>
      <c r="J718" s="15">
        <f t="shared" si="347"/>
        <v>704.26265000000001</v>
      </c>
      <c r="K718" s="11">
        <v>31.364999999999998</v>
      </c>
      <c r="L718" s="15">
        <f t="shared" si="348"/>
        <v>548.11905749999994</v>
      </c>
      <c r="M718" s="11">
        <v>14.19</v>
      </c>
      <c r="N718" s="15">
        <f t="shared" si="349"/>
        <v>247.97734499999999</v>
      </c>
      <c r="O718" s="16">
        <v>32.284999999999997</v>
      </c>
      <c r="P718" s="15">
        <f t="shared" si="350"/>
        <v>839.36157249999997</v>
      </c>
      <c r="Q718" s="11">
        <v>48.5</v>
      </c>
      <c r="R718" s="15">
        <f t="shared" si="351"/>
        <v>1260.92725</v>
      </c>
      <c r="S718" s="11">
        <v>61.3</v>
      </c>
      <c r="T718" s="15">
        <f t="shared" si="352"/>
        <v>1593.70805</v>
      </c>
      <c r="U718" s="11">
        <v>52.76</v>
      </c>
      <c r="V718" s="15">
        <f t="shared" si="353"/>
        <v>1371.6808599999999</v>
      </c>
      <c r="W718" s="11">
        <v>75.08</v>
      </c>
      <c r="X718" s="15">
        <f t="shared" si="354"/>
        <v>1951.96738</v>
      </c>
      <c r="Y718" s="11">
        <v>46.7</v>
      </c>
      <c r="Z718" s="15">
        <f t="shared" si="355"/>
        <v>1214.12995</v>
      </c>
      <c r="AA718" s="19">
        <v>83.597999999999999</v>
      </c>
      <c r="AB718" s="15">
        <f t="shared" si="356"/>
        <v>21734.226029999998</v>
      </c>
      <c r="AC718" s="19">
        <v>87.997</v>
      </c>
      <c r="AD718" s="15">
        <f t="shared" si="357"/>
        <v>22877.900045000002</v>
      </c>
      <c r="AE718" s="20">
        <v>80</v>
      </c>
      <c r="AF718" s="15">
        <f t="shared" si="358"/>
        <v>20798.800000000003</v>
      </c>
      <c r="AG718" s="22">
        <v>103.88</v>
      </c>
      <c r="AH718" s="15">
        <f t="shared" si="359"/>
        <v>18153.5494</v>
      </c>
      <c r="AI718" s="22">
        <v>114.5</v>
      </c>
      <c r="AJ718" s="15">
        <f t="shared" si="360"/>
        <v>20009.447500000002</v>
      </c>
      <c r="AK718" s="20">
        <v>160.75</v>
      </c>
      <c r="AL718" s="15">
        <f t="shared" si="361"/>
        <v>28091.866249999999</v>
      </c>
      <c r="AM718" s="29">
        <v>1093</v>
      </c>
      <c r="AN718" s="15">
        <f t="shared" si="362"/>
        <v>19100.7215</v>
      </c>
      <c r="AO718" s="22">
        <v>200.65</v>
      </c>
      <c r="AP718" s="15">
        <f t="shared" si="363"/>
        <v>5216.5990250000004</v>
      </c>
      <c r="AQ718" s="24">
        <f t="shared" si="364"/>
        <v>1.9288999999999987</v>
      </c>
      <c r="AR718" s="24">
        <f t="shared" si="365"/>
        <v>1.9420000000000002</v>
      </c>
      <c r="AS718" s="24">
        <f t="shared" si="366"/>
        <v>0.92859999999999943</v>
      </c>
      <c r="AT718" s="24">
        <f t="shared" si="367"/>
        <v>1.9906000000000006</v>
      </c>
      <c r="AU718" s="24">
        <f t="shared" si="368"/>
        <v>2.0629999999999988</v>
      </c>
      <c r="AV718" s="24">
        <f t="shared" si="369"/>
        <v>1.0625999999999998</v>
      </c>
      <c r="AW718" s="24">
        <f t="shared" si="370"/>
        <v>2.2057000000000002</v>
      </c>
      <c r="AX718" s="24">
        <f t="shared" si="371"/>
        <v>1.2200999999999986</v>
      </c>
      <c r="AY718" s="24"/>
      <c r="AZ718" s="24"/>
      <c r="BA718" s="24"/>
      <c r="BB718" s="24"/>
      <c r="BC718" s="12">
        <v>17.4755</v>
      </c>
      <c r="BD718" s="12">
        <v>25.9985</v>
      </c>
    </row>
    <row r="719" spans="2:56">
      <c r="B719" s="25" t="s">
        <v>251</v>
      </c>
      <c r="C719" s="11">
        <v>38.97</v>
      </c>
      <c r="D719" s="4">
        <f t="shared" si="344"/>
        <v>676.5386850000001</v>
      </c>
      <c r="E719" s="11">
        <v>54.4</v>
      </c>
      <c r="F719" s="15">
        <f t="shared" si="345"/>
        <v>944.41120000000012</v>
      </c>
      <c r="G719" s="11">
        <v>49.77</v>
      </c>
      <c r="H719" s="15">
        <f t="shared" si="346"/>
        <v>864.03208500000017</v>
      </c>
      <c r="I719" s="11">
        <v>40.46</v>
      </c>
      <c r="J719" s="15">
        <f t="shared" si="347"/>
        <v>702.40583000000004</v>
      </c>
      <c r="K719" s="11">
        <v>32.380000000000003</v>
      </c>
      <c r="L719" s="15">
        <f t="shared" si="348"/>
        <v>562.13299000000006</v>
      </c>
      <c r="M719" s="11">
        <v>14.43</v>
      </c>
      <c r="N719" s="15">
        <f t="shared" si="349"/>
        <v>250.51201500000002</v>
      </c>
      <c r="O719" s="16">
        <v>32.78</v>
      </c>
      <c r="P719" s="15">
        <f t="shared" si="350"/>
        <v>846.54350000000011</v>
      </c>
      <c r="Q719" s="11">
        <v>48.02</v>
      </c>
      <c r="R719" s="15">
        <f t="shared" si="351"/>
        <v>1240.1165000000003</v>
      </c>
      <c r="S719" s="11">
        <v>62.06</v>
      </c>
      <c r="T719" s="15">
        <f t="shared" si="352"/>
        <v>1602.6995000000002</v>
      </c>
      <c r="U719" s="11">
        <v>54.59</v>
      </c>
      <c r="V719" s="15">
        <f t="shared" si="353"/>
        <v>1409.7867500000002</v>
      </c>
      <c r="W719" s="11">
        <v>76.650000000000006</v>
      </c>
      <c r="X719" s="15">
        <f t="shared" si="354"/>
        <v>1979.4862500000004</v>
      </c>
      <c r="Y719" s="11">
        <v>47.9</v>
      </c>
      <c r="Z719" s="15">
        <f t="shared" si="355"/>
        <v>1237.0175000000002</v>
      </c>
      <c r="AA719" s="19">
        <v>83.567999999999998</v>
      </c>
      <c r="AB719" s="15">
        <f t="shared" si="356"/>
        <v>21581.436000000002</v>
      </c>
      <c r="AC719" s="19">
        <v>87.935000000000002</v>
      </c>
      <c r="AD719" s="15">
        <f t="shared" si="357"/>
        <v>22709.213750000003</v>
      </c>
      <c r="AE719" s="20">
        <v>80</v>
      </c>
      <c r="AF719" s="15">
        <f t="shared" si="358"/>
        <v>20660</v>
      </c>
      <c r="AG719" s="22">
        <v>103.85</v>
      </c>
      <c r="AH719" s="15">
        <f t="shared" si="359"/>
        <v>18028.879249999998</v>
      </c>
      <c r="AI719" s="22">
        <v>115.25</v>
      </c>
      <c r="AJ719" s="15">
        <f t="shared" si="360"/>
        <v>20007.97625</v>
      </c>
      <c r="AK719" s="20">
        <v>160.75</v>
      </c>
      <c r="AL719" s="15">
        <f t="shared" si="361"/>
        <v>27907.003750000003</v>
      </c>
      <c r="AM719" s="29">
        <v>1091</v>
      </c>
      <c r="AN719" s="15">
        <f t="shared" si="362"/>
        <v>18940.305500000002</v>
      </c>
      <c r="AO719" s="22">
        <v>199.11</v>
      </c>
      <c r="AP719" s="15">
        <f t="shared" si="363"/>
        <v>5142.0157500000005</v>
      </c>
      <c r="AQ719" s="24">
        <f t="shared" si="364"/>
        <v>2.0438999999999972</v>
      </c>
      <c r="AR719" s="24">
        <f t="shared" si="365"/>
        <v>2.0569999999999986</v>
      </c>
      <c r="AS719" s="24">
        <f t="shared" si="366"/>
        <v>1.1020999999999965</v>
      </c>
      <c r="AT719" s="24">
        <f t="shared" si="367"/>
        <v>2.105599999999999</v>
      </c>
      <c r="AU719" s="24">
        <f t="shared" si="368"/>
        <v>2.1779999999999973</v>
      </c>
      <c r="AV719" s="24">
        <f t="shared" si="369"/>
        <v>1.2360999999999969</v>
      </c>
      <c r="AW719" s="24">
        <f t="shared" si="370"/>
        <v>2.3206999999999987</v>
      </c>
      <c r="AX719" s="24">
        <f t="shared" si="371"/>
        <v>1.3935999999999957</v>
      </c>
      <c r="AY719" s="24"/>
      <c r="AZ719" s="24"/>
      <c r="BA719" s="24"/>
      <c r="BB719" s="24"/>
      <c r="BC719" s="12">
        <v>17.360500000000002</v>
      </c>
      <c r="BD719" s="12">
        <v>25.825000000000003</v>
      </c>
    </row>
    <row r="720" spans="2:56">
      <c r="B720" s="25" t="s">
        <v>252</v>
      </c>
      <c r="C720" s="11">
        <v>39.25</v>
      </c>
      <c r="D720" s="4">
        <f t="shared" si="344"/>
        <v>680.71275000000003</v>
      </c>
      <c r="E720" s="11">
        <v>54.49</v>
      </c>
      <c r="F720" s="15">
        <f t="shared" si="345"/>
        <v>945.02007000000003</v>
      </c>
      <c r="G720" s="11">
        <v>49.68</v>
      </c>
      <c r="H720" s="15">
        <f t="shared" si="346"/>
        <v>861.60023999999999</v>
      </c>
      <c r="I720" s="11">
        <v>40.520000000000003</v>
      </c>
      <c r="J720" s="15">
        <f t="shared" si="347"/>
        <v>702.73836000000006</v>
      </c>
      <c r="K720" s="11">
        <v>32.28</v>
      </c>
      <c r="L720" s="15">
        <f t="shared" si="348"/>
        <v>559.83204000000001</v>
      </c>
      <c r="M720" s="11">
        <v>15.33</v>
      </c>
      <c r="N720" s="15">
        <f t="shared" si="349"/>
        <v>265.86819000000003</v>
      </c>
      <c r="O720" s="16">
        <v>33.07</v>
      </c>
      <c r="P720" s="15">
        <f t="shared" si="350"/>
        <v>851.55250000000001</v>
      </c>
      <c r="Q720" s="11">
        <v>48.19</v>
      </c>
      <c r="R720" s="15">
        <f t="shared" si="351"/>
        <v>1240.8924999999999</v>
      </c>
      <c r="S720" s="11">
        <v>62.1</v>
      </c>
      <c r="T720" s="15">
        <f t="shared" si="352"/>
        <v>1599.075</v>
      </c>
      <c r="U720" s="11">
        <v>55.87</v>
      </c>
      <c r="V720" s="15">
        <f t="shared" si="353"/>
        <v>1438.6524999999999</v>
      </c>
      <c r="W720" s="11">
        <v>76.680000000000007</v>
      </c>
      <c r="X720" s="15">
        <f t="shared" si="354"/>
        <v>1974.5100000000002</v>
      </c>
      <c r="Y720" s="11">
        <v>48.3</v>
      </c>
      <c r="Z720" s="15">
        <f t="shared" si="355"/>
        <v>1243.7249999999999</v>
      </c>
      <c r="AA720" s="19">
        <v>83.676000000000002</v>
      </c>
      <c r="AB720" s="15">
        <f t="shared" si="356"/>
        <v>21546.57</v>
      </c>
      <c r="AC720" s="19">
        <v>87.971000000000004</v>
      </c>
      <c r="AD720" s="15">
        <f t="shared" si="357"/>
        <v>22652.532500000001</v>
      </c>
      <c r="AE720" s="20">
        <v>80</v>
      </c>
      <c r="AF720" s="15">
        <f t="shared" si="358"/>
        <v>20600</v>
      </c>
      <c r="AG720" s="22">
        <v>103.98</v>
      </c>
      <c r="AH720" s="15">
        <f t="shared" si="359"/>
        <v>18033.251400000001</v>
      </c>
      <c r="AI720" s="22">
        <v>115.25</v>
      </c>
      <c r="AJ720" s="15">
        <f t="shared" si="360"/>
        <v>19987.807499999999</v>
      </c>
      <c r="AK720" s="20">
        <v>161.25</v>
      </c>
      <c r="AL720" s="15">
        <f t="shared" si="361"/>
        <v>27965.587500000001</v>
      </c>
      <c r="AM720" s="29">
        <v>1095.4000000000001</v>
      </c>
      <c r="AN720" s="15">
        <f t="shared" si="362"/>
        <v>18997.522200000003</v>
      </c>
      <c r="AO720" s="22">
        <v>192.8</v>
      </c>
      <c r="AP720" s="15">
        <f t="shared" si="363"/>
        <v>4964.6000000000004</v>
      </c>
      <c r="AQ720" s="24">
        <f t="shared" si="364"/>
        <v>2.061399999999999</v>
      </c>
      <c r="AR720" s="24">
        <f t="shared" si="365"/>
        <v>2.0745000000000005</v>
      </c>
      <c r="AS720" s="24">
        <f t="shared" si="366"/>
        <v>1.1770999999999994</v>
      </c>
      <c r="AT720" s="24">
        <f t="shared" si="367"/>
        <v>2.1231000000000009</v>
      </c>
      <c r="AU720" s="24">
        <f t="shared" si="368"/>
        <v>2.1954999999999991</v>
      </c>
      <c r="AV720" s="24">
        <f t="shared" si="369"/>
        <v>1.3110999999999997</v>
      </c>
      <c r="AW720" s="24">
        <f t="shared" si="370"/>
        <v>2.3382000000000005</v>
      </c>
      <c r="AX720" s="24">
        <f t="shared" si="371"/>
        <v>1.4685999999999986</v>
      </c>
      <c r="AY720" s="24"/>
      <c r="AZ720" s="24"/>
      <c r="BA720" s="24"/>
      <c r="BB720" s="24"/>
      <c r="BC720" s="12">
        <v>17.343</v>
      </c>
      <c r="BD720" s="12">
        <v>25.75</v>
      </c>
    </row>
    <row r="721" spans="2:56">
      <c r="B721" s="25" t="s">
        <v>253</v>
      </c>
      <c r="C721" s="11">
        <v>39.979999999999997</v>
      </c>
      <c r="D721" s="4">
        <f t="shared" si="344"/>
        <v>681.65899999999999</v>
      </c>
      <c r="E721" s="11">
        <v>55.48</v>
      </c>
      <c r="F721" s="15">
        <f t="shared" si="345"/>
        <v>945.93399999999997</v>
      </c>
      <c r="G721" s="11">
        <v>51.35</v>
      </c>
      <c r="H721" s="15">
        <f t="shared" si="346"/>
        <v>875.51750000000004</v>
      </c>
      <c r="I721" s="11">
        <v>41.37</v>
      </c>
      <c r="J721" s="15">
        <f t="shared" si="347"/>
        <v>705.35849999999994</v>
      </c>
      <c r="K721" s="11">
        <v>32.659999999999997</v>
      </c>
      <c r="L721" s="15">
        <f t="shared" si="348"/>
        <v>556.85299999999995</v>
      </c>
      <c r="M721" s="11">
        <v>15.85</v>
      </c>
      <c r="N721" s="15">
        <f t="shared" si="349"/>
        <v>270.24250000000001</v>
      </c>
      <c r="O721" s="16">
        <v>33.450000000000003</v>
      </c>
      <c r="P721" s="15">
        <f t="shared" si="350"/>
        <v>854.7813000000001</v>
      </c>
      <c r="Q721" s="11">
        <v>49.814999999999998</v>
      </c>
      <c r="R721" s="15">
        <f t="shared" si="351"/>
        <v>1272.9725100000001</v>
      </c>
      <c r="S721" s="11">
        <v>63.93</v>
      </c>
      <c r="T721" s="15">
        <f t="shared" si="352"/>
        <v>1633.66722</v>
      </c>
      <c r="U721" s="11">
        <v>57.1</v>
      </c>
      <c r="V721" s="15">
        <f t="shared" si="353"/>
        <v>1459.1334000000002</v>
      </c>
      <c r="W721" s="11">
        <v>77.91</v>
      </c>
      <c r="X721" s="15">
        <f t="shared" si="354"/>
        <v>1990.9121400000001</v>
      </c>
      <c r="Y721" s="11">
        <v>49.65</v>
      </c>
      <c r="Z721" s="15">
        <f t="shared" si="355"/>
        <v>1268.7561000000001</v>
      </c>
      <c r="AA721" s="19">
        <v>83.703999999999994</v>
      </c>
      <c r="AB721" s="15">
        <f t="shared" si="356"/>
        <v>21389.720160000001</v>
      </c>
      <c r="AC721" s="19">
        <v>88.188000000000002</v>
      </c>
      <c r="AD721" s="15">
        <f t="shared" si="357"/>
        <v>22535.561520000003</v>
      </c>
      <c r="AE721" s="20">
        <v>80</v>
      </c>
      <c r="AF721" s="15">
        <f t="shared" si="358"/>
        <v>20443.2</v>
      </c>
      <c r="AG721" s="22">
        <v>104.06</v>
      </c>
      <c r="AH721" s="15">
        <f t="shared" si="359"/>
        <v>17742.230000000003</v>
      </c>
      <c r="AI721" s="22">
        <v>115.25</v>
      </c>
      <c r="AJ721" s="15">
        <f t="shared" si="360"/>
        <v>19650.125</v>
      </c>
      <c r="AK721" s="20">
        <v>162</v>
      </c>
      <c r="AL721" s="15">
        <f t="shared" si="361"/>
        <v>27621</v>
      </c>
      <c r="AM721" s="29">
        <v>1104</v>
      </c>
      <c r="AN721" s="15">
        <f t="shared" si="362"/>
        <v>18823.2</v>
      </c>
      <c r="AO721" s="22">
        <v>197.47</v>
      </c>
      <c r="AP721" s="15">
        <f t="shared" si="363"/>
        <v>5046.1483800000005</v>
      </c>
      <c r="AQ721" s="24">
        <f t="shared" si="364"/>
        <v>2.3543999999999983</v>
      </c>
      <c r="AR721" s="24">
        <f t="shared" si="365"/>
        <v>2.3674999999999997</v>
      </c>
      <c r="AS721" s="24">
        <f t="shared" si="366"/>
        <v>1.3730999999999973</v>
      </c>
      <c r="AT721" s="24">
        <f t="shared" si="367"/>
        <v>2.4161000000000001</v>
      </c>
      <c r="AU721" s="24">
        <f t="shared" si="368"/>
        <v>2.4884999999999984</v>
      </c>
      <c r="AV721" s="24">
        <f t="shared" si="369"/>
        <v>1.5070999999999977</v>
      </c>
      <c r="AW721" s="24">
        <f t="shared" si="370"/>
        <v>2.6311999999999998</v>
      </c>
      <c r="AX721" s="24">
        <f t="shared" si="371"/>
        <v>1.6645999999999965</v>
      </c>
      <c r="AY721" s="24"/>
      <c r="AZ721" s="24"/>
      <c r="BA721" s="24"/>
      <c r="BB721" s="24"/>
      <c r="BC721" s="12">
        <v>17.05</v>
      </c>
      <c r="BD721" s="12">
        <v>25.554000000000002</v>
      </c>
    </row>
    <row r="722" spans="2:56">
      <c r="B722" s="25" t="s">
        <v>254</v>
      </c>
      <c r="C722" s="11">
        <v>39.42</v>
      </c>
      <c r="D722" s="4">
        <f t="shared" si="344"/>
        <v>670.77071999999998</v>
      </c>
      <c r="E722" s="11">
        <v>55.81</v>
      </c>
      <c r="F722" s="15">
        <f t="shared" si="345"/>
        <v>949.66295999999988</v>
      </c>
      <c r="G722" s="11">
        <v>50.32</v>
      </c>
      <c r="H722" s="15">
        <f t="shared" si="346"/>
        <v>856.24511999999993</v>
      </c>
      <c r="I722" s="11">
        <v>41.35</v>
      </c>
      <c r="J722" s="15">
        <f t="shared" si="347"/>
        <v>703.61159999999995</v>
      </c>
      <c r="K722" s="11">
        <v>32.234999999999999</v>
      </c>
      <c r="L722" s="15">
        <f t="shared" si="348"/>
        <v>548.51075999999989</v>
      </c>
      <c r="M722" s="11">
        <v>15.78</v>
      </c>
      <c r="N722" s="15">
        <f t="shared" si="349"/>
        <v>268.51247999999998</v>
      </c>
      <c r="O722" s="16">
        <v>32.700000000000003</v>
      </c>
      <c r="P722" s="15">
        <f t="shared" si="350"/>
        <v>833.85</v>
      </c>
      <c r="Q722" s="11">
        <v>49.9</v>
      </c>
      <c r="R722" s="15">
        <f t="shared" si="351"/>
        <v>1272.45</v>
      </c>
      <c r="S722" s="11">
        <v>63.63</v>
      </c>
      <c r="T722" s="15">
        <f t="shared" si="352"/>
        <v>1622.5650000000001</v>
      </c>
      <c r="U722" s="11">
        <v>57.85</v>
      </c>
      <c r="V722" s="15">
        <f t="shared" si="353"/>
        <v>1475.175</v>
      </c>
      <c r="W722" s="11">
        <v>77.3</v>
      </c>
      <c r="X722" s="15">
        <f t="shared" si="354"/>
        <v>1971.1499999999999</v>
      </c>
      <c r="Y722" s="11">
        <v>49.8</v>
      </c>
      <c r="Z722" s="15">
        <f t="shared" si="355"/>
        <v>1269.8999999999999</v>
      </c>
      <c r="AA722" s="19">
        <v>83.727000000000004</v>
      </c>
      <c r="AB722" s="15">
        <f t="shared" si="356"/>
        <v>21350.385000000002</v>
      </c>
      <c r="AC722" s="19">
        <v>88.350999999999999</v>
      </c>
      <c r="AD722" s="15">
        <f t="shared" si="357"/>
        <v>22529.504999999997</v>
      </c>
      <c r="AE722" s="20">
        <v>80</v>
      </c>
      <c r="AF722" s="15">
        <f t="shared" si="358"/>
        <v>20400</v>
      </c>
      <c r="AG722" s="22">
        <v>104.68</v>
      </c>
      <c r="AH722" s="15">
        <f t="shared" si="359"/>
        <v>17812.3488</v>
      </c>
      <c r="AI722" s="22">
        <v>117</v>
      </c>
      <c r="AJ722" s="15">
        <f t="shared" si="360"/>
        <v>19908.719999999998</v>
      </c>
      <c r="AK722" s="20">
        <v>162.9</v>
      </c>
      <c r="AL722" s="15">
        <f t="shared" si="361"/>
        <v>27719.063999999998</v>
      </c>
      <c r="AM722" s="29">
        <v>1105.4000000000001</v>
      </c>
      <c r="AN722" s="15">
        <f t="shared" si="362"/>
        <v>18809.486399999998</v>
      </c>
      <c r="AO722" s="22">
        <v>198.2</v>
      </c>
      <c r="AP722" s="15">
        <f t="shared" si="363"/>
        <v>5054.0999999999995</v>
      </c>
      <c r="AQ722" s="24">
        <f t="shared" si="364"/>
        <v>2.3884000000000007</v>
      </c>
      <c r="AR722" s="24">
        <f t="shared" si="365"/>
        <v>2.4015000000000022</v>
      </c>
      <c r="AS722" s="24">
        <f t="shared" si="366"/>
        <v>1.4270999999999994</v>
      </c>
      <c r="AT722" s="24">
        <f t="shared" si="367"/>
        <v>2.4501000000000026</v>
      </c>
      <c r="AU722" s="24">
        <f t="shared" si="368"/>
        <v>2.5225000000000009</v>
      </c>
      <c r="AV722" s="24">
        <f t="shared" si="369"/>
        <v>1.5610999999999997</v>
      </c>
      <c r="AW722" s="24">
        <f t="shared" si="370"/>
        <v>2.6652000000000022</v>
      </c>
      <c r="AX722" s="24">
        <f t="shared" si="371"/>
        <v>1.7185999999999986</v>
      </c>
      <c r="AY722" s="24"/>
      <c r="AZ722" s="24"/>
      <c r="BA722" s="24"/>
      <c r="BB722" s="24"/>
      <c r="BC722" s="12">
        <v>17.015999999999998</v>
      </c>
      <c r="BD722" s="12">
        <v>25.5</v>
      </c>
    </row>
    <row r="723" spans="2:56">
      <c r="B723" s="25" t="s">
        <v>255</v>
      </c>
      <c r="C723" s="11">
        <v>39.1</v>
      </c>
      <c r="D723" s="4">
        <f t="shared" si="344"/>
        <v>665.63840000000005</v>
      </c>
      <c r="E723" s="11">
        <v>56.13</v>
      </c>
      <c r="F723" s="15">
        <f t="shared" si="345"/>
        <v>955.55712000000005</v>
      </c>
      <c r="G723" s="11">
        <v>50.68</v>
      </c>
      <c r="H723" s="15">
        <f t="shared" si="346"/>
        <v>862.77632000000006</v>
      </c>
      <c r="I723" s="11">
        <v>41.23</v>
      </c>
      <c r="J723" s="15">
        <f t="shared" si="347"/>
        <v>701.89951999999994</v>
      </c>
      <c r="K723" s="11">
        <v>32.465000000000003</v>
      </c>
      <c r="L723" s="15">
        <f t="shared" si="348"/>
        <v>552.68416000000013</v>
      </c>
      <c r="M723" s="11">
        <v>15.83</v>
      </c>
      <c r="N723" s="15">
        <f t="shared" si="349"/>
        <v>269.48992000000004</v>
      </c>
      <c r="O723" s="16">
        <v>33.01</v>
      </c>
      <c r="P723" s="15">
        <f t="shared" si="350"/>
        <v>840.96275999999989</v>
      </c>
      <c r="Q723" s="11">
        <v>50.65</v>
      </c>
      <c r="R723" s="15">
        <f t="shared" si="351"/>
        <v>1290.3593999999998</v>
      </c>
      <c r="S723" s="11">
        <v>63.96</v>
      </c>
      <c r="T723" s="15">
        <f t="shared" si="352"/>
        <v>1629.44496</v>
      </c>
      <c r="U723" s="11">
        <v>57.38</v>
      </c>
      <c r="V723" s="15">
        <f t="shared" si="353"/>
        <v>1461.81288</v>
      </c>
      <c r="W723" s="11">
        <v>77.650000000000006</v>
      </c>
      <c r="X723" s="15">
        <f t="shared" si="354"/>
        <v>1978.2114000000001</v>
      </c>
      <c r="Y723" s="11">
        <v>50.22</v>
      </c>
      <c r="Z723" s="15">
        <f t="shared" si="355"/>
        <v>1279.40472</v>
      </c>
      <c r="AA723" s="19">
        <v>83.762</v>
      </c>
      <c r="AB723" s="15">
        <f t="shared" si="356"/>
        <v>21339.207119999999</v>
      </c>
      <c r="AC723" s="19">
        <v>88.254000000000005</v>
      </c>
      <c r="AD723" s="15">
        <f t="shared" si="357"/>
        <v>22483.589040000003</v>
      </c>
      <c r="AE723" s="20">
        <v>80</v>
      </c>
      <c r="AF723" s="15">
        <f t="shared" si="358"/>
        <v>20380.8</v>
      </c>
      <c r="AG723" s="22">
        <v>104.62</v>
      </c>
      <c r="AH723" s="15">
        <f t="shared" si="359"/>
        <v>17810.508800000003</v>
      </c>
      <c r="AI723" s="22">
        <v>117</v>
      </c>
      <c r="AJ723" s="15">
        <f t="shared" si="360"/>
        <v>19918.080000000002</v>
      </c>
      <c r="AK723" s="20">
        <v>163.25</v>
      </c>
      <c r="AL723" s="15">
        <f t="shared" si="361"/>
        <v>27791.68</v>
      </c>
      <c r="AM723" s="29">
        <v>1118.5</v>
      </c>
      <c r="AN723" s="15">
        <f t="shared" si="362"/>
        <v>19041.344000000001</v>
      </c>
      <c r="AO723" s="22">
        <v>202.37</v>
      </c>
      <c r="AP723" s="15">
        <f t="shared" si="363"/>
        <v>5155.5781200000001</v>
      </c>
      <c r="AQ723" s="24">
        <f t="shared" si="364"/>
        <v>2.3803999999999981</v>
      </c>
      <c r="AR723" s="24">
        <f t="shared" si="365"/>
        <v>2.3934999999999995</v>
      </c>
      <c r="AS723" s="24">
        <f t="shared" si="366"/>
        <v>1.4511000000000003</v>
      </c>
      <c r="AT723" s="24">
        <f t="shared" si="367"/>
        <v>2.4420999999999999</v>
      </c>
      <c r="AU723" s="24">
        <f t="shared" si="368"/>
        <v>2.5144999999999982</v>
      </c>
      <c r="AV723" s="24">
        <f t="shared" si="369"/>
        <v>1.5851000000000006</v>
      </c>
      <c r="AW723" s="24">
        <f t="shared" si="370"/>
        <v>2.6571999999999996</v>
      </c>
      <c r="AX723" s="24">
        <f t="shared" si="371"/>
        <v>1.7425999999999995</v>
      </c>
      <c r="AY723" s="24"/>
      <c r="AZ723" s="24"/>
      <c r="BA723" s="24"/>
      <c r="BB723" s="24"/>
      <c r="BC723" s="12">
        <v>17.024000000000001</v>
      </c>
      <c r="BD723" s="12">
        <v>25.475999999999999</v>
      </c>
    </row>
    <row r="724" spans="2:56">
      <c r="B724" s="25" t="s">
        <v>256</v>
      </c>
      <c r="C724" s="11">
        <v>39.44</v>
      </c>
      <c r="D724" s="4">
        <f t="shared" si="344"/>
        <v>679.13707999999997</v>
      </c>
      <c r="E724" s="11">
        <v>55.94</v>
      </c>
      <c r="F724" s="15">
        <f t="shared" si="345"/>
        <v>963.25882999999999</v>
      </c>
      <c r="G724" s="11">
        <v>50.28</v>
      </c>
      <c r="H724" s="15">
        <f t="shared" si="346"/>
        <v>865.79646000000002</v>
      </c>
      <c r="I724" s="11">
        <v>41.46</v>
      </c>
      <c r="J724" s="15">
        <f t="shared" si="347"/>
        <v>713.92047000000002</v>
      </c>
      <c r="K724" s="11">
        <v>32.045000000000002</v>
      </c>
      <c r="L724" s="15">
        <f t="shared" si="348"/>
        <v>551.7988775</v>
      </c>
      <c r="M724" s="11">
        <v>15.75</v>
      </c>
      <c r="N724" s="15">
        <f t="shared" si="349"/>
        <v>271.20712500000002</v>
      </c>
      <c r="O724" s="16">
        <v>33.185000000000002</v>
      </c>
      <c r="P724" s="15">
        <f t="shared" si="350"/>
        <v>847.77719500000012</v>
      </c>
      <c r="Q724" s="11">
        <v>50.26</v>
      </c>
      <c r="R724" s="15">
        <f t="shared" si="351"/>
        <v>1283.9922200000001</v>
      </c>
      <c r="S724" s="11">
        <v>63.75</v>
      </c>
      <c r="T724" s="15">
        <f t="shared" si="352"/>
        <v>1628.6212500000001</v>
      </c>
      <c r="U724" s="11">
        <v>56.5</v>
      </c>
      <c r="V724" s="15">
        <f t="shared" si="353"/>
        <v>1443.4055000000001</v>
      </c>
      <c r="W724" s="11">
        <v>79.42</v>
      </c>
      <c r="X724" s="15">
        <f t="shared" si="354"/>
        <v>2028.9427400000002</v>
      </c>
      <c r="Y724" s="11">
        <v>51.05</v>
      </c>
      <c r="Z724" s="15">
        <f t="shared" si="355"/>
        <v>1304.17435</v>
      </c>
      <c r="AA724" s="19">
        <v>83.87</v>
      </c>
      <c r="AB724" s="15">
        <f t="shared" si="356"/>
        <v>21426.268899999999</v>
      </c>
      <c r="AC724" s="19">
        <v>88.533000000000001</v>
      </c>
      <c r="AD724" s="15">
        <f t="shared" si="357"/>
        <v>22617.525509999999</v>
      </c>
      <c r="AE724" s="20">
        <v>80</v>
      </c>
      <c r="AF724" s="15">
        <f t="shared" si="358"/>
        <v>20437.599999999999</v>
      </c>
      <c r="AG724" s="22">
        <v>104.79</v>
      </c>
      <c r="AH724" s="15">
        <f t="shared" si="359"/>
        <v>18044.314050000001</v>
      </c>
      <c r="AI724" s="22">
        <v>117</v>
      </c>
      <c r="AJ724" s="15">
        <f t="shared" si="360"/>
        <v>20146.814999999999</v>
      </c>
      <c r="AK724" s="20">
        <v>162.9</v>
      </c>
      <c r="AL724" s="15">
        <f t="shared" si="361"/>
        <v>28050.565500000004</v>
      </c>
      <c r="AM724" s="29">
        <v>1103.5999999999999</v>
      </c>
      <c r="AN724" s="15">
        <f t="shared" si="362"/>
        <v>19003.440199999997</v>
      </c>
      <c r="AO724" s="22">
        <v>196.75</v>
      </c>
      <c r="AP724" s="15">
        <f t="shared" si="363"/>
        <v>5026.3722500000003</v>
      </c>
      <c r="AQ724" s="24">
        <f t="shared" si="364"/>
        <v>2.184899999999999</v>
      </c>
      <c r="AR724" s="24">
        <f t="shared" si="365"/>
        <v>2.1980000000000004</v>
      </c>
      <c r="AS724" s="24">
        <f t="shared" si="366"/>
        <v>1.3800999999999988</v>
      </c>
      <c r="AT724" s="24">
        <f t="shared" si="367"/>
        <v>2.2466000000000008</v>
      </c>
      <c r="AU724" s="24">
        <f t="shared" si="368"/>
        <v>2.3189999999999991</v>
      </c>
      <c r="AV724" s="24">
        <f t="shared" si="369"/>
        <v>1.5140999999999991</v>
      </c>
      <c r="AW724" s="24">
        <f t="shared" si="370"/>
        <v>2.4617000000000004</v>
      </c>
      <c r="AX724" s="24">
        <f t="shared" si="371"/>
        <v>1.671599999999998</v>
      </c>
      <c r="AY724" s="24"/>
      <c r="AZ724" s="24"/>
      <c r="BA724" s="24"/>
      <c r="BB724" s="24"/>
      <c r="BC724" s="12">
        <v>17.2195</v>
      </c>
      <c r="BD724" s="12">
        <v>25.547000000000001</v>
      </c>
    </row>
    <row r="725" spans="2:56">
      <c r="B725" s="25" t="s">
        <v>257</v>
      </c>
      <c r="C725" s="11">
        <v>39.549999999999997</v>
      </c>
      <c r="D725" s="4">
        <f t="shared" si="344"/>
        <v>675.57332499999984</v>
      </c>
      <c r="E725" s="11">
        <v>56.46</v>
      </c>
      <c r="F725" s="15">
        <f t="shared" si="345"/>
        <v>964.42148999999995</v>
      </c>
      <c r="G725" s="11">
        <v>50.68</v>
      </c>
      <c r="H725" s="15">
        <f t="shared" si="346"/>
        <v>865.6904199999999</v>
      </c>
      <c r="I725" s="11">
        <v>41.44</v>
      </c>
      <c r="J725" s="15">
        <f t="shared" si="347"/>
        <v>707.85735999999986</v>
      </c>
      <c r="K725" s="11">
        <v>32.21</v>
      </c>
      <c r="L725" s="15">
        <f t="shared" si="348"/>
        <v>550.19511499999999</v>
      </c>
      <c r="M725" s="11">
        <v>15.66</v>
      </c>
      <c r="N725" s="15">
        <f t="shared" si="349"/>
        <v>267.49628999999999</v>
      </c>
      <c r="O725" s="16">
        <v>33.465000000000003</v>
      </c>
      <c r="P725" s="15">
        <f t="shared" si="350"/>
        <v>852.82206000000019</v>
      </c>
      <c r="Q725" s="11">
        <v>50.44</v>
      </c>
      <c r="R725" s="15">
        <f t="shared" si="351"/>
        <v>1285.4129600000001</v>
      </c>
      <c r="S725" s="11">
        <v>63.96</v>
      </c>
      <c r="T725" s="15">
        <f t="shared" si="352"/>
        <v>1629.9566400000001</v>
      </c>
      <c r="U725" s="11">
        <v>56.25</v>
      </c>
      <c r="V725" s="15">
        <f t="shared" si="353"/>
        <v>1433.4750000000001</v>
      </c>
      <c r="W725" s="11">
        <v>79.39</v>
      </c>
      <c r="X725" s="15">
        <f t="shared" si="354"/>
        <v>2023.1747600000001</v>
      </c>
      <c r="Y725" s="11">
        <v>51.4</v>
      </c>
      <c r="Z725" s="15">
        <f t="shared" si="355"/>
        <v>1309.8776</v>
      </c>
      <c r="AA725" s="19">
        <v>83.867000000000004</v>
      </c>
      <c r="AB725" s="15">
        <f t="shared" si="356"/>
        <v>21372.666280000005</v>
      </c>
      <c r="AC725" s="19">
        <v>88.581000000000003</v>
      </c>
      <c r="AD725" s="15">
        <f t="shared" si="357"/>
        <v>22573.982040000003</v>
      </c>
      <c r="AE725" s="20">
        <v>80</v>
      </c>
      <c r="AF725" s="15">
        <f t="shared" si="358"/>
        <v>20387.200000000004</v>
      </c>
      <c r="AG725" s="22">
        <v>104.79</v>
      </c>
      <c r="AH725" s="15">
        <f t="shared" si="359"/>
        <v>17899.703849999998</v>
      </c>
      <c r="AI725" s="22">
        <v>116.75</v>
      </c>
      <c r="AJ725" s="15">
        <f t="shared" si="360"/>
        <v>19942.651249999999</v>
      </c>
      <c r="AK725" s="20">
        <v>163.5</v>
      </c>
      <c r="AL725" s="15">
        <f t="shared" si="361"/>
        <v>27928.252499999999</v>
      </c>
      <c r="AM725" s="29">
        <v>1119.3</v>
      </c>
      <c r="AN725" s="15">
        <f t="shared" si="362"/>
        <v>19119.322949999998</v>
      </c>
      <c r="AO725" s="22">
        <v>194.61</v>
      </c>
      <c r="AP725" s="15">
        <f t="shared" si="363"/>
        <v>4959.441240000001</v>
      </c>
      <c r="AQ725" s="24">
        <f t="shared" si="364"/>
        <v>2.3229000000000006</v>
      </c>
      <c r="AR725" s="24">
        <f t="shared" si="365"/>
        <v>2.3360000000000021</v>
      </c>
      <c r="AS725" s="24">
        <f t="shared" si="366"/>
        <v>1.4430999999999976</v>
      </c>
      <c r="AT725" s="24">
        <f t="shared" si="367"/>
        <v>2.3846000000000025</v>
      </c>
      <c r="AU725" s="24">
        <f t="shared" si="368"/>
        <v>2.4570000000000007</v>
      </c>
      <c r="AV725" s="24">
        <f t="shared" si="369"/>
        <v>1.5770999999999979</v>
      </c>
      <c r="AW725" s="24">
        <f t="shared" si="370"/>
        <v>2.5997000000000021</v>
      </c>
      <c r="AX725" s="24">
        <f t="shared" si="371"/>
        <v>1.7345999999999968</v>
      </c>
      <c r="AY725" s="24"/>
      <c r="AZ725" s="24"/>
      <c r="BA725" s="24"/>
      <c r="BB725" s="24"/>
      <c r="BC725" s="12">
        <v>17.081499999999998</v>
      </c>
      <c r="BD725" s="12">
        <v>25.484000000000002</v>
      </c>
    </row>
    <row r="726" spans="2:56">
      <c r="B726" s="25" t="s">
        <v>258</v>
      </c>
      <c r="C726" s="11">
        <v>39.92</v>
      </c>
      <c r="D726" s="4">
        <f t="shared" si="344"/>
        <v>678.56016000000011</v>
      </c>
      <c r="E726" s="11">
        <v>56.74</v>
      </c>
      <c r="F726" s="15">
        <f t="shared" si="345"/>
        <v>964.46652000000006</v>
      </c>
      <c r="G726" s="11">
        <v>52.48</v>
      </c>
      <c r="H726" s="15">
        <f t="shared" si="346"/>
        <v>892.05503999999996</v>
      </c>
      <c r="I726" s="11">
        <v>41.9</v>
      </c>
      <c r="J726" s="15">
        <f t="shared" si="347"/>
        <v>712.21620000000007</v>
      </c>
      <c r="K726" s="11">
        <v>33.049999999999997</v>
      </c>
      <c r="L726" s="15">
        <f t="shared" si="348"/>
        <v>561.78390000000002</v>
      </c>
      <c r="M726" s="11">
        <v>16</v>
      </c>
      <c r="N726" s="15">
        <f t="shared" si="349"/>
        <v>271.96800000000002</v>
      </c>
      <c r="O726" s="16">
        <v>34.590000000000003</v>
      </c>
      <c r="P726" s="15">
        <f t="shared" si="350"/>
        <v>880.86894000000018</v>
      </c>
      <c r="Q726" s="11">
        <v>52</v>
      </c>
      <c r="R726" s="15">
        <f t="shared" si="351"/>
        <v>1324.232</v>
      </c>
      <c r="S726" s="11">
        <v>65.849999999999994</v>
      </c>
      <c r="T726" s="15">
        <f t="shared" si="352"/>
        <v>1676.9360999999999</v>
      </c>
      <c r="U726" s="11">
        <v>57.95</v>
      </c>
      <c r="V726" s="15">
        <f t="shared" si="353"/>
        <v>1475.7547000000002</v>
      </c>
      <c r="W726" s="11">
        <v>81.16</v>
      </c>
      <c r="X726" s="15">
        <f t="shared" si="354"/>
        <v>2066.8205600000001</v>
      </c>
      <c r="Y726" s="11">
        <v>51.92</v>
      </c>
      <c r="Z726" s="15">
        <f t="shared" si="355"/>
        <v>1322.1947200000002</v>
      </c>
      <c r="AA726" s="19">
        <v>84.003</v>
      </c>
      <c r="AB726" s="15">
        <f t="shared" si="356"/>
        <v>21392.203979999998</v>
      </c>
      <c r="AC726" s="19">
        <v>88.879000000000005</v>
      </c>
      <c r="AD726" s="15">
        <f t="shared" si="357"/>
        <v>22633.926140000003</v>
      </c>
      <c r="AE726" s="20">
        <v>80</v>
      </c>
      <c r="AF726" s="15">
        <f t="shared" si="358"/>
        <v>20372.800000000003</v>
      </c>
      <c r="AG726" s="22">
        <v>104.62</v>
      </c>
      <c r="AH726" s="15">
        <f t="shared" si="359"/>
        <v>17783.307600000004</v>
      </c>
      <c r="AI726" s="22">
        <v>117.25</v>
      </c>
      <c r="AJ726" s="15">
        <f t="shared" si="360"/>
        <v>19930.155000000002</v>
      </c>
      <c r="AK726" s="20">
        <v>163.5</v>
      </c>
      <c r="AL726" s="15">
        <f t="shared" si="361"/>
        <v>27791.730000000003</v>
      </c>
      <c r="AM726" s="29">
        <v>1140</v>
      </c>
      <c r="AN726" s="15">
        <f t="shared" si="362"/>
        <v>19377.72</v>
      </c>
      <c r="AO726" s="22">
        <v>201.35</v>
      </c>
      <c r="AP726" s="15">
        <f t="shared" si="363"/>
        <v>5127.5790999999999</v>
      </c>
      <c r="AQ726" s="24">
        <f t="shared" si="364"/>
        <v>2.4063999999999979</v>
      </c>
      <c r="AR726" s="24">
        <f t="shared" si="365"/>
        <v>2.4194999999999993</v>
      </c>
      <c r="AS726" s="24">
        <f t="shared" si="366"/>
        <v>1.4610999999999983</v>
      </c>
      <c r="AT726" s="24">
        <f t="shared" si="367"/>
        <v>2.4680999999999997</v>
      </c>
      <c r="AU726" s="24">
        <f t="shared" si="368"/>
        <v>2.540499999999998</v>
      </c>
      <c r="AV726" s="24">
        <f t="shared" si="369"/>
        <v>1.5950999999999986</v>
      </c>
      <c r="AW726" s="24">
        <f t="shared" si="370"/>
        <v>2.6831999999999994</v>
      </c>
      <c r="AX726" s="24">
        <f t="shared" si="371"/>
        <v>1.7525999999999975</v>
      </c>
      <c r="AY726" s="24"/>
      <c r="AZ726" s="24"/>
      <c r="BA726" s="24"/>
      <c r="BB726" s="24"/>
      <c r="BC726" s="12">
        <v>16.998000000000001</v>
      </c>
      <c r="BD726" s="12">
        <v>25.466000000000001</v>
      </c>
    </row>
    <row r="727" spans="2:56">
      <c r="B727" s="25" t="s">
        <v>259</v>
      </c>
      <c r="C727" s="11">
        <v>40.25</v>
      </c>
      <c r="D727" s="4">
        <f t="shared" si="344"/>
        <v>690.4887500000001</v>
      </c>
      <c r="E727" s="11">
        <v>56.87</v>
      </c>
      <c r="F727" s="15">
        <f t="shared" si="345"/>
        <v>975.60485000000006</v>
      </c>
      <c r="G727" s="11">
        <v>52.53</v>
      </c>
      <c r="H727" s="15">
        <f t="shared" si="346"/>
        <v>901.15215000000012</v>
      </c>
      <c r="I727" s="11">
        <v>41.83</v>
      </c>
      <c r="J727" s="15">
        <f t="shared" si="347"/>
        <v>717.59365000000003</v>
      </c>
      <c r="K727" s="11">
        <v>32.479999999999997</v>
      </c>
      <c r="L727" s="15">
        <f t="shared" si="348"/>
        <v>557.19439999999997</v>
      </c>
      <c r="M727" s="11">
        <v>16.02</v>
      </c>
      <c r="N727" s="15">
        <f t="shared" si="349"/>
        <v>274.82310000000001</v>
      </c>
      <c r="O727" s="16">
        <v>33.880000000000003</v>
      </c>
      <c r="P727" s="15">
        <f t="shared" si="350"/>
        <v>864.07551999999998</v>
      </c>
      <c r="Q727" s="11">
        <v>51.66</v>
      </c>
      <c r="R727" s="15">
        <f t="shared" si="351"/>
        <v>1317.5366399999998</v>
      </c>
      <c r="S727" s="11">
        <v>65.34</v>
      </c>
      <c r="T727" s="15">
        <f t="shared" si="352"/>
        <v>1666.43136</v>
      </c>
      <c r="U727" s="11">
        <v>57.45</v>
      </c>
      <c r="V727" s="15">
        <f t="shared" si="353"/>
        <v>1465.2048</v>
      </c>
      <c r="W727" s="11">
        <v>81.040000000000006</v>
      </c>
      <c r="X727" s="15">
        <f t="shared" si="354"/>
        <v>2066.8441600000001</v>
      </c>
      <c r="Y727" s="11">
        <v>53.11</v>
      </c>
      <c r="Z727" s="15">
        <f t="shared" si="355"/>
        <v>1354.5174399999999</v>
      </c>
      <c r="AA727" s="19">
        <v>84.06</v>
      </c>
      <c r="AB727" s="15">
        <f t="shared" si="356"/>
        <v>21438.662399999997</v>
      </c>
      <c r="AC727" s="19">
        <v>88.915999999999997</v>
      </c>
      <c r="AD727" s="15">
        <f t="shared" si="357"/>
        <v>22677.136639999997</v>
      </c>
      <c r="AE727" s="20">
        <v>80</v>
      </c>
      <c r="AF727" s="15">
        <f t="shared" si="358"/>
        <v>20403.199999999997</v>
      </c>
      <c r="AG727" s="22">
        <v>104.92</v>
      </c>
      <c r="AH727" s="15">
        <f t="shared" si="359"/>
        <v>17999.026000000002</v>
      </c>
      <c r="AI727" s="22">
        <v>118</v>
      </c>
      <c r="AJ727" s="15">
        <f t="shared" si="360"/>
        <v>20242.900000000001</v>
      </c>
      <c r="AK727" s="20">
        <v>163.75</v>
      </c>
      <c r="AL727" s="15">
        <f t="shared" si="361"/>
        <v>28091.312500000004</v>
      </c>
      <c r="AM727" s="29">
        <v>1140.3</v>
      </c>
      <c r="AN727" s="15">
        <f t="shared" si="362"/>
        <v>19561.8465</v>
      </c>
      <c r="AO727" s="22">
        <v>203.79</v>
      </c>
      <c r="AP727" s="15">
        <f t="shared" si="363"/>
        <v>5197.4601599999996</v>
      </c>
      <c r="AQ727" s="24">
        <f t="shared" si="364"/>
        <v>2.2493999999999978</v>
      </c>
      <c r="AR727" s="24">
        <f t="shared" si="365"/>
        <v>2.2624999999999993</v>
      </c>
      <c r="AS727" s="24">
        <f t="shared" si="366"/>
        <v>1.4231000000000016</v>
      </c>
      <c r="AT727" s="24">
        <f t="shared" si="367"/>
        <v>2.3110999999999997</v>
      </c>
      <c r="AU727" s="24">
        <f t="shared" si="368"/>
        <v>2.383499999999998</v>
      </c>
      <c r="AV727" s="24">
        <f t="shared" si="369"/>
        <v>1.5571000000000019</v>
      </c>
      <c r="AW727" s="24">
        <f t="shared" si="370"/>
        <v>2.5261999999999993</v>
      </c>
      <c r="AX727" s="24">
        <f t="shared" si="371"/>
        <v>1.7146000000000008</v>
      </c>
      <c r="AY727" s="24"/>
      <c r="AZ727" s="24"/>
      <c r="BA727" s="24"/>
      <c r="BB727" s="24"/>
      <c r="BC727" s="12">
        <v>17.155000000000001</v>
      </c>
      <c r="BD727" s="12">
        <v>25.503999999999998</v>
      </c>
    </row>
    <row r="728" spans="2:56">
      <c r="B728" s="25" t="s">
        <v>260</v>
      </c>
      <c r="C728" s="11">
        <v>40</v>
      </c>
      <c r="D728" s="4">
        <f t="shared" si="344"/>
        <v>680.84</v>
      </c>
      <c r="E728" s="11">
        <v>56.58</v>
      </c>
      <c r="F728" s="15">
        <f t="shared" si="345"/>
        <v>963.04818</v>
      </c>
      <c r="G728" s="11">
        <v>52.02</v>
      </c>
      <c r="H728" s="15">
        <f t="shared" si="346"/>
        <v>885.43242000000009</v>
      </c>
      <c r="I728" s="11">
        <v>41.75</v>
      </c>
      <c r="J728" s="15">
        <f t="shared" si="347"/>
        <v>710.62675000000002</v>
      </c>
      <c r="K728" s="11">
        <v>32.21</v>
      </c>
      <c r="L728" s="15">
        <f t="shared" si="348"/>
        <v>548.24641000000008</v>
      </c>
      <c r="M728" s="11">
        <v>16.09</v>
      </c>
      <c r="N728" s="15">
        <f t="shared" si="349"/>
        <v>273.86788999999999</v>
      </c>
      <c r="O728" s="16">
        <v>33.89</v>
      </c>
      <c r="P728" s="15">
        <f t="shared" si="350"/>
        <v>862.85634500000003</v>
      </c>
      <c r="Q728" s="11">
        <v>51.715000000000003</v>
      </c>
      <c r="R728" s="15">
        <f t="shared" si="351"/>
        <v>1316.6897575</v>
      </c>
      <c r="S728" s="11">
        <v>66.39</v>
      </c>
      <c r="T728" s="15">
        <f t="shared" si="352"/>
        <v>1690.3225950000001</v>
      </c>
      <c r="U728" s="11">
        <v>56.58</v>
      </c>
      <c r="V728" s="15">
        <f t="shared" si="353"/>
        <v>1440.5550899999998</v>
      </c>
      <c r="W728" s="11">
        <v>80.5</v>
      </c>
      <c r="X728" s="15">
        <f t="shared" si="354"/>
        <v>2049.5702499999998</v>
      </c>
      <c r="Y728" s="11">
        <v>51.9</v>
      </c>
      <c r="Z728" s="15">
        <f t="shared" si="355"/>
        <v>1321.39995</v>
      </c>
      <c r="AA728" s="19">
        <v>84.103999999999999</v>
      </c>
      <c r="AB728" s="15">
        <f t="shared" si="356"/>
        <v>21413.298919999997</v>
      </c>
      <c r="AC728" s="19">
        <v>89.911000000000001</v>
      </c>
      <c r="AD728" s="15">
        <f t="shared" si="357"/>
        <v>22891.790154999999</v>
      </c>
      <c r="AE728" s="20">
        <v>80</v>
      </c>
      <c r="AF728" s="15">
        <f t="shared" si="358"/>
        <v>20368.399999999998</v>
      </c>
      <c r="AG728" s="22">
        <v>104.98</v>
      </c>
      <c r="AH728" s="15">
        <f t="shared" si="359"/>
        <v>17868.645800000002</v>
      </c>
      <c r="AI728" s="22">
        <v>117.75</v>
      </c>
      <c r="AJ728" s="15">
        <f t="shared" si="360"/>
        <v>20042.227500000001</v>
      </c>
      <c r="AK728" s="20">
        <v>163.5</v>
      </c>
      <c r="AL728" s="15">
        <f t="shared" si="361"/>
        <v>27829.334999999999</v>
      </c>
      <c r="AM728" s="29">
        <v>1145.0999999999999</v>
      </c>
      <c r="AN728" s="15">
        <f t="shared" si="362"/>
        <v>19490.747100000001</v>
      </c>
      <c r="AO728" s="22">
        <v>204.77</v>
      </c>
      <c r="AP728" s="15">
        <f t="shared" si="363"/>
        <v>5213.5465850000001</v>
      </c>
      <c r="AQ728" s="24">
        <f t="shared" si="364"/>
        <v>2.3833999999999982</v>
      </c>
      <c r="AR728" s="24">
        <f t="shared" si="365"/>
        <v>2.3964999999999996</v>
      </c>
      <c r="AS728" s="24">
        <f t="shared" si="366"/>
        <v>1.4665999999999997</v>
      </c>
      <c r="AT728" s="24">
        <f t="shared" si="367"/>
        <v>2.4451000000000001</v>
      </c>
      <c r="AU728" s="24">
        <f t="shared" si="368"/>
        <v>2.5174999999999983</v>
      </c>
      <c r="AV728" s="24">
        <f t="shared" si="369"/>
        <v>1.6006</v>
      </c>
      <c r="AW728" s="24">
        <f t="shared" si="370"/>
        <v>2.6601999999999997</v>
      </c>
      <c r="AX728" s="24">
        <f t="shared" si="371"/>
        <v>1.7580999999999989</v>
      </c>
      <c r="AY728" s="24"/>
      <c r="AZ728" s="24"/>
      <c r="BA728" s="24"/>
      <c r="BB728" s="24"/>
      <c r="BC728" s="12">
        <v>17.021000000000001</v>
      </c>
      <c r="BD728" s="12">
        <v>25.4605</v>
      </c>
    </row>
    <row r="729" spans="2:56">
      <c r="B729" s="25" t="s">
        <v>261</v>
      </c>
      <c r="C729" s="11">
        <v>39.75</v>
      </c>
      <c r="D729" s="4">
        <f t="shared" si="344"/>
        <v>684.45525000000009</v>
      </c>
      <c r="E729" s="11">
        <v>56.88</v>
      </c>
      <c r="F729" s="15">
        <f t="shared" si="345"/>
        <v>979.41672000000017</v>
      </c>
      <c r="G729" s="11">
        <v>51.43</v>
      </c>
      <c r="H729" s="15">
        <f t="shared" si="346"/>
        <v>885.57317</v>
      </c>
      <c r="I729" s="11">
        <v>41.47</v>
      </c>
      <c r="J729" s="15">
        <f t="shared" si="347"/>
        <v>714.07193000000007</v>
      </c>
      <c r="K729" s="11">
        <v>31.78</v>
      </c>
      <c r="L729" s="15">
        <f t="shared" si="348"/>
        <v>547.21982000000003</v>
      </c>
      <c r="M729" s="11">
        <v>15.76</v>
      </c>
      <c r="N729" s="15">
        <f t="shared" si="349"/>
        <v>271.37144000000001</v>
      </c>
      <c r="O729" s="16">
        <v>33.200000000000003</v>
      </c>
      <c r="P729" s="15">
        <f t="shared" si="350"/>
        <v>851.44720000000007</v>
      </c>
      <c r="Q729" s="11">
        <v>50.424999999999997</v>
      </c>
      <c r="R729" s="15">
        <f t="shared" si="351"/>
        <v>1293.19955</v>
      </c>
      <c r="S729" s="11">
        <v>65.28</v>
      </c>
      <c r="T729" s="15">
        <f t="shared" si="352"/>
        <v>1674.1708800000001</v>
      </c>
      <c r="U729" s="11">
        <v>55.5</v>
      </c>
      <c r="V729" s="15">
        <f t="shared" si="353"/>
        <v>1423.3530000000001</v>
      </c>
      <c r="W729" s="11">
        <v>79.25</v>
      </c>
      <c r="X729" s="15">
        <f t="shared" si="354"/>
        <v>2032.4455</v>
      </c>
      <c r="Y729" s="11">
        <v>51.53</v>
      </c>
      <c r="Z729" s="15">
        <f t="shared" si="355"/>
        <v>1321.53838</v>
      </c>
      <c r="AA729" s="19">
        <v>84.244</v>
      </c>
      <c r="AB729" s="15">
        <f t="shared" si="356"/>
        <v>21605.216240000002</v>
      </c>
      <c r="AC729" s="19">
        <v>90.366</v>
      </c>
      <c r="AD729" s="15">
        <f t="shared" si="357"/>
        <v>23175.264360000001</v>
      </c>
      <c r="AE729" s="20">
        <v>80</v>
      </c>
      <c r="AF729" s="15">
        <f t="shared" si="358"/>
        <v>20516.800000000003</v>
      </c>
      <c r="AG729" s="22">
        <v>105.05</v>
      </c>
      <c r="AH729" s="15">
        <f t="shared" si="359"/>
        <v>18088.559500000003</v>
      </c>
      <c r="AI729" s="22">
        <v>117.5</v>
      </c>
      <c r="AJ729" s="15">
        <f t="shared" si="360"/>
        <v>20232.325000000001</v>
      </c>
      <c r="AK729" s="20">
        <v>161.75</v>
      </c>
      <c r="AL729" s="15">
        <f t="shared" si="361"/>
        <v>27851.732500000002</v>
      </c>
      <c r="AM729" s="29">
        <v>1144.0999999999999</v>
      </c>
      <c r="AN729" s="15">
        <f t="shared" si="362"/>
        <v>19700.257900000001</v>
      </c>
      <c r="AO729" s="22">
        <v>199.85</v>
      </c>
      <c r="AP729" s="15">
        <f t="shared" si="363"/>
        <v>5125.3531000000003</v>
      </c>
      <c r="AQ729" s="24">
        <f t="shared" si="364"/>
        <v>2.1853999999999978</v>
      </c>
      <c r="AR729" s="24">
        <f t="shared" si="365"/>
        <v>2.1984999999999992</v>
      </c>
      <c r="AS729" s="24">
        <f t="shared" si="366"/>
        <v>1.2810999999999986</v>
      </c>
      <c r="AT729" s="24">
        <f t="shared" si="367"/>
        <v>2.2470999999999997</v>
      </c>
      <c r="AU729" s="24">
        <f t="shared" si="368"/>
        <v>2.3194999999999979</v>
      </c>
      <c r="AV729" s="24">
        <f t="shared" si="369"/>
        <v>1.4150999999999989</v>
      </c>
      <c r="AW729" s="24">
        <f t="shared" si="370"/>
        <v>2.4621999999999993</v>
      </c>
      <c r="AX729" s="24">
        <f t="shared" si="371"/>
        <v>1.5725999999999978</v>
      </c>
      <c r="AY729" s="24"/>
      <c r="AZ729" s="24"/>
      <c r="BA729" s="24"/>
      <c r="BB729" s="24"/>
      <c r="BC729" s="12">
        <v>17.219000000000001</v>
      </c>
      <c r="BD729" s="12">
        <v>25.646000000000001</v>
      </c>
    </row>
    <row r="730" spans="2:56">
      <c r="B730" s="25" t="s">
        <v>262</v>
      </c>
      <c r="C730" s="11">
        <v>39.83</v>
      </c>
      <c r="D730" s="4">
        <f t="shared" si="344"/>
        <v>694.81443499999989</v>
      </c>
      <c r="E730" s="11">
        <v>57.48</v>
      </c>
      <c r="F730" s="15">
        <f t="shared" si="345"/>
        <v>1002.7098599999998</v>
      </c>
      <c r="G730" s="11">
        <v>51.7</v>
      </c>
      <c r="H730" s="15">
        <f t="shared" si="346"/>
        <v>901.88064999999995</v>
      </c>
      <c r="I730" s="11">
        <v>41.53</v>
      </c>
      <c r="J730" s="15">
        <f t="shared" si="347"/>
        <v>724.47008499999993</v>
      </c>
      <c r="K730" s="11">
        <v>31.96</v>
      </c>
      <c r="L730" s="15">
        <f t="shared" si="348"/>
        <v>557.52621999999997</v>
      </c>
      <c r="M730" s="11">
        <v>15.59</v>
      </c>
      <c r="N730" s="15">
        <f t="shared" si="349"/>
        <v>271.95975499999997</v>
      </c>
      <c r="O730" s="16">
        <v>32.76</v>
      </c>
      <c r="P730" s="15">
        <f t="shared" si="350"/>
        <v>848.64779999999996</v>
      </c>
      <c r="Q730" s="11">
        <v>49.06</v>
      </c>
      <c r="R730" s="15">
        <f t="shared" si="351"/>
        <v>1270.8993</v>
      </c>
      <c r="S730" s="11">
        <v>64.12</v>
      </c>
      <c r="T730" s="15">
        <f t="shared" si="352"/>
        <v>1661.0286000000001</v>
      </c>
      <c r="U730" s="11">
        <v>55.05</v>
      </c>
      <c r="V730" s="15">
        <f t="shared" si="353"/>
        <v>1426.07025</v>
      </c>
      <c r="W730" s="11">
        <v>79.33</v>
      </c>
      <c r="X730" s="15">
        <f t="shared" si="354"/>
        <v>2055.0436500000001</v>
      </c>
      <c r="Y730" s="11">
        <v>51.55</v>
      </c>
      <c r="Z730" s="15">
        <f t="shared" si="355"/>
        <v>1335.40275</v>
      </c>
      <c r="AA730" s="19">
        <v>84.26</v>
      </c>
      <c r="AB730" s="15">
        <f t="shared" si="356"/>
        <v>21827.553000000004</v>
      </c>
      <c r="AC730" s="19">
        <v>90.307000000000002</v>
      </c>
      <c r="AD730" s="15">
        <f t="shared" si="357"/>
        <v>23394.028350000004</v>
      </c>
      <c r="AE730" s="20">
        <v>80</v>
      </c>
      <c r="AF730" s="15">
        <f t="shared" si="358"/>
        <v>20724</v>
      </c>
      <c r="AG730" s="22">
        <v>105.25</v>
      </c>
      <c r="AH730" s="15">
        <f t="shared" si="359"/>
        <v>18360.336249999997</v>
      </c>
      <c r="AI730" s="22">
        <v>117.5</v>
      </c>
      <c r="AJ730" s="15">
        <f t="shared" si="360"/>
        <v>20497.287499999999</v>
      </c>
      <c r="AK730" s="20">
        <v>161.75</v>
      </c>
      <c r="AL730" s="15">
        <f t="shared" si="361"/>
        <v>28216.478749999995</v>
      </c>
      <c r="AM730" s="29">
        <v>1150</v>
      </c>
      <c r="AN730" s="15">
        <f t="shared" si="362"/>
        <v>20061.174999999999</v>
      </c>
      <c r="AO730" s="22">
        <v>200.55</v>
      </c>
      <c r="AP730" s="15">
        <f t="shared" si="363"/>
        <v>5195.2477500000005</v>
      </c>
      <c r="AQ730" s="24">
        <f t="shared" si="364"/>
        <v>1.9599000000000011</v>
      </c>
      <c r="AR730" s="24">
        <f t="shared" si="365"/>
        <v>1.9730000000000025</v>
      </c>
      <c r="AS730" s="24">
        <f t="shared" si="366"/>
        <v>1.0220999999999982</v>
      </c>
      <c r="AT730" s="24">
        <f t="shared" si="367"/>
        <v>2.021600000000003</v>
      </c>
      <c r="AU730" s="24">
        <f t="shared" si="368"/>
        <v>2.0940000000000012</v>
      </c>
      <c r="AV730" s="24">
        <f t="shared" si="369"/>
        <v>1.1560999999999986</v>
      </c>
      <c r="AW730" s="24">
        <f t="shared" si="370"/>
        <v>2.2367000000000026</v>
      </c>
      <c r="AX730" s="24">
        <f t="shared" si="371"/>
        <v>1.3135999999999974</v>
      </c>
      <c r="AY730" s="24"/>
      <c r="AZ730" s="24"/>
      <c r="BA730" s="24"/>
      <c r="BB730" s="24"/>
      <c r="BC730" s="12">
        <v>17.444499999999998</v>
      </c>
      <c r="BD730" s="12">
        <v>25.905000000000001</v>
      </c>
    </row>
    <row r="731" spans="2:56">
      <c r="B731" s="25" t="s">
        <v>263</v>
      </c>
      <c r="C731" s="11">
        <v>40.54</v>
      </c>
      <c r="D731" s="4">
        <f t="shared" si="344"/>
        <v>700.95687000000009</v>
      </c>
      <c r="E731" s="11">
        <v>58.24</v>
      </c>
      <c r="F731" s="15">
        <f t="shared" si="345"/>
        <v>1006.9987200000002</v>
      </c>
      <c r="G731" s="11">
        <v>52.63</v>
      </c>
      <c r="H731" s="15">
        <f t="shared" si="346"/>
        <v>909.9990150000001</v>
      </c>
      <c r="I731" s="11">
        <v>42.14</v>
      </c>
      <c r="J731" s="15">
        <f t="shared" si="347"/>
        <v>728.62167000000011</v>
      </c>
      <c r="K731" s="11">
        <v>32.244999999999997</v>
      </c>
      <c r="L731" s="15">
        <f t="shared" si="348"/>
        <v>557.5321725</v>
      </c>
      <c r="M731" s="11">
        <v>16.02</v>
      </c>
      <c r="N731" s="15">
        <f t="shared" si="349"/>
        <v>276.99381</v>
      </c>
      <c r="O731" s="16">
        <v>32.795000000000002</v>
      </c>
      <c r="P731" s="15">
        <f t="shared" si="350"/>
        <v>848.40665000000013</v>
      </c>
      <c r="Q731" s="11">
        <v>50.95</v>
      </c>
      <c r="R731" s="15">
        <f t="shared" si="351"/>
        <v>1318.0765000000001</v>
      </c>
      <c r="S731" s="11">
        <v>66.3</v>
      </c>
      <c r="T731" s="15">
        <f t="shared" si="352"/>
        <v>1715.181</v>
      </c>
      <c r="U731" s="11">
        <v>57.38</v>
      </c>
      <c r="V731" s="15">
        <f t="shared" si="353"/>
        <v>1484.4206000000001</v>
      </c>
      <c r="W731" s="11">
        <v>82.64</v>
      </c>
      <c r="X731" s="15">
        <f t="shared" si="354"/>
        <v>2137.8968</v>
      </c>
      <c r="Y731" s="11">
        <v>52.87</v>
      </c>
      <c r="Z731" s="15">
        <f t="shared" si="355"/>
        <v>1367.7469000000001</v>
      </c>
      <c r="AA731" s="19">
        <v>84.152000000000001</v>
      </c>
      <c r="AB731" s="15">
        <f t="shared" si="356"/>
        <v>21770.1224</v>
      </c>
      <c r="AC731" s="19">
        <v>90.238</v>
      </c>
      <c r="AD731" s="15">
        <f t="shared" si="357"/>
        <v>23344.570600000003</v>
      </c>
      <c r="AE731" s="20">
        <v>80</v>
      </c>
      <c r="AF731" s="15">
        <f t="shared" si="358"/>
        <v>20696</v>
      </c>
      <c r="AG731" s="22">
        <v>104.37</v>
      </c>
      <c r="AH731" s="15">
        <f t="shared" si="359"/>
        <v>18046.094850000001</v>
      </c>
      <c r="AI731" s="22">
        <v>118</v>
      </c>
      <c r="AJ731" s="15">
        <f t="shared" si="360"/>
        <v>20402.79</v>
      </c>
      <c r="AK731" s="20">
        <v>161.75</v>
      </c>
      <c r="AL731" s="15">
        <f t="shared" si="361"/>
        <v>27967.383750000005</v>
      </c>
      <c r="AM731" s="29">
        <v>1164.9000000000001</v>
      </c>
      <c r="AN731" s="15">
        <f t="shared" si="362"/>
        <v>20141.703450000005</v>
      </c>
      <c r="AO731" s="22">
        <v>200.2</v>
      </c>
      <c r="AP731" s="15">
        <f t="shared" si="363"/>
        <v>5179.174</v>
      </c>
      <c r="AQ731" s="24">
        <f t="shared" si="364"/>
        <v>2.1138999999999974</v>
      </c>
      <c r="AR731" s="24">
        <f t="shared" si="365"/>
        <v>2.1269999999999989</v>
      </c>
      <c r="AS731" s="24">
        <f t="shared" si="366"/>
        <v>1.0570999999999984</v>
      </c>
      <c r="AT731" s="24">
        <f t="shared" si="367"/>
        <v>2.1755999999999993</v>
      </c>
      <c r="AU731" s="24">
        <f t="shared" si="368"/>
        <v>2.2479999999999976</v>
      </c>
      <c r="AV731" s="24">
        <f t="shared" si="369"/>
        <v>1.1910999999999987</v>
      </c>
      <c r="AW731" s="24">
        <f t="shared" si="370"/>
        <v>2.3906999999999989</v>
      </c>
      <c r="AX731" s="24">
        <f t="shared" si="371"/>
        <v>1.3485999999999976</v>
      </c>
      <c r="AY731" s="24"/>
      <c r="AZ731" s="24"/>
      <c r="BA731" s="24"/>
      <c r="BB731" s="24"/>
      <c r="BC731" s="12">
        <v>17.290500000000002</v>
      </c>
      <c r="BD731" s="12">
        <v>25.87</v>
      </c>
    </row>
    <row r="732" spans="2:56">
      <c r="B732" s="25" t="s">
        <v>264</v>
      </c>
      <c r="C732" s="11">
        <v>40.54</v>
      </c>
      <c r="D732" s="4">
        <f t="shared" si="344"/>
        <v>706.06490999999994</v>
      </c>
      <c r="E732" s="11">
        <v>58.19</v>
      </c>
      <c r="F732" s="15">
        <f t="shared" si="345"/>
        <v>1013.4661349999999</v>
      </c>
      <c r="G732" s="11">
        <v>51.97</v>
      </c>
      <c r="H732" s="15">
        <f t="shared" si="346"/>
        <v>905.13550499999997</v>
      </c>
      <c r="I732" s="11">
        <v>42.28</v>
      </c>
      <c r="J732" s="15">
        <f t="shared" si="347"/>
        <v>736.36961999999994</v>
      </c>
      <c r="K732" s="11">
        <v>32.26</v>
      </c>
      <c r="L732" s="15">
        <f t="shared" si="348"/>
        <v>561.85628999999994</v>
      </c>
      <c r="M732" s="11">
        <v>16.12</v>
      </c>
      <c r="N732" s="15">
        <f t="shared" si="349"/>
        <v>280.75398000000001</v>
      </c>
      <c r="O732" s="16">
        <v>32.325000000000003</v>
      </c>
      <c r="P732" s="15">
        <f t="shared" si="350"/>
        <v>841.96927500000004</v>
      </c>
      <c r="Q732" s="11">
        <v>49.98</v>
      </c>
      <c r="R732" s="15">
        <f t="shared" si="351"/>
        <v>1301.82906</v>
      </c>
      <c r="S732" s="11">
        <v>66.150000000000006</v>
      </c>
      <c r="T732" s="15">
        <f t="shared" si="352"/>
        <v>1723.0090500000001</v>
      </c>
      <c r="U732" s="11">
        <v>56.6</v>
      </c>
      <c r="V732" s="15">
        <f t="shared" si="353"/>
        <v>1474.2602000000002</v>
      </c>
      <c r="W732" s="11">
        <v>82.25</v>
      </c>
      <c r="X732" s="15">
        <f t="shared" si="354"/>
        <v>2142.3657499999999</v>
      </c>
      <c r="Y732" s="11">
        <v>53.38</v>
      </c>
      <c r="Z732" s="15">
        <f t="shared" si="355"/>
        <v>1390.38886</v>
      </c>
      <c r="AA732" s="19">
        <v>84.176000000000002</v>
      </c>
      <c r="AB732" s="15">
        <f t="shared" si="356"/>
        <v>21925.32272</v>
      </c>
      <c r="AC732" s="19">
        <v>90.221999999999994</v>
      </c>
      <c r="AD732" s="15">
        <f t="shared" si="357"/>
        <v>23500.124339999998</v>
      </c>
      <c r="AE732" s="20">
        <v>80</v>
      </c>
      <c r="AF732" s="15">
        <f t="shared" si="358"/>
        <v>20837.600000000002</v>
      </c>
      <c r="AG732" s="22">
        <v>104.64</v>
      </c>
      <c r="AH732" s="15">
        <f t="shared" si="359"/>
        <v>18224.625599999999</v>
      </c>
      <c r="AI732" s="22">
        <v>118.5</v>
      </c>
      <c r="AJ732" s="15">
        <f t="shared" si="360"/>
        <v>20638.552500000002</v>
      </c>
      <c r="AK732" s="20">
        <v>161.75</v>
      </c>
      <c r="AL732" s="15">
        <f t="shared" si="361"/>
        <v>28171.188749999998</v>
      </c>
      <c r="AM732" s="29">
        <v>1168.5999999999999</v>
      </c>
      <c r="AN732" s="15">
        <f t="shared" si="362"/>
        <v>20352.921899999998</v>
      </c>
      <c r="AO732" s="22">
        <v>196.5</v>
      </c>
      <c r="AP732" s="15">
        <f t="shared" si="363"/>
        <v>5118.2354999999998</v>
      </c>
      <c r="AQ732" s="24">
        <f t="shared" si="364"/>
        <v>1.9878999999999998</v>
      </c>
      <c r="AR732" s="24">
        <f t="shared" si="365"/>
        <v>2.0010000000000012</v>
      </c>
      <c r="AS732" s="24">
        <f t="shared" si="366"/>
        <v>0.88009999999999877</v>
      </c>
      <c r="AT732" s="24">
        <f t="shared" si="367"/>
        <v>2.0496000000000016</v>
      </c>
      <c r="AU732" s="24">
        <f t="shared" si="368"/>
        <v>2.1219999999999999</v>
      </c>
      <c r="AV732" s="24">
        <f t="shared" si="369"/>
        <v>1.0140999999999991</v>
      </c>
      <c r="AW732" s="24">
        <f t="shared" si="370"/>
        <v>2.2647000000000013</v>
      </c>
      <c r="AX732" s="24">
        <f t="shared" si="371"/>
        <v>1.171599999999998</v>
      </c>
      <c r="AY732" s="24"/>
      <c r="AZ732" s="24"/>
      <c r="BA732" s="24"/>
      <c r="BB732" s="24"/>
      <c r="BC732" s="12">
        <v>17.416499999999999</v>
      </c>
      <c r="BD732" s="12">
        <v>26.047000000000001</v>
      </c>
    </row>
    <row r="733" spans="2:56">
      <c r="B733" s="25" t="s">
        <v>265</v>
      </c>
      <c r="C733" s="11">
        <v>40.58</v>
      </c>
      <c r="D733" s="4">
        <f t="shared" si="344"/>
        <v>697.12382000000002</v>
      </c>
      <c r="E733" s="11">
        <v>58.11</v>
      </c>
      <c r="F733" s="15">
        <f t="shared" si="345"/>
        <v>998.27169000000015</v>
      </c>
      <c r="G733" s="11">
        <v>52.93</v>
      </c>
      <c r="H733" s="15">
        <f t="shared" si="346"/>
        <v>909.28447000000006</v>
      </c>
      <c r="I733" s="11">
        <v>42.88</v>
      </c>
      <c r="J733" s="15">
        <f t="shared" si="347"/>
        <v>736.63552000000016</v>
      </c>
      <c r="K733" s="11">
        <v>32.85</v>
      </c>
      <c r="L733" s="15">
        <f t="shared" si="348"/>
        <v>564.33015000000012</v>
      </c>
      <c r="M733" s="11">
        <v>16.18</v>
      </c>
      <c r="N733" s="15">
        <f t="shared" si="349"/>
        <v>277.95622000000003</v>
      </c>
      <c r="O733" s="16">
        <v>32.159999999999997</v>
      </c>
      <c r="P733" s="15">
        <f t="shared" si="350"/>
        <v>835.80623999999978</v>
      </c>
      <c r="Q733" s="11">
        <v>49.835000000000001</v>
      </c>
      <c r="R733" s="15">
        <f t="shared" si="351"/>
        <v>1295.1618149999999</v>
      </c>
      <c r="S733" s="11">
        <v>67</v>
      </c>
      <c r="T733" s="15">
        <f t="shared" si="352"/>
        <v>1741.2629999999999</v>
      </c>
      <c r="U733" s="11">
        <v>56.05</v>
      </c>
      <c r="V733" s="15">
        <f t="shared" si="353"/>
        <v>1456.6834499999998</v>
      </c>
      <c r="W733" s="11">
        <v>83.35</v>
      </c>
      <c r="X733" s="15">
        <f t="shared" si="354"/>
        <v>2166.1831499999998</v>
      </c>
      <c r="Y733" s="11">
        <v>53</v>
      </c>
      <c r="Z733" s="15">
        <f t="shared" si="355"/>
        <v>1377.4169999999999</v>
      </c>
      <c r="AA733" s="19">
        <v>84.179000000000002</v>
      </c>
      <c r="AB733" s="15">
        <f t="shared" si="356"/>
        <v>21877.280309999995</v>
      </c>
      <c r="AC733" s="19">
        <v>90.278999999999996</v>
      </c>
      <c r="AD733" s="15">
        <f t="shared" si="357"/>
        <v>23462.60931</v>
      </c>
      <c r="AE733" s="20">
        <v>80</v>
      </c>
      <c r="AF733" s="15">
        <f t="shared" si="358"/>
        <v>20791.199999999997</v>
      </c>
      <c r="AG733" s="22">
        <v>104.63</v>
      </c>
      <c r="AH733" s="15">
        <f t="shared" si="359"/>
        <v>17974.387700000003</v>
      </c>
      <c r="AI733" s="22">
        <v>119</v>
      </c>
      <c r="AJ733" s="15">
        <f t="shared" si="360"/>
        <v>20443.010000000002</v>
      </c>
      <c r="AK733" s="20">
        <v>162.5</v>
      </c>
      <c r="AL733" s="15">
        <f t="shared" si="361"/>
        <v>27915.875000000007</v>
      </c>
      <c r="AM733" s="29">
        <v>1189.4000000000001</v>
      </c>
      <c r="AN733" s="15">
        <f t="shared" si="362"/>
        <v>20432.702600000004</v>
      </c>
      <c r="AO733" s="22">
        <v>201.57</v>
      </c>
      <c r="AP733" s="15">
        <f t="shared" si="363"/>
        <v>5238.6027299999996</v>
      </c>
      <c r="AQ733" s="24">
        <f t="shared" si="364"/>
        <v>2.2253999999999969</v>
      </c>
      <c r="AR733" s="24">
        <f t="shared" si="365"/>
        <v>2.2384999999999984</v>
      </c>
      <c r="AS733" s="24">
        <f t="shared" si="366"/>
        <v>0.93810000000000215</v>
      </c>
      <c r="AT733" s="24">
        <f t="shared" si="367"/>
        <v>2.2870999999999988</v>
      </c>
      <c r="AU733" s="24">
        <f t="shared" si="368"/>
        <v>2.359499999999997</v>
      </c>
      <c r="AV733" s="24">
        <f t="shared" si="369"/>
        <v>1.0721000000000025</v>
      </c>
      <c r="AW733" s="24">
        <f t="shared" si="370"/>
        <v>2.5021999999999984</v>
      </c>
      <c r="AX733" s="24">
        <f t="shared" si="371"/>
        <v>1.2296000000000014</v>
      </c>
      <c r="AY733" s="24"/>
      <c r="AZ733" s="24"/>
      <c r="BA733" s="24"/>
      <c r="BB733" s="24"/>
      <c r="BC733" s="12">
        <v>17.179000000000002</v>
      </c>
      <c r="BD733" s="12">
        <v>25.988999999999997</v>
      </c>
    </row>
    <row r="734" spans="2:56">
      <c r="B734" s="25" t="s">
        <v>266</v>
      </c>
      <c r="C734" s="15">
        <v>40.39</v>
      </c>
      <c r="D734" s="4">
        <f t="shared" si="344"/>
        <v>709.04645000000005</v>
      </c>
      <c r="E734" s="15">
        <v>57.66</v>
      </c>
      <c r="F734" s="15">
        <f t="shared" si="345"/>
        <v>1012.2212999999999</v>
      </c>
      <c r="G734" s="15">
        <v>52.55</v>
      </c>
      <c r="H734" s="15">
        <f t="shared" si="346"/>
        <v>922.51524999999992</v>
      </c>
      <c r="I734" s="18">
        <v>42.49</v>
      </c>
      <c r="J734" s="15">
        <f t="shared" si="347"/>
        <v>745.91195000000005</v>
      </c>
      <c r="K734" s="15">
        <v>32.64</v>
      </c>
      <c r="L734" s="15">
        <f t="shared" si="348"/>
        <v>572.99519999999995</v>
      </c>
      <c r="M734" s="15">
        <v>16.010000000000002</v>
      </c>
      <c r="N734" s="15">
        <f t="shared" si="349"/>
        <v>281.05555000000004</v>
      </c>
      <c r="O734" s="16">
        <v>31.3</v>
      </c>
      <c r="P734" s="15">
        <f t="shared" si="350"/>
        <v>825.38099999999997</v>
      </c>
      <c r="Q734" s="11">
        <v>46.655000000000001</v>
      </c>
      <c r="R734" s="15">
        <f t="shared" si="351"/>
        <v>1230.2923499999999</v>
      </c>
      <c r="S734" s="11">
        <v>64.91</v>
      </c>
      <c r="T734" s="15">
        <f t="shared" si="352"/>
        <v>1711.6766999999998</v>
      </c>
      <c r="U734" s="11">
        <v>53.2</v>
      </c>
      <c r="V734" s="15">
        <f t="shared" si="353"/>
        <v>1402.884</v>
      </c>
      <c r="W734" s="11">
        <v>80.400000000000006</v>
      </c>
      <c r="X734" s="15">
        <f t="shared" si="354"/>
        <v>2120.1480000000001</v>
      </c>
      <c r="Y734" s="11">
        <v>51.16</v>
      </c>
      <c r="Z734" s="15">
        <f t="shared" si="355"/>
        <v>1349.0891999999999</v>
      </c>
      <c r="AA734" s="19">
        <v>84.301000000000002</v>
      </c>
      <c r="AB734" s="15">
        <f t="shared" si="356"/>
        <v>22230.173699999999</v>
      </c>
      <c r="AC734" s="19">
        <v>90.433000000000007</v>
      </c>
      <c r="AD734" s="15">
        <f t="shared" si="357"/>
        <v>23847.182099999998</v>
      </c>
      <c r="AE734" s="20">
        <v>80</v>
      </c>
      <c r="AF734" s="15">
        <f t="shared" si="358"/>
        <v>21096</v>
      </c>
      <c r="AG734" s="22">
        <v>104.8</v>
      </c>
      <c r="AH734" s="15">
        <f t="shared" si="359"/>
        <v>18397.64</v>
      </c>
      <c r="AI734" s="22">
        <v>119.25</v>
      </c>
      <c r="AJ734" s="15">
        <f t="shared" si="360"/>
        <v>20934.337500000001</v>
      </c>
      <c r="AK734" s="20">
        <v>161.75</v>
      </c>
      <c r="AL734" s="15">
        <f t="shared" si="361"/>
        <v>28395.212499999998</v>
      </c>
      <c r="AM734" s="29">
        <v>1192.5999999999999</v>
      </c>
      <c r="AN734" s="15">
        <f t="shared" si="362"/>
        <v>20936.092999999997</v>
      </c>
      <c r="AO734" s="22">
        <v>197.85</v>
      </c>
      <c r="AP734" s="15">
        <f t="shared" si="363"/>
        <v>5217.3044999999993</v>
      </c>
      <c r="AQ734" s="24">
        <f t="shared" si="364"/>
        <v>1.8493999999999993</v>
      </c>
      <c r="AR734" s="24">
        <f t="shared" si="365"/>
        <v>1.8625000000000007</v>
      </c>
      <c r="AS734" s="24">
        <f t="shared" si="366"/>
        <v>0.55710000000000193</v>
      </c>
      <c r="AT734" s="24">
        <f t="shared" si="367"/>
        <v>1.9111000000000011</v>
      </c>
      <c r="AU734" s="24">
        <f t="shared" si="368"/>
        <v>1.9834999999999994</v>
      </c>
      <c r="AV734" s="24">
        <f t="shared" si="369"/>
        <v>0.69110000000000227</v>
      </c>
      <c r="AW734" s="24">
        <f t="shared" si="370"/>
        <v>2.1262000000000008</v>
      </c>
      <c r="AX734" s="24">
        <f t="shared" si="371"/>
        <v>0.84860000000000113</v>
      </c>
      <c r="AY734" s="24"/>
      <c r="AZ734" s="24"/>
      <c r="BA734" s="24"/>
      <c r="BB734" s="24"/>
      <c r="BC734" s="12">
        <v>17.555</v>
      </c>
      <c r="BD734" s="12">
        <v>26.369999999999997</v>
      </c>
    </row>
    <row r="735" spans="2:56">
      <c r="B735" s="25" t="s">
        <v>267</v>
      </c>
      <c r="C735" s="11">
        <v>40.51</v>
      </c>
      <c r="D735" s="4">
        <f t="shared" si="344"/>
        <v>707.00077499999998</v>
      </c>
      <c r="E735" s="11">
        <v>57.18</v>
      </c>
      <c r="F735" s="15">
        <f t="shared" si="345"/>
        <v>997.93394999999998</v>
      </c>
      <c r="G735" s="11">
        <v>52.45</v>
      </c>
      <c r="H735" s="15">
        <f t="shared" si="346"/>
        <v>915.38362500000005</v>
      </c>
      <c r="I735" s="11">
        <v>42.26</v>
      </c>
      <c r="J735" s="15">
        <f t="shared" si="347"/>
        <v>737.54264999999998</v>
      </c>
      <c r="K735" s="11">
        <v>32.524999999999999</v>
      </c>
      <c r="L735" s="15">
        <f t="shared" si="348"/>
        <v>567.64256249999994</v>
      </c>
      <c r="M735" s="11">
        <v>15.94</v>
      </c>
      <c r="N735" s="15">
        <f t="shared" si="349"/>
        <v>278.19285000000002</v>
      </c>
      <c r="O735" s="16">
        <v>32.28</v>
      </c>
      <c r="P735" s="15">
        <f t="shared" si="350"/>
        <v>842.58870000000002</v>
      </c>
      <c r="Q735" s="11">
        <v>47.94</v>
      </c>
      <c r="R735" s="15">
        <f t="shared" si="351"/>
        <v>1251.35385</v>
      </c>
      <c r="S735" s="11">
        <v>65.44</v>
      </c>
      <c r="T735" s="15">
        <f t="shared" si="352"/>
        <v>1708.1475999999998</v>
      </c>
      <c r="U735" s="11">
        <v>52.8</v>
      </c>
      <c r="V735" s="15">
        <f t="shared" si="353"/>
        <v>1378.212</v>
      </c>
      <c r="W735" s="11">
        <v>82.11</v>
      </c>
      <c r="X735" s="15">
        <f t="shared" si="354"/>
        <v>2143.2762749999997</v>
      </c>
      <c r="Y735" s="11">
        <v>51.2</v>
      </c>
      <c r="Z735" s="15">
        <f t="shared" si="355"/>
        <v>1336.4480000000001</v>
      </c>
      <c r="AA735" s="19">
        <v>84.265000000000001</v>
      </c>
      <c r="AB735" s="15">
        <f t="shared" si="356"/>
        <v>21995.271625000001</v>
      </c>
      <c r="AC735" s="19">
        <v>88.144999999999996</v>
      </c>
      <c r="AD735" s="15">
        <f t="shared" si="357"/>
        <v>23008.048624999996</v>
      </c>
      <c r="AE735" s="20">
        <v>80</v>
      </c>
      <c r="AF735" s="15">
        <f t="shared" si="358"/>
        <v>20882</v>
      </c>
      <c r="AG735" s="22">
        <v>105.5</v>
      </c>
      <c r="AH735" s="15">
        <f t="shared" si="359"/>
        <v>18412.387500000001</v>
      </c>
      <c r="AI735" s="22">
        <v>119.25</v>
      </c>
      <c r="AJ735" s="15">
        <f t="shared" si="360"/>
        <v>20812.106250000001</v>
      </c>
      <c r="AK735" s="20">
        <v>158.75</v>
      </c>
      <c r="AL735" s="15">
        <f t="shared" si="361"/>
        <v>27705.84375</v>
      </c>
      <c r="AM735" s="29">
        <v>1178.2</v>
      </c>
      <c r="AN735" s="15">
        <f t="shared" si="362"/>
        <v>20562.535500000002</v>
      </c>
      <c r="AO735" s="22">
        <v>195.65</v>
      </c>
      <c r="AP735" s="15">
        <f t="shared" si="363"/>
        <v>5106.9541250000002</v>
      </c>
      <c r="AQ735" s="24">
        <f t="shared" si="364"/>
        <v>1.9518999999999984</v>
      </c>
      <c r="AR735" s="24">
        <f t="shared" si="365"/>
        <v>1.9649999999999999</v>
      </c>
      <c r="AS735" s="24">
        <f t="shared" si="366"/>
        <v>0.82460000000000022</v>
      </c>
      <c r="AT735" s="24">
        <f t="shared" si="367"/>
        <v>2.0136000000000003</v>
      </c>
      <c r="AU735" s="24">
        <f t="shared" si="368"/>
        <v>2.0859999999999985</v>
      </c>
      <c r="AV735" s="24">
        <f t="shared" si="369"/>
        <v>0.95860000000000056</v>
      </c>
      <c r="AW735" s="24">
        <f t="shared" si="370"/>
        <v>2.2286999999999999</v>
      </c>
      <c r="AX735" s="24">
        <f t="shared" si="371"/>
        <v>1.1160999999999994</v>
      </c>
      <c r="AY735" s="24"/>
      <c r="AZ735" s="24"/>
      <c r="BA735" s="24"/>
      <c r="BB735" s="24"/>
      <c r="BC735" s="12">
        <v>17.452500000000001</v>
      </c>
      <c r="BD735" s="12">
        <v>26.102499999999999</v>
      </c>
    </row>
    <row r="736" spans="2:56">
      <c r="B736" s="25" t="s">
        <v>268</v>
      </c>
      <c r="C736" s="11">
        <v>41.04</v>
      </c>
      <c r="D736" s="4">
        <f t="shared" si="344"/>
        <v>715.10148000000004</v>
      </c>
      <c r="E736" s="11">
        <v>57.2</v>
      </c>
      <c r="F736" s="15">
        <f t="shared" si="345"/>
        <v>996.68140000000017</v>
      </c>
      <c r="G736" s="11">
        <v>52.41</v>
      </c>
      <c r="H736" s="15">
        <f t="shared" si="346"/>
        <v>913.21804500000007</v>
      </c>
      <c r="I736" s="11">
        <v>41.47</v>
      </c>
      <c r="J736" s="15">
        <f t="shared" si="347"/>
        <v>722.59401500000001</v>
      </c>
      <c r="K736" s="11">
        <v>32.445</v>
      </c>
      <c r="L736" s="15">
        <f t="shared" si="348"/>
        <v>565.33790250000004</v>
      </c>
      <c r="M736" s="11">
        <v>16.02</v>
      </c>
      <c r="N736" s="15">
        <f t="shared" si="349"/>
        <v>279.14049</v>
      </c>
      <c r="O736" s="16">
        <v>31.425000000000001</v>
      </c>
      <c r="P736" s="15">
        <f t="shared" si="350"/>
        <v>821.73232500000006</v>
      </c>
      <c r="Q736" s="11">
        <v>48.055</v>
      </c>
      <c r="R736" s="15">
        <f t="shared" si="351"/>
        <v>1256.590195</v>
      </c>
      <c r="S736" s="11">
        <v>65.28</v>
      </c>
      <c r="T736" s="15">
        <f t="shared" si="352"/>
        <v>1707.0067200000001</v>
      </c>
      <c r="U736" s="11">
        <v>52.5</v>
      </c>
      <c r="V736" s="15">
        <f t="shared" si="353"/>
        <v>1372.8225</v>
      </c>
      <c r="W736" s="11">
        <v>81.75</v>
      </c>
      <c r="X736" s="15">
        <f t="shared" si="354"/>
        <v>2137.68075</v>
      </c>
      <c r="Y736" s="11">
        <v>51.05</v>
      </c>
      <c r="Z736" s="15">
        <f t="shared" si="355"/>
        <v>1334.9064499999999</v>
      </c>
      <c r="AA736" s="19">
        <v>84.063999999999993</v>
      </c>
      <c r="AB736" s="15">
        <f t="shared" si="356"/>
        <v>21981.895359999999</v>
      </c>
      <c r="AC736" s="19">
        <v>88.385000000000005</v>
      </c>
      <c r="AD736" s="15">
        <f t="shared" si="357"/>
        <v>23111.793650000003</v>
      </c>
      <c r="AE736" s="20">
        <v>80</v>
      </c>
      <c r="AF736" s="15">
        <f t="shared" si="358"/>
        <v>20919.2</v>
      </c>
      <c r="AG736" s="22">
        <v>105.05</v>
      </c>
      <c r="AH736" s="15">
        <f t="shared" si="359"/>
        <v>18304.437250000003</v>
      </c>
      <c r="AI736" s="22">
        <v>117.75</v>
      </c>
      <c r="AJ736" s="15">
        <f t="shared" si="360"/>
        <v>20517.348750000001</v>
      </c>
      <c r="AK736" s="20">
        <v>160.75</v>
      </c>
      <c r="AL736" s="15">
        <f t="shared" si="361"/>
        <v>28009.883750000005</v>
      </c>
      <c r="AM736" s="29">
        <v>1179.3</v>
      </c>
      <c r="AN736" s="15">
        <f t="shared" si="362"/>
        <v>20548.71285</v>
      </c>
      <c r="AO736" s="22">
        <v>201.3</v>
      </c>
      <c r="AP736" s="15">
        <f t="shared" si="363"/>
        <v>5263.7937000000002</v>
      </c>
      <c r="AQ736" s="24">
        <f t="shared" si="364"/>
        <v>1.9798999999999971</v>
      </c>
      <c r="AR736" s="24">
        <f t="shared" si="365"/>
        <v>1.9929999999999986</v>
      </c>
      <c r="AS736" s="24">
        <f t="shared" si="366"/>
        <v>0.77809999999999846</v>
      </c>
      <c r="AT736" s="24">
        <f t="shared" si="367"/>
        <v>2.041599999999999</v>
      </c>
      <c r="AU736" s="24">
        <f t="shared" si="368"/>
        <v>2.1139999999999972</v>
      </c>
      <c r="AV736" s="24">
        <f t="shared" si="369"/>
        <v>0.9120999999999988</v>
      </c>
      <c r="AW736" s="24">
        <f t="shared" si="370"/>
        <v>2.2566999999999986</v>
      </c>
      <c r="AX736" s="24">
        <f t="shared" si="371"/>
        <v>1.0695999999999977</v>
      </c>
      <c r="AY736" s="24"/>
      <c r="AZ736" s="24"/>
      <c r="BA736" s="24"/>
      <c r="BB736" s="24"/>
      <c r="BC736" s="12">
        <v>17.424500000000002</v>
      </c>
      <c r="BD736" s="12">
        <v>26.149000000000001</v>
      </c>
    </row>
    <row r="737" spans="2:56">
      <c r="B737" s="25" t="s">
        <v>269</v>
      </c>
      <c r="C737" s="11">
        <v>41.5</v>
      </c>
      <c r="D737" s="4">
        <f t="shared" si="344"/>
        <v>713.13599999999985</v>
      </c>
      <c r="E737" s="11">
        <v>58.08</v>
      </c>
      <c r="F737" s="15">
        <f t="shared" si="345"/>
        <v>998.04671999999982</v>
      </c>
      <c r="G737" s="11">
        <v>53.72</v>
      </c>
      <c r="H737" s="15">
        <f t="shared" si="346"/>
        <v>923.12447999999983</v>
      </c>
      <c r="I737" s="11">
        <v>42.41</v>
      </c>
      <c r="J737" s="15">
        <f t="shared" si="347"/>
        <v>728.77343999999982</v>
      </c>
      <c r="K737" s="11">
        <v>32.700000000000003</v>
      </c>
      <c r="L737" s="15">
        <f t="shared" si="348"/>
        <v>561.91679999999997</v>
      </c>
      <c r="M737" s="11">
        <v>16.170000000000002</v>
      </c>
      <c r="N737" s="15">
        <f t="shared" si="349"/>
        <v>277.86527999999998</v>
      </c>
      <c r="O737" s="16">
        <v>32.125</v>
      </c>
      <c r="P737" s="15">
        <f t="shared" si="350"/>
        <v>832.84062500000005</v>
      </c>
      <c r="Q737" s="11">
        <v>49.65</v>
      </c>
      <c r="R737" s="15">
        <f t="shared" si="351"/>
        <v>1287.17625</v>
      </c>
      <c r="S737" s="11">
        <v>67.69</v>
      </c>
      <c r="T737" s="15">
        <f t="shared" si="352"/>
        <v>1754.8632499999999</v>
      </c>
      <c r="U737" s="11">
        <v>52.94</v>
      </c>
      <c r="V737" s="15">
        <f t="shared" si="353"/>
        <v>1372.4694999999999</v>
      </c>
      <c r="W737" s="11">
        <v>83.4</v>
      </c>
      <c r="X737" s="15">
        <f t="shared" si="354"/>
        <v>2162.145</v>
      </c>
      <c r="Y737" s="11">
        <v>52.28</v>
      </c>
      <c r="Z737" s="15">
        <f t="shared" si="355"/>
        <v>1355.3590000000002</v>
      </c>
      <c r="AA737" s="19">
        <v>84.040999999999997</v>
      </c>
      <c r="AB737" s="15">
        <f t="shared" si="356"/>
        <v>21787.629249999998</v>
      </c>
      <c r="AC737" s="19">
        <v>88.591999999999999</v>
      </c>
      <c r="AD737" s="15">
        <f t="shared" si="357"/>
        <v>22967.476000000002</v>
      </c>
      <c r="AE737" s="20">
        <v>80</v>
      </c>
      <c r="AF737" s="15">
        <f t="shared" si="358"/>
        <v>20740</v>
      </c>
      <c r="AG737" s="22">
        <v>105.24</v>
      </c>
      <c r="AH737" s="15">
        <f t="shared" si="359"/>
        <v>18084.441599999995</v>
      </c>
      <c r="AI737" s="22">
        <v>118.25</v>
      </c>
      <c r="AJ737" s="15">
        <f t="shared" si="360"/>
        <v>20320.079999999998</v>
      </c>
      <c r="AK737" s="20">
        <v>161.75</v>
      </c>
      <c r="AL737" s="15">
        <f t="shared" si="361"/>
        <v>27795.119999999995</v>
      </c>
      <c r="AM737" s="29">
        <v>1197.0999999999999</v>
      </c>
      <c r="AN737" s="15">
        <f t="shared" si="362"/>
        <v>20570.966399999994</v>
      </c>
      <c r="AO737" s="22">
        <v>204.05</v>
      </c>
      <c r="AP737" s="15">
        <f t="shared" si="363"/>
        <v>5289.9962500000001</v>
      </c>
      <c r="AQ737" s="24">
        <f t="shared" si="364"/>
        <v>2.2204000000000015</v>
      </c>
      <c r="AR737" s="24">
        <f t="shared" si="365"/>
        <v>2.2335000000000029</v>
      </c>
      <c r="AS737" s="24">
        <f t="shared" si="366"/>
        <v>1.0020999999999987</v>
      </c>
      <c r="AT737" s="24">
        <f t="shared" si="367"/>
        <v>2.2821000000000033</v>
      </c>
      <c r="AU737" s="24">
        <f t="shared" si="368"/>
        <v>2.3545000000000016</v>
      </c>
      <c r="AV737" s="24">
        <f t="shared" si="369"/>
        <v>1.136099999999999</v>
      </c>
      <c r="AW737" s="24">
        <f t="shared" si="370"/>
        <v>2.497200000000003</v>
      </c>
      <c r="AX737" s="24">
        <f t="shared" si="371"/>
        <v>1.2935999999999979</v>
      </c>
      <c r="AY737" s="24"/>
      <c r="AZ737" s="24"/>
      <c r="BA737" s="24"/>
      <c r="BB737" s="24"/>
      <c r="BC737" s="12">
        <v>17.183999999999997</v>
      </c>
      <c r="BD737" s="12">
        <v>25.925000000000001</v>
      </c>
    </row>
    <row r="738" spans="2:56">
      <c r="B738" s="25" t="s">
        <v>270</v>
      </c>
      <c r="C738" s="11">
        <v>42.03</v>
      </c>
      <c r="D738" s="4">
        <f t="shared" si="344"/>
        <v>723.27325500000006</v>
      </c>
      <c r="E738" s="11">
        <v>57.96</v>
      </c>
      <c r="F738" s="15">
        <f t="shared" si="345"/>
        <v>997.40466000000004</v>
      </c>
      <c r="G738" s="11">
        <v>53.78</v>
      </c>
      <c r="H738" s="15">
        <f t="shared" si="346"/>
        <v>925.47313000000008</v>
      </c>
      <c r="I738" s="11">
        <v>42.38</v>
      </c>
      <c r="J738" s="15">
        <f t="shared" si="347"/>
        <v>729.29623000000004</v>
      </c>
      <c r="K738" s="11">
        <v>32.674999999999997</v>
      </c>
      <c r="L738" s="15">
        <f t="shared" si="348"/>
        <v>562.28773749999993</v>
      </c>
      <c r="M738" s="11">
        <v>16.07</v>
      </c>
      <c r="N738" s="15">
        <f t="shared" si="349"/>
        <v>276.540595</v>
      </c>
      <c r="O738" s="16">
        <v>31.655000000000001</v>
      </c>
      <c r="P738" s="15">
        <f t="shared" si="350"/>
        <v>819.86450000000002</v>
      </c>
      <c r="Q738" s="11">
        <v>48.94</v>
      </c>
      <c r="R738" s="15">
        <f t="shared" si="351"/>
        <v>1267.5459999999998</v>
      </c>
      <c r="S738" s="11">
        <v>67.41</v>
      </c>
      <c r="T738" s="15">
        <f t="shared" si="352"/>
        <v>1745.9189999999999</v>
      </c>
      <c r="U738" s="11">
        <v>52.3</v>
      </c>
      <c r="V738" s="15">
        <f t="shared" si="353"/>
        <v>1354.57</v>
      </c>
      <c r="W738" s="11">
        <v>82.84</v>
      </c>
      <c r="X738" s="15">
        <f t="shared" si="354"/>
        <v>2145.556</v>
      </c>
      <c r="Y738" s="11">
        <v>53.18</v>
      </c>
      <c r="Z738" s="15">
        <f t="shared" si="355"/>
        <v>1377.3619999999999</v>
      </c>
      <c r="AA738" s="19">
        <v>83.941000000000003</v>
      </c>
      <c r="AB738" s="15">
        <f t="shared" si="356"/>
        <v>21740.718999999997</v>
      </c>
      <c r="AC738" s="19">
        <v>89.058000000000007</v>
      </c>
      <c r="AD738" s="15">
        <f t="shared" si="357"/>
        <v>23066.022000000004</v>
      </c>
      <c r="AE738" s="20">
        <v>80</v>
      </c>
      <c r="AF738" s="15">
        <f t="shared" si="358"/>
        <v>20720</v>
      </c>
      <c r="AG738" s="22">
        <v>105.09</v>
      </c>
      <c r="AH738" s="15">
        <f t="shared" si="359"/>
        <v>18084.412650000002</v>
      </c>
      <c r="AI738" s="22">
        <v>118.5</v>
      </c>
      <c r="AJ738" s="15">
        <f t="shared" si="360"/>
        <v>20392.072500000002</v>
      </c>
      <c r="AK738" s="20">
        <v>163.25</v>
      </c>
      <c r="AL738" s="15">
        <f t="shared" si="361"/>
        <v>28092.876250000001</v>
      </c>
      <c r="AM738" s="29">
        <v>1216.3</v>
      </c>
      <c r="AN738" s="15">
        <f t="shared" si="362"/>
        <v>20930.698550000001</v>
      </c>
      <c r="AO738" s="22">
        <v>199.64</v>
      </c>
      <c r="AP738" s="15">
        <f t="shared" si="363"/>
        <v>5170.6759999999995</v>
      </c>
      <c r="AQ738" s="24">
        <f t="shared" si="364"/>
        <v>2.1958999999999982</v>
      </c>
      <c r="AR738" s="24">
        <f t="shared" si="365"/>
        <v>2.2089999999999996</v>
      </c>
      <c r="AS738" s="24">
        <f t="shared" si="366"/>
        <v>1.0271000000000008</v>
      </c>
      <c r="AT738" s="24">
        <f t="shared" si="367"/>
        <v>2.2576000000000001</v>
      </c>
      <c r="AU738" s="24">
        <f t="shared" si="368"/>
        <v>2.3299999999999983</v>
      </c>
      <c r="AV738" s="24">
        <f t="shared" si="369"/>
        <v>1.1611000000000011</v>
      </c>
      <c r="AW738" s="24">
        <f t="shared" si="370"/>
        <v>2.4726999999999997</v>
      </c>
      <c r="AX738" s="24">
        <f t="shared" si="371"/>
        <v>1.3186</v>
      </c>
      <c r="AY738" s="24"/>
      <c r="AZ738" s="24"/>
      <c r="BA738" s="24"/>
      <c r="BB738" s="24"/>
      <c r="BC738" s="12">
        <v>17.208500000000001</v>
      </c>
      <c r="BD738" s="12">
        <v>25.9</v>
      </c>
    </row>
    <row r="739" spans="2:56">
      <c r="B739" s="25" t="s">
        <v>271</v>
      </c>
      <c r="C739" s="11">
        <v>41.88</v>
      </c>
      <c r="D739" s="4">
        <f t="shared" si="344"/>
        <v>718.05354</v>
      </c>
      <c r="E739" s="11">
        <v>57.27</v>
      </c>
      <c r="F739" s="15">
        <f t="shared" si="345"/>
        <v>981.92278499999998</v>
      </c>
      <c r="G739" s="11">
        <v>53.77</v>
      </c>
      <c r="H739" s="15">
        <f t="shared" si="346"/>
        <v>921.91353500000002</v>
      </c>
      <c r="I739" s="11">
        <v>42.44</v>
      </c>
      <c r="J739" s="15">
        <f t="shared" si="347"/>
        <v>727.65501999999992</v>
      </c>
      <c r="K739" s="11">
        <v>32.335000000000001</v>
      </c>
      <c r="L739" s="15">
        <f t="shared" si="348"/>
        <v>554.3997425</v>
      </c>
      <c r="M739" s="11">
        <v>16</v>
      </c>
      <c r="N739" s="15">
        <f t="shared" si="349"/>
        <v>274.32799999999997</v>
      </c>
      <c r="O739" s="16">
        <v>32.195</v>
      </c>
      <c r="P739" s="15">
        <f t="shared" si="350"/>
        <v>831.98318999999992</v>
      </c>
      <c r="Q739" s="11">
        <v>49</v>
      </c>
      <c r="R739" s="15">
        <f t="shared" si="351"/>
        <v>1266.258</v>
      </c>
      <c r="S739" s="11">
        <v>64.31</v>
      </c>
      <c r="T739" s="15">
        <f t="shared" si="352"/>
        <v>1661.8990200000001</v>
      </c>
      <c r="U739" s="11">
        <v>51.5</v>
      </c>
      <c r="V739" s="15">
        <f t="shared" si="353"/>
        <v>1330.8629999999998</v>
      </c>
      <c r="W739" s="11">
        <v>83.42</v>
      </c>
      <c r="X739" s="15">
        <f t="shared" si="354"/>
        <v>2155.7396399999998</v>
      </c>
      <c r="Y739" s="11">
        <v>53.37</v>
      </c>
      <c r="Z739" s="15">
        <f t="shared" si="355"/>
        <v>1379.1875399999999</v>
      </c>
      <c r="AA739" s="19">
        <v>84.057000000000002</v>
      </c>
      <c r="AB739" s="15">
        <f t="shared" si="356"/>
        <v>21722.009939999996</v>
      </c>
      <c r="AC739" s="19">
        <v>89.132999999999996</v>
      </c>
      <c r="AD739" s="15">
        <f t="shared" si="357"/>
        <v>23033.749859999996</v>
      </c>
      <c r="AE739" s="20">
        <v>80</v>
      </c>
      <c r="AF739" s="15">
        <f t="shared" si="358"/>
        <v>20673.599999999999</v>
      </c>
      <c r="AG739" s="22">
        <v>104.8</v>
      </c>
      <c r="AH739" s="15">
        <f t="shared" si="359"/>
        <v>17968.483999999997</v>
      </c>
      <c r="AI739" s="22">
        <v>118.25</v>
      </c>
      <c r="AJ739" s="15">
        <f t="shared" si="360"/>
        <v>20274.553749999999</v>
      </c>
      <c r="AK739" s="20">
        <v>164.25</v>
      </c>
      <c r="AL739" s="15">
        <f t="shared" si="361"/>
        <v>28161.483749999999</v>
      </c>
      <c r="AM739" s="29">
        <v>1209.5999999999999</v>
      </c>
      <c r="AN739" s="15">
        <f t="shared" si="362"/>
        <v>20739.196799999998</v>
      </c>
      <c r="AO739" s="22">
        <v>198.6</v>
      </c>
      <c r="AP739" s="15">
        <f t="shared" si="363"/>
        <v>5132.2212</v>
      </c>
      <c r="AQ739" s="24">
        <f t="shared" si="364"/>
        <v>2.2589000000000006</v>
      </c>
      <c r="AR739" s="24">
        <f t="shared" si="365"/>
        <v>2.272000000000002</v>
      </c>
      <c r="AS739" s="24">
        <f t="shared" si="366"/>
        <v>1.0851000000000006</v>
      </c>
      <c r="AT739" s="24">
        <f t="shared" si="367"/>
        <v>2.3206000000000024</v>
      </c>
      <c r="AU739" s="24">
        <f t="shared" si="368"/>
        <v>2.3930000000000007</v>
      </c>
      <c r="AV739" s="24">
        <f t="shared" si="369"/>
        <v>1.219100000000001</v>
      </c>
      <c r="AW739" s="24">
        <f t="shared" si="370"/>
        <v>2.5357000000000021</v>
      </c>
      <c r="AX739" s="24">
        <f t="shared" si="371"/>
        <v>1.3765999999999998</v>
      </c>
      <c r="AY739" s="24"/>
      <c r="AZ739" s="24"/>
      <c r="BA739" s="24"/>
      <c r="BB739" s="24"/>
      <c r="BC739" s="12">
        <v>17.145499999999998</v>
      </c>
      <c r="BD739" s="12">
        <v>25.841999999999999</v>
      </c>
    </row>
    <row r="740" spans="2:56">
      <c r="B740" s="25" t="s">
        <v>272</v>
      </c>
      <c r="C740" s="11">
        <v>42.54</v>
      </c>
      <c r="D740" s="4">
        <f t="shared" si="344"/>
        <v>735.43151999999998</v>
      </c>
      <c r="E740" s="11">
        <v>57.49</v>
      </c>
      <c r="F740" s="15">
        <f t="shared" si="345"/>
        <v>993.8871200000001</v>
      </c>
      <c r="G740" s="11">
        <v>54.68</v>
      </c>
      <c r="H740" s="15">
        <f t="shared" si="346"/>
        <v>945.30784000000006</v>
      </c>
      <c r="I740" s="11">
        <v>42.75</v>
      </c>
      <c r="J740" s="15">
        <f t="shared" si="347"/>
        <v>739.06200000000001</v>
      </c>
      <c r="K740" s="11">
        <v>32.15</v>
      </c>
      <c r="L740" s="15">
        <f t="shared" si="348"/>
        <v>555.80920000000003</v>
      </c>
      <c r="M740" s="11">
        <v>16.2</v>
      </c>
      <c r="N740" s="15">
        <f t="shared" si="349"/>
        <v>280.06560000000002</v>
      </c>
      <c r="O740" s="16">
        <v>32.75</v>
      </c>
      <c r="P740" s="15">
        <f t="shared" si="350"/>
        <v>840.77437499999996</v>
      </c>
      <c r="Q740" s="11">
        <v>49.66</v>
      </c>
      <c r="R740" s="15">
        <f t="shared" si="351"/>
        <v>1274.89635</v>
      </c>
      <c r="S740" s="11">
        <v>63.11</v>
      </c>
      <c r="T740" s="15">
        <f t="shared" si="352"/>
        <v>1620.1914749999999</v>
      </c>
      <c r="U740" s="11">
        <v>53.2</v>
      </c>
      <c r="V740" s="15">
        <f t="shared" si="353"/>
        <v>1365.777</v>
      </c>
      <c r="W740" s="11">
        <v>84</v>
      </c>
      <c r="X740" s="15">
        <f t="shared" si="354"/>
        <v>2156.4899999999998</v>
      </c>
      <c r="Y740" s="11">
        <v>53.54</v>
      </c>
      <c r="Z740" s="15">
        <f t="shared" si="355"/>
        <v>1374.5056500000001</v>
      </c>
      <c r="AA740" s="19">
        <v>83.942999999999998</v>
      </c>
      <c r="AB740" s="15">
        <f t="shared" si="356"/>
        <v>21550.266674999999</v>
      </c>
      <c r="AC740" s="19">
        <v>89.903000000000006</v>
      </c>
      <c r="AD740" s="15">
        <f t="shared" si="357"/>
        <v>23080.347675000005</v>
      </c>
      <c r="AE740" s="20">
        <v>80</v>
      </c>
      <c r="AF740" s="15">
        <f t="shared" si="358"/>
        <v>20538</v>
      </c>
      <c r="AG740" s="22">
        <v>104.78</v>
      </c>
      <c r="AH740" s="15">
        <f t="shared" si="359"/>
        <v>18114.366400000003</v>
      </c>
      <c r="AI740" s="22">
        <v>118.25</v>
      </c>
      <c r="AJ740" s="15">
        <f t="shared" si="360"/>
        <v>20443.060000000001</v>
      </c>
      <c r="AK740" s="20">
        <v>164.25</v>
      </c>
      <c r="AL740" s="15">
        <f t="shared" si="361"/>
        <v>28395.54</v>
      </c>
      <c r="AM740" s="29">
        <v>1161.5999999999999</v>
      </c>
      <c r="AN740" s="15">
        <f t="shared" si="362"/>
        <v>20081.7408</v>
      </c>
      <c r="AO740" s="22">
        <v>198.07</v>
      </c>
      <c r="AP740" s="15">
        <f t="shared" si="363"/>
        <v>5084.9520750000001</v>
      </c>
      <c r="AQ740" s="24">
        <f t="shared" si="364"/>
        <v>2.1163999999999987</v>
      </c>
      <c r="AR740" s="24">
        <f t="shared" si="365"/>
        <v>2.1295000000000002</v>
      </c>
      <c r="AS740" s="24">
        <f t="shared" si="366"/>
        <v>1.2545999999999999</v>
      </c>
      <c r="AT740" s="24">
        <f t="shared" si="367"/>
        <v>2.1781000000000006</v>
      </c>
      <c r="AU740" s="24">
        <f t="shared" si="368"/>
        <v>2.2504999999999988</v>
      </c>
      <c r="AV740" s="24">
        <f t="shared" si="369"/>
        <v>1.3886000000000003</v>
      </c>
      <c r="AW740" s="24">
        <f t="shared" si="370"/>
        <v>2.3932000000000002</v>
      </c>
      <c r="AX740" s="24">
        <f t="shared" si="371"/>
        <v>1.5460999999999991</v>
      </c>
      <c r="AY740" s="24"/>
      <c r="AZ740" s="24"/>
      <c r="BA740" s="24"/>
      <c r="BB740" s="24"/>
      <c r="BC740" s="12">
        <v>17.288</v>
      </c>
      <c r="BD740" s="12">
        <v>25.672499999999999</v>
      </c>
    </row>
    <row r="741" spans="2:56">
      <c r="B741" s="25" t="s">
        <v>273</v>
      </c>
      <c r="C741" s="11">
        <v>42.8</v>
      </c>
      <c r="D741" s="4">
        <f t="shared" si="344"/>
        <v>740.5684</v>
      </c>
      <c r="E741" s="11">
        <v>57.87</v>
      </c>
      <c r="F741" s="15">
        <f t="shared" si="345"/>
        <v>1001.32461</v>
      </c>
      <c r="G741" s="11">
        <v>55.82</v>
      </c>
      <c r="H741" s="15">
        <f t="shared" si="346"/>
        <v>965.85346000000004</v>
      </c>
      <c r="I741" s="11">
        <v>42.64</v>
      </c>
      <c r="J741" s="15">
        <f t="shared" si="347"/>
        <v>737.79992000000004</v>
      </c>
      <c r="K741" s="11">
        <v>32.270000000000003</v>
      </c>
      <c r="L741" s="15">
        <f t="shared" si="348"/>
        <v>558.36781000000008</v>
      </c>
      <c r="M741" s="11">
        <v>16.079999999999998</v>
      </c>
      <c r="N741" s="15">
        <f t="shared" si="349"/>
        <v>278.23223999999999</v>
      </c>
      <c r="O741" s="16">
        <v>32.61</v>
      </c>
      <c r="P741" s="15">
        <f t="shared" si="350"/>
        <v>835.79430000000002</v>
      </c>
      <c r="Q741" s="11">
        <v>49.305</v>
      </c>
      <c r="R741" s="15">
        <f t="shared" si="351"/>
        <v>1263.6871500000002</v>
      </c>
      <c r="S741" s="11">
        <v>62.44</v>
      </c>
      <c r="T741" s="15">
        <f t="shared" si="352"/>
        <v>1600.3372000000002</v>
      </c>
      <c r="U741" s="11">
        <v>53.39</v>
      </c>
      <c r="V741" s="15">
        <f t="shared" si="353"/>
        <v>1368.3857</v>
      </c>
      <c r="W741" s="11">
        <v>83.77</v>
      </c>
      <c r="X741" s="15">
        <f t="shared" si="354"/>
        <v>2147.0251000000003</v>
      </c>
      <c r="Y741" s="11">
        <v>53.22</v>
      </c>
      <c r="Z741" s="15">
        <f t="shared" si="355"/>
        <v>1364.0286000000001</v>
      </c>
      <c r="AA741" s="19">
        <v>84.055999999999997</v>
      </c>
      <c r="AB741" s="15">
        <f t="shared" si="356"/>
        <v>21543.552800000001</v>
      </c>
      <c r="AC741" s="19">
        <v>90.082999999999998</v>
      </c>
      <c r="AD741" s="15">
        <f t="shared" si="357"/>
        <v>23088.272900000004</v>
      </c>
      <c r="AE741" s="20">
        <v>80</v>
      </c>
      <c r="AF741" s="15">
        <f t="shared" si="358"/>
        <v>20504</v>
      </c>
      <c r="AG741" s="22">
        <v>104.3</v>
      </c>
      <c r="AH741" s="15">
        <f t="shared" si="359"/>
        <v>18047.028999999999</v>
      </c>
      <c r="AI741" s="22">
        <v>118</v>
      </c>
      <c r="AJ741" s="15">
        <f t="shared" si="360"/>
        <v>20417.54</v>
      </c>
      <c r="AK741" s="20">
        <v>163.75</v>
      </c>
      <c r="AL741" s="15">
        <f t="shared" si="361"/>
        <v>28333.662499999999</v>
      </c>
      <c r="AM741" s="29">
        <v>1158.7</v>
      </c>
      <c r="AN741" s="15">
        <f t="shared" si="362"/>
        <v>20048.986100000002</v>
      </c>
      <c r="AO741" s="22">
        <v>194.38</v>
      </c>
      <c r="AP741" s="15">
        <f t="shared" si="363"/>
        <v>4981.9594000000006</v>
      </c>
      <c r="AQ741" s="24">
        <f t="shared" si="364"/>
        <v>2.1013999999999982</v>
      </c>
      <c r="AR741" s="24">
        <f t="shared" si="365"/>
        <v>2.1144999999999996</v>
      </c>
      <c r="AS741" s="24">
        <f t="shared" si="366"/>
        <v>1.2970999999999968</v>
      </c>
      <c r="AT741" s="24">
        <f t="shared" si="367"/>
        <v>2.1631</v>
      </c>
      <c r="AU741" s="24">
        <f t="shared" si="368"/>
        <v>2.2354999999999983</v>
      </c>
      <c r="AV741" s="24">
        <f t="shared" si="369"/>
        <v>1.4310999999999972</v>
      </c>
      <c r="AW741" s="24">
        <f t="shared" si="370"/>
        <v>2.3781999999999996</v>
      </c>
      <c r="AX741" s="24">
        <f t="shared" si="371"/>
        <v>1.588599999999996</v>
      </c>
      <c r="AY741" s="24"/>
      <c r="AZ741" s="24"/>
      <c r="BA741" s="24"/>
      <c r="BB741" s="24"/>
      <c r="BC741" s="12">
        <v>17.303000000000001</v>
      </c>
      <c r="BD741" s="12">
        <v>25.630000000000003</v>
      </c>
    </row>
    <row r="742" spans="2:56">
      <c r="B742" s="25" t="s">
        <v>274</v>
      </c>
      <c r="C742" s="11">
        <v>42.87</v>
      </c>
      <c r="D742" s="4">
        <f t="shared" si="344"/>
        <v>750.65369999999984</v>
      </c>
      <c r="E742" s="11">
        <v>57.68</v>
      </c>
      <c r="F742" s="15">
        <f t="shared" si="345"/>
        <v>1009.9767999999999</v>
      </c>
      <c r="G742" s="11">
        <v>55.66</v>
      </c>
      <c r="H742" s="15">
        <f t="shared" si="346"/>
        <v>974.60659999999984</v>
      </c>
      <c r="I742" s="11">
        <v>42.05</v>
      </c>
      <c r="J742" s="15">
        <f t="shared" si="347"/>
        <v>736.29549999999983</v>
      </c>
      <c r="K742" s="11">
        <v>31.765000000000001</v>
      </c>
      <c r="L742" s="15">
        <f t="shared" si="348"/>
        <v>556.20515</v>
      </c>
      <c r="M742" s="11">
        <v>15.72</v>
      </c>
      <c r="N742" s="15">
        <f t="shared" si="349"/>
        <v>275.25719999999995</v>
      </c>
      <c r="O742" s="16">
        <v>32.22</v>
      </c>
      <c r="P742" s="15">
        <f t="shared" si="350"/>
        <v>828.56952000000001</v>
      </c>
      <c r="Q742" s="11">
        <v>48.34</v>
      </c>
      <c r="R742" s="15">
        <f t="shared" si="351"/>
        <v>1243.1114400000001</v>
      </c>
      <c r="S742" s="11">
        <v>61.82</v>
      </c>
      <c r="T742" s="15">
        <f t="shared" si="352"/>
        <v>1589.7631200000001</v>
      </c>
      <c r="U742" s="11">
        <v>51.95</v>
      </c>
      <c r="V742" s="15">
        <f t="shared" si="353"/>
        <v>1335.9462000000001</v>
      </c>
      <c r="W742" s="11">
        <v>82.15</v>
      </c>
      <c r="X742" s="15">
        <f t="shared" si="354"/>
        <v>2112.5694000000003</v>
      </c>
      <c r="Y742" s="11">
        <v>51.92</v>
      </c>
      <c r="Z742" s="15">
        <f t="shared" si="355"/>
        <v>1335.1747200000002</v>
      </c>
      <c r="AA742" s="19">
        <v>84.081000000000003</v>
      </c>
      <c r="AB742" s="15">
        <f t="shared" si="356"/>
        <v>21622.269960000005</v>
      </c>
      <c r="AC742" s="19">
        <v>90.495999999999995</v>
      </c>
      <c r="AD742" s="15">
        <f t="shared" si="357"/>
        <v>23271.951359999999</v>
      </c>
      <c r="AE742" s="20">
        <v>80</v>
      </c>
      <c r="AF742" s="15">
        <f t="shared" si="358"/>
        <v>20572.800000000003</v>
      </c>
      <c r="AG742" s="22">
        <v>104.94</v>
      </c>
      <c r="AH742" s="15">
        <f t="shared" si="359"/>
        <v>18374.993999999999</v>
      </c>
      <c r="AI742" s="22">
        <v>117.75</v>
      </c>
      <c r="AJ742" s="15">
        <f t="shared" si="360"/>
        <v>20618.024999999998</v>
      </c>
      <c r="AK742" s="20">
        <v>162.5</v>
      </c>
      <c r="AL742" s="15">
        <f t="shared" si="361"/>
        <v>28453.749999999996</v>
      </c>
      <c r="AM742" s="29">
        <v>1130.5</v>
      </c>
      <c r="AN742" s="15">
        <f t="shared" si="362"/>
        <v>19795.054999999997</v>
      </c>
      <c r="AO742" s="22">
        <v>192.62</v>
      </c>
      <c r="AP742" s="15">
        <f t="shared" si="363"/>
        <v>4953.4159200000004</v>
      </c>
      <c r="AQ742" s="24">
        <f t="shared" si="364"/>
        <v>1.894400000000001</v>
      </c>
      <c r="AR742" s="24">
        <f t="shared" si="365"/>
        <v>1.9075000000000024</v>
      </c>
      <c r="AS742" s="24">
        <f t="shared" si="366"/>
        <v>1.2110999999999983</v>
      </c>
      <c r="AT742" s="24">
        <f t="shared" si="367"/>
        <v>1.9561000000000028</v>
      </c>
      <c r="AU742" s="24">
        <f t="shared" si="368"/>
        <v>2.0285000000000011</v>
      </c>
      <c r="AV742" s="24">
        <f t="shared" si="369"/>
        <v>1.3450999999999986</v>
      </c>
      <c r="AW742" s="24">
        <f t="shared" si="370"/>
        <v>2.1712000000000025</v>
      </c>
      <c r="AX742" s="24">
        <f t="shared" si="371"/>
        <v>1.5025999999999975</v>
      </c>
      <c r="AY742" s="24"/>
      <c r="AZ742" s="24"/>
      <c r="BA742" s="24"/>
      <c r="BB742" s="24"/>
      <c r="BC742" s="12">
        <v>17.509999999999998</v>
      </c>
      <c r="BD742" s="12">
        <v>25.716000000000001</v>
      </c>
    </row>
    <row r="743" spans="2:56">
      <c r="B743" s="25" t="s">
        <v>275</v>
      </c>
      <c r="C743" s="11">
        <v>42.24</v>
      </c>
      <c r="D743" s="4">
        <f t="shared" si="344"/>
        <v>738.65088000000014</v>
      </c>
      <c r="E743" s="11">
        <v>57.83</v>
      </c>
      <c r="F743" s="15">
        <f t="shared" si="345"/>
        <v>1011.2732100000001</v>
      </c>
      <c r="G743" s="11">
        <v>55.47</v>
      </c>
      <c r="H743" s="15">
        <f t="shared" si="346"/>
        <v>970.00389000000007</v>
      </c>
      <c r="I743" s="11">
        <v>41.59</v>
      </c>
      <c r="J743" s="15">
        <f t="shared" si="347"/>
        <v>727.28433000000018</v>
      </c>
      <c r="K743" s="11">
        <v>30.975000000000001</v>
      </c>
      <c r="L743" s="15">
        <f t="shared" si="348"/>
        <v>541.65982500000007</v>
      </c>
      <c r="M743" s="11">
        <v>15.66</v>
      </c>
      <c r="N743" s="15">
        <f t="shared" si="349"/>
        <v>273.84642000000002</v>
      </c>
      <c r="O743" s="16">
        <v>31.695</v>
      </c>
      <c r="P743" s="15">
        <f t="shared" si="350"/>
        <v>815.19539999999995</v>
      </c>
      <c r="Q743" s="11">
        <v>47.5</v>
      </c>
      <c r="R743" s="15">
        <f t="shared" si="351"/>
        <v>1221.7</v>
      </c>
      <c r="S743" s="11">
        <v>60.26</v>
      </c>
      <c r="T743" s="15">
        <f t="shared" si="352"/>
        <v>1549.8871999999999</v>
      </c>
      <c r="U743" s="11">
        <v>51.25</v>
      </c>
      <c r="V743" s="15">
        <f t="shared" si="353"/>
        <v>1318.1499999999999</v>
      </c>
      <c r="W743" s="11">
        <v>81.790000000000006</v>
      </c>
      <c r="X743" s="15">
        <f t="shared" si="354"/>
        <v>2103.6388000000002</v>
      </c>
      <c r="Y743" s="11">
        <v>52.34</v>
      </c>
      <c r="Z743" s="15">
        <f t="shared" si="355"/>
        <v>1346.1848</v>
      </c>
      <c r="AA743" s="19">
        <v>84.009</v>
      </c>
      <c r="AB743" s="15">
        <f t="shared" si="356"/>
        <v>21607.114799999999</v>
      </c>
      <c r="AC743" s="19">
        <v>90.525000000000006</v>
      </c>
      <c r="AD743" s="15">
        <f t="shared" si="357"/>
        <v>23283.03</v>
      </c>
      <c r="AE743" s="20">
        <v>80</v>
      </c>
      <c r="AF743" s="15">
        <f t="shared" si="358"/>
        <v>20576</v>
      </c>
      <c r="AG743" s="22">
        <v>105.05</v>
      </c>
      <c r="AH743" s="15">
        <f t="shared" si="359"/>
        <v>18370.093499999999</v>
      </c>
      <c r="AI743" s="22">
        <v>117.75</v>
      </c>
      <c r="AJ743" s="15">
        <f t="shared" si="360"/>
        <v>20590.942500000001</v>
      </c>
      <c r="AK743" s="20">
        <v>161.75</v>
      </c>
      <c r="AL743" s="15">
        <f t="shared" si="361"/>
        <v>28285.222500000003</v>
      </c>
      <c r="AM743" s="29">
        <v>1128.5</v>
      </c>
      <c r="AN743" s="15">
        <f t="shared" si="362"/>
        <v>19734.079500000003</v>
      </c>
      <c r="AO743" s="22">
        <v>186.28</v>
      </c>
      <c r="AP743" s="15">
        <f t="shared" si="363"/>
        <v>4791.1215999999995</v>
      </c>
      <c r="AQ743" s="24">
        <f t="shared" si="364"/>
        <v>1.9173999999999971</v>
      </c>
      <c r="AR743" s="24">
        <f t="shared" si="365"/>
        <v>1.9304999999999986</v>
      </c>
      <c r="AS743" s="24">
        <f t="shared" si="366"/>
        <v>1.2071000000000005</v>
      </c>
      <c r="AT743" s="24">
        <f t="shared" si="367"/>
        <v>1.979099999999999</v>
      </c>
      <c r="AU743" s="24">
        <f t="shared" si="368"/>
        <v>2.0514999999999972</v>
      </c>
      <c r="AV743" s="24">
        <f t="shared" si="369"/>
        <v>1.3411000000000008</v>
      </c>
      <c r="AW743" s="24">
        <f t="shared" si="370"/>
        <v>2.1941999999999986</v>
      </c>
      <c r="AX743" s="24">
        <f t="shared" si="371"/>
        <v>1.4985999999999997</v>
      </c>
      <c r="AY743" s="24"/>
      <c r="AZ743" s="24"/>
      <c r="BA743" s="24"/>
      <c r="BB743" s="24"/>
      <c r="BC743" s="12">
        <v>17.487000000000002</v>
      </c>
      <c r="BD743" s="12">
        <v>25.72</v>
      </c>
    </row>
    <row r="744" spans="2:56">
      <c r="B744" s="25" t="s">
        <v>276</v>
      </c>
      <c r="C744" s="11">
        <v>42.68</v>
      </c>
      <c r="D744" s="4">
        <f t="shared" si="344"/>
        <v>746.9853599999999</v>
      </c>
      <c r="E744" s="11">
        <v>58.58</v>
      </c>
      <c r="F744" s="15">
        <f t="shared" si="345"/>
        <v>1025.2671599999999</v>
      </c>
      <c r="G744" s="11">
        <v>55.01</v>
      </c>
      <c r="H744" s="15">
        <f t="shared" si="346"/>
        <v>962.78501999999992</v>
      </c>
      <c r="I744" s="11">
        <v>42.06</v>
      </c>
      <c r="J744" s="15">
        <f t="shared" si="347"/>
        <v>736.13411999999994</v>
      </c>
      <c r="K744" s="11">
        <v>31.35</v>
      </c>
      <c r="L744" s="15">
        <f t="shared" si="348"/>
        <v>548.68769999999995</v>
      </c>
      <c r="M744" s="11">
        <v>15.61</v>
      </c>
      <c r="N744" s="15">
        <f t="shared" si="349"/>
        <v>273.20621999999997</v>
      </c>
      <c r="O744" s="16">
        <v>31.655000000000001</v>
      </c>
      <c r="P744" s="15">
        <f t="shared" si="350"/>
        <v>815.51193750000004</v>
      </c>
      <c r="Q744" s="11">
        <v>48.215000000000003</v>
      </c>
      <c r="R744" s="15">
        <f t="shared" si="351"/>
        <v>1242.1389375000001</v>
      </c>
      <c r="S744" s="11">
        <v>61.37</v>
      </c>
      <c r="T744" s="15">
        <f t="shared" si="352"/>
        <v>1581.044625</v>
      </c>
      <c r="U744" s="11">
        <v>51.46</v>
      </c>
      <c r="V744" s="15">
        <f t="shared" si="353"/>
        <v>1325.7382499999999</v>
      </c>
      <c r="W744" s="11">
        <v>83.1</v>
      </c>
      <c r="X744" s="15">
        <f t="shared" si="354"/>
        <v>2140.86375</v>
      </c>
      <c r="Y744" s="11">
        <v>53.36</v>
      </c>
      <c r="Z744" s="15">
        <f t="shared" si="355"/>
        <v>1374.6869999999999</v>
      </c>
      <c r="AA744" s="19">
        <v>83.775999999999996</v>
      </c>
      <c r="AB744" s="15">
        <f t="shared" si="356"/>
        <v>21582.792000000001</v>
      </c>
      <c r="AC744" s="19">
        <v>90.766999999999996</v>
      </c>
      <c r="AD744" s="15">
        <f t="shared" si="357"/>
        <v>23383.848374999998</v>
      </c>
      <c r="AE744" s="20">
        <v>79</v>
      </c>
      <c r="AF744" s="15">
        <f t="shared" si="358"/>
        <v>20352.375</v>
      </c>
      <c r="AG744" s="22">
        <v>104.98</v>
      </c>
      <c r="AH744" s="15">
        <f t="shared" si="359"/>
        <v>18373.599600000001</v>
      </c>
      <c r="AI744" s="22">
        <v>116.75</v>
      </c>
      <c r="AJ744" s="15">
        <f t="shared" si="360"/>
        <v>20433.584999999999</v>
      </c>
      <c r="AK744" s="20">
        <v>162.25</v>
      </c>
      <c r="AL744" s="15">
        <f t="shared" si="361"/>
        <v>28396.994999999995</v>
      </c>
      <c r="AM744" s="29">
        <v>1131.5999999999999</v>
      </c>
      <c r="AN744" s="15">
        <f t="shared" si="362"/>
        <v>19805.263199999998</v>
      </c>
      <c r="AO744" s="22">
        <v>183.25</v>
      </c>
      <c r="AP744" s="15">
        <f t="shared" si="363"/>
        <v>4720.9781249999996</v>
      </c>
      <c r="AQ744" s="24">
        <f t="shared" si="364"/>
        <v>1.9024000000000001</v>
      </c>
      <c r="AR744" s="24">
        <f t="shared" si="365"/>
        <v>1.9155000000000015</v>
      </c>
      <c r="AS744" s="24">
        <f t="shared" si="366"/>
        <v>1.1646000000000001</v>
      </c>
      <c r="AT744" s="24">
        <f t="shared" si="367"/>
        <v>1.964100000000002</v>
      </c>
      <c r="AU744" s="24">
        <f t="shared" si="368"/>
        <v>2.0365000000000002</v>
      </c>
      <c r="AV744" s="24">
        <f t="shared" si="369"/>
        <v>1.2986000000000004</v>
      </c>
      <c r="AW744" s="24">
        <f t="shared" si="370"/>
        <v>2.1792000000000016</v>
      </c>
      <c r="AX744" s="24">
        <f t="shared" si="371"/>
        <v>1.4560999999999993</v>
      </c>
      <c r="AY744" s="24"/>
      <c r="AZ744" s="24"/>
      <c r="BA744" s="24"/>
      <c r="BB744" s="24"/>
      <c r="BC744" s="12">
        <v>17.501999999999999</v>
      </c>
      <c r="BD744" s="12">
        <v>25.762499999999999</v>
      </c>
    </row>
    <row r="745" spans="2:56">
      <c r="B745" s="25" t="s">
        <v>277</v>
      </c>
      <c r="C745" s="11">
        <v>42</v>
      </c>
      <c r="D745" s="4">
        <f t="shared" si="344"/>
        <v>741.63600000000008</v>
      </c>
      <c r="E745" s="11">
        <v>59.11</v>
      </c>
      <c r="F745" s="15">
        <f t="shared" si="345"/>
        <v>1043.7643800000001</v>
      </c>
      <c r="G745" s="11">
        <v>55.6</v>
      </c>
      <c r="H745" s="15">
        <f t="shared" si="346"/>
        <v>981.78480000000013</v>
      </c>
      <c r="I745" s="11">
        <v>42.24</v>
      </c>
      <c r="J745" s="15">
        <f t="shared" si="347"/>
        <v>745.87392000000011</v>
      </c>
      <c r="K745" s="11">
        <v>31.93</v>
      </c>
      <c r="L745" s="15">
        <f t="shared" si="348"/>
        <v>563.81994000000009</v>
      </c>
      <c r="M745" s="11">
        <v>15.92</v>
      </c>
      <c r="N745" s="15">
        <f t="shared" si="349"/>
        <v>281.11536000000001</v>
      </c>
      <c r="O745" s="16">
        <v>31.72</v>
      </c>
      <c r="P745" s="15">
        <f t="shared" si="350"/>
        <v>818.97867999999994</v>
      </c>
      <c r="Q745" s="11">
        <v>47.76</v>
      </c>
      <c r="R745" s="15">
        <f t="shared" si="351"/>
        <v>1233.1154399999998</v>
      </c>
      <c r="S745" s="11">
        <v>62.01</v>
      </c>
      <c r="T745" s="15">
        <f t="shared" si="352"/>
        <v>1601.0361899999998</v>
      </c>
      <c r="U745" s="11">
        <v>51.15</v>
      </c>
      <c r="V745" s="15">
        <f t="shared" si="353"/>
        <v>1320.64185</v>
      </c>
      <c r="W745" s="11">
        <v>85.79</v>
      </c>
      <c r="X745" s="15">
        <f t="shared" si="354"/>
        <v>2215.0120099999999</v>
      </c>
      <c r="Y745" s="11">
        <v>54.33</v>
      </c>
      <c r="Z745" s="15">
        <f t="shared" si="355"/>
        <v>1402.7462699999999</v>
      </c>
      <c r="AA745" s="19">
        <v>83.477000000000004</v>
      </c>
      <c r="AB745" s="15">
        <f t="shared" si="356"/>
        <v>21552.926630000002</v>
      </c>
      <c r="AC745" s="19">
        <v>90.846000000000004</v>
      </c>
      <c r="AD745" s="15">
        <f t="shared" si="357"/>
        <v>23455.528740000002</v>
      </c>
      <c r="AE745" s="20">
        <v>79</v>
      </c>
      <c r="AF745" s="15">
        <f t="shared" si="358"/>
        <v>20397.010000000002</v>
      </c>
      <c r="AG745" s="22">
        <v>105.09</v>
      </c>
      <c r="AH745" s="15">
        <f t="shared" si="359"/>
        <v>18556.792200000004</v>
      </c>
      <c r="AI745" s="22">
        <v>116.25</v>
      </c>
      <c r="AJ745" s="15">
        <f t="shared" si="360"/>
        <v>20527.425000000003</v>
      </c>
      <c r="AK745" s="20">
        <v>162</v>
      </c>
      <c r="AL745" s="15">
        <f t="shared" si="361"/>
        <v>28605.96</v>
      </c>
      <c r="AM745" s="29">
        <v>1114.5</v>
      </c>
      <c r="AN745" s="15">
        <f t="shared" si="362"/>
        <v>19679.841</v>
      </c>
      <c r="AO745" s="22">
        <v>184</v>
      </c>
      <c r="AP745" s="15">
        <f t="shared" si="363"/>
        <v>4750.6959999999999</v>
      </c>
      <c r="AQ745" s="24">
        <f t="shared" si="364"/>
        <v>1.7463999999999977</v>
      </c>
      <c r="AR745" s="24">
        <f t="shared" si="365"/>
        <v>1.7594999999999992</v>
      </c>
      <c r="AS745" s="24">
        <f t="shared" si="366"/>
        <v>1.1081000000000003</v>
      </c>
      <c r="AT745" s="24">
        <f t="shared" si="367"/>
        <v>1.8080999999999996</v>
      </c>
      <c r="AU745" s="24">
        <f t="shared" si="368"/>
        <v>1.8804999999999978</v>
      </c>
      <c r="AV745" s="24">
        <f t="shared" si="369"/>
        <v>1.2421000000000006</v>
      </c>
      <c r="AW745" s="24">
        <f t="shared" si="370"/>
        <v>2.0231999999999992</v>
      </c>
      <c r="AX745" s="24">
        <f t="shared" si="371"/>
        <v>1.3995999999999995</v>
      </c>
      <c r="AY745" s="24"/>
      <c r="AZ745" s="24"/>
      <c r="BA745" s="24"/>
      <c r="BB745" s="24"/>
      <c r="BC745" s="12">
        <v>17.658000000000001</v>
      </c>
      <c r="BD745" s="12">
        <v>25.818999999999999</v>
      </c>
    </row>
    <row r="746" spans="2:56">
      <c r="B746" s="25" t="s">
        <v>278</v>
      </c>
      <c r="C746" s="11">
        <v>41.96</v>
      </c>
      <c r="D746" s="4">
        <f t="shared" si="344"/>
        <v>740.88772000000006</v>
      </c>
      <c r="E746" s="11">
        <v>59.04</v>
      </c>
      <c r="F746" s="15">
        <f t="shared" si="345"/>
        <v>1042.46928</v>
      </c>
      <c r="G746" s="11">
        <v>56.05</v>
      </c>
      <c r="H746" s="15">
        <f t="shared" si="346"/>
        <v>989.67484999999999</v>
      </c>
      <c r="I746" s="11">
        <v>42.91</v>
      </c>
      <c r="J746" s="15">
        <f t="shared" si="347"/>
        <v>757.66186999999991</v>
      </c>
      <c r="K746" s="11">
        <v>32.08</v>
      </c>
      <c r="L746" s="15">
        <f t="shared" si="348"/>
        <v>566.43655999999999</v>
      </c>
      <c r="M746" s="11">
        <v>15.95</v>
      </c>
      <c r="N746" s="15">
        <f t="shared" si="349"/>
        <v>281.62914999999998</v>
      </c>
      <c r="O746" s="16">
        <v>31.594999999999999</v>
      </c>
      <c r="P746" s="15">
        <f t="shared" si="350"/>
        <v>817.67860000000007</v>
      </c>
      <c r="Q746" s="11">
        <v>49.4</v>
      </c>
      <c r="R746" s="15">
        <f t="shared" si="351"/>
        <v>1278.472</v>
      </c>
      <c r="S746" s="11">
        <v>61.62</v>
      </c>
      <c r="T746" s="15">
        <f t="shared" si="352"/>
        <v>1594.7256</v>
      </c>
      <c r="U746" s="11">
        <v>51.35</v>
      </c>
      <c r="V746" s="15">
        <f t="shared" si="353"/>
        <v>1328.9380000000001</v>
      </c>
      <c r="W746" s="11">
        <v>87.49</v>
      </c>
      <c r="X746" s="15">
        <f t="shared" si="354"/>
        <v>2264.2411999999999</v>
      </c>
      <c r="Y746" s="11">
        <v>54.03</v>
      </c>
      <c r="Z746" s="15">
        <f t="shared" si="355"/>
        <v>1398.2964000000002</v>
      </c>
      <c r="AA746" s="19">
        <v>83.269000000000005</v>
      </c>
      <c r="AB746" s="15">
        <f t="shared" si="356"/>
        <v>21550.017200000002</v>
      </c>
      <c r="AC746" s="19">
        <v>90.841999999999999</v>
      </c>
      <c r="AD746" s="15">
        <f t="shared" si="357"/>
        <v>23509.909599999999</v>
      </c>
      <c r="AE746" s="20">
        <v>79</v>
      </c>
      <c r="AF746" s="15">
        <f t="shared" si="358"/>
        <v>20445.2</v>
      </c>
      <c r="AG746" s="22">
        <v>104.95</v>
      </c>
      <c r="AH746" s="15">
        <f t="shared" si="359"/>
        <v>18531.021500000003</v>
      </c>
      <c r="AI746" s="22">
        <v>116.25</v>
      </c>
      <c r="AJ746" s="15">
        <f t="shared" si="360"/>
        <v>20526.262499999997</v>
      </c>
      <c r="AK746" s="20">
        <v>161.5</v>
      </c>
      <c r="AL746" s="15">
        <f t="shared" si="361"/>
        <v>28516.055</v>
      </c>
      <c r="AM746" s="29">
        <v>1124.9000000000001</v>
      </c>
      <c r="AN746" s="15">
        <f t="shared" si="362"/>
        <v>19862.3593</v>
      </c>
      <c r="AO746" s="22">
        <v>186</v>
      </c>
      <c r="AP746" s="15">
        <f t="shared" si="363"/>
        <v>4813.68</v>
      </c>
      <c r="AQ746" s="24">
        <f t="shared" si="364"/>
        <v>1.747399999999999</v>
      </c>
      <c r="AR746" s="24">
        <f t="shared" si="365"/>
        <v>1.7605000000000004</v>
      </c>
      <c r="AS746" s="24">
        <f t="shared" si="366"/>
        <v>1.0470999999999968</v>
      </c>
      <c r="AT746" s="24">
        <f t="shared" si="367"/>
        <v>1.8091000000000008</v>
      </c>
      <c r="AU746" s="24">
        <f t="shared" si="368"/>
        <v>1.8814999999999991</v>
      </c>
      <c r="AV746" s="24">
        <f t="shared" si="369"/>
        <v>1.1810999999999972</v>
      </c>
      <c r="AW746" s="24">
        <f t="shared" si="370"/>
        <v>2.0242000000000004</v>
      </c>
      <c r="AX746" s="24">
        <f t="shared" si="371"/>
        <v>1.338599999999996</v>
      </c>
      <c r="AY746" s="24"/>
      <c r="AZ746" s="24"/>
      <c r="BA746" s="24"/>
      <c r="BB746" s="24"/>
      <c r="BC746" s="12">
        <v>17.657</v>
      </c>
      <c r="BD746" s="12">
        <v>25.880000000000003</v>
      </c>
    </row>
    <row r="747" spans="2:56">
      <c r="B747" s="25" t="s">
        <v>279</v>
      </c>
      <c r="C747" s="11">
        <v>41.44</v>
      </c>
      <c r="D747" s="4">
        <f t="shared" si="344"/>
        <v>748.21992</v>
      </c>
      <c r="E747" s="11">
        <v>59.06</v>
      </c>
      <c r="F747" s="15">
        <f t="shared" si="345"/>
        <v>1066.3578300000001</v>
      </c>
      <c r="G747" s="11">
        <v>55.67</v>
      </c>
      <c r="H747" s="15">
        <f t="shared" si="346"/>
        <v>1005.1496850000002</v>
      </c>
      <c r="I747" s="11">
        <v>42.84</v>
      </c>
      <c r="J747" s="15">
        <f t="shared" si="347"/>
        <v>773.4976200000001</v>
      </c>
      <c r="K747" s="11">
        <v>32.174999999999997</v>
      </c>
      <c r="L747" s="15">
        <f t="shared" si="348"/>
        <v>580.93571250000002</v>
      </c>
      <c r="M747" s="11">
        <v>15.75</v>
      </c>
      <c r="N747" s="15">
        <f t="shared" si="349"/>
        <v>284.37412500000005</v>
      </c>
      <c r="O747" s="16">
        <v>31.59</v>
      </c>
      <c r="P747" s="15">
        <f t="shared" si="350"/>
        <v>829.34806500000002</v>
      </c>
      <c r="Q747" s="11">
        <v>49.5</v>
      </c>
      <c r="R747" s="15">
        <f t="shared" si="351"/>
        <v>1299.5482500000001</v>
      </c>
      <c r="S747" s="11">
        <v>61.21</v>
      </c>
      <c r="T747" s="15">
        <f t="shared" si="352"/>
        <v>1606.9767350000002</v>
      </c>
      <c r="U747" s="11">
        <v>51.4</v>
      </c>
      <c r="V747" s="15">
        <f t="shared" si="353"/>
        <v>1349.4299000000001</v>
      </c>
      <c r="W747" s="11">
        <v>86.5</v>
      </c>
      <c r="X747" s="15">
        <f t="shared" si="354"/>
        <v>2270.9277500000003</v>
      </c>
      <c r="Y747" s="11">
        <v>54.05</v>
      </c>
      <c r="Z747" s="15">
        <f t="shared" si="355"/>
        <v>1419.001675</v>
      </c>
      <c r="AA747" s="19">
        <v>83.206000000000003</v>
      </c>
      <c r="AB747" s="15">
        <f t="shared" si="356"/>
        <v>21844.487210000003</v>
      </c>
      <c r="AC747" s="19">
        <v>90.887</v>
      </c>
      <c r="AD747" s="15">
        <f t="shared" si="357"/>
        <v>23861.018545000003</v>
      </c>
      <c r="AE747" s="20">
        <v>79</v>
      </c>
      <c r="AF747" s="15">
        <f t="shared" si="358"/>
        <v>20740.265000000003</v>
      </c>
      <c r="AG747" s="22">
        <v>104.67</v>
      </c>
      <c r="AH747" s="15">
        <f t="shared" si="359"/>
        <v>18898.691850000003</v>
      </c>
      <c r="AI747" s="22">
        <v>115.75</v>
      </c>
      <c r="AJ747" s="15">
        <f t="shared" si="360"/>
        <v>20899.241250000006</v>
      </c>
      <c r="AK747" s="20">
        <v>160.75</v>
      </c>
      <c r="AL747" s="15">
        <f t="shared" si="361"/>
        <v>29024.216250000005</v>
      </c>
      <c r="AM747" s="29">
        <v>1124.5999999999999</v>
      </c>
      <c r="AN747" s="15">
        <f t="shared" si="362"/>
        <v>20305.2153</v>
      </c>
      <c r="AO747" s="22">
        <v>187.7</v>
      </c>
      <c r="AP747" s="15">
        <f t="shared" si="363"/>
        <v>4927.7819500000005</v>
      </c>
      <c r="AQ747" s="24">
        <f t="shared" si="364"/>
        <v>1.3488999999999969</v>
      </c>
      <c r="AR747" s="24">
        <f t="shared" si="365"/>
        <v>1.3619999999999983</v>
      </c>
      <c r="AS747" s="24">
        <f t="shared" si="366"/>
        <v>0.67359999999999687</v>
      </c>
      <c r="AT747" s="24">
        <f t="shared" si="367"/>
        <v>1.4105999999999987</v>
      </c>
      <c r="AU747" s="24">
        <f t="shared" si="368"/>
        <v>1.482999999999997</v>
      </c>
      <c r="AV747" s="24">
        <f t="shared" si="369"/>
        <v>0.80759999999999721</v>
      </c>
      <c r="AW747" s="24">
        <f t="shared" si="370"/>
        <v>1.6256999999999984</v>
      </c>
      <c r="AX747" s="24">
        <f t="shared" si="371"/>
        <v>0.96509999999999607</v>
      </c>
      <c r="AY747" s="24"/>
      <c r="AZ747" s="24"/>
      <c r="BA747" s="24"/>
      <c r="BB747" s="24"/>
      <c r="BC747" s="12">
        <v>18.055500000000002</v>
      </c>
      <c r="BD747" s="12">
        <v>26.253500000000003</v>
      </c>
    </row>
    <row r="748" spans="2:56">
      <c r="B748" s="25" t="s">
        <v>280</v>
      </c>
      <c r="C748" s="11">
        <v>41.84</v>
      </c>
      <c r="D748" s="4">
        <f t="shared" si="344"/>
        <v>755.96511999999996</v>
      </c>
      <c r="E748" s="11">
        <v>58.42</v>
      </c>
      <c r="F748" s="15">
        <f t="shared" si="345"/>
        <v>1055.5325599999999</v>
      </c>
      <c r="G748" s="11">
        <v>55.13</v>
      </c>
      <c r="H748" s="15">
        <f t="shared" si="346"/>
        <v>996.08883999999989</v>
      </c>
      <c r="I748" s="11">
        <v>42.88</v>
      </c>
      <c r="J748" s="15">
        <f t="shared" si="347"/>
        <v>774.75583999999992</v>
      </c>
      <c r="K748" s="11">
        <v>32.024999999999999</v>
      </c>
      <c r="L748" s="15">
        <f t="shared" si="348"/>
        <v>578.62769999999989</v>
      </c>
      <c r="M748" s="11">
        <v>15.69</v>
      </c>
      <c r="N748" s="15">
        <f t="shared" si="349"/>
        <v>283.48691999999994</v>
      </c>
      <c r="O748" s="16">
        <v>32.195</v>
      </c>
      <c r="P748" s="15">
        <f t="shared" si="350"/>
        <v>845.52118750000011</v>
      </c>
      <c r="Q748" s="11">
        <v>52.2</v>
      </c>
      <c r="R748" s="15">
        <f t="shared" si="351"/>
        <v>1370.9025000000001</v>
      </c>
      <c r="S748" s="11">
        <v>61.83</v>
      </c>
      <c r="T748" s="15">
        <f t="shared" si="352"/>
        <v>1623.810375</v>
      </c>
      <c r="U748" s="11">
        <v>51.7</v>
      </c>
      <c r="V748" s="15">
        <f t="shared" si="353"/>
        <v>1357.7712500000002</v>
      </c>
      <c r="W748" s="11">
        <v>86.27</v>
      </c>
      <c r="X748" s="15">
        <f t="shared" si="354"/>
        <v>2265.6658750000001</v>
      </c>
      <c r="Y748" s="11">
        <v>54.96</v>
      </c>
      <c r="Z748" s="15">
        <f t="shared" si="355"/>
        <v>1443.3870000000002</v>
      </c>
      <c r="AA748" s="19">
        <v>82.885999999999996</v>
      </c>
      <c r="AB748" s="15">
        <f t="shared" si="356"/>
        <v>21767.935750000001</v>
      </c>
      <c r="AC748" s="19">
        <v>91.040999999999997</v>
      </c>
      <c r="AD748" s="15">
        <f t="shared" si="357"/>
        <v>23909.642625</v>
      </c>
      <c r="AE748" s="20">
        <v>79</v>
      </c>
      <c r="AF748" s="15">
        <f t="shared" si="358"/>
        <v>20747.375</v>
      </c>
      <c r="AG748" s="22">
        <v>104.56</v>
      </c>
      <c r="AH748" s="15">
        <f t="shared" si="359"/>
        <v>18891.900799999999</v>
      </c>
      <c r="AI748" s="22">
        <v>114.5</v>
      </c>
      <c r="AJ748" s="15">
        <f t="shared" si="360"/>
        <v>20687.859999999997</v>
      </c>
      <c r="AK748" s="20">
        <v>161</v>
      </c>
      <c r="AL748" s="15">
        <f t="shared" si="361"/>
        <v>29089.48</v>
      </c>
      <c r="AM748" s="29">
        <v>1138</v>
      </c>
      <c r="AN748" s="15">
        <f t="shared" si="362"/>
        <v>20561.383999999998</v>
      </c>
      <c r="AO748" s="22">
        <v>190.33</v>
      </c>
      <c r="AP748" s="15">
        <f t="shared" si="363"/>
        <v>4998.5416250000007</v>
      </c>
      <c r="AQ748" s="24">
        <f t="shared" si="364"/>
        <v>1.3364000000000011</v>
      </c>
      <c r="AR748" s="24">
        <f t="shared" si="365"/>
        <v>1.3495000000000026</v>
      </c>
      <c r="AS748" s="24">
        <f t="shared" si="366"/>
        <v>0.66459999999999653</v>
      </c>
      <c r="AT748" s="24">
        <f t="shared" si="367"/>
        <v>1.398100000000003</v>
      </c>
      <c r="AU748" s="24">
        <f t="shared" si="368"/>
        <v>1.4705000000000013</v>
      </c>
      <c r="AV748" s="24">
        <f t="shared" si="369"/>
        <v>0.79859999999999687</v>
      </c>
      <c r="AW748" s="24">
        <f t="shared" si="370"/>
        <v>1.6132000000000026</v>
      </c>
      <c r="AX748" s="24">
        <f t="shared" si="371"/>
        <v>0.95609999999999573</v>
      </c>
      <c r="AY748" s="24"/>
      <c r="AZ748" s="24"/>
      <c r="BA748" s="24"/>
      <c r="BB748" s="24"/>
      <c r="BC748" s="12">
        <v>18.067999999999998</v>
      </c>
      <c r="BD748" s="12">
        <v>26.262500000000003</v>
      </c>
    </row>
    <row r="749" spans="2:56">
      <c r="B749" s="25" t="s">
        <v>281</v>
      </c>
      <c r="C749" s="11">
        <v>41.66</v>
      </c>
      <c r="D749" s="4">
        <f t="shared" si="344"/>
        <v>761.73226999999997</v>
      </c>
      <c r="E749" s="11">
        <v>56.98</v>
      </c>
      <c r="F749" s="15">
        <f t="shared" si="345"/>
        <v>1041.8508099999999</v>
      </c>
      <c r="G749" s="11">
        <v>54.47</v>
      </c>
      <c r="H749" s="15">
        <f t="shared" si="346"/>
        <v>995.95671500000003</v>
      </c>
      <c r="I749" s="11">
        <v>41.95</v>
      </c>
      <c r="J749" s="15">
        <f t="shared" si="347"/>
        <v>767.03477500000008</v>
      </c>
      <c r="K749" s="11">
        <v>31.625</v>
      </c>
      <c r="L749" s="15">
        <f t="shared" si="348"/>
        <v>578.24731250000002</v>
      </c>
      <c r="M749" s="11">
        <v>15.79</v>
      </c>
      <c r="N749" s="15">
        <f t="shared" si="349"/>
        <v>288.71225500000003</v>
      </c>
      <c r="O749" s="16">
        <v>32.340000000000003</v>
      </c>
      <c r="P749" s="15">
        <f t="shared" si="350"/>
        <v>847.85778000000005</v>
      </c>
      <c r="Q749" s="11">
        <v>51</v>
      </c>
      <c r="R749" s="15">
        <f t="shared" si="351"/>
        <v>1337.067</v>
      </c>
      <c r="S749" s="11">
        <v>61.65</v>
      </c>
      <c r="T749" s="15">
        <f t="shared" si="352"/>
        <v>1616.2780499999999</v>
      </c>
      <c r="U749" s="11">
        <v>51.8</v>
      </c>
      <c r="V749" s="15">
        <f t="shared" si="353"/>
        <v>1358.0405999999998</v>
      </c>
      <c r="W749" s="11">
        <v>85.58</v>
      </c>
      <c r="X749" s="15">
        <f t="shared" si="354"/>
        <v>2243.6508599999997</v>
      </c>
      <c r="Y749" s="11">
        <v>54.21</v>
      </c>
      <c r="Z749" s="15">
        <f t="shared" si="355"/>
        <v>1421.2235699999999</v>
      </c>
      <c r="AA749" s="19">
        <v>82.710999999999999</v>
      </c>
      <c r="AB749" s="15">
        <f t="shared" si="356"/>
        <v>21684.34287</v>
      </c>
      <c r="AC749" s="19">
        <v>91.799000000000007</v>
      </c>
      <c r="AD749" s="15">
        <f t="shared" si="357"/>
        <v>24066.94383</v>
      </c>
      <c r="AE749" s="20">
        <v>79</v>
      </c>
      <c r="AF749" s="15">
        <f t="shared" si="358"/>
        <v>20711.43</v>
      </c>
      <c r="AG749" s="22">
        <v>104.67</v>
      </c>
      <c r="AH749" s="15">
        <f t="shared" si="359"/>
        <v>19138.386150000002</v>
      </c>
      <c r="AI749" s="22">
        <v>114.25</v>
      </c>
      <c r="AJ749" s="15">
        <f t="shared" si="360"/>
        <v>20890.041249999998</v>
      </c>
      <c r="AK749" s="20">
        <v>160.25</v>
      </c>
      <c r="AL749" s="15">
        <f t="shared" si="361"/>
        <v>29300.911250000005</v>
      </c>
      <c r="AM749" s="29">
        <v>1097.0999999999999</v>
      </c>
      <c r="AN749" s="15">
        <f t="shared" si="362"/>
        <v>20059.924950000001</v>
      </c>
      <c r="AO749" s="22">
        <v>187.35</v>
      </c>
      <c r="AP749" s="15">
        <f t="shared" si="363"/>
        <v>4911.7549499999996</v>
      </c>
      <c r="AQ749" s="24">
        <f t="shared" si="364"/>
        <v>1.1198999999999977</v>
      </c>
      <c r="AR749" s="24">
        <f t="shared" si="365"/>
        <v>1.1329999999999991</v>
      </c>
      <c r="AS749" s="24">
        <f t="shared" si="366"/>
        <v>0.71010000000000062</v>
      </c>
      <c r="AT749" s="24">
        <f t="shared" si="367"/>
        <v>1.1815999999999995</v>
      </c>
      <c r="AU749" s="24">
        <f t="shared" si="368"/>
        <v>1.2539999999999978</v>
      </c>
      <c r="AV749" s="24">
        <f t="shared" si="369"/>
        <v>0.84410000000000096</v>
      </c>
      <c r="AW749" s="24">
        <f t="shared" si="370"/>
        <v>1.3966999999999992</v>
      </c>
      <c r="AX749" s="24">
        <f t="shared" si="371"/>
        <v>1.0015999999999998</v>
      </c>
      <c r="AY749" s="24"/>
      <c r="AZ749" s="24"/>
      <c r="BA749" s="24"/>
      <c r="BB749" s="24"/>
      <c r="BC749" s="12">
        <v>18.284500000000001</v>
      </c>
      <c r="BD749" s="12">
        <v>26.216999999999999</v>
      </c>
    </row>
    <row r="750" spans="2:56">
      <c r="B750" s="25" t="s">
        <v>282</v>
      </c>
      <c r="C750" s="11">
        <v>41.37</v>
      </c>
      <c r="D750" s="4">
        <f t="shared" si="344"/>
        <v>759.20155499999998</v>
      </c>
      <c r="E750" s="11">
        <v>56.92</v>
      </c>
      <c r="F750" s="15">
        <f t="shared" si="345"/>
        <v>1044.5673800000002</v>
      </c>
      <c r="G750" s="11">
        <v>53.44</v>
      </c>
      <c r="H750" s="15">
        <f t="shared" si="346"/>
        <v>980.70416</v>
      </c>
      <c r="I750" s="11">
        <v>41.8</v>
      </c>
      <c r="J750" s="15">
        <f t="shared" si="347"/>
        <v>767.09270000000004</v>
      </c>
      <c r="K750" s="11">
        <v>32.21</v>
      </c>
      <c r="L750" s="15">
        <f t="shared" si="348"/>
        <v>591.1018150000001</v>
      </c>
      <c r="M750" s="11">
        <v>15.59</v>
      </c>
      <c r="N750" s="15">
        <f t="shared" si="349"/>
        <v>286.09988500000003</v>
      </c>
      <c r="O750" s="16">
        <v>31.945</v>
      </c>
      <c r="P750" s="15">
        <f t="shared" si="350"/>
        <v>840.72851000000003</v>
      </c>
      <c r="Q750" s="11">
        <v>49.9</v>
      </c>
      <c r="R750" s="15">
        <f t="shared" si="351"/>
        <v>1313.2682</v>
      </c>
      <c r="S750" s="11">
        <v>61.63</v>
      </c>
      <c r="T750" s="15">
        <f t="shared" si="352"/>
        <v>1621.9783400000001</v>
      </c>
      <c r="U750" s="11">
        <v>52.1</v>
      </c>
      <c r="V750" s="15">
        <f t="shared" si="353"/>
        <v>1371.1678000000002</v>
      </c>
      <c r="W750" s="11">
        <v>84.05</v>
      </c>
      <c r="X750" s="15">
        <f t="shared" si="354"/>
        <v>2212.0279</v>
      </c>
      <c r="Y750" s="11">
        <v>54.3</v>
      </c>
      <c r="Z750" s="15">
        <f t="shared" si="355"/>
        <v>1429.0673999999999</v>
      </c>
      <c r="AA750" s="19">
        <v>82.45</v>
      </c>
      <c r="AB750" s="15">
        <f t="shared" si="356"/>
        <v>21699.190999999999</v>
      </c>
      <c r="AC750" s="19">
        <v>91.353999999999999</v>
      </c>
      <c r="AD750" s="15">
        <f t="shared" si="357"/>
        <v>24042.545720000002</v>
      </c>
      <c r="AE750" s="20">
        <v>79</v>
      </c>
      <c r="AF750" s="15">
        <f t="shared" si="358"/>
        <v>20791.22</v>
      </c>
      <c r="AG750" s="22">
        <v>104.91</v>
      </c>
      <c r="AH750" s="15">
        <f t="shared" si="359"/>
        <v>19252.558649999999</v>
      </c>
      <c r="AI750" s="22">
        <v>114.75</v>
      </c>
      <c r="AJ750" s="15">
        <f t="shared" si="360"/>
        <v>21058.346249999999</v>
      </c>
      <c r="AK750" s="20">
        <v>160.25</v>
      </c>
      <c r="AL750" s="15">
        <f t="shared" si="361"/>
        <v>29408.278750000005</v>
      </c>
      <c r="AM750" s="29">
        <v>1112.5</v>
      </c>
      <c r="AN750" s="15">
        <f t="shared" si="362"/>
        <v>20416.043750000001</v>
      </c>
      <c r="AO750" s="22">
        <v>191.42</v>
      </c>
      <c r="AP750" s="15">
        <f t="shared" si="363"/>
        <v>5037.7915599999997</v>
      </c>
      <c r="AQ750" s="24">
        <f t="shared" si="364"/>
        <v>1.0528999999999975</v>
      </c>
      <c r="AR750" s="24">
        <f t="shared" si="365"/>
        <v>1.0659999999999989</v>
      </c>
      <c r="AS750" s="24">
        <f t="shared" si="366"/>
        <v>0.60909999999999798</v>
      </c>
      <c r="AT750" s="24">
        <f t="shared" si="367"/>
        <v>1.1145999999999994</v>
      </c>
      <c r="AU750" s="24">
        <f t="shared" si="368"/>
        <v>1.1869999999999976</v>
      </c>
      <c r="AV750" s="24">
        <f t="shared" si="369"/>
        <v>0.74309999999999832</v>
      </c>
      <c r="AW750" s="24">
        <f t="shared" si="370"/>
        <v>1.329699999999999</v>
      </c>
      <c r="AX750" s="24">
        <f t="shared" si="371"/>
        <v>0.90059999999999718</v>
      </c>
      <c r="AY750" s="24"/>
      <c r="AZ750" s="24"/>
      <c r="BA750" s="24"/>
      <c r="BB750" s="24"/>
      <c r="BC750" s="12">
        <v>18.351500000000001</v>
      </c>
      <c r="BD750" s="12">
        <v>26.318000000000001</v>
      </c>
    </row>
    <row r="751" spans="2:56">
      <c r="B751" s="25" t="s">
        <v>283</v>
      </c>
      <c r="C751" s="11">
        <v>40.630000000000003</v>
      </c>
      <c r="D751" s="4">
        <f t="shared" si="344"/>
        <v>746.31215499999996</v>
      </c>
      <c r="E751" s="11">
        <v>57.18</v>
      </c>
      <c r="F751" s="15">
        <f t="shared" si="345"/>
        <v>1050.3108299999999</v>
      </c>
      <c r="G751" s="11">
        <v>54.3</v>
      </c>
      <c r="H751" s="15">
        <f t="shared" si="346"/>
        <v>997.40954999999985</v>
      </c>
      <c r="I751" s="11">
        <v>41.83</v>
      </c>
      <c r="J751" s="15">
        <f t="shared" si="347"/>
        <v>768.35435499999983</v>
      </c>
      <c r="K751" s="11">
        <v>32.44</v>
      </c>
      <c r="L751" s="15">
        <f t="shared" si="348"/>
        <v>595.8741399999999</v>
      </c>
      <c r="M751" s="11">
        <v>15.57</v>
      </c>
      <c r="N751" s="15">
        <f t="shared" si="349"/>
        <v>285.99754499999995</v>
      </c>
      <c r="O751" s="16">
        <v>31.815000000000001</v>
      </c>
      <c r="P751" s="15">
        <f t="shared" si="350"/>
        <v>834.76197000000002</v>
      </c>
      <c r="Q751" s="11">
        <v>50.79</v>
      </c>
      <c r="R751" s="15">
        <f t="shared" si="351"/>
        <v>1332.6280199999999</v>
      </c>
      <c r="S751" s="11">
        <v>63.35</v>
      </c>
      <c r="T751" s="15">
        <f t="shared" si="352"/>
        <v>1662.1773000000001</v>
      </c>
      <c r="U751" s="11">
        <v>52</v>
      </c>
      <c r="V751" s="15">
        <f t="shared" si="353"/>
        <v>1364.376</v>
      </c>
      <c r="W751" s="11">
        <v>84.64</v>
      </c>
      <c r="X751" s="15">
        <f t="shared" si="354"/>
        <v>2220.7843199999998</v>
      </c>
      <c r="Y751" s="11">
        <v>55.54</v>
      </c>
      <c r="Z751" s="15">
        <f t="shared" si="355"/>
        <v>1457.2585199999999</v>
      </c>
      <c r="AA751" s="19">
        <v>82.391000000000005</v>
      </c>
      <c r="AB751" s="15">
        <f t="shared" si="356"/>
        <v>21617.75058</v>
      </c>
      <c r="AC751" s="19">
        <v>91.162999999999997</v>
      </c>
      <c r="AD751" s="15">
        <f t="shared" si="357"/>
        <v>23919.34794</v>
      </c>
      <c r="AE751" s="20">
        <v>79</v>
      </c>
      <c r="AF751" s="15">
        <f t="shared" si="358"/>
        <v>20728.02</v>
      </c>
      <c r="AG751" s="22">
        <v>104.69</v>
      </c>
      <c r="AH751" s="15">
        <f t="shared" si="359"/>
        <v>19229.982649999998</v>
      </c>
      <c r="AI751" s="22">
        <v>114.75</v>
      </c>
      <c r="AJ751" s="15">
        <f t="shared" si="360"/>
        <v>21077.853749999995</v>
      </c>
      <c r="AK751" s="20">
        <v>160.25</v>
      </c>
      <c r="AL751" s="15">
        <f t="shared" si="361"/>
        <v>29435.521249999998</v>
      </c>
      <c r="AM751" s="29">
        <v>1091.3</v>
      </c>
      <c r="AN751" s="15">
        <f t="shared" si="362"/>
        <v>20045.544049999997</v>
      </c>
      <c r="AO751" s="22">
        <v>188.38</v>
      </c>
      <c r="AP751" s="15">
        <f t="shared" si="363"/>
        <v>4942.7144399999997</v>
      </c>
      <c r="AQ751" s="24">
        <f t="shared" si="364"/>
        <v>1.0359000000000016</v>
      </c>
      <c r="AR751" s="24">
        <f t="shared" si="365"/>
        <v>1.049000000000003</v>
      </c>
      <c r="AS751" s="24">
        <f t="shared" si="366"/>
        <v>0.68909999999999982</v>
      </c>
      <c r="AT751" s="24">
        <f t="shared" si="367"/>
        <v>1.0976000000000035</v>
      </c>
      <c r="AU751" s="24">
        <f t="shared" si="368"/>
        <v>1.1700000000000017</v>
      </c>
      <c r="AV751" s="24">
        <f t="shared" si="369"/>
        <v>0.82310000000000016</v>
      </c>
      <c r="AW751" s="24">
        <f t="shared" si="370"/>
        <v>1.3127000000000031</v>
      </c>
      <c r="AX751" s="24">
        <f t="shared" si="371"/>
        <v>0.98059999999999903</v>
      </c>
      <c r="AY751" s="24"/>
      <c r="AZ751" s="24"/>
      <c r="BA751" s="24"/>
      <c r="BB751" s="24"/>
      <c r="BC751" s="12">
        <v>18.368499999999997</v>
      </c>
      <c r="BD751" s="12">
        <v>26.238</v>
      </c>
    </row>
    <row r="752" spans="2:56">
      <c r="B752" s="25" t="s">
        <v>284</v>
      </c>
      <c r="C752" s="11">
        <v>40.880000000000003</v>
      </c>
      <c r="D752" s="4">
        <f t="shared" si="344"/>
        <v>755.33976000000007</v>
      </c>
      <c r="E752" s="11">
        <v>57.27</v>
      </c>
      <c r="F752" s="15">
        <f t="shared" si="345"/>
        <v>1058.1777900000002</v>
      </c>
      <c r="G752" s="11">
        <v>55.1</v>
      </c>
      <c r="H752" s="15">
        <f t="shared" si="346"/>
        <v>1018.0827</v>
      </c>
      <c r="I752" s="11">
        <v>42.31</v>
      </c>
      <c r="J752" s="15">
        <f t="shared" si="347"/>
        <v>781.76187000000004</v>
      </c>
      <c r="K752" s="11">
        <v>32.549999999999997</v>
      </c>
      <c r="L752" s="15">
        <f t="shared" si="348"/>
        <v>601.42634999999996</v>
      </c>
      <c r="M752" s="11">
        <v>15.48</v>
      </c>
      <c r="N752" s="15">
        <f t="shared" si="349"/>
        <v>286.02395999999999</v>
      </c>
      <c r="O752" s="16">
        <v>32.159999999999997</v>
      </c>
      <c r="P752" s="15">
        <f t="shared" si="350"/>
        <v>846.93359999999996</v>
      </c>
      <c r="Q752" s="11">
        <v>50.1</v>
      </c>
      <c r="R752" s="15">
        <f t="shared" si="351"/>
        <v>1319.3835000000001</v>
      </c>
      <c r="S752" s="11">
        <v>63.83</v>
      </c>
      <c r="T752" s="15">
        <f t="shared" si="352"/>
        <v>1680.9630500000001</v>
      </c>
      <c r="U752" s="11">
        <v>52.33</v>
      </c>
      <c r="V752" s="15">
        <f t="shared" si="353"/>
        <v>1378.1105500000001</v>
      </c>
      <c r="W752" s="11">
        <v>83.9</v>
      </c>
      <c r="X752" s="15">
        <f t="shared" si="354"/>
        <v>2209.5065000000004</v>
      </c>
      <c r="Y752" s="11">
        <v>55.41</v>
      </c>
      <c r="Z752" s="15">
        <f t="shared" si="355"/>
        <v>1459.22235</v>
      </c>
      <c r="AA752" s="19">
        <v>82.382999999999996</v>
      </c>
      <c r="AB752" s="15">
        <f t="shared" si="356"/>
        <v>21695.563050000001</v>
      </c>
      <c r="AC752" s="19">
        <v>91.927000000000007</v>
      </c>
      <c r="AD752" s="15">
        <f t="shared" si="357"/>
        <v>24208.975450000002</v>
      </c>
      <c r="AE752" s="20">
        <v>79</v>
      </c>
      <c r="AF752" s="15">
        <f t="shared" si="358"/>
        <v>20804.650000000001</v>
      </c>
      <c r="AG752" s="22">
        <v>104.07</v>
      </c>
      <c r="AH752" s="15">
        <f t="shared" si="359"/>
        <v>19229.013899999998</v>
      </c>
      <c r="AI752" s="22">
        <v>115.25</v>
      </c>
      <c r="AJ752" s="15">
        <f t="shared" si="360"/>
        <v>21294.7425</v>
      </c>
      <c r="AK752" s="20">
        <v>159.75</v>
      </c>
      <c r="AL752" s="15">
        <f t="shared" si="361"/>
        <v>29517.0075</v>
      </c>
      <c r="AM752" s="29">
        <v>1083.8</v>
      </c>
      <c r="AN752" s="15">
        <f t="shared" si="362"/>
        <v>20025.372599999999</v>
      </c>
      <c r="AO752" s="22">
        <v>191.12</v>
      </c>
      <c r="AP752" s="15">
        <f t="shared" si="363"/>
        <v>5033.1451999999999</v>
      </c>
      <c r="AQ752" s="24">
        <f t="shared" si="364"/>
        <v>0.92739999999999867</v>
      </c>
      <c r="AR752" s="24">
        <f t="shared" si="365"/>
        <v>0.94050000000000011</v>
      </c>
      <c r="AS752" s="24">
        <f t="shared" si="366"/>
        <v>0.59209999999999852</v>
      </c>
      <c r="AT752" s="24">
        <f t="shared" si="367"/>
        <v>0.98910000000000053</v>
      </c>
      <c r="AU752" s="24">
        <f t="shared" si="368"/>
        <v>1.0614999999999988</v>
      </c>
      <c r="AV752" s="24">
        <f t="shared" si="369"/>
        <v>0.72609999999999886</v>
      </c>
      <c r="AW752" s="24">
        <f t="shared" si="370"/>
        <v>1.2042000000000002</v>
      </c>
      <c r="AX752" s="24">
        <f t="shared" si="371"/>
        <v>0.88359999999999772</v>
      </c>
      <c r="AY752" s="24"/>
      <c r="AZ752" s="24"/>
      <c r="BA752" s="24"/>
      <c r="BB752" s="24"/>
      <c r="BC752" s="12">
        <v>18.477</v>
      </c>
      <c r="BD752" s="12">
        <v>26.335000000000001</v>
      </c>
    </row>
    <row r="753" spans="2:56">
      <c r="B753" s="25" t="s">
        <v>285</v>
      </c>
      <c r="C753" s="11">
        <v>41.27</v>
      </c>
      <c r="D753" s="4">
        <f t="shared" si="344"/>
        <v>760.23467000000005</v>
      </c>
      <c r="E753" s="11">
        <v>57.29</v>
      </c>
      <c r="F753" s="15">
        <f t="shared" si="345"/>
        <v>1055.3390899999999</v>
      </c>
      <c r="G753" s="11">
        <v>54.96</v>
      </c>
      <c r="H753" s="15">
        <f t="shared" si="346"/>
        <v>1012.4181599999999</v>
      </c>
      <c r="I753" s="11">
        <v>42.09</v>
      </c>
      <c r="J753" s="15">
        <f t="shared" si="347"/>
        <v>775.33989000000008</v>
      </c>
      <c r="K753" s="11">
        <v>32.72</v>
      </c>
      <c r="L753" s="15">
        <f t="shared" si="348"/>
        <v>602.73511999999994</v>
      </c>
      <c r="M753" s="11">
        <v>15.41</v>
      </c>
      <c r="N753" s="15">
        <f t="shared" si="349"/>
        <v>283.86761000000001</v>
      </c>
      <c r="O753" s="16">
        <v>32.119999999999997</v>
      </c>
      <c r="P753" s="15">
        <f t="shared" si="350"/>
        <v>847.67891999999983</v>
      </c>
      <c r="Q753" s="11">
        <v>50.25</v>
      </c>
      <c r="R753" s="15">
        <f t="shared" si="351"/>
        <v>1326.1477499999999</v>
      </c>
      <c r="S753" s="11">
        <v>63.98</v>
      </c>
      <c r="T753" s="15">
        <f t="shared" si="352"/>
        <v>1688.4961799999999</v>
      </c>
      <c r="U753" s="11">
        <v>52.4</v>
      </c>
      <c r="V753" s="15">
        <f t="shared" si="353"/>
        <v>1382.8883999999998</v>
      </c>
      <c r="W753" s="11">
        <v>84.02</v>
      </c>
      <c r="X753" s="15">
        <f t="shared" si="354"/>
        <v>2217.3718199999998</v>
      </c>
      <c r="Y753" s="11">
        <v>55.88</v>
      </c>
      <c r="Z753" s="15">
        <f t="shared" si="355"/>
        <v>1474.7290800000001</v>
      </c>
      <c r="AA753" s="19">
        <v>82.403999999999996</v>
      </c>
      <c r="AB753" s="15">
        <f t="shared" si="356"/>
        <v>21747.23964</v>
      </c>
      <c r="AC753" s="19">
        <v>91.927999999999997</v>
      </c>
      <c r="AD753" s="15">
        <f t="shared" si="357"/>
        <v>24260.718479999996</v>
      </c>
      <c r="AE753" s="20">
        <v>79</v>
      </c>
      <c r="AF753" s="15">
        <f t="shared" si="358"/>
        <v>20848.889999999996</v>
      </c>
      <c r="AG753" s="22">
        <v>104.39</v>
      </c>
      <c r="AH753" s="15">
        <f t="shared" si="359"/>
        <v>19229.6819</v>
      </c>
      <c r="AI753" s="22">
        <v>115.25</v>
      </c>
      <c r="AJ753" s="15">
        <f t="shared" si="360"/>
        <v>21230.202499999999</v>
      </c>
      <c r="AK753" s="20">
        <v>159.75</v>
      </c>
      <c r="AL753" s="15">
        <f t="shared" si="361"/>
        <v>29427.547500000001</v>
      </c>
      <c r="AM753" s="29">
        <v>1087.5</v>
      </c>
      <c r="AN753" s="15">
        <f t="shared" si="362"/>
        <v>20032.837499999998</v>
      </c>
      <c r="AO753" s="22">
        <v>198.46</v>
      </c>
      <c r="AP753" s="15">
        <f t="shared" si="363"/>
        <v>5237.5578599999999</v>
      </c>
      <c r="AQ753" s="24">
        <f t="shared" si="364"/>
        <v>0.98339999999999961</v>
      </c>
      <c r="AR753" s="24">
        <f t="shared" si="365"/>
        <v>0.99650000000000105</v>
      </c>
      <c r="AS753" s="24">
        <f t="shared" si="366"/>
        <v>0.53610000000000113</v>
      </c>
      <c r="AT753" s="24">
        <f t="shared" si="367"/>
        <v>1.0451000000000015</v>
      </c>
      <c r="AU753" s="24">
        <f t="shared" si="368"/>
        <v>1.1174999999999997</v>
      </c>
      <c r="AV753" s="24">
        <f t="shared" si="369"/>
        <v>0.67010000000000147</v>
      </c>
      <c r="AW753" s="24">
        <f t="shared" si="370"/>
        <v>1.2602000000000011</v>
      </c>
      <c r="AX753" s="24">
        <f t="shared" si="371"/>
        <v>0.82760000000000034</v>
      </c>
      <c r="AY753" s="24"/>
      <c r="AZ753" s="24"/>
      <c r="BA753" s="24"/>
      <c r="BB753" s="24"/>
      <c r="BC753" s="12">
        <v>18.420999999999999</v>
      </c>
      <c r="BD753" s="12">
        <v>26.390999999999998</v>
      </c>
    </row>
    <row r="754" spans="2:56">
      <c r="B754" s="25" t="s">
        <v>286</v>
      </c>
      <c r="C754" s="11">
        <v>41.85</v>
      </c>
      <c r="D754" s="4">
        <f t="shared" si="344"/>
        <v>769.30762500000003</v>
      </c>
      <c r="E754" s="11">
        <v>57.44</v>
      </c>
      <c r="F754" s="15">
        <f t="shared" si="345"/>
        <v>1055.8907999999999</v>
      </c>
      <c r="G754" s="11">
        <v>55.14</v>
      </c>
      <c r="H754" s="15">
        <f t="shared" si="346"/>
        <v>1013.61105</v>
      </c>
      <c r="I754" s="11">
        <v>42.47</v>
      </c>
      <c r="J754" s="15">
        <f t="shared" si="347"/>
        <v>780.70477500000004</v>
      </c>
      <c r="K754" s="11">
        <v>32.75</v>
      </c>
      <c r="L754" s="15">
        <f t="shared" si="348"/>
        <v>602.02687500000002</v>
      </c>
      <c r="M754" s="11">
        <v>15.34</v>
      </c>
      <c r="N754" s="15">
        <f t="shared" si="349"/>
        <v>281.98755</v>
      </c>
      <c r="O754" s="16">
        <v>31.8</v>
      </c>
      <c r="P754" s="15">
        <f t="shared" si="350"/>
        <v>840.18780000000004</v>
      </c>
      <c r="Q754" s="11">
        <v>50.865000000000002</v>
      </c>
      <c r="R754" s="15">
        <f t="shared" si="351"/>
        <v>1343.9041649999999</v>
      </c>
      <c r="S754" s="11">
        <v>64.900000000000006</v>
      </c>
      <c r="T754" s="15">
        <f t="shared" si="352"/>
        <v>1714.7229000000002</v>
      </c>
      <c r="U754" s="11">
        <v>52.5</v>
      </c>
      <c r="V754" s="15">
        <f t="shared" si="353"/>
        <v>1387.1025</v>
      </c>
      <c r="W754" s="11">
        <v>83.9</v>
      </c>
      <c r="X754" s="15">
        <f t="shared" si="354"/>
        <v>2216.7219</v>
      </c>
      <c r="Y754" s="11">
        <v>56.1</v>
      </c>
      <c r="Z754" s="15">
        <f t="shared" si="355"/>
        <v>1482.2181</v>
      </c>
      <c r="AA754" s="19">
        <v>82.412999999999997</v>
      </c>
      <c r="AB754" s="15">
        <f t="shared" si="356"/>
        <v>21774.338729999999</v>
      </c>
      <c r="AC754" s="19">
        <v>91.498000000000005</v>
      </c>
      <c r="AD754" s="15">
        <f t="shared" si="357"/>
        <v>24174.686580000001</v>
      </c>
      <c r="AE754" s="20">
        <v>79</v>
      </c>
      <c r="AF754" s="15">
        <f t="shared" si="358"/>
        <v>20872.59</v>
      </c>
      <c r="AG754" s="22">
        <v>104.08</v>
      </c>
      <c r="AH754" s="15">
        <f t="shared" si="359"/>
        <v>19132.506000000001</v>
      </c>
      <c r="AI754" s="22">
        <v>115</v>
      </c>
      <c r="AJ754" s="15">
        <f t="shared" si="360"/>
        <v>21139.875</v>
      </c>
      <c r="AK754" s="20">
        <v>159.75</v>
      </c>
      <c r="AL754" s="15">
        <f t="shared" si="361"/>
        <v>29366.043749999997</v>
      </c>
      <c r="AM754" s="29">
        <v>1106.8</v>
      </c>
      <c r="AN754" s="15">
        <f t="shared" si="362"/>
        <v>20345.751</v>
      </c>
      <c r="AO754" s="22">
        <v>203.79</v>
      </c>
      <c r="AP754" s="15">
        <f t="shared" si="363"/>
        <v>5384.3355899999997</v>
      </c>
      <c r="AQ754" s="24">
        <f t="shared" si="364"/>
        <v>1.0218999999999987</v>
      </c>
      <c r="AR754" s="24">
        <f t="shared" si="365"/>
        <v>1.0350000000000001</v>
      </c>
      <c r="AS754" s="24">
        <f t="shared" si="366"/>
        <v>0.50609999999999999</v>
      </c>
      <c r="AT754" s="24">
        <f t="shared" si="367"/>
        <v>1.0836000000000006</v>
      </c>
      <c r="AU754" s="24">
        <f t="shared" si="368"/>
        <v>1.1559999999999988</v>
      </c>
      <c r="AV754" s="24">
        <f t="shared" si="369"/>
        <v>0.64010000000000034</v>
      </c>
      <c r="AW754" s="24">
        <f t="shared" si="370"/>
        <v>1.2987000000000002</v>
      </c>
      <c r="AX754" s="24">
        <f t="shared" si="371"/>
        <v>0.7975999999999992</v>
      </c>
      <c r="AY754" s="24"/>
      <c r="AZ754" s="24"/>
      <c r="BA754" s="24"/>
      <c r="BB754" s="24"/>
      <c r="BC754" s="12">
        <v>18.3825</v>
      </c>
      <c r="BD754" s="12">
        <v>26.420999999999999</v>
      </c>
    </row>
    <row r="755" spans="2:56">
      <c r="B755" s="25" t="s">
        <v>287</v>
      </c>
      <c r="C755" s="11">
        <v>41.83</v>
      </c>
      <c r="D755" s="4">
        <f t="shared" si="344"/>
        <v>769.5465099999999</v>
      </c>
      <c r="E755" s="11">
        <v>57.74</v>
      </c>
      <c r="F755" s="15">
        <f t="shared" si="345"/>
        <v>1062.24278</v>
      </c>
      <c r="G755" s="11">
        <v>55.21</v>
      </c>
      <c r="H755" s="15">
        <f t="shared" si="346"/>
        <v>1015.69837</v>
      </c>
      <c r="I755" s="11">
        <v>42.45</v>
      </c>
      <c r="J755" s="15">
        <f t="shared" si="347"/>
        <v>780.95264999999995</v>
      </c>
      <c r="K755" s="11">
        <v>33.104999999999997</v>
      </c>
      <c r="L755" s="15">
        <f t="shared" si="348"/>
        <v>609.0326849999999</v>
      </c>
      <c r="M755" s="11">
        <v>15.44</v>
      </c>
      <c r="N755" s="15">
        <f t="shared" si="349"/>
        <v>284.04967999999997</v>
      </c>
      <c r="O755" s="16">
        <v>32.049999999999997</v>
      </c>
      <c r="P755" s="15">
        <f t="shared" si="350"/>
        <v>846.24819999999988</v>
      </c>
      <c r="Q755" s="11">
        <v>50.65</v>
      </c>
      <c r="R755" s="15">
        <f t="shared" si="351"/>
        <v>1337.3625999999999</v>
      </c>
      <c r="S755" s="11">
        <v>64.92</v>
      </c>
      <c r="T755" s="15">
        <f t="shared" si="352"/>
        <v>1714.14768</v>
      </c>
      <c r="U755" s="11">
        <v>53.5</v>
      </c>
      <c r="V755" s="15">
        <f t="shared" si="353"/>
        <v>1412.614</v>
      </c>
      <c r="W755" s="11">
        <v>83.61</v>
      </c>
      <c r="X755" s="15">
        <f t="shared" si="354"/>
        <v>2207.6384400000002</v>
      </c>
      <c r="Y755" s="11">
        <v>56.35</v>
      </c>
      <c r="Z755" s="15">
        <f t="shared" si="355"/>
        <v>1487.8654000000001</v>
      </c>
      <c r="AA755" s="19">
        <v>82.286000000000001</v>
      </c>
      <c r="AB755" s="15">
        <f t="shared" si="356"/>
        <v>21726.795440000002</v>
      </c>
      <c r="AC755" s="19">
        <v>91.646000000000001</v>
      </c>
      <c r="AD755" s="15">
        <f t="shared" si="357"/>
        <v>24198.20984</v>
      </c>
      <c r="AE755" s="20">
        <v>79</v>
      </c>
      <c r="AF755" s="15">
        <f t="shared" si="358"/>
        <v>20859.160000000003</v>
      </c>
      <c r="AG755" s="22">
        <v>104.02</v>
      </c>
      <c r="AH755" s="15">
        <f t="shared" si="359"/>
        <v>19136.559399999998</v>
      </c>
      <c r="AI755" s="22">
        <v>114.25</v>
      </c>
      <c r="AJ755" s="15">
        <f t="shared" si="360"/>
        <v>21018.572500000002</v>
      </c>
      <c r="AK755" s="20">
        <v>159.9</v>
      </c>
      <c r="AL755" s="15">
        <f t="shared" si="361"/>
        <v>29416.803</v>
      </c>
      <c r="AM755" s="29">
        <v>1098.2</v>
      </c>
      <c r="AN755" s="15">
        <f t="shared" si="362"/>
        <v>20203.5854</v>
      </c>
      <c r="AO755" s="22">
        <v>202.7</v>
      </c>
      <c r="AP755" s="15">
        <f t="shared" si="363"/>
        <v>5352.0907999999999</v>
      </c>
      <c r="AQ755" s="24">
        <f t="shared" si="364"/>
        <v>1.0074000000000005</v>
      </c>
      <c r="AR755" s="24">
        <f t="shared" si="365"/>
        <v>1.020500000000002</v>
      </c>
      <c r="AS755" s="24">
        <f t="shared" si="366"/>
        <v>0.52309999999999945</v>
      </c>
      <c r="AT755" s="24">
        <f t="shared" si="367"/>
        <v>1.0691000000000024</v>
      </c>
      <c r="AU755" s="24">
        <f t="shared" si="368"/>
        <v>1.1415000000000006</v>
      </c>
      <c r="AV755" s="24">
        <f t="shared" si="369"/>
        <v>0.6570999999999998</v>
      </c>
      <c r="AW755" s="24">
        <f t="shared" si="370"/>
        <v>1.284200000000002</v>
      </c>
      <c r="AX755" s="24">
        <f t="shared" si="371"/>
        <v>0.81459999999999866</v>
      </c>
      <c r="AY755" s="24"/>
      <c r="AZ755" s="24"/>
      <c r="BA755" s="24"/>
      <c r="BB755" s="24"/>
      <c r="BC755" s="12">
        <v>18.396999999999998</v>
      </c>
      <c r="BD755" s="12">
        <v>26.404</v>
      </c>
    </row>
    <row r="756" spans="2:56">
      <c r="B756" s="25" t="s">
        <v>288</v>
      </c>
      <c r="C756" s="11">
        <v>41.69</v>
      </c>
      <c r="D756" s="4">
        <f t="shared" si="344"/>
        <v>768.45092499999987</v>
      </c>
      <c r="E756" s="11">
        <v>57.68</v>
      </c>
      <c r="F756" s="15">
        <f t="shared" si="345"/>
        <v>1063.1865999999998</v>
      </c>
      <c r="G756" s="11">
        <v>54.96</v>
      </c>
      <c r="H756" s="15">
        <f t="shared" si="346"/>
        <v>1013.0501999999999</v>
      </c>
      <c r="I756" s="11">
        <v>42.5</v>
      </c>
      <c r="J756" s="15">
        <f t="shared" si="347"/>
        <v>783.38124999999991</v>
      </c>
      <c r="K756" s="11">
        <v>33.07</v>
      </c>
      <c r="L756" s="15">
        <f t="shared" si="348"/>
        <v>609.56277499999987</v>
      </c>
      <c r="M756" s="11">
        <v>15.35</v>
      </c>
      <c r="N756" s="15">
        <f t="shared" si="349"/>
        <v>282.93887499999994</v>
      </c>
      <c r="O756" s="16">
        <v>31.8</v>
      </c>
      <c r="P756" s="15">
        <f t="shared" si="350"/>
        <v>840.0924</v>
      </c>
      <c r="Q756" s="11">
        <v>49.42</v>
      </c>
      <c r="R756" s="15">
        <f t="shared" si="351"/>
        <v>1305.5775599999999</v>
      </c>
      <c r="S756" s="11">
        <v>64.37</v>
      </c>
      <c r="T756" s="15">
        <f t="shared" si="352"/>
        <v>1700.52666</v>
      </c>
      <c r="U756" s="11">
        <v>53.15</v>
      </c>
      <c r="V756" s="15">
        <f t="shared" si="353"/>
        <v>1404.1166999999998</v>
      </c>
      <c r="W756" s="11">
        <v>83.85</v>
      </c>
      <c r="X756" s="15">
        <f t="shared" si="354"/>
        <v>2215.1492999999996</v>
      </c>
      <c r="Y756" s="11">
        <v>56.19</v>
      </c>
      <c r="Z756" s="15">
        <f t="shared" si="355"/>
        <v>1484.42742</v>
      </c>
      <c r="AA756" s="19">
        <v>82.275999999999996</v>
      </c>
      <c r="AB756" s="15">
        <f t="shared" si="356"/>
        <v>21735.67368</v>
      </c>
      <c r="AC756" s="19">
        <v>91.703999999999994</v>
      </c>
      <c r="AD756" s="15">
        <f t="shared" si="357"/>
        <v>24226.362719999997</v>
      </c>
      <c r="AE756" s="20">
        <v>79</v>
      </c>
      <c r="AF756" s="15">
        <f t="shared" si="358"/>
        <v>20870.22</v>
      </c>
      <c r="AG756" s="22">
        <v>104.12</v>
      </c>
      <c r="AH756" s="15">
        <f t="shared" si="359"/>
        <v>19191.918999999998</v>
      </c>
      <c r="AI756" s="22">
        <v>114.25</v>
      </c>
      <c r="AJ756" s="15">
        <f t="shared" si="360"/>
        <v>21059.131249999995</v>
      </c>
      <c r="AK756" s="20">
        <v>159.9</v>
      </c>
      <c r="AL756" s="15">
        <f t="shared" si="361"/>
        <v>29473.567499999997</v>
      </c>
      <c r="AM756" s="29">
        <v>1091.9000000000001</v>
      </c>
      <c r="AN756" s="15">
        <f t="shared" si="362"/>
        <v>20126.446749999999</v>
      </c>
      <c r="AO756" s="22">
        <v>205.9</v>
      </c>
      <c r="AP756" s="15">
        <f t="shared" si="363"/>
        <v>5439.4661999999998</v>
      </c>
      <c r="AQ756" s="24">
        <f t="shared" si="364"/>
        <v>0.97190000000000154</v>
      </c>
      <c r="AR756" s="24">
        <f t="shared" si="365"/>
        <v>0.98500000000000298</v>
      </c>
      <c r="AS756" s="24">
        <f t="shared" si="366"/>
        <v>0.50910000000000011</v>
      </c>
      <c r="AT756" s="24">
        <f t="shared" si="367"/>
        <v>1.0336000000000034</v>
      </c>
      <c r="AU756" s="24">
        <f t="shared" si="368"/>
        <v>1.1060000000000016</v>
      </c>
      <c r="AV756" s="24">
        <f t="shared" si="369"/>
        <v>0.64310000000000045</v>
      </c>
      <c r="AW756" s="24">
        <f t="shared" si="370"/>
        <v>1.248700000000003</v>
      </c>
      <c r="AX756" s="24">
        <f t="shared" si="371"/>
        <v>0.80059999999999931</v>
      </c>
      <c r="AY756" s="24"/>
      <c r="AZ756" s="24"/>
      <c r="BA756" s="24"/>
      <c r="BB756" s="24"/>
      <c r="BC756" s="12">
        <v>18.432499999999997</v>
      </c>
      <c r="BD756" s="12">
        <v>26.417999999999999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P501"/>
  <sheetViews>
    <sheetView zoomScale="80" zoomScaleNormal="80" workbookViewId="0">
      <pane xSplit="1" ySplit="1" topLeftCell="AF2" activePane="bottomRight" state="frozen"/>
      <selection pane="topRight" activeCell="B1" sqref="B1"/>
      <selection pane="bottomLeft" activeCell="A2" sqref="A2"/>
      <selection pane="bottomRight" activeCell="AM1" sqref="AM1"/>
    </sheetView>
  </sheetViews>
  <sheetFormatPr defaultRowHeight="15"/>
  <cols>
    <col min="2" max="2" width="10" bestFit="1" customWidth="1"/>
    <col min="7" max="7" width="11.28515625" bestFit="1" customWidth="1"/>
    <col min="8" max="13" width="11.28515625" style="6" customWidth="1"/>
    <col min="14" max="14" width="12.42578125" style="6" bestFit="1" customWidth="1"/>
    <col min="15" max="16" width="12.42578125" style="6" customWidth="1"/>
    <col min="21" max="29" width="9.140625" style="6"/>
    <col min="31" max="31" width="16.85546875" style="42" bestFit="1" customWidth="1"/>
    <col min="32" max="32" width="22.85546875" style="42" bestFit="1" customWidth="1"/>
    <col min="33" max="33" width="20" style="42" bestFit="1" customWidth="1"/>
    <col min="34" max="34" width="7.7109375" customWidth="1"/>
    <col min="35" max="35" width="17" bestFit="1" customWidth="1"/>
    <col min="36" max="36" width="17" style="6" customWidth="1"/>
    <col min="37" max="37" width="18.28515625" bestFit="1" customWidth="1"/>
    <col min="39" max="39" width="13" customWidth="1"/>
    <col min="40" max="40" width="14.85546875" style="6" bestFit="1" customWidth="1"/>
    <col min="41" max="44" width="13.5703125" bestFit="1" customWidth="1"/>
    <col min="45" max="45" width="12" bestFit="1" customWidth="1"/>
    <col min="46" max="46" width="12.28515625" bestFit="1" customWidth="1"/>
    <col min="47" max="47" width="13.5703125" bestFit="1" customWidth="1"/>
    <col min="48" max="48" width="14.85546875" bestFit="1" customWidth="1"/>
    <col min="49" max="52" width="13.5703125" bestFit="1" customWidth="1"/>
    <col min="53" max="53" width="15" bestFit="1" customWidth="1"/>
    <col min="54" max="54" width="13.5703125" bestFit="1" customWidth="1"/>
    <col min="55" max="55" width="17" bestFit="1" customWidth="1"/>
    <col min="56" max="60" width="13.5703125" bestFit="1" customWidth="1"/>
    <col min="61" max="62" width="11.5703125" bestFit="1" customWidth="1"/>
    <col min="63" max="64" width="10.5703125" bestFit="1" customWidth="1"/>
    <col min="65" max="66" width="11.5703125" bestFit="1" customWidth="1"/>
    <col min="67" max="67" width="12.7109375" bestFit="1" customWidth="1"/>
    <col min="68" max="68" width="10.5703125" bestFit="1" customWidth="1"/>
  </cols>
  <sheetData>
    <row r="1" spans="1:68" s="1" customFormat="1">
      <c r="A1" s="8" t="s">
        <v>11</v>
      </c>
      <c r="B1" s="8" t="s">
        <v>2</v>
      </c>
      <c r="C1" s="8" t="s">
        <v>4</v>
      </c>
      <c r="D1" s="8" t="s">
        <v>5</v>
      </c>
      <c r="E1" s="8" t="s">
        <v>6</v>
      </c>
      <c r="F1" s="8" t="s">
        <v>7</v>
      </c>
      <c r="G1" s="8" t="s">
        <v>12</v>
      </c>
      <c r="H1" s="8" t="s">
        <v>17</v>
      </c>
      <c r="I1" s="8" t="s">
        <v>290</v>
      </c>
      <c r="J1" s="8" t="s">
        <v>22</v>
      </c>
      <c r="K1" s="8" t="s">
        <v>23</v>
      </c>
      <c r="L1" s="8" t="s">
        <v>24</v>
      </c>
      <c r="M1" s="8" t="s">
        <v>25</v>
      </c>
      <c r="N1" s="8" t="s">
        <v>291</v>
      </c>
      <c r="O1" s="8" t="s">
        <v>289</v>
      </c>
      <c r="P1" s="8" t="s">
        <v>27</v>
      </c>
      <c r="Q1" s="8" t="s">
        <v>28</v>
      </c>
      <c r="R1" s="8" t="s">
        <v>29</v>
      </c>
      <c r="S1" s="8" t="s">
        <v>30</v>
      </c>
      <c r="T1" s="8" t="s">
        <v>9</v>
      </c>
      <c r="U1" s="8" t="s">
        <v>31</v>
      </c>
      <c r="V1" s="8" t="s">
        <v>35</v>
      </c>
      <c r="W1" s="8" t="s">
        <v>34</v>
      </c>
      <c r="X1" s="8" t="s">
        <v>34</v>
      </c>
      <c r="Y1" s="8" t="s">
        <v>33</v>
      </c>
      <c r="Z1" s="8" t="s">
        <v>32</v>
      </c>
      <c r="AA1" s="8" t="s">
        <v>32</v>
      </c>
      <c r="AB1" s="8" t="s">
        <v>303</v>
      </c>
      <c r="AC1" s="8" t="s">
        <v>303</v>
      </c>
      <c r="AE1" s="43" t="s">
        <v>13</v>
      </c>
      <c r="AF1" s="44" t="s">
        <v>306</v>
      </c>
      <c r="AG1" s="43" t="s">
        <v>307</v>
      </c>
    </row>
    <row r="2" spans="1:68">
      <c r="A2">
        <v>1</v>
      </c>
      <c r="B2">
        <f>Data!$D$504*Data!D5/Data!D4</f>
        <v>609.43383192613055</v>
      </c>
      <c r="C2">
        <f>Data!$F$504*Data!F5/Data!F4</f>
        <v>839.60282681727381</v>
      </c>
      <c r="D2">
        <f>Data!$H$504*Data!H5/Data!H4</f>
        <v>770.53119582564636</v>
      </c>
      <c r="E2">
        <f>Data!$J$504*Data!J5/Data!J4</f>
        <v>693.74479266375147</v>
      </c>
      <c r="F2">
        <f>Data!$L$504*Data!L5/Data!L4</f>
        <v>470.63679751840914</v>
      </c>
      <c r="G2">
        <f>Data!$N$504*Data!N5/Data!N4</f>
        <v>304.39862321307078</v>
      </c>
      <c r="H2" s="6">
        <f>Data!$P$504*Data!P5/Data!P4</f>
        <v>576.90904612648012</v>
      </c>
      <c r="I2" s="6">
        <f>Data!$R$504*Data!R5/Data!R4</f>
        <v>738.40648772283589</v>
      </c>
      <c r="J2" s="6">
        <f>Data!$T$504*Data!T5/Data!T4</f>
        <v>1391.1201664161938</v>
      </c>
      <c r="K2" s="6">
        <f>Data!$V$504*Data!V5/Data!V4</f>
        <v>957.89628039559341</v>
      </c>
      <c r="L2" s="6">
        <f>Data!$X$504*Data!X5/Data!X4</f>
        <v>1644.2532097129663</v>
      </c>
      <c r="M2" s="6">
        <f>Data!$Z$504*Data!Z5/Data!Z4</f>
        <v>1115.9979544086673</v>
      </c>
      <c r="N2" s="6">
        <f>Data!$AB$504*Data!AB5/Data!AB4</f>
        <v>15217.375719560849</v>
      </c>
      <c r="O2" s="6">
        <f>Data!$AD$504*Data!AD5/Data!AD4</f>
        <v>22153.342053738827</v>
      </c>
      <c r="P2" s="6">
        <f>Data!$AF$504*Data!AF5/Data!AF4</f>
        <v>14658.793996266868</v>
      </c>
      <c r="Q2">
        <f>Data!$AH$504*Data!AH5/Data!AH4</f>
        <v>17413.397930687603</v>
      </c>
      <c r="R2">
        <f>Data!$AJ$504*Data!AJ5/Data!AJ4</f>
        <v>18888.073392724182</v>
      </c>
      <c r="S2">
        <f>Data!$AL$504*Data!AL5/Data!AL4</f>
        <v>27035.815928587999</v>
      </c>
      <c r="T2">
        <f>Data!$AN$504*Data!AN5/Data!AN4</f>
        <v>16513.712571392745</v>
      </c>
      <c r="U2" s="6">
        <f>Data!$AP$504*Data!AP5/Data!AP4</f>
        <v>2359.7227762519415</v>
      </c>
      <c r="V2" s="6">
        <f>Data!$AQ$504*Data!AQ5/Data!AQ4</f>
        <v>0.52904413938753836</v>
      </c>
      <c r="W2" s="6">
        <f>Data!$AR$504*Data!AR5/Data!AR4</f>
        <v>0.54249763523499861</v>
      </c>
      <c r="X2" s="6">
        <f>Data!$AS$504*Data!AS5/Data!AS4</f>
        <v>0.40339156399478404</v>
      </c>
      <c r="Y2" s="6">
        <f>Data!$AT$504*Data!AT5/Data!AT4</f>
        <v>0.59245832978270174</v>
      </c>
      <c r="Z2" s="6">
        <f>Data!$AU$504*Data!AU5/Data!AU4</f>
        <v>0.6670415472779353</v>
      </c>
      <c r="AA2" s="6">
        <f>Data!$AV$504*Data!AV5/Data!AV4</f>
        <v>0.57398100377766204</v>
      </c>
      <c r="AB2" s="6">
        <f>Data!$AW$504*Data!AW5/Data!AW4</f>
        <v>0.81469292618013667</v>
      </c>
      <c r="AC2" s="6">
        <f>Data!$AX$504*Data!AX5/Data!AX4</f>
        <v>0.80595391566265639</v>
      </c>
      <c r="AE2" s="42">
        <f>$AJ$3*B2+$AJ$4*Simulace!C2+$AJ$5*Simulace!D2+$AJ$6*Simulace!E2+$AJ$7*Simulace!F2+$AJ$8*Simulace!G2+$AJ$9*Simulace!H2+$AJ$10*Simulace!I2+$AJ$11*Simulace!J2+$AJ$12*Simulace!K2+$AJ$13*Simulace!L2+$AJ$14*Simulace!M2+$AJ$15*Simulace!N2+$AJ$16*Simulace!O2+$AJ$17*Simulace!P2+$AJ$18*Simulace!Q2+$AJ$19*Simulace!R2+$AJ$20*Simulace!S2+$AJ$21*Simulace!T2+$AJ$22*Simulace!U2+$AJ$23*Simulace!V2+$AJ$24*Simulace!W2+$AJ$25*Simulace!X2+$AJ$26*Simulace!Y2+$AJ$27*Simulace!Z2+$AJ$28*Simulace!AA2+$AJ$29*Simulace!AB2+$AJ$30*Simulace!AC2</f>
        <v>48287128922.679718</v>
      </c>
      <c r="AF2" s="42">
        <f>AE2-$AN$12</f>
        <v>183930654.59796906</v>
      </c>
      <c r="AG2" s="42">
        <f>AF2*SQRT(10)</f>
        <v>581639800.05530393</v>
      </c>
      <c r="AI2" s="9" t="s">
        <v>14</v>
      </c>
      <c r="AJ2" s="37" t="s">
        <v>304</v>
      </c>
      <c r="AK2" s="45"/>
      <c r="AM2" s="40" t="s">
        <v>0</v>
      </c>
      <c r="AN2" s="40" t="s">
        <v>305</v>
      </c>
      <c r="AO2" s="39" t="s">
        <v>2</v>
      </c>
      <c r="AP2" s="39" t="s">
        <v>4</v>
      </c>
      <c r="AQ2" s="39" t="s">
        <v>5</v>
      </c>
      <c r="AR2" s="39" t="s">
        <v>6</v>
      </c>
      <c r="AS2" s="39" t="s">
        <v>7</v>
      </c>
      <c r="AT2" s="39" t="s">
        <v>12</v>
      </c>
      <c r="AU2" s="39" t="s">
        <v>17</v>
      </c>
      <c r="AV2" s="39" t="s">
        <v>292</v>
      </c>
      <c r="AW2" s="39" t="s">
        <v>22</v>
      </c>
      <c r="AX2" s="39" t="s">
        <v>23</v>
      </c>
      <c r="AY2" s="39" t="s">
        <v>24</v>
      </c>
      <c r="AZ2" s="39" t="s">
        <v>25</v>
      </c>
      <c r="BA2" s="39" t="s">
        <v>26</v>
      </c>
      <c r="BB2" s="39" t="s">
        <v>289</v>
      </c>
      <c r="BC2" s="39" t="s">
        <v>293</v>
      </c>
      <c r="BD2" s="39" t="s">
        <v>294</v>
      </c>
      <c r="BE2" s="39" t="s">
        <v>29</v>
      </c>
      <c r="BF2" s="39" t="s">
        <v>30</v>
      </c>
      <c r="BG2" s="39" t="s">
        <v>9</v>
      </c>
      <c r="BH2" s="39" t="s">
        <v>31</v>
      </c>
      <c r="BI2" s="39" t="s">
        <v>35</v>
      </c>
      <c r="BJ2" s="39" t="s">
        <v>34</v>
      </c>
      <c r="BK2" s="39" t="s">
        <v>34</v>
      </c>
      <c r="BL2" s="39" t="s">
        <v>33</v>
      </c>
      <c r="BM2" s="39" t="s">
        <v>32</v>
      </c>
      <c r="BN2" s="39" t="s">
        <v>32</v>
      </c>
      <c r="BO2" s="39" t="s">
        <v>303</v>
      </c>
      <c r="BP2" s="39" t="s">
        <v>303</v>
      </c>
    </row>
    <row r="3" spans="1:68">
      <c r="A3" s="6">
        <v>2</v>
      </c>
      <c r="B3" s="6">
        <f>Data!$D$504*Data!D6/Data!D5</f>
        <v>608.22260996728983</v>
      </c>
      <c r="C3" s="6">
        <f>Data!$F$504*Data!F6/Data!F5</f>
        <v>829.73242415771313</v>
      </c>
      <c r="D3" s="6">
        <f>Data!$H$504*Data!H6/Data!H5</f>
        <v>778.01026976145738</v>
      </c>
      <c r="E3" s="6">
        <f>Data!$J$504*Data!J6/Data!J5</f>
        <v>683.9615822414745</v>
      </c>
      <c r="F3" s="6">
        <f>Data!$L$504*Data!L6/Data!L5</f>
        <v>465.47626959597579</v>
      </c>
      <c r="G3" s="6">
        <f>Data!$N$504*Data!N6/Data!N5</f>
        <v>296.43818409355845</v>
      </c>
      <c r="H3" s="6">
        <f>Data!$P$504*Data!P6/Data!P5</f>
        <v>570.97643448447252</v>
      </c>
      <c r="I3" s="6">
        <f>Data!$R$504*Data!R6/Data!R5</f>
        <v>734.93881885034273</v>
      </c>
      <c r="J3" s="6">
        <f>Data!$T$504*Data!T6/Data!T5</f>
        <v>1389.8129740472284</v>
      </c>
      <c r="K3" s="6">
        <f>Data!$V$504*Data!V6/Data!V5</f>
        <v>931.25394831099118</v>
      </c>
      <c r="L3" s="6">
        <f>Data!$X$504*Data!X6/Data!X5</f>
        <v>1588.4640400401495</v>
      </c>
      <c r="M3" s="6">
        <f>Data!$Z$504*Data!Z6/Data!Z5</f>
        <v>1084.4374005329307</v>
      </c>
      <c r="N3" s="6">
        <f>Data!$AB$504*Data!AB6/Data!AB5</f>
        <v>15128.246534739837</v>
      </c>
      <c r="O3" s="6">
        <f>Data!$AD$504*Data!AD6/Data!AD5</f>
        <v>22023.210534495134</v>
      </c>
      <c r="P3" s="6">
        <f>Data!$AF$504*Data!AF6/Data!AF5</f>
        <v>14542.435358659195</v>
      </c>
      <c r="Q3" s="6">
        <f>Data!$AH$504*Data!AH6/Data!AH5</f>
        <v>17221.036503798954</v>
      </c>
      <c r="R3" s="6">
        <f>Data!$AJ$504*Data!AJ6/Data!AJ5</f>
        <v>18654.581653064703</v>
      </c>
      <c r="S3" s="6">
        <f>Data!$AL$504*Data!AL6/Data!AL5</f>
        <v>26625.873772765684</v>
      </c>
      <c r="T3" s="6">
        <f>Data!$AN$504*Data!AN6/Data!AN5</f>
        <v>16530.881830701677</v>
      </c>
      <c r="U3" s="6">
        <f>Data!$AP$504*Data!AP6/Data!AP5</f>
        <v>2420.8502024067861</v>
      </c>
      <c r="V3" s="6">
        <f>Data!$AQ$504*Data!AQ6/Data!AQ5</f>
        <v>0.46744207863876747</v>
      </c>
      <c r="W3" s="6">
        <f>Data!$AR$504*Data!AR6/Data!AR5</f>
        <v>0.47885794960903683</v>
      </c>
      <c r="X3" s="6">
        <f>Data!$AS$504*Data!AS6/Data!AS5</f>
        <v>0.32938099696356204</v>
      </c>
      <c r="Y3" s="6">
        <f>Data!$AT$504*Data!AT6/Data!AT5</f>
        <v>0.52098020740211137</v>
      </c>
      <c r="Z3" s="6">
        <f>Data!$AU$504*Data!AU6/Data!AU5</f>
        <v>0.58300295857988171</v>
      </c>
      <c r="AA3" s="6">
        <f>Data!$AV$504*Data!AV6/Data!AV5</f>
        <v>0.44833171846435005</v>
      </c>
      <c r="AB3" s="6">
        <f>Data!$AW$504*Data!AW6/Data!AW5</f>
        <v>0.70224183757178149</v>
      </c>
      <c r="AC3" s="6">
        <f>Data!$AX$504*Data!AX6/Data!AX5</f>
        <v>0.57780805772699662</v>
      </c>
      <c r="AE3" s="42">
        <f>$AJ$3*B3+$AJ$4*Simulace!C3+$AJ$5*Simulace!D3+$AJ$6*Simulace!E3+$AJ$7*Simulace!F3+$AJ$8*Simulace!G3+$AJ$9*Simulace!H3+$AJ$10*Simulace!I3+$AJ$11*Simulace!J3+$AJ$12*Simulace!K3+$AJ$13*Simulace!L3+$AJ$14*Simulace!M3+$AJ$15*Simulace!N3+$AJ$16*Simulace!O3+$AJ$17*Simulace!P3+$AJ$18*Simulace!Q3+$AJ$19*Simulace!R3+$AJ$20*Simulace!S3+$AJ$21*Simulace!T3+$AJ$22*Simulace!U3+$AJ$23*Simulace!V3+$AJ$24*Simulace!W3+$AJ$25*Simulace!X3+$AJ$26*Simulace!Y3+$AJ$27*Simulace!Z3+$AJ$28*Simulace!AA3+$AJ$29*Simulace!AB3+$AJ$30*Simulace!AC3</f>
        <v>47730608275.961319</v>
      </c>
      <c r="AF3" s="42">
        <f>AE3-$AN$12</f>
        <v>-372589992.12042999</v>
      </c>
      <c r="AG3" s="42">
        <f t="shared" ref="AG3:AG66" si="0">AF3*SQRT(10)</f>
        <v>-1178233008.4847484</v>
      </c>
      <c r="AI3" s="7" t="s">
        <v>2</v>
      </c>
      <c r="AJ3" s="36">
        <v>4000000</v>
      </c>
      <c r="AK3" s="46"/>
      <c r="AM3" s="38" t="s">
        <v>310</v>
      </c>
      <c r="AN3" s="41">
        <f>SUM(AO3:BP3)</f>
        <v>46642781830.028625</v>
      </c>
      <c r="AO3" s="42">
        <f>$AJ$3*Data!D495</f>
        <v>2229105120</v>
      </c>
      <c r="AP3" s="42">
        <f>$AJ$4*Data!F495</f>
        <v>6081309080</v>
      </c>
      <c r="AQ3" s="42">
        <f>$AJ$5*Data!H495</f>
        <v>1528172800.0000002</v>
      </c>
      <c r="AR3" s="42">
        <f>$AJ$6*Data!J495</f>
        <v>3094393984</v>
      </c>
      <c r="AS3" s="42">
        <f>$AJ$7*Data!L495</f>
        <v>673624028</v>
      </c>
      <c r="AT3" s="42">
        <f>$AJ$8*Data!N495</f>
        <v>833770300</v>
      </c>
      <c r="AU3" s="42">
        <f>$AJ$9*Data!P495</f>
        <v>2580682500</v>
      </c>
      <c r="AV3" s="42">
        <f>$AJ$10*Data!R495</f>
        <v>2764719050</v>
      </c>
      <c r="AW3" s="42">
        <f>$AJ$11*Data!T495</f>
        <v>1608990370</v>
      </c>
      <c r="AX3" s="42">
        <f>$AJ$12*Data!V495</f>
        <v>2071714562.5</v>
      </c>
      <c r="AY3" s="42">
        <f>$AJ$13*Data!X495</f>
        <v>1794095687.5000002</v>
      </c>
      <c r="AZ3" s="42">
        <f>$AJ$14*Data!Z495</f>
        <v>5206983125</v>
      </c>
      <c r="BA3" s="42">
        <f>$AJ$15*Data!AB495</f>
        <v>992209481.79259992</v>
      </c>
      <c r="BB3" s="42">
        <f>$AJ$16*Data!AD495</f>
        <v>2268462043.3620253</v>
      </c>
      <c r="BC3" s="42">
        <f>$AJ$17*Data!AF495</f>
        <v>951841853.87399995</v>
      </c>
      <c r="BD3" s="42">
        <f>$AJ$18*Data!AH495</f>
        <v>2409464596</v>
      </c>
      <c r="BE3" s="42">
        <f>$AJ$19*Data!AJ495</f>
        <v>1848036520</v>
      </c>
      <c r="BF3" s="42">
        <f>$AJ$20*Data!AL495</f>
        <v>3146008799.9999995</v>
      </c>
      <c r="BG3" s="42">
        <f>$AJ$21*Data!AN495</f>
        <v>3606799680</v>
      </c>
      <c r="BH3" s="42">
        <f>$AJ$22*Data!AP495</f>
        <v>988823691.00000012</v>
      </c>
      <c r="BI3" s="42">
        <f>$AJ$23*Data!AQ495</f>
        <v>1471680.0000000319</v>
      </c>
      <c r="BJ3" s="42">
        <f>$AJ$24*Data!AR495</f>
        <v>572160.00000000349</v>
      </c>
      <c r="BK3" s="42">
        <f>$AJ$25*Data!AS495</f>
        <v>-962751.99999999639</v>
      </c>
      <c r="BL3" s="42">
        <f>$AJ$26*Data!AT495</f>
        <v>9065.0000000000127</v>
      </c>
      <c r="BM3" s="42">
        <f>$AJ$27*Data!AU495</f>
        <v>-552419.9999999787</v>
      </c>
      <c r="BN3" s="42">
        <f>$AJ$28*Data!AV495</f>
        <v>-25803791.999999925</v>
      </c>
      <c r="BO3" s="42">
        <f>$AJ$29*Data!AW495</f>
        <v>-7982347.9999999823</v>
      </c>
      <c r="BP3" s="42">
        <f>$AJ$30*Data!AX495</f>
        <v>-3177035.9999999888</v>
      </c>
    </row>
    <row r="4" spans="1:68">
      <c r="A4" s="6">
        <v>3</v>
      </c>
      <c r="B4" s="6">
        <f>Data!$D$504*Data!D7/Data!D6</f>
        <v>616.76476393665018</v>
      </c>
      <c r="C4" s="6">
        <f>Data!$F$504*Data!F7/Data!F6</f>
        <v>832.94678806866614</v>
      </c>
      <c r="D4" s="6">
        <f>Data!$H$504*Data!H7/Data!H6</f>
        <v>773.39488315685969</v>
      </c>
      <c r="E4" s="6">
        <f>Data!$J$504*Data!J7/Data!J6</f>
        <v>681.67314800216297</v>
      </c>
      <c r="F4" s="6">
        <f>Data!$L$504*Data!L7/Data!L6</f>
        <v>483.57873648504864</v>
      </c>
      <c r="G4" s="6">
        <f>Data!$N$504*Data!N7/Data!N6</f>
        <v>297.93242537351585</v>
      </c>
      <c r="H4" s="6">
        <f>Data!$P$504*Data!P7/Data!P6</f>
        <v>577.80226239980493</v>
      </c>
      <c r="I4" s="6">
        <f>Data!$R$504*Data!R7/Data!R6</f>
        <v>738.40534332540358</v>
      </c>
      <c r="J4" s="6">
        <f>Data!$T$504*Data!T7/Data!T6</f>
        <v>1394.7792145363351</v>
      </c>
      <c r="K4" s="6">
        <f>Data!$V$504*Data!V7/Data!V6</f>
        <v>926.1552932196015</v>
      </c>
      <c r="L4" s="6">
        <f>Data!$X$504*Data!X7/Data!X6</f>
        <v>1614.2054037916289</v>
      </c>
      <c r="M4" s="6">
        <f>Data!$Z$504*Data!Z7/Data!Z6</f>
        <v>1101.7287188328453</v>
      </c>
      <c r="N4" s="6">
        <f>Data!$AB$504*Data!AB7/Data!AB6</f>
        <v>15090.114014903533</v>
      </c>
      <c r="O4" s="6">
        <f>Data!$AD$504*Data!AD7/Data!AD6</f>
        <v>21956.038425410043</v>
      </c>
      <c r="P4" s="6">
        <f>Data!$AF$504*Data!AF7/Data!AF6</f>
        <v>14483.547710681234</v>
      </c>
      <c r="Q4" s="6">
        <f>Data!$AH$504*Data!AH7/Data!AH6</f>
        <v>17222.420019185167</v>
      </c>
      <c r="R4" s="6">
        <f>Data!$AJ$504*Data!AJ7/Data!AJ6</f>
        <v>18684.726369885091</v>
      </c>
      <c r="S4" s="6">
        <f>Data!$AL$504*Data!AL7/Data!AL6</f>
        <v>26807.349236366575</v>
      </c>
      <c r="T4" s="6">
        <f>Data!$AN$504*Data!AN7/Data!AN6</f>
        <v>16324.220867390388</v>
      </c>
      <c r="U4" s="6">
        <f>Data!$AP$504*Data!AP7/Data!AP6</f>
        <v>2374.6559597644632</v>
      </c>
      <c r="V4" s="6">
        <f>Data!$AQ$504*Data!AQ7/Data!AQ6</f>
        <v>0.4734539334438353</v>
      </c>
      <c r="W4" s="6">
        <f>Data!$AR$504*Data!AR7/Data!AR6</f>
        <v>0.48503005464481003</v>
      </c>
      <c r="X4" s="6">
        <f>Data!$AS$504*Data!AS7/Data!AS6</f>
        <v>0.25971779821476754</v>
      </c>
      <c r="Y4" s="6">
        <f>Data!$AT$504*Data!AT7/Data!AT6</f>
        <v>0.52774509921030099</v>
      </c>
      <c r="Z4" s="6">
        <f>Data!$AU$504*Data!AU7/Data!AU6</f>
        <v>0.59063872429417941</v>
      </c>
      <c r="AA4" s="6">
        <f>Data!$AV$504*Data!AV7/Data!AV6</f>
        <v>0.33032960026428615</v>
      </c>
      <c r="AB4" s="6">
        <f>Data!$AW$504*Data!AW7/Data!AW6</f>
        <v>0.71148177736491858</v>
      </c>
      <c r="AC4" s="6">
        <f>Data!$AX$504*Data!AX7/Data!AX6</f>
        <v>0.36483599017637486</v>
      </c>
      <c r="AE4" s="42">
        <f>$AJ$3*B4+$AJ$4*Simulace!C4+$AJ$5*Simulace!D4+$AJ$6*Simulace!E4+$AJ$7*Simulace!F4+$AJ$8*Simulace!G4+$AJ$9*Simulace!H4+$AJ$10*Simulace!I4+$AJ$11*Simulace!J4+$AJ$12*Simulace!K4+$AJ$13*Simulace!L4+$AJ$14*Simulace!M4+$AJ$15*Simulace!N4+$AJ$16*Simulace!O4+$AJ$17*Simulace!P4+$AJ$18*Simulace!Q4+$AJ$19*Simulace!R4+$AJ$20*Simulace!S4+$AJ$21*Simulace!T4+$AJ$22*Simulace!U4+$AJ$23*Simulace!V4+$AJ$24*Simulace!W4+$AJ$25*Simulace!X4+$AJ$26*Simulace!Y4+$AJ$27*Simulace!Z4+$AJ$28*Simulace!AA4+$AJ$29*Simulace!AB4+$AJ$30*Simulace!AC4</f>
        <v>47904810233.437416</v>
      </c>
      <c r="AF4" s="42">
        <f>AE4-$AN$12</f>
        <v>-198388034.64433289</v>
      </c>
      <c r="AG4" s="42">
        <f t="shared" si="0"/>
        <v>-627358050.00048447</v>
      </c>
      <c r="AI4" s="7" t="s">
        <v>4</v>
      </c>
      <c r="AJ4" s="36">
        <v>7000000</v>
      </c>
      <c r="AK4" s="46"/>
      <c r="AM4" s="38">
        <v>39797</v>
      </c>
      <c r="AN4" s="41">
        <f>SUM(AO4:BP4)</f>
        <v>46645472368.714615</v>
      </c>
      <c r="AO4" s="42">
        <f>$AJ$3*Data!D496</f>
        <v>2217726719.9999995</v>
      </c>
      <c r="AP4" s="42">
        <f>$AJ$4*Data!F496</f>
        <v>6009970680</v>
      </c>
      <c r="AQ4" s="42">
        <f>$AJ$5*Data!H496</f>
        <v>1479248159.9999998</v>
      </c>
      <c r="AR4" s="42">
        <f>$AJ$6*Data!J496</f>
        <v>3052734432</v>
      </c>
      <c r="AS4" s="42">
        <f>$AJ$7*Data!L496</f>
        <v>644030436</v>
      </c>
      <c r="AT4" s="42">
        <f>$AJ$8*Data!N496</f>
        <v>809023499.99999988</v>
      </c>
      <c r="AU4" s="42">
        <f>$AJ$9*Data!P496</f>
        <v>2589553394.9999995</v>
      </c>
      <c r="AV4" s="42">
        <f>$AJ$10*Data!R496</f>
        <v>2832532560</v>
      </c>
      <c r="AW4" s="42">
        <f>$AJ$11*Data!T496</f>
        <v>1606750430.9999998</v>
      </c>
      <c r="AX4" s="42">
        <f>$AJ$12*Data!V496</f>
        <v>2126231250.0000002</v>
      </c>
      <c r="AY4" s="42">
        <f>$AJ$13*Data!X496</f>
        <v>1803044100</v>
      </c>
      <c r="AZ4" s="42">
        <f>$AJ$14*Data!Z496</f>
        <v>5169685949.999999</v>
      </c>
      <c r="BA4" s="42">
        <f>$AJ$15*Data!AB496</f>
        <v>1011232303.78599</v>
      </c>
      <c r="BB4" s="42">
        <f>$AJ$16*Data!AD496</f>
        <v>2371643555.7586198</v>
      </c>
      <c r="BC4" s="42">
        <f>$AJ$17*Data!AF496</f>
        <v>1065458535.5700001</v>
      </c>
      <c r="BD4" s="42">
        <f>$AJ$18*Data!AH496</f>
        <v>2370309984</v>
      </c>
      <c r="BE4" s="42">
        <f>$AJ$19*Data!AJ496</f>
        <v>1806866880</v>
      </c>
      <c r="BF4" s="42">
        <f>$AJ$20*Data!AL496</f>
        <v>3115814399.9999995</v>
      </c>
      <c r="BG4" s="42">
        <f>$AJ$21*Data!AN496</f>
        <v>3608387999.9999995</v>
      </c>
      <c r="BH4" s="42">
        <f>$AJ$22*Data!AP496</f>
        <v>1020182763.6</v>
      </c>
      <c r="BI4" s="42">
        <f>$AJ$23*Data!AQ496</f>
        <v>-5248320.0000000037</v>
      </c>
      <c r="BJ4" s="42">
        <f>$AJ$24*Data!AR496</f>
        <v>-2499840.000000013</v>
      </c>
      <c r="BK4" s="42">
        <f>$AJ$25*Data!AS496</f>
        <v>-849071.99999999872</v>
      </c>
      <c r="BL4" s="42">
        <f>$AJ$26*Data!AT496</f>
        <v>-130935.00000000073</v>
      </c>
      <c r="BM4" s="42">
        <f>$AJ$27*Data!AU496</f>
        <v>-5304420.0000000037</v>
      </c>
      <c r="BN4" s="42">
        <f>$AJ$28*Data!AV496</f>
        <v>-23167836.999999981</v>
      </c>
      <c r="BO4" s="42">
        <f>$AJ$29*Data!AW496</f>
        <v>-24858348.000000075</v>
      </c>
      <c r="BP4" s="42">
        <f>$AJ$30*Data!AX496</f>
        <v>-2896895.9999999949</v>
      </c>
    </row>
    <row r="5" spans="1:68">
      <c r="A5" s="6">
        <v>4</v>
      </c>
      <c r="B5" s="6">
        <f>Data!$D$504*Data!D8/Data!D7</f>
        <v>643.81285497317549</v>
      </c>
      <c r="C5" s="6">
        <f>Data!$F$504*Data!F8/Data!F7</f>
        <v>841.85952071910572</v>
      </c>
      <c r="D5" s="6">
        <f>Data!$H$504*Data!H8/Data!H7</f>
        <v>782.01199602678139</v>
      </c>
      <c r="E5" s="6">
        <f>Data!$J$504*Data!J8/Data!J7</f>
        <v>689.68963062737691</v>
      </c>
      <c r="F5" s="6">
        <f>Data!$L$504*Data!L8/Data!L7</f>
        <v>474.25782235007102</v>
      </c>
      <c r="G5" s="6">
        <f>Data!$N$504*Data!N8/Data!N7</f>
        <v>297.45432757379092</v>
      </c>
      <c r="H5" s="6">
        <f>Data!$P$504*Data!P8/Data!P7</f>
        <v>570.71135850748931</v>
      </c>
      <c r="I5" s="6">
        <f>Data!$R$504*Data!R8/Data!R7</f>
        <v>743.88287105763231</v>
      </c>
      <c r="J5" s="6">
        <f>Data!$T$504*Data!T8/Data!T7</f>
        <v>1418.5566126228937</v>
      </c>
      <c r="K5" s="6">
        <f>Data!$V$504*Data!V8/Data!V7</f>
        <v>983.45421693980961</v>
      </c>
      <c r="L5" s="6">
        <f>Data!$X$504*Data!X8/Data!X7</f>
        <v>1618.7247153482197</v>
      </c>
      <c r="M5" s="6">
        <f>Data!$Z$504*Data!Z8/Data!Z7</f>
        <v>1103.6100913925711</v>
      </c>
      <c r="N5" s="6">
        <f>Data!$AB$504*Data!AB8/Data!AB7</f>
        <v>15253.507085605268</v>
      </c>
      <c r="O5" s="6">
        <f>Data!$AD$504*Data!AD8/Data!AD7</f>
        <v>22196.450231176546</v>
      </c>
      <c r="P5" s="6">
        <f>Data!$AF$504*Data!AF8/Data!AF7</f>
        <v>14691.339596010281</v>
      </c>
      <c r="Q5" s="6">
        <f>Data!$AH$504*Data!AH8/Data!AH7</f>
        <v>17451.373822474441</v>
      </c>
      <c r="R5" s="6">
        <f>Data!$AJ$504*Data!AJ8/Data!AJ7</f>
        <v>18945.343993592222</v>
      </c>
      <c r="S5" s="6">
        <f>Data!$AL$504*Data!AL8/Data!AL7</f>
        <v>27045.524626105627</v>
      </c>
      <c r="T5" s="6">
        <f>Data!$AN$504*Data!AN8/Data!AN7</f>
        <v>16509.109415293748</v>
      </c>
      <c r="U5" s="6">
        <f>Data!$AP$504*Data!AP8/Data!AP7</f>
        <v>2366.0206423286495</v>
      </c>
      <c r="V5" s="6">
        <f>Data!$AQ$504*Data!AQ8/Data!AQ7</f>
        <v>0.56055663828004942</v>
      </c>
      <c r="W5" s="6">
        <f>Data!$AR$504*Data!AR8/Data!AR7</f>
        <v>0.57512081718915187</v>
      </c>
      <c r="X5" s="6">
        <f>Data!$AS$504*Data!AS8/Data!AS7</f>
        <v>0.43763951228456477</v>
      </c>
      <c r="Y5" s="6">
        <f>Data!$AT$504*Data!AT8/Data!AT7</f>
        <v>0.62939728645415538</v>
      </c>
      <c r="Z5" s="6">
        <f>Data!$AU$504*Data!AU8/Data!AU7</f>
        <v>0.71104158644589821</v>
      </c>
      <c r="AA5" s="6">
        <f>Data!$AV$504*Data!AV8/Data!AV7</f>
        <v>0.64265870199320019</v>
      </c>
      <c r="AB5" s="6">
        <f>Data!$AW$504*Data!AW8/Data!AW7</f>
        <v>0.87535296764146087</v>
      </c>
      <c r="AC5" s="6">
        <f>Data!$AX$504*Data!AX8/Data!AX7</f>
        <v>0.97946845214652567</v>
      </c>
      <c r="AE5" s="42">
        <f>$AJ$3*B5+$AJ$4*Simulace!C5+$AJ$5*Simulace!D5+$AJ$6*Simulace!E5+$AJ$7*Simulace!F5+$AJ$8*Simulace!G5+$AJ$9*Simulace!H5+$AJ$10*Simulace!I5+$AJ$11*Simulace!J5+$AJ$12*Simulace!K5+$AJ$13*Simulace!L5+$AJ$14*Simulace!M5+$AJ$15*Simulace!N5+$AJ$16*Simulace!O5+$AJ$17*Simulace!P5+$AJ$18*Simulace!Q5+$AJ$19*Simulace!R5+$AJ$20*Simulace!S5+$AJ$21*Simulace!T5+$AJ$22*Simulace!U5+$AJ$23*Simulace!V5+$AJ$24*Simulace!W5+$AJ$25*Simulace!X5+$AJ$26*Simulace!Y5+$AJ$27*Simulace!Z5+$AJ$28*Simulace!AA5+$AJ$29*Simulace!AB5+$AJ$30*Simulace!AC5</f>
        <v>48449786529.570885</v>
      </c>
      <c r="AF5" s="42">
        <f>AE5-$AN$12</f>
        <v>346588261.48913574</v>
      </c>
      <c r="AG5" s="42">
        <f t="shared" si="0"/>
        <v>1096008316.5836906</v>
      </c>
      <c r="AI5" s="7" t="s">
        <v>5</v>
      </c>
      <c r="AJ5" s="36">
        <v>2000000</v>
      </c>
      <c r="AK5" s="46"/>
      <c r="AM5" s="38">
        <v>39798</v>
      </c>
      <c r="AN5" s="41">
        <f>SUM(AO5:BP5)</f>
        <v>46390562225.7295</v>
      </c>
      <c r="AO5" s="42">
        <f>$AJ$3*Data!D497</f>
        <v>2167660000</v>
      </c>
      <c r="AP5" s="42">
        <f>$AJ$4*Data!F497</f>
        <v>5974291399.999999</v>
      </c>
      <c r="AQ5" s="42">
        <f>$AJ$5*Data!H497</f>
        <v>1539405999.9999998</v>
      </c>
      <c r="AR5" s="42">
        <f>$AJ$6*Data!J497</f>
        <v>3061764640</v>
      </c>
      <c r="AS5" s="42">
        <f>$AJ$7*Data!L497</f>
        <v>638320759.99999988</v>
      </c>
      <c r="AT5" s="42">
        <f>$AJ$8*Data!N497</f>
        <v>822976000</v>
      </c>
      <c r="AU5" s="42">
        <f>$AJ$9*Data!P497</f>
        <v>2579007937.5</v>
      </c>
      <c r="AV5" s="42">
        <f>$AJ$10*Data!R497</f>
        <v>2894640000</v>
      </c>
      <c r="AW5" s="42">
        <f>$AJ$11*Data!T497</f>
        <v>1619447700</v>
      </c>
      <c r="AX5" s="42">
        <f>$AJ$12*Data!V497</f>
        <v>2150304000</v>
      </c>
      <c r="AY5" s="42">
        <f>$AJ$13*Data!X497</f>
        <v>1824010875</v>
      </c>
      <c r="AZ5" s="42">
        <f>$AJ$14*Data!Z497</f>
        <v>5181922499.999999</v>
      </c>
      <c r="BA5" s="42">
        <f>$AJ$15*Data!AB497</f>
        <v>1003659675.4933498</v>
      </c>
      <c r="BB5" s="42">
        <f>$AJ$16*Data!AD497</f>
        <v>2344578452.8861499</v>
      </c>
      <c r="BC5" s="42">
        <f>$AJ$17*Data!AF497</f>
        <v>1052267027.85</v>
      </c>
      <c r="BD5" s="42">
        <f>$AJ$18*Data!AH497</f>
        <v>2290959439.9999995</v>
      </c>
      <c r="BE5" s="42">
        <f>$AJ$19*Data!AJ497</f>
        <v>1752130599.9999998</v>
      </c>
      <c r="BF5" s="42">
        <f>$AJ$20*Data!AL497</f>
        <v>3064116000</v>
      </c>
      <c r="BG5" s="42">
        <f>$AJ$21*Data!AN497</f>
        <v>3548395124.9999995</v>
      </c>
      <c r="BH5" s="42">
        <f>$AJ$22*Data!AP497</f>
        <v>1012296959.9999999</v>
      </c>
      <c r="BI5" s="42">
        <f>$AJ$23*Data!AQ497</f>
        <v>-17377920.000000026</v>
      </c>
      <c r="BJ5" s="42">
        <f>$AJ$24*Data!AR497</f>
        <v>-8044800.0000000233</v>
      </c>
      <c r="BK5" s="42">
        <f>$AJ$25*Data!AS497</f>
        <v>-1211952.0000000005</v>
      </c>
      <c r="BL5" s="42">
        <f>$AJ$26*Data!AT497</f>
        <v>-383635.00000000116</v>
      </c>
      <c r="BM5" s="42">
        <f>$AJ$27*Data!AU497</f>
        <v>-13881780.00000002</v>
      </c>
      <c r="BN5" s="42">
        <f>$AJ$28*Data!AV497</f>
        <v>-31582117.000000022</v>
      </c>
      <c r="BO5" s="42">
        <f>$AJ$29*Data!AW497</f>
        <v>-55319528.000000127</v>
      </c>
      <c r="BP5" s="42">
        <f>$AJ$30*Data!AX497</f>
        <v>-3791135.9999999991</v>
      </c>
    </row>
    <row r="6" spans="1:68">
      <c r="A6" s="6">
        <v>5</v>
      </c>
      <c r="B6" s="6">
        <f>Data!$D$504*Data!D9/Data!D8</f>
        <v>610.61439736084753</v>
      </c>
      <c r="C6" s="6">
        <f>Data!$F$504*Data!F9/Data!F8</f>
        <v>836.38840084054436</v>
      </c>
      <c r="D6" s="6">
        <f>Data!$H$504*Data!H9/Data!H8</f>
        <v>771.11975971699974</v>
      </c>
      <c r="E6" s="6">
        <f>Data!$J$504*Data!J9/Data!J8</f>
        <v>693.18759442587748</v>
      </c>
      <c r="F6" s="6">
        <f>Data!$L$504*Data!L9/Data!L8</f>
        <v>468.97985022047584</v>
      </c>
      <c r="G6" s="6">
        <f>Data!$N$504*Data!N9/Data!N8</f>
        <v>298.08090637868276</v>
      </c>
      <c r="H6" s="6">
        <f>Data!$P$504*Data!P9/Data!P8</f>
        <v>566.30586463640589</v>
      </c>
      <c r="I6" s="6">
        <f>Data!$R$504*Data!R9/Data!R8</f>
        <v>731.48623128698216</v>
      </c>
      <c r="J6" s="6">
        <f>Data!$T$504*Data!T9/Data!T8</f>
        <v>1392.566194171779</v>
      </c>
      <c r="K6" s="6">
        <f>Data!$V$504*Data!V9/Data!V8</f>
        <v>968.39255953038673</v>
      </c>
      <c r="L6" s="6">
        <f>Data!$X$504*Data!X9/Data!X8</f>
        <v>1604.1971233007243</v>
      </c>
      <c r="M6" s="6">
        <f>Data!$Z$504*Data!Z9/Data!Z8</f>
        <v>1093.6957646224084</v>
      </c>
      <c r="N6" s="6">
        <f>Data!$AB$504*Data!AB9/Data!AB8</f>
        <v>15192.159883771763</v>
      </c>
      <c r="O6" s="6">
        <f>Data!$AD$504*Data!AD9/Data!AD8</f>
        <v>22094.91815213138</v>
      </c>
      <c r="P6" s="6">
        <f>Data!$AF$504*Data!AF9/Data!AF8</f>
        <v>14628.44163799395</v>
      </c>
      <c r="Q6" s="6">
        <f>Data!$AH$504*Data!AH9/Data!AH8</f>
        <v>17418.580971290023</v>
      </c>
      <c r="R6" s="6">
        <f>Data!$AJ$504*Data!AJ9/Data!AJ8</f>
        <v>18879.460610536218</v>
      </c>
      <c r="S6" s="6">
        <f>Data!$AL$504*Data!AL9/Data!AL8</f>
        <v>27027.744192097143</v>
      </c>
      <c r="T6" s="6">
        <f>Data!$AN$504*Data!AN9/Data!AN8</f>
        <v>16687.95586070422</v>
      </c>
      <c r="U6" s="6">
        <f>Data!$AP$504*Data!AP9/Data!AP8</f>
        <v>2349.5841206482601</v>
      </c>
      <c r="V6" s="6">
        <f>Data!$AQ$504*Data!AQ9/Data!AQ8</f>
        <v>0.53931537021496323</v>
      </c>
      <c r="W6" s="6">
        <f>Data!$AR$504*Data!AR9/Data!AR8</f>
        <v>0.55312679036458456</v>
      </c>
      <c r="X6" s="6">
        <f>Data!$AS$504*Data!AS9/Data!AS8</f>
        <v>0.35210000000000008</v>
      </c>
      <c r="Y6" s="6">
        <f>Data!$AT$504*Data!AT9/Data!AT8</f>
        <v>0.60447558827484371</v>
      </c>
      <c r="Z6" s="6">
        <f>Data!$AU$504*Data!AU9/Data!AU8</f>
        <v>0.68132067137809171</v>
      </c>
      <c r="AA6" s="6">
        <f>Data!$AV$504*Data!AV9/Data!AV8</f>
        <v>0.48610000000000042</v>
      </c>
      <c r="AB6" s="6">
        <f>Data!$AW$504*Data!AW9/Data!AW8</f>
        <v>0.83426311404543085</v>
      </c>
      <c r="AC6" s="6">
        <f>Data!$AX$504*Data!AX9/Data!AX8</f>
        <v>0.64359999999999928</v>
      </c>
      <c r="AE6" s="42">
        <f>$AJ$3*B6+$AJ$4*Simulace!C6+$AJ$5*Simulace!D6+$AJ$6*Simulace!E6+$AJ$7*Simulace!F6+$AJ$8*Simulace!G6+$AJ$9*Simulace!H6+$AJ$10*Simulace!I6+$AJ$11*Simulace!J6+$AJ$12*Simulace!K6+$AJ$13*Simulace!L6+$AJ$14*Simulace!M6+$AJ$15*Simulace!N6+$AJ$16*Simulace!O6+$AJ$17*Simulace!P6+$AJ$18*Simulace!Q6+$AJ$19*Simulace!R6+$AJ$20*Simulace!S6+$AJ$21*Simulace!T6+$AJ$22*Simulace!U6+$AJ$23*Simulace!V6+$AJ$24*Simulace!W6+$AJ$25*Simulace!X6+$AJ$26*Simulace!Y6+$AJ$27*Simulace!Z6+$AJ$28*Simulace!AA6+$AJ$29*Simulace!AB6+$AJ$30*Simulace!AC6</f>
        <v>48066861561.056076</v>
      </c>
      <c r="AF6" s="42">
        <f>AE6-$AN$12</f>
        <v>-36336707.025672913</v>
      </c>
      <c r="AG6" s="42">
        <f t="shared" si="0"/>
        <v>-114906756.87136886</v>
      </c>
      <c r="AI6" s="7" t="s">
        <v>6</v>
      </c>
      <c r="AJ6" s="36">
        <v>4400000</v>
      </c>
      <c r="AK6" s="46"/>
      <c r="AM6" s="38">
        <v>39799</v>
      </c>
      <c r="AN6" s="41">
        <f>SUM(AO6:BP6)</f>
        <v>46558131099.766197</v>
      </c>
      <c r="AO6" s="42">
        <f>$AJ$3*Data!D498</f>
        <v>2215745279.9999995</v>
      </c>
      <c r="AP6" s="42">
        <f>$AJ$4*Data!F498</f>
        <v>5831718479.999999</v>
      </c>
      <c r="AQ6" s="42">
        <f>$AJ$5*Data!H498</f>
        <v>1502808720</v>
      </c>
      <c r="AR6" s="42">
        <f>$AJ$6*Data!J498</f>
        <v>2982170400</v>
      </c>
      <c r="AS6" s="42">
        <f>$AJ$7*Data!L498</f>
        <v>649336463.99999988</v>
      </c>
      <c r="AT6" s="42">
        <f>$AJ$8*Data!N498</f>
        <v>796375049.99999988</v>
      </c>
      <c r="AU6" s="42">
        <f>$AJ$9*Data!P498</f>
        <v>2620922850.0000005</v>
      </c>
      <c r="AV6" s="42">
        <f>$AJ$10*Data!R498</f>
        <v>2694946800</v>
      </c>
      <c r="AW6" s="42">
        <f>$AJ$11*Data!T498</f>
        <v>1709517810</v>
      </c>
      <c r="AX6" s="42">
        <f>$AJ$12*Data!V498</f>
        <v>2196967500</v>
      </c>
      <c r="AY6" s="42">
        <f>$AJ$13*Data!X498</f>
        <v>1889524000</v>
      </c>
      <c r="AZ6" s="42">
        <f>$AJ$14*Data!Z498</f>
        <v>5321543500</v>
      </c>
      <c r="BA6" s="42">
        <f>$AJ$15*Data!AB498</f>
        <v>1030252931.4805</v>
      </c>
      <c r="BB6" s="42">
        <f>$AJ$16*Data!AD498</f>
        <v>2410192488.5857</v>
      </c>
      <c r="BC6" s="42">
        <f>$AJ$17*Data!AF498</f>
        <v>1074456446.7</v>
      </c>
      <c r="BD6" s="42">
        <f>$AJ$18*Data!AH498</f>
        <v>2312812361.9999995</v>
      </c>
      <c r="BE6" s="42">
        <f>$AJ$19*Data!AJ498</f>
        <v>1761092519.9999998</v>
      </c>
      <c r="BF6" s="42">
        <f>$AJ$20*Data!AL498</f>
        <v>3088414799.9999995</v>
      </c>
      <c r="BG6" s="42">
        <f>$AJ$21*Data!AN498</f>
        <v>3577917555</v>
      </c>
      <c r="BH6" s="42">
        <f>$AJ$22*Data!AP498</f>
        <v>1010842560.0000001</v>
      </c>
      <c r="BI6" s="42">
        <f>$AJ$23*Data!AQ498</f>
        <v>-18251520.000000019</v>
      </c>
      <c r="BJ6" s="42">
        <f>$AJ$24*Data!AR498</f>
        <v>-8444160.0000000205</v>
      </c>
      <c r="BK6" s="42">
        <f>$AJ$25*Data!AS498</f>
        <v>-601551.9999999986</v>
      </c>
      <c r="BL6" s="42">
        <f>$AJ$26*Data!AT498</f>
        <v>-401835.00000000105</v>
      </c>
      <c r="BM6" s="42">
        <f>$AJ$27*Data!AU498</f>
        <v>-14499540.000000015</v>
      </c>
      <c r="BN6" s="42">
        <f>$AJ$28*Data!AV498</f>
        <v>-17428466.999999978</v>
      </c>
      <c r="BO6" s="42">
        <f>$AJ$29*Data!AW498</f>
        <v>-57513408.000000112</v>
      </c>
      <c r="BP6" s="42">
        <f>$AJ$30*Data!AX498</f>
        <v>-2286935.9999999944</v>
      </c>
    </row>
    <row r="7" spans="1:68">
      <c r="A7" s="6">
        <v>6</v>
      </c>
      <c r="B7" s="6">
        <f>Data!$D$504*Data!D10/Data!D9</f>
        <v>615.04459540915923</v>
      </c>
      <c r="C7" s="6">
        <f>Data!$F$504*Data!F10/Data!F9</f>
        <v>845.3265177808355</v>
      </c>
      <c r="D7" s="6">
        <f>Data!$H$504*Data!H10/Data!H9</f>
        <v>781.23288219903668</v>
      </c>
      <c r="E7" s="6">
        <f>Data!$J$504*Data!J10/Data!J9</f>
        <v>692.11336044551524</v>
      </c>
      <c r="F7" s="6">
        <f>Data!$L$504*Data!L10/Data!L9</f>
        <v>467.92886107183227</v>
      </c>
      <c r="G7" s="6">
        <f>Data!$N$504*Data!N10/Data!N9</f>
        <v>300.96222245935519</v>
      </c>
      <c r="H7" s="6">
        <f>Data!$P$504*Data!P10/Data!P9</f>
        <v>586.24039415185234</v>
      </c>
      <c r="I7" s="6">
        <f>Data!$R$504*Data!R10/Data!R9</f>
        <v>750.67824596963487</v>
      </c>
      <c r="J7" s="6">
        <f>Data!$T$504*Data!T10/Data!T9</f>
        <v>1426.2037067576141</v>
      </c>
      <c r="K7" s="6">
        <f>Data!$V$504*Data!V10/Data!V9</f>
        <v>967.13560045513418</v>
      </c>
      <c r="L7" s="6">
        <f>Data!$X$504*Data!X10/Data!X9</f>
        <v>1637.2184625260743</v>
      </c>
      <c r="M7" s="6">
        <f>Data!$Z$504*Data!Z10/Data!Z9</f>
        <v>1117.895853225926</v>
      </c>
      <c r="N7" s="6">
        <f>Data!$AB$504*Data!AB10/Data!AB9</f>
        <v>15137.42221866726</v>
      </c>
      <c r="O7" s="6">
        <f>Data!$AD$504*Data!AD10/Data!AD9</f>
        <v>22044.448368615489</v>
      </c>
      <c r="P7" s="6">
        <f>Data!$AF$504*Data!AF10/Data!AF9</f>
        <v>14574.826964981692</v>
      </c>
      <c r="Q7" s="6">
        <f>Data!$AH$504*Data!AH10/Data!AH9</f>
        <v>17343.97946206959</v>
      </c>
      <c r="R7" s="6">
        <f>Data!$AJ$504*Data!AJ10/Data!AJ9</f>
        <v>18833.972466891897</v>
      </c>
      <c r="S7" s="6">
        <f>Data!$AL$504*Data!AL10/Data!AL9</f>
        <v>26942.902217306339</v>
      </c>
      <c r="T7" s="6">
        <f>Data!$AN$504*Data!AN10/Data!AN9</f>
        <v>16610.779299973587</v>
      </c>
      <c r="U7" s="6">
        <f>Data!$AP$504*Data!AP10/Data!AP9</f>
        <v>2340.7465046041984</v>
      </c>
      <c r="V7" s="6">
        <f>Data!$AQ$504*Data!AQ10/Data!AQ9</f>
        <v>0.52821087118391752</v>
      </c>
      <c r="W7" s="6">
        <f>Data!$AR$504*Data!AR10/Data!AR9</f>
        <v>0.5416412261495176</v>
      </c>
      <c r="X7" s="6">
        <f>Data!$AS$504*Data!AS10/Data!AS9</f>
        <v>0.34430902788021811</v>
      </c>
      <c r="Y7" s="6">
        <f>Data!$AT$504*Data!AT10/Data!AT9</f>
        <v>0.5915156074585487</v>
      </c>
      <c r="Z7" s="6">
        <f>Data!$AU$504*Data!AU10/Data!AU9</f>
        <v>0.66596954314720958</v>
      </c>
      <c r="AA7" s="6">
        <f>Data!$AV$504*Data!AV10/Data!AV9</f>
        <v>0.47269404302261436</v>
      </c>
      <c r="AB7" s="6">
        <f>Data!$AW$504*Data!AW10/Data!AW9</f>
        <v>0.81337021276596089</v>
      </c>
      <c r="AC7" s="6">
        <f>Data!$AX$504*Data!AX10/Data!AX9</f>
        <v>0.61861552795030905</v>
      </c>
      <c r="AE7" s="42">
        <f>$AJ$3*B7+$AJ$4*Simulace!C7+$AJ$5*Simulace!D7+$AJ$6*Simulace!E7+$AJ$7*Simulace!F7+$AJ$8*Simulace!G7+$AJ$9*Simulace!H7+$AJ$10*Simulace!I7+$AJ$11*Simulace!J7+$AJ$12*Simulace!K7+$AJ$13*Simulace!L7+$AJ$14*Simulace!M7+$AJ$15*Simulace!N7+$AJ$16*Simulace!O7+$AJ$17*Simulace!P7+$AJ$18*Simulace!Q7+$AJ$19*Simulace!R7+$AJ$20*Simulace!S7+$AJ$21*Simulace!T7+$AJ$22*Simulace!U7+$AJ$23*Simulace!V7+$AJ$24*Simulace!W7+$AJ$25*Simulace!X7+$AJ$26*Simulace!Y7+$AJ$27*Simulace!Z7+$AJ$28*Simulace!AA7+$AJ$29*Simulace!AB7+$AJ$30*Simulace!AC7</f>
        <v>48480619285.556122</v>
      </c>
      <c r="AF7" s="42">
        <f>AE7-$AN$12</f>
        <v>377421017.47437286</v>
      </c>
      <c r="AG7" s="42">
        <f t="shared" si="0"/>
        <v>1193510052.0372288</v>
      </c>
      <c r="AI7" s="7" t="s">
        <v>7</v>
      </c>
      <c r="AJ7" s="36">
        <v>1400000</v>
      </c>
      <c r="AK7" s="46"/>
      <c r="AM7" s="38">
        <v>39800</v>
      </c>
      <c r="AN7" s="41">
        <f>SUM(AO7:BP7)</f>
        <v>46393330137.400002</v>
      </c>
      <c r="AO7" s="42">
        <f>$AJ$3*Data!D499</f>
        <v>2235804019.9999995</v>
      </c>
      <c r="AP7" s="42">
        <f>$AJ$4*Data!F499</f>
        <v>5813016930</v>
      </c>
      <c r="AQ7" s="42">
        <f>$AJ$5*Data!H499</f>
        <v>1509774270</v>
      </c>
      <c r="AR7" s="42">
        <f>$AJ$6*Data!J499</f>
        <v>2952717041.9999995</v>
      </c>
      <c r="AS7" s="42">
        <f>$AJ$7*Data!L499</f>
        <v>677927981.49999988</v>
      </c>
      <c r="AT7" s="42">
        <f>$AJ$8*Data!N499</f>
        <v>733381950</v>
      </c>
      <c r="AU7" s="42">
        <f>$AJ$9*Data!P499</f>
        <v>2622375000</v>
      </c>
      <c r="AV7" s="42">
        <f>$AJ$10*Data!R499</f>
        <v>2703750000</v>
      </c>
      <c r="AW7" s="42">
        <f>$AJ$11*Data!T499</f>
        <v>1725701250</v>
      </c>
      <c r="AX7" s="42">
        <f>$AJ$12*Data!V499</f>
        <v>2186625000</v>
      </c>
      <c r="AY7" s="42">
        <f>$AJ$13*Data!X499</f>
        <v>1979906250.0000002</v>
      </c>
      <c r="AZ7" s="42">
        <f>$AJ$14*Data!Z499</f>
        <v>5250000000</v>
      </c>
      <c r="BA7" s="42">
        <f>$AJ$15*Data!AB499</f>
        <v>1026906161.4</v>
      </c>
      <c r="BB7" s="42">
        <f>$AJ$16*Data!AD499</f>
        <v>2335503114</v>
      </c>
      <c r="BC7" s="42">
        <f>$AJ$17*Data!AF499</f>
        <v>1068756412.5</v>
      </c>
      <c r="BD7" s="42">
        <f>$AJ$18*Data!AH499</f>
        <v>2332540591.4999995</v>
      </c>
      <c r="BE7" s="42">
        <f>$AJ$19*Data!AJ499</f>
        <v>1802943245</v>
      </c>
      <c r="BF7" s="42">
        <f>$AJ$20*Data!AL499</f>
        <v>3065867399.9999995</v>
      </c>
      <c r="BG7" s="42">
        <f>$AJ$21*Data!AN499</f>
        <v>3535948687.4999995</v>
      </c>
      <c r="BH7" s="42">
        <f>$AJ$22*Data!AP499</f>
        <v>952560000</v>
      </c>
      <c r="BI7" s="42">
        <f>$AJ$23*Data!AQ499</f>
        <v>-17201520.000000019</v>
      </c>
      <c r="BJ7" s="42">
        <f>$AJ$24*Data!AR499</f>
        <v>-7964160.0000000196</v>
      </c>
      <c r="BK7" s="42">
        <f>$AJ$25*Data!AS499</f>
        <v>-758351.9999999993</v>
      </c>
      <c r="BL7" s="42">
        <f>$AJ$26*Data!AT499</f>
        <v>-379960.00000000105</v>
      </c>
      <c r="BM7" s="42">
        <f>$AJ$27*Data!AU499</f>
        <v>-13757040.000000015</v>
      </c>
      <c r="BN7" s="42">
        <f>$AJ$28*Data!AV499</f>
        <v>-21064266.999999993</v>
      </c>
      <c r="BO7" s="42">
        <f>$AJ$29*Data!AW499</f>
        <v>-54876533.000000112</v>
      </c>
      <c r="BP7" s="42">
        <f>$AJ$30*Data!AX499</f>
        <v>-2673335.9999999963</v>
      </c>
    </row>
    <row r="8" spans="1:68">
      <c r="A8" s="6">
        <v>7</v>
      </c>
      <c r="B8" s="6">
        <f>Data!$D$504*Data!D11/Data!D10</f>
        <v>621.3036230911307</v>
      </c>
      <c r="C8" s="6">
        <f>Data!$F$504*Data!F11/Data!F10</f>
        <v>831.81298699909541</v>
      </c>
      <c r="D8" s="6">
        <f>Data!$H$504*Data!H11/Data!H10</f>
        <v>776.05917839017707</v>
      </c>
      <c r="E8" s="6">
        <f>Data!$J$504*Data!J11/Data!J10</f>
        <v>682.9659552622461</v>
      </c>
      <c r="F8" s="6">
        <f>Data!$L$504*Data!L11/Data!L10</f>
        <v>465.29162114371144</v>
      </c>
      <c r="G8" s="6">
        <f>Data!$N$504*Data!N11/Data!N10</f>
        <v>294.79091527048558</v>
      </c>
      <c r="H8" s="6">
        <f>Data!$P$504*Data!P11/Data!P10</f>
        <v>575.78295560270942</v>
      </c>
      <c r="I8" s="6">
        <f>Data!$R$504*Data!R11/Data!R10</f>
        <v>737.94707358644428</v>
      </c>
      <c r="J8" s="6">
        <f>Data!$T$504*Data!T11/Data!T10</f>
        <v>1417.5592694200561</v>
      </c>
      <c r="K8" s="6">
        <f>Data!$V$504*Data!V11/Data!V10</f>
        <v>939.85621111428725</v>
      </c>
      <c r="L8" s="6">
        <f>Data!$X$504*Data!X11/Data!X10</f>
        <v>1605.988362497216</v>
      </c>
      <c r="M8" s="6">
        <f>Data!$Z$504*Data!Z11/Data!Z10</f>
        <v>1093.2212520682372</v>
      </c>
      <c r="N8" s="6">
        <f>Data!$AB$504*Data!AB11/Data!AB10</f>
        <v>15139.815708178221</v>
      </c>
      <c r="O8" s="6">
        <f>Data!$AD$504*Data!AD11/Data!AD10</f>
        <v>22029.624825973002</v>
      </c>
      <c r="P8" s="6">
        <f>Data!$AF$504*Data!AF11/Data!AF10</f>
        <v>14538.250014196941</v>
      </c>
      <c r="Q8" s="6">
        <f>Data!$AH$504*Data!AH11/Data!AH10</f>
        <v>17227.308771349915</v>
      </c>
      <c r="R8" s="6">
        <f>Data!$AJ$504*Data!AJ11/Data!AJ10</f>
        <v>18709.27885277837</v>
      </c>
      <c r="S8" s="6">
        <f>Data!$AL$504*Data!AL11/Data!AL10</f>
        <v>26712.616466953106</v>
      </c>
      <c r="T8" s="6">
        <f>Data!$AN$504*Data!AN11/Data!AN10</f>
        <v>16568.059529524475</v>
      </c>
      <c r="U8" s="6">
        <f>Data!$AP$504*Data!AP11/Data!AP10</f>
        <v>2395.5128922246317</v>
      </c>
      <c r="V8" s="6">
        <f>Data!$AQ$504*Data!AQ11/Data!AQ10</f>
        <v>0.48398942817124346</v>
      </c>
      <c r="W8" s="6">
        <f>Data!$AR$504*Data!AR11/Data!AR10</f>
        <v>0.49593615715162737</v>
      </c>
      <c r="X8" s="6">
        <f>Data!$AS$504*Data!AS11/Data!AS10</f>
        <v>0.31969978880675831</v>
      </c>
      <c r="Y8" s="6">
        <f>Data!$AT$504*Data!AT11/Data!AT10</f>
        <v>0.54009057200708765</v>
      </c>
      <c r="Z8" s="6">
        <f>Data!$AU$504*Data!AU11/Data!AU10</f>
        <v>0.60533653846153768</v>
      </c>
      <c r="AA8" s="6">
        <f>Data!$AV$504*Data!AV11/Data!AV10</f>
        <v>0.43003628285120105</v>
      </c>
      <c r="AB8" s="6">
        <f>Data!$AW$504*Data!AW11/Data!AW10</f>
        <v>0.7317144656851976</v>
      </c>
      <c r="AC8" s="6">
        <f>Data!$AX$504*Data!AX11/Data!AX10</f>
        <v>0.53789294561120071</v>
      </c>
      <c r="AE8" s="42">
        <f>$AJ$3*B8+$AJ$4*Simulace!C8+$AJ$5*Simulace!D8+$AJ$6*Simulace!E8+$AJ$7*Simulace!F8+$AJ$8*Simulace!G8+$AJ$9*Simulace!H8+$AJ$10*Simulace!I8+$AJ$11*Simulace!J8+$AJ$12*Simulace!K8+$AJ$13*Simulace!L8+$AJ$14*Simulace!M8+$AJ$15*Simulace!N8+$AJ$16*Simulace!O8+$AJ$17*Simulace!P8+$AJ$18*Simulace!Q8+$AJ$19*Simulace!R8+$AJ$20*Simulace!S8+$AJ$21*Simulace!T8+$AJ$22*Simulace!U8+$AJ$23*Simulace!V8+$AJ$24*Simulace!W8+$AJ$25*Simulace!X8+$AJ$26*Simulace!Y8+$AJ$27*Simulace!Z8+$AJ$28*Simulace!AA8+$AJ$29*Simulace!AB8+$AJ$30*Simulace!AC8</f>
        <v>47957786213.256561</v>
      </c>
      <c r="AF8" s="42">
        <f>AE8-$AN$12</f>
        <v>-145412054.82518768</v>
      </c>
      <c r="AG8" s="42">
        <f t="shared" si="0"/>
        <v>-459833292.49287063</v>
      </c>
      <c r="AI8" s="7" t="s">
        <v>12</v>
      </c>
      <c r="AJ8" s="36">
        <v>2500000</v>
      </c>
      <c r="AK8" s="46"/>
      <c r="AM8" s="38">
        <v>39801</v>
      </c>
      <c r="AN8" s="41">
        <f>SUM(AO8:BP8)</f>
        <v>47321274524.801804</v>
      </c>
      <c r="AO8" s="42">
        <f>$AJ$3*Data!D500</f>
        <v>2448668620</v>
      </c>
      <c r="AP8" s="42">
        <f>$AJ$4*Data!F500</f>
        <v>5910900554.999999</v>
      </c>
      <c r="AQ8" s="42">
        <f>$AJ$5*Data!H500</f>
        <v>1567573639.9999998</v>
      </c>
      <c r="AR8" s="42">
        <f>$AJ$6*Data!J500</f>
        <v>3073189349.9999995</v>
      </c>
      <c r="AS8" s="42">
        <f>$AJ$7*Data!L500</f>
        <v>681955350.99999988</v>
      </c>
      <c r="AT8" s="42">
        <f>$AJ$8*Data!N500</f>
        <v>783976874.99999988</v>
      </c>
      <c r="AU8" s="42">
        <f>$AJ$9*Data!P500</f>
        <v>2608823700</v>
      </c>
      <c r="AV8" s="42">
        <f>$AJ$10*Data!R500</f>
        <v>2825928000</v>
      </c>
      <c r="AW8" s="42">
        <f>$AJ$11*Data!T500</f>
        <v>1775280780</v>
      </c>
      <c r="AX8" s="42">
        <f>$AJ$12*Data!V500</f>
        <v>2055942000</v>
      </c>
      <c r="AY8" s="42">
        <f>$AJ$13*Data!X500</f>
        <v>1916034750</v>
      </c>
      <c r="AZ8" s="42">
        <f>$AJ$14*Data!Z500</f>
        <v>5272155000</v>
      </c>
      <c r="BA8" s="42">
        <f>$AJ$15*Data!AB500</f>
        <v>1031587089.4854002</v>
      </c>
      <c r="BB8" s="42">
        <f>$AJ$16*Data!AD500</f>
        <v>2335702914.2663999</v>
      </c>
      <c r="BC8" s="42">
        <f>$AJ$17*Data!AF500</f>
        <v>1077306463.8</v>
      </c>
      <c r="BD8" s="42">
        <f>$AJ$18*Data!AH500</f>
        <v>2419571199.5</v>
      </c>
      <c r="BE8" s="42">
        <f>$AJ$19*Data!AJ500</f>
        <v>1875462739.9999998</v>
      </c>
      <c r="BF8" s="42">
        <f>$AJ$20*Data!AL500</f>
        <v>3170117399.9999995</v>
      </c>
      <c r="BG8" s="42">
        <f>$AJ$21*Data!AN500</f>
        <v>3583914648.7499995</v>
      </c>
      <c r="BH8" s="42">
        <f>$AJ$22*Data!AP500</f>
        <v>970277616</v>
      </c>
      <c r="BI8" s="42">
        <f>$AJ$23*Data!AQ500</f>
        <v>-6701520.0000000196</v>
      </c>
      <c r="BJ8" s="42">
        <f>$AJ$24*Data!AR500</f>
        <v>-3164160.00000002</v>
      </c>
      <c r="BK8" s="42">
        <f>$AJ$25*Data!AS500</f>
        <v>-523151.99999999831</v>
      </c>
      <c r="BL8" s="42">
        <f>$AJ$26*Data!AT500</f>
        <v>-161210.00000000105</v>
      </c>
      <c r="BM8" s="42">
        <f>$AJ$27*Data!AU500</f>
        <v>-6332040.0000000149</v>
      </c>
      <c r="BN8" s="42">
        <f>$AJ$28*Data!AV500</f>
        <v>-15610566.99999997</v>
      </c>
      <c r="BO8" s="42">
        <f>$AJ$29*Data!AW500</f>
        <v>-28507783.000000112</v>
      </c>
      <c r="BP8" s="42">
        <f>$AJ$30*Data!AX500</f>
        <v>-2093735.9999999937</v>
      </c>
    </row>
    <row r="9" spans="1:68">
      <c r="A9" s="6">
        <v>8</v>
      </c>
      <c r="B9" s="6">
        <f>Data!$D$504*Data!D12/Data!D11</f>
        <v>603.9146003700871</v>
      </c>
      <c r="C9" s="6">
        <f>Data!$F$504*Data!F12/Data!F11</f>
        <v>829.63484559533595</v>
      </c>
      <c r="D9" s="6">
        <f>Data!$H$504*Data!H12/Data!H11</f>
        <v>773.83997704055014</v>
      </c>
      <c r="E9" s="6">
        <f>Data!$J$504*Data!J12/Data!J11</f>
        <v>687.32687525692609</v>
      </c>
      <c r="F9" s="6">
        <f>Data!$L$504*Data!L12/Data!L11</f>
        <v>466.1254050290965</v>
      </c>
      <c r="G9" s="6">
        <f>Data!$N$504*Data!N12/Data!N11</f>
        <v>295.17205082232215</v>
      </c>
      <c r="H9" s="6">
        <f>Data!$P$504*Data!P12/Data!P11</f>
        <v>571.26959496815209</v>
      </c>
      <c r="I9" s="6">
        <f>Data!$R$504*Data!R12/Data!R11</f>
        <v>735.21061655224878</v>
      </c>
      <c r="J9" s="6">
        <f>Data!$T$504*Data!T12/Data!T11</f>
        <v>1412.833196978313</v>
      </c>
      <c r="K9" s="6">
        <f>Data!$V$504*Data!V12/Data!V11</f>
        <v>930.88653635655078</v>
      </c>
      <c r="L9" s="6">
        <f>Data!$X$504*Data!X12/Data!X11</f>
        <v>1590.2596492049527</v>
      </c>
      <c r="M9" s="6">
        <f>Data!$Z$504*Data!Z12/Data!Z11</f>
        <v>1099.4789228568293</v>
      </c>
      <c r="N9" s="6">
        <f>Data!$AB$504*Data!AB12/Data!AB11</f>
        <v>15190.448120372521</v>
      </c>
      <c r="O9" s="6">
        <f>Data!$AD$504*Data!AD12/Data!AD11</f>
        <v>22095.836027060301</v>
      </c>
      <c r="P9" s="6">
        <f>Data!$AF$504*Data!AF12/Data!AF11</f>
        <v>14607.565261468195</v>
      </c>
      <c r="Q9" s="6">
        <f>Data!$AH$504*Data!AH12/Data!AH11</f>
        <v>17237.459023645923</v>
      </c>
      <c r="R9" s="6">
        <f>Data!$AJ$504*Data!AJ12/Data!AJ11</f>
        <v>18714.610282889556</v>
      </c>
      <c r="S9" s="6">
        <f>Data!$AL$504*Data!AL12/Data!AL11</f>
        <v>26728.763777720211</v>
      </c>
      <c r="T9" s="6">
        <f>Data!$AN$504*Data!AN12/Data!AN11</f>
        <v>16454.708191500707</v>
      </c>
      <c r="U9" s="6">
        <f>Data!$AP$504*Data!AP12/Data!AP11</f>
        <v>2416.6189829580553</v>
      </c>
      <c r="V9" s="6">
        <f>Data!$AQ$504*Data!AQ12/Data!AQ11</f>
        <v>0.48374081273237235</v>
      </c>
      <c r="W9" s="6">
        <f>Data!$AR$504*Data!AR12/Data!AR11</f>
        <v>0.49565871710526455</v>
      </c>
      <c r="X9" s="6">
        <f>Data!$AS$504*Data!AS12/Data!AS11</f>
        <v>0.33747547765409419</v>
      </c>
      <c r="Y9" s="6">
        <f>Data!$AT$504*Data!AT12/Data!AT11</f>
        <v>0.53968933668615104</v>
      </c>
      <c r="Z9" s="6">
        <f>Data!$AU$504*Data!AU12/Data!AU11</f>
        <v>0.60469353109363855</v>
      </c>
      <c r="AA9" s="6">
        <f>Data!$AV$504*Data!AV12/Data!AV11</f>
        <v>0.46012756999358662</v>
      </c>
      <c r="AB9" s="6">
        <f>Data!$AW$504*Data!AW12/Data!AW11</f>
        <v>0.73032059221523682</v>
      </c>
      <c r="AC9" s="6">
        <f>Data!$AX$504*Data!AX12/Data!AX11</f>
        <v>0.59176365979380952</v>
      </c>
      <c r="AE9" s="42">
        <f>$AJ$3*B9+$AJ$4*Simulace!C9+$AJ$5*Simulace!D9+$AJ$6*Simulace!E9+$AJ$7*Simulace!F9+$AJ$8*Simulace!G9+$AJ$9*Simulace!H9+$AJ$10*Simulace!I9+$AJ$11*Simulace!J9+$AJ$12*Simulace!K9+$AJ$13*Simulace!L9+$AJ$14*Simulace!M9+$AJ$15*Simulace!N9+$AJ$16*Simulace!O9+$AJ$17*Simulace!P9+$AJ$18*Simulace!Q9+$AJ$19*Simulace!R9+$AJ$20*Simulace!S9+$AJ$21*Simulace!T9+$AJ$22*Simulace!U9+$AJ$23*Simulace!V9+$AJ$24*Simulace!W9+$AJ$25*Simulace!X9+$AJ$26*Simulace!Y9+$AJ$27*Simulace!Z9+$AJ$28*Simulace!AA9+$AJ$29*Simulace!AB9+$AJ$30*Simulace!AC9</f>
        <v>47842426981.419403</v>
      </c>
      <c r="AF9" s="42">
        <f>AE9-$AN$12</f>
        <v>-260771286.66234589</v>
      </c>
      <c r="AG9" s="42">
        <f t="shared" si="0"/>
        <v>-824631214.22570086</v>
      </c>
      <c r="AI9" s="7" t="s">
        <v>17</v>
      </c>
      <c r="AJ9" s="36">
        <v>4500000</v>
      </c>
      <c r="AK9" s="46"/>
      <c r="AM9" s="38">
        <v>39804</v>
      </c>
      <c r="AN9" s="41">
        <f>SUM(AO9:BP9)</f>
        <v>46516479681.060951</v>
      </c>
      <c r="AO9" s="42">
        <f>$AJ$3*Data!D501</f>
        <v>2404544000</v>
      </c>
      <c r="AP9" s="42">
        <f>$AJ$4*Data!F501</f>
        <v>5872723009.999999</v>
      </c>
      <c r="AQ9" s="42">
        <f>$AJ$5*Data!H501</f>
        <v>1544919520</v>
      </c>
      <c r="AR9" s="42">
        <f>$AJ$6*Data!J501</f>
        <v>2973143514</v>
      </c>
      <c r="AS9" s="42">
        <f>$AJ$7*Data!L501</f>
        <v>645657635</v>
      </c>
      <c r="AT9" s="42">
        <f>$AJ$8*Data!N501</f>
        <v>754707462.49999988</v>
      </c>
      <c r="AU9" s="42">
        <f>$AJ$9*Data!P501</f>
        <v>2481321375</v>
      </c>
      <c r="AV9" s="42">
        <f>$AJ$10*Data!R501</f>
        <v>2629978000</v>
      </c>
      <c r="AW9" s="42">
        <f>$AJ$11*Data!T501</f>
        <v>1743539200.0000002</v>
      </c>
      <c r="AX9" s="42">
        <f>$AJ$12*Data!V501</f>
        <v>2106732875.0000002</v>
      </c>
      <c r="AY9" s="42">
        <f>$AJ$13*Data!X501</f>
        <v>1935810500</v>
      </c>
      <c r="AZ9" s="42">
        <f>$AJ$14*Data!Z501</f>
        <v>5165654000</v>
      </c>
      <c r="BA9" s="42">
        <f>$AJ$15*Data!AB501</f>
        <v>1072747818.5911499</v>
      </c>
      <c r="BB9" s="42">
        <f>$AJ$16*Data!AD501</f>
        <v>2322414375.1198001</v>
      </c>
      <c r="BC9" s="42">
        <f>$AJ$17*Data!AF501</f>
        <v>1066517113.35</v>
      </c>
      <c r="BD9" s="42">
        <f>$AJ$18*Data!AH501</f>
        <v>2378544868</v>
      </c>
      <c r="BE9" s="42">
        <f>$AJ$19*Data!AJ501</f>
        <v>1856195254.9999998</v>
      </c>
      <c r="BF9" s="42">
        <f>$AJ$20*Data!AL501</f>
        <v>3133421399.9999995</v>
      </c>
      <c r="BG9" s="42">
        <f>$AJ$21*Data!AN501</f>
        <v>3581737357.5</v>
      </c>
      <c r="BH9" s="42">
        <f>$AJ$22*Data!AP501</f>
        <v>934532820</v>
      </c>
      <c r="BI9" s="42">
        <f>$AJ$23*Data!AQ501</f>
        <v>-10397520</v>
      </c>
      <c r="BJ9" s="42">
        <f>$AJ$24*Data!AR501</f>
        <v>-4853760.0000000112</v>
      </c>
      <c r="BK9" s="42">
        <f>$AJ$25*Data!AS501</f>
        <v>-819951.99999999895</v>
      </c>
      <c r="BL9" s="42">
        <f>$AJ$26*Data!AT501</f>
        <v>-238210.00000000064</v>
      </c>
      <c r="BM9" s="42">
        <f>$AJ$27*Data!AU501</f>
        <v>-8945640.0000000019</v>
      </c>
      <c r="BN9" s="42">
        <f>$AJ$28*Data!AV501</f>
        <v>-22492616.999999985</v>
      </c>
      <c r="BO9" s="42">
        <f>$AJ$29*Data!AW501</f>
        <v>-37789583.00000006</v>
      </c>
      <c r="BP9" s="42">
        <f>$AJ$30*Data!AX501</f>
        <v>-2825135.9999999953</v>
      </c>
    </row>
    <row r="10" spans="1:68">
      <c r="A10" s="6">
        <v>9</v>
      </c>
      <c r="B10" s="6">
        <f>Data!$D$504*Data!D13/Data!D12</f>
        <v>605.43641048536983</v>
      </c>
      <c r="C10" s="6">
        <f>Data!$F$504*Data!F13/Data!F12</f>
        <v>847.38186582686365</v>
      </c>
      <c r="D10" s="6">
        <f>Data!$H$504*Data!H13/Data!H12</f>
        <v>784.64347841449137</v>
      </c>
      <c r="E10" s="6">
        <f>Data!$J$504*Data!J13/Data!J12</f>
        <v>703.94113882756596</v>
      </c>
      <c r="F10" s="6">
        <f>Data!$L$504*Data!L13/Data!L12</f>
        <v>464.37797089471837</v>
      </c>
      <c r="G10" s="6">
        <f>Data!$N$504*Data!N13/Data!N12</f>
        <v>305.93249324859494</v>
      </c>
      <c r="H10" s="6">
        <f>Data!$P$504*Data!P13/Data!P12</f>
        <v>581.69855549794818</v>
      </c>
      <c r="I10" s="6">
        <f>Data!$R$504*Data!R13/Data!R12</f>
        <v>754.54848696838178</v>
      </c>
      <c r="J10" s="6">
        <f>Data!$T$504*Data!T13/Data!T12</f>
        <v>1400.6122976815927</v>
      </c>
      <c r="K10" s="6">
        <f>Data!$V$504*Data!V13/Data!V12</f>
        <v>955.32203890303265</v>
      </c>
      <c r="L10" s="6">
        <f>Data!$X$504*Data!X13/Data!X12</f>
        <v>1616.0561585119092</v>
      </c>
      <c r="M10" s="6">
        <f>Data!$Z$504*Data!Z13/Data!Z12</f>
        <v>1117.4593488295029</v>
      </c>
      <c r="N10" s="6">
        <f>Data!$AB$504*Data!AB13/Data!AB12</f>
        <v>15224.30818031852</v>
      </c>
      <c r="O10" s="6">
        <f>Data!$AD$504*Data!AD13/Data!AD12</f>
        <v>22132.480162880995</v>
      </c>
      <c r="P10" s="6">
        <f>Data!$AF$504*Data!AF13/Data!AF12</f>
        <v>14637.205443951134</v>
      </c>
      <c r="Q10" s="6">
        <f>Data!$AH$504*Data!AH13/Data!AH12</f>
        <v>17405.357394262235</v>
      </c>
      <c r="R10" s="6">
        <f>Data!$AJ$504*Data!AJ13/Data!AJ12</f>
        <v>18796.616444523475</v>
      </c>
      <c r="S10" s="6">
        <f>Data!$AL$504*Data!AL13/Data!AL12</f>
        <v>27189.561611972538</v>
      </c>
      <c r="T10" s="6">
        <f>Data!$AN$504*Data!AN13/Data!AN12</f>
        <v>16306.781783746492</v>
      </c>
      <c r="U10" s="6">
        <f>Data!$AP$504*Data!AP13/Data!AP12</f>
        <v>2332.3549952610697</v>
      </c>
      <c r="V10" s="6">
        <f>Data!$AQ$504*Data!AQ13/Data!AQ12</f>
        <v>0.544490311757304</v>
      </c>
      <c r="W10" s="6">
        <f>Data!$AR$504*Data!AR13/Data!AR12</f>
        <v>0.55849682539682632</v>
      </c>
      <c r="X10" s="6">
        <f>Data!$AS$504*Data!AS13/Data!AS12</f>
        <v>0.3603394695787836</v>
      </c>
      <c r="Y10" s="6">
        <f>Data!$AT$504*Data!AT13/Data!AT12</f>
        <v>0.61061150558843003</v>
      </c>
      <c r="Z10" s="6">
        <f>Data!$AU$504*Data!AU13/Data!AU12</f>
        <v>0.68873602005399093</v>
      </c>
      <c r="AA10" s="6">
        <f>Data!$AV$504*Data!AV13/Data!AV12</f>
        <v>0.50091677579589178</v>
      </c>
      <c r="AB10" s="6">
        <f>Data!$AW$504*Data!AW13/Data!AW12</f>
        <v>0.84482246489859669</v>
      </c>
      <c r="AC10" s="6">
        <f>Data!$AX$504*Data!AX13/Data!AX12</f>
        <v>0.67404358794674191</v>
      </c>
      <c r="AE10" s="42">
        <f>$AJ$3*B10+$AJ$4*Simulace!C10+$AJ$5*Simulace!D10+$AJ$6*Simulace!E10+$AJ$7*Simulace!F10+$AJ$8*Simulace!G10+$AJ$9*Simulace!H10+$AJ$10*Simulace!I10+$AJ$11*Simulace!J10+$AJ$12*Simulace!K10+$AJ$13*Simulace!L10+$AJ$14*Simulace!M10+$AJ$15*Simulace!N10+$AJ$16*Simulace!O10+$AJ$17*Simulace!P10+$AJ$18*Simulace!Q10+$AJ$19*Simulace!R10+$AJ$20*Simulace!S10+$AJ$21*Simulace!T10+$AJ$22*Simulace!U10+$AJ$23*Simulace!V10+$AJ$24*Simulace!W10+$AJ$25*Simulace!X10+$AJ$26*Simulace!Y10+$AJ$27*Simulace!Z10+$AJ$28*Simulace!AA10+$AJ$29*Simulace!AB10+$AJ$30*Simulace!AC10</f>
        <v>48406715288.629539</v>
      </c>
      <c r="AF10" s="42">
        <f>AE10-$AN$12</f>
        <v>303517020.54779053</v>
      </c>
      <c r="AG10" s="42">
        <f t="shared" si="0"/>
        <v>959805093.55914497</v>
      </c>
      <c r="AI10" s="7" t="s">
        <v>292</v>
      </c>
      <c r="AJ10" s="36">
        <v>4000000</v>
      </c>
      <c r="AK10" s="46"/>
      <c r="AM10" s="38">
        <v>39805</v>
      </c>
      <c r="AN10" s="41">
        <f>SUM(AO10:BP10)</f>
        <v>46759880435.10788</v>
      </c>
      <c r="AO10" s="42">
        <f>$AJ$3*Data!D502</f>
        <v>2394876680.0000005</v>
      </c>
      <c r="AP10" s="42">
        <f>$AJ$4*Data!F502</f>
        <v>5906329659.999999</v>
      </c>
      <c r="AQ10" s="42">
        <f>$AJ$5*Data!H502</f>
        <v>1517107900</v>
      </c>
      <c r="AR10" s="42">
        <f>$AJ$6*Data!J502</f>
        <v>2979350528</v>
      </c>
      <c r="AS10" s="42">
        <f>$AJ$7*Data!L502</f>
        <v>634275796</v>
      </c>
      <c r="AT10" s="42">
        <f>$AJ$8*Data!N502</f>
        <v>776029975</v>
      </c>
      <c r="AU10" s="42">
        <f>$AJ$9*Data!P502</f>
        <v>2524061610.0000005</v>
      </c>
      <c r="AV10" s="42">
        <f>$AJ$10*Data!R502</f>
        <v>2689483019.9999995</v>
      </c>
      <c r="AW10" s="42">
        <f>$AJ$11*Data!T502</f>
        <v>1740275446</v>
      </c>
      <c r="AX10" s="42">
        <f>$AJ$12*Data!V502</f>
        <v>2163405999.9999995</v>
      </c>
      <c r="AY10" s="42">
        <f>$AJ$13*Data!X502</f>
        <v>1994225012.4999998</v>
      </c>
      <c r="AZ10" s="42">
        <f>$AJ$14*Data!Z502</f>
        <v>5197451000</v>
      </c>
      <c r="BA10" s="42">
        <f>$AJ$15*Data!AB502</f>
        <v>1078091228.5085599</v>
      </c>
      <c r="BB10" s="42">
        <f>$AJ$16*Data!AD502</f>
        <v>2335690104.2493196</v>
      </c>
      <c r="BC10" s="42">
        <f>$AJ$17*Data!AF502</f>
        <v>1036481218.8500001</v>
      </c>
      <c r="BD10" s="42">
        <f>$AJ$18*Data!AH502</f>
        <v>2417945033</v>
      </c>
      <c r="BE10" s="42">
        <f>$AJ$19*Data!AJ502</f>
        <v>1870407000</v>
      </c>
      <c r="BF10" s="42">
        <f>$AJ$20*Data!AL502</f>
        <v>3151352400</v>
      </c>
      <c r="BG10" s="42">
        <f>$AJ$21*Data!AN502</f>
        <v>3568226445</v>
      </c>
      <c r="BH10" s="42">
        <f>$AJ$22*Data!AP502</f>
        <v>859083246</v>
      </c>
      <c r="BI10" s="42">
        <f>$AJ$23*Data!AQ502</f>
        <v>-8591519.9999999721</v>
      </c>
      <c r="BJ10" s="42">
        <f>$AJ$24*Data!AR502</f>
        <v>-4028159.9999999981</v>
      </c>
      <c r="BK10" s="42">
        <f>$AJ$25*Data!AS502</f>
        <v>-609392.00000000023</v>
      </c>
      <c r="BL10" s="42">
        <f>$AJ$26*Data!AT502</f>
        <v>-200585.00000000006</v>
      </c>
      <c r="BM10" s="42">
        <f>$AJ$27*Data!AU502</f>
        <v>-7668539.9999999814</v>
      </c>
      <c r="BN10" s="42">
        <f>$AJ$28*Data!AV502</f>
        <v>-17610257.000000015</v>
      </c>
      <c r="BO10" s="42">
        <f>$AJ$29*Data!AW502</f>
        <v>-33254157.999999993</v>
      </c>
      <c r="BP10" s="42">
        <f>$AJ$30*Data!AX502</f>
        <v>-2306255.9999999986</v>
      </c>
    </row>
    <row r="11" spans="1:68">
      <c r="A11" s="6">
        <v>10</v>
      </c>
      <c r="B11" s="6">
        <f>Data!$D$504*Data!D14/Data!D13</f>
        <v>634.00653261774778</v>
      </c>
      <c r="C11" s="6">
        <f>Data!$F$504*Data!F14/Data!F13</f>
        <v>849.42701852419282</v>
      </c>
      <c r="D11" s="6">
        <f>Data!$H$504*Data!H14/Data!H13</f>
        <v>791.84523864521191</v>
      </c>
      <c r="E11" s="6">
        <f>Data!$J$504*Data!J14/Data!J13</f>
        <v>708.09181946990191</v>
      </c>
      <c r="F11" s="6">
        <f>Data!$L$504*Data!L14/Data!L13</f>
        <v>479.87649761172952</v>
      </c>
      <c r="G11" s="6">
        <f>Data!$N$504*Data!N14/Data!N13</f>
        <v>300.71104295489266</v>
      </c>
      <c r="H11" s="6">
        <f>Data!$P$504*Data!P14/Data!P13</f>
        <v>572.53807760134077</v>
      </c>
      <c r="I11" s="6">
        <f>Data!$R$504*Data!R14/Data!R13</f>
        <v>744.33083300551834</v>
      </c>
      <c r="J11" s="6">
        <f>Data!$T$504*Data!T14/Data!T13</f>
        <v>1412.8879242817534</v>
      </c>
      <c r="K11" s="6">
        <f>Data!$V$504*Data!V14/Data!V13</f>
        <v>936.03199632591031</v>
      </c>
      <c r="L11" s="6">
        <f>Data!$X$504*Data!X14/Data!X13</f>
        <v>1631.2408371943914</v>
      </c>
      <c r="M11" s="6">
        <f>Data!$Z$504*Data!Z14/Data!Z13</f>
        <v>1101.8218408541986</v>
      </c>
      <c r="N11" s="6">
        <f>Data!$AB$504*Data!AB14/Data!AB13</f>
        <v>15307.284855762719</v>
      </c>
      <c r="O11" s="6">
        <f>Data!$AD$504*Data!AD14/Data!AD13</f>
        <v>22271.865782944704</v>
      </c>
      <c r="P11" s="6">
        <f>Data!$AF$504*Data!AF14/Data!AF13</f>
        <v>14667.126611133432</v>
      </c>
      <c r="Q11" s="6">
        <f>Data!$AH$504*Data!AH14/Data!AH13</f>
        <v>17595.635775915212</v>
      </c>
      <c r="R11" s="6">
        <f>Data!$AJ$504*Data!AJ14/Data!AJ13</f>
        <v>19123.226619558314</v>
      </c>
      <c r="S11" s="6">
        <f>Data!$AL$504*Data!AL14/Data!AL13</f>
        <v>27112.959125693011</v>
      </c>
      <c r="T11" s="6">
        <f>Data!$AN$504*Data!AN14/Data!AN13</f>
        <v>16524.898296229709</v>
      </c>
      <c r="U11" s="6">
        <f>Data!$AP$504*Data!AP14/Data!AP13</f>
        <v>2303.163089964924</v>
      </c>
      <c r="V11" s="6">
        <f>Data!$AQ$504*Data!AQ14/Data!AQ13</f>
        <v>0.60741051510714694</v>
      </c>
      <c r="W11" s="6">
        <f>Data!$AR$504*Data!AR14/Data!AR13</f>
        <v>0.62356243705941705</v>
      </c>
      <c r="X11" s="6">
        <f>Data!$AS$504*Data!AS14/Data!AS13</f>
        <v>0.45586930894309152</v>
      </c>
      <c r="Y11" s="6">
        <f>Data!$AT$504*Data!AT14/Data!AT13</f>
        <v>0.68396966479283938</v>
      </c>
      <c r="Z11" s="6">
        <f>Data!$AU$504*Data!AU14/Data!AU13</f>
        <v>0.77551424917793133</v>
      </c>
      <c r="AA11" s="6">
        <f>Data!$AV$504*Data!AV14/Data!AV13</f>
        <v>0.6714229623137643</v>
      </c>
      <c r="AB11" s="6">
        <f>Data!$AW$504*Data!AW14/Data!AW13</f>
        <v>0.96256955457660409</v>
      </c>
      <c r="AC11" s="6">
        <f>Data!$AX$504*Data!AX14/Data!AX13</f>
        <v>1.0182617597858874</v>
      </c>
      <c r="AE11" s="42">
        <f>$AJ$3*B11+$AJ$4*Simulace!C11+$AJ$5*Simulace!D11+$AJ$6*Simulace!E11+$AJ$7*Simulace!F11+$AJ$8*Simulace!G11+$AJ$9*Simulace!H11+$AJ$10*Simulace!I11+$AJ$11*Simulace!J11+$AJ$12*Simulace!K11+$AJ$13*Simulace!L11+$AJ$14*Simulace!M11+$AJ$15*Simulace!N11+$AJ$16*Simulace!O11+$AJ$17*Simulace!P11+$AJ$18*Simulace!Q11+$AJ$19*Simulace!R11+$AJ$20*Simulace!S11+$AJ$21*Simulace!T11+$AJ$22*Simulace!U11+$AJ$23*Simulace!V11+$AJ$24*Simulace!W11+$AJ$25*Simulace!X11+$AJ$26*Simulace!Y11+$AJ$27*Simulace!Z11+$AJ$28*Simulace!AA11+$AJ$29*Simulace!AB11+$AJ$30*Simulace!AC11</f>
        <v>48501663423.717064</v>
      </c>
      <c r="AF11" s="42">
        <f>AE11-$AN$12</f>
        <v>398465155.63531494</v>
      </c>
      <c r="AG11" s="42">
        <f t="shared" si="0"/>
        <v>1260057460.0210729</v>
      </c>
      <c r="AI11" s="7" t="s">
        <v>22</v>
      </c>
      <c r="AJ11" s="36">
        <v>1300000</v>
      </c>
      <c r="AK11" s="46"/>
      <c r="AM11" s="38">
        <v>39811</v>
      </c>
      <c r="AN11" s="41">
        <f>SUM(AO11:BP11)</f>
        <v>47843170950.538399</v>
      </c>
      <c r="AO11" s="42">
        <f>$AJ$3*Data!D503</f>
        <v>2424167200</v>
      </c>
      <c r="AP11" s="42">
        <f>$AJ$4*Data!F503</f>
        <v>5937877679.999999</v>
      </c>
      <c r="AQ11" s="42">
        <f>$AJ$5*Data!H503</f>
        <v>1521859440</v>
      </c>
      <c r="AR11" s="42">
        <f>$AJ$6*Data!J503</f>
        <v>2999802255.9999995</v>
      </c>
      <c r="AS11" s="42">
        <f>$AJ$7*Data!L503</f>
        <v>651861223.99999988</v>
      </c>
      <c r="AT11" s="42">
        <f>$AJ$8*Data!N503</f>
        <v>744946200</v>
      </c>
      <c r="AU11" s="42">
        <f>$AJ$9*Data!P503</f>
        <v>2550089249.9999995</v>
      </c>
      <c r="AV11" s="42">
        <f>$AJ$10*Data!R503</f>
        <v>2865890599.9999995</v>
      </c>
      <c r="AW11" s="42">
        <f>$AJ$11*Data!T503</f>
        <v>1797806269.9999995</v>
      </c>
      <c r="AX11" s="42">
        <f>$AJ$12*Data!V503</f>
        <v>2327937499.9999995</v>
      </c>
      <c r="AY11" s="42">
        <f>$AJ$13*Data!X503</f>
        <v>2031956875</v>
      </c>
      <c r="AZ11" s="42">
        <f>$AJ$14*Data!Z503</f>
        <v>5402145250</v>
      </c>
      <c r="BA11" s="42">
        <f>$AJ$15*Data!AB503</f>
        <v>1086573722.9746499</v>
      </c>
      <c r="BB11" s="42">
        <f>$AJ$16*Data!AD503</f>
        <v>2363809892.8137498</v>
      </c>
      <c r="BC11" s="42">
        <f>$AJ$17*Data!AF503</f>
        <v>1045202699.7499999</v>
      </c>
      <c r="BD11" s="42">
        <f>$AJ$18*Data!AH503</f>
        <v>2443880208</v>
      </c>
      <c r="BE11" s="42">
        <f>$AJ$19*Data!AJ503</f>
        <v>1898233280</v>
      </c>
      <c r="BF11" s="42">
        <f>$AJ$20*Data!AL503</f>
        <v>3173870400</v>
      </c>
      <c r="BG11" s="42">
        <f>$AJ$21*Data!AN503</f>
        <v>3756840750</v>
      </c>
      <c r="BH11" s="42">
        <f>$AJ$22*Data!AP503</f>
        <v>875410919.99999988</v>
      </c>
      <c r="BI11" s="42">
        <f>$AJ$23*Data!AQ503</f>
        <v>-6323520.0000000047</v>
      </c>
      <c r="BJ11" s="42">
        <f>$AJ$24*Data!AR503</f>
        <v>-2991360.0000000135</v>
      </c>
      <c r="BK11" s="42">
        <f>$AJ$25*Data!AS503</f>
        <v>-360752.00000000279</v>
      </c>
      <c r="BL11" s="42">
        <f>$AJ$26*Data!AT503</f>
        <v>-153335.00000000076</v>
      </c>
      <c r="BM11" s="42">
        <f>$AJ$27*Data!AU503</f>
        <v>-6064740.0000000047</v>
      </c>
      <c r="BN11" s="42">
        <f>$AJ$28*Data!AV503</f>
        <v>-11844917.000000075</v>
      </c>
      <c r="BO11" s="42">
        <f>$AJ$29*Data!AW503</f>
        <v>-27558508.000000075</v>
      </c>
      <c r="BP11" s="42">
        <f>$AJ$30*Data!AX503</f>
        <v>-1693536.0000000047</v>
      </c>
    </row>
    <row r="12" spans="1:68">
      <c r="A12" s="6">
        <v>11</v>
      </c>
      <c r="B12" s="6">
        <f>Data!$D$504*Data!D15/Data!D14</f>
        <v>606.70781275231627</v>
      </c>
      <c r="C12" s="6">
        <f>Data!$F$504*Data!F15/Data!F14</f>
        <v>836.71599884882414</v>
      </c>
      <c r="D12" s="6">
        <f>Data!$H$504*Data!H15/Data!H14</f>
        <v>779.33282284867755</v>
      </c>
      <c r="E12" s="6">
        <f>Data!$J$504*Data!J15/Data!J14</f>
        <v>681.4155585772894</v>
      </c>
      <c r="F12" s="6">
        <f>Data!$L$504*Data!L15/Data!L14</f>
        <v>472.15970408383498</v>
      </c>
      <c r="G12" s="6">
        <f>Data!$N$504*Data!N15/Data!N14</f>
        <v>298.64920191830583</v>
      </c>
      <c r="H12" s="6">
        <f>Data!$P$504*Data!P15/Data!P14</f>
        <v>572.93381857677673</v>
      </c>
      <c r="I12" s="6">
        <f>Data!$R$504*Data!R15/Data!R14</f>
        <v>729.39586771648578</v>
      </c>
      <c r="J12" s="6">
        <f>Data!$T$504*Data!T15/Data!T14</f>
        <v>1399.3411979668135</v>
      </c>
      <c r="K12" s="6">
        <f>Data!$V$504*Data!V15/Data!V14</f>
        <v>908.39528764475506</v>
      </c>
      <c r="L12" s="6">
        <f>Data!$X$504*Data!X15/Data!X14</f>
        <v>1583.7868136729041</v>
      </c>
      <c r="M12" s="6">
        <f>Data!$Z$504*Data!Z15/Data!Z14</f>
        <v>1087.9605786991883</v>
      </c>
      <c r="N12" s="6">
        <f>Data!$AB$504*Data!AB15/Data!AB14</f>
        <v>15119.432084739879</v>
      </c>
      <c r="O12" s="6">
        <f>Data!$AD$504*Data!AD15/Data!AD14</f>
        <v>22017.398053935001</v>
      </c>
      <c r="P12" s="6">
        <f>Data!$AF$504*Data!AF15/Data!AF14</f>
        <v>14609.288609408446</v>
      </c>
      <c r="Q12" s="6">
        <f>Data!$AH$504*Data!AH15/Data!AH14</f>
        <v>17501.013062192425</v>
      </c>
      <c r="R12" s="6">
        <f>Data!$AJ$504*Data!AJ15/Data!AJ14</f>
        <v>18893.759098719584</v>
      </c>
      <c r="S12" s="6">
        <f>Data!$AL$504*Data!AL15/Data!AL14</f>
        <v>26862.051641405607</v>
      </c>
      <c r="T12" s="6">
        <f>Data!$AN$504*Data!AN15/Data!AN14</f>
        <v>16384.138073099217</v>
      </c>
      <c r="U12" s="6">
        <f>Data!$AP$504*Data!AP15/Data!AP14</f>
        <v>2353.7107294593411</v>
      </c>
      <c r="V12" s="6">
        <f>Data!$AQ$504*Data!AQ15/Data!AQ14</f>
        <v>0.54725561740315742</v>
      </c>
      <c r="W12" s="6">
        <f>Data!$AR$504*Data!AR15/Data!AR14</f>
        <v>0.56130658082975782</v>
      </c>
      <c r="X12" s="6">
        <f>Data!$AS$504*Data!AS15/Data!AS14</f>
        <v>0.33666913919413932</v>
      </c>
      <c r="Y12" s="6">
        <f>Data!$AT$504*Data!AT15/Data!AT14</f>
        <v>0.61356271116604999</v>
      </c>
      <c r="Z12" s="6">
        <f>Data!$AU$504*Data!AU15/Data!AU14</f>
        <v>0.69181447894251402</v>
      </c>
      <c r="AA12" s="6">
        <f>Data!$AV$504*Data!AV15/Data!AV14</f>
        <v>0.46026822652284305</v>
      </c>
      <c r="AB12" s="6">
        <f>Data!$AW$504*Data!AW15/Data!AW14</f>
        <v>0.84772028575279779</v>
      </c>
      <c r="AC12" s="6">
        <f>Data!$AX$504*Data!AX15/Data!AX14</f>
        <v>0.59800769718756552</v>
      </c>
      <c r="AE12" s="42">
        <f>$AJ$3*B12+$AJ$4*Simulace!C12+$AJ$5*Simulace!D12+$AJ$6*Simulace!E12+$AJ$7*Simulace!F12+$AJ$8*Simulace!G12+$AJ$9*Simulace!H12+$AJ$10*Simulace!I12+$AJ$11*Simulace!J12+$AJ$12*Simulace!K12+$AJ$13*Simulace!L12+$AJ$14*Simulace!M12+$AJ$15*Simulace!N12+$AJ$16*Simulace!O12+$AJ$17*Simulace!P12+$AJ$18*Simulace!Q12+$AJ$19*Simulace!R12+$AJ$20*Simulace!S12+$AJ$21*Simulace!T12+$AJ$22*Simulace!U12+$AJ$23*Simulace!V12+$AJ$24*Simulace!W12+$AJ$25*Simulace!X12+$AJ$26*Simulace!Y12+$AJ$27*Simulace!Z12+$AJ$28*Simulace!AA12+$AJ$29*Simulace!AB12+$AJ$30*Simulace!AC12</f>
        <v>47761387225.923454</v>
      </c>
      <c r="AF12" s="42">
        <f>AE12-$AN$12</f>
        <v>-341811042.15829468</v>
      </c>
      <c r="AG12" s="42">
        <f t="shared" si="0"/>
        <v>-1080901422.6160474</v>
      </c>
      <c r="AI12" s="7" t="s">
        <v>23</v>
      </c>
      <c r="AJ12" s="36">
        <v>2500000</v>
      </c>
      <c r="AK12" s="46"/>
      <c r="AM12" s="38">
        <v>39812</v>
      </c>
      <c r="AN12" s="41">
        <f>SUM(AO12:BP12)</f>
        <v>48103198268.081749</v>
      </c>
      <c r="AO12" s="42">
        <f>$AJ$3*Data!D504</f>
        <v>2449891920</v>
      </c>
      <c r="AP12" s="42">
        <f>$AJ$4*Data!F504</f>
        <v>5871090819.999999</v>
      </c>
      <c r="AQ12" s="42">
        <f>$AJ$5*Data!H504</f>
        <v>1558095000</v>
      </c>
      <c r="AR12" s="42">
        <f>$AJ$6*Data!J504</f>
        <v>3026443728</v>
      </c>
      <c r="AS12" s="42">
        <f>$AJ$7*Data!L504</f>
        <v>656911737.99999988</v>
      </c>
      <c r="AT12" s="42">
        <f>$AJ$8*Data!N504</f>
        <v>746941300</v>
      </c>
      <c r="AU12" s="42">
        <f>$AJ$9*Data!P504</f>
        <v>2584285875</v>
      </c>
      <c r="AV12" s="42">
        <f>$AJ$10*Data!R504</f>
        <v>2958328999.9999995</v>
      </c>
      <c r="AW12" s="42">
        <f>$AJ$11*Data!T504</f>
        <v>1823762524.9999998</v>
      </c>
      <c r="AX12" s="42">
        <f>$AJ$12*Data!V504</f>
        <v>2372483125</v>
      </c>
      <c r="AY12" s="42">
        <f>$AJ$13*Data!X504</f>
        <v>2014717187.4999998</v>
      </c>
      <c r="AZ12" s="42">
        <f>$AJ$14*Data!Z504</f>
        <v>5499696249.999999</v>
      </c>
      <c r="BA12" s="42">
        <f>$AJ$15*Data!AB504</f>
        <v>1085196636.1407499</v>
      </c>
      <c r="BB12" s="42">
        <f>$AJ$16*Data!AD504</f>
        <v>2368860694.191</v>
      </c>
      <c r="BC12" s="42">
        <f>$AJ$17*Data!AF504</f>
        <v>1044024121.25</v>
      </c>
      <c r="BD12" s="42">
        <f>$AJ$18*Data!AH504</f>
        <v>2429608356</v>
      </c>
      <c r="BE12" s="42">
        <f>$AJ$19*Data!AJ504</f>
        <v>1880667880.0000002</v>
      </c>
      <c r="BF12" s="42">
        <f>$AJ$20*Data!AL504</f>
        <v>3229506000.0000005</v>
      </c>
      <c r="BG12" s="42">
        <f>$AJ$21*Data!AN504</f>
        <v>3708832679.9999995</v>
      </c>
      <c r="BH12" s="42">
        <f>$AJ$22*Data!AP504</f>
        <v>862943400</v>
      </c>
      <c r="BI12" s="42">
        <f>$AJ$23*Data!AQ504</f>
        <v>-8709119.9999999963</v>
      </c>
      <c r="BJ12" s="42">
        <f>$AJ$24*Data!AR504</f>
        <v>-4081920.0000000093</v>
      </c>
      <c r="BK12" s="42">
        <f>$AJ$25*Data!AS504</f>
        <v>-394352.00000000012</v>
      </c>
      <c r="BL12" s="42">
        <f>$AJ$26*Data!AT504</f>
        <v>-203035.00000000055</v>
      </c>
      <c r="BM12" s="42">
        <f>$AJ$27*Data!AU504</f>
        <v>-7751699.9999999981</v>
      </c>
      <c r="BN12" s="42">
        <f>$AJ$28*Data!AV504</f>
        <v>-12624017.000000011</v>
      </c>
      <c r="BO12" s="42">
        <f>$AJ$29*Data!AW504</f>
        <v>-33549488.000000052</v>
      </c>
      <c r="BP12" s="42">
        <f>$AJ$30*Data!AX504</f>
        <v>-1776335.9999999981</v>
      </c>
    </row>
    <row r="13" spans="1:68">
      <c r="A13" s="6">
        <v>12</v>
      </c>
      <c r="B13" s="6">
        <f>Data!$D$504*Data!D16/Data!D15</f>
        <v>620.31466134330662</v>
      </c>
      <c r="C13" s="6">
        <f>Data!$F$504*Data!F16/Data!F15</f>
        <v>842.74524998115658</v>
      </c>
      <c r="D13" s="6">
        <f>Data!$H$504*Data!H16/Data!H15</f>
        <v>775.95133520772572</v>
      </c>
      <c r="E13" s="6">
        <f>Data!$J$504*Data!J16/Data!J15</f>
        <v>670.16788078210993</v>
      </c>
      <c r="F13" s="6">
        <f>Data!$L$504*Data!L16/Data!L15</f>
        <v>467.03931727966022</v>
      </c>
      <c r="G13" s="6">
        <f>Data!$N$504*Data!N16/Data!N15</f>
        <v>298.21232670376253</v>
      </c>
      <c r="H13" s="6">
        <f>Data!$P$504*Data!P16/Data!P15</f>
        <v>566.90481911686948</v>
      </c>
      <c r="I13" s="6">
        <f>Data!$R$504*Data!R16/Data!R15</f>
        <v>735.3229489619597</v>
      </c>
      <c r="J13" s="6">
        <f>Data!$T$504*Data!T16/Data!T15</f>
        <v>1404.0945800881923</v>
      </c>
      <c r="K13" s="6">
        <f>Data!$V$504*Data!V16/Data!V15</f>
        <v>956.93174257391138</v>
      </c>
      <c r="L13" s="6">
        <f>Data!$X$504*Data!X16/Data!X15</f>
        <v>1659.4335614147781</v>
      </c>
      <c r="M13" s="6">
        <f>Data!$Z$504*Data!Z16/Data!Z15</f>
        <v>1083.2819665327143</v>
      </c>
      <c r="N13" s="6">
        <f>Data!$AB$504*Data!AB16/Data!AB15</f>
        <v>15195.934143328217</v>
      </c>
      <c r="O13" s="6">
        <f>Data!$AD$504*Data!AD16/Data!AD15</f>
        <v>22111.021666226294</v>
      </c>
      <c r="P13" s="6">
        <f>Data!$AF$504*Data!AF16/Data!AF15</f>
        <v>14581.812213864147</v>
      </c>
      <c r="Q13" s="6">
        <f>Data!$AH$504*Data!AH16/Data!AH15</f>
        <v>17251.666100077491</v>
      </c>
      <c r="R13" s="6">
        <f>Data!$AJ$504*Data!AJ16/Data!AJ15</f>
        <v>18734.697477656202</v>
      </c>
      <c r="S13" s="6">
        <f>Data!$AL$504*Data!AL16/Data!AL15</f>
        <v>26973.976813371821</v>
      </c>
      <c r="T13" s="6">
        <f>Data!$AN$504*Data!AN16/Data!AN15</f>
        <v>16323.115478385855</v>
      </c>
      <c r="U13" s="6">
        <f>Data!$AP$504*Data!AP16/Data!AP15</f>
        <v>2388.6137756288745</v>
      </c>
      <c r="V13" s="6">
        <f>Data!$AQ$504*Data!AQ16/Data!AQ15</f>
        <v>0.50877727321639976</v>
      </c>
      <c r="W13" s="6">
        <f>Data!$AR$504*Data!AR16/Data!AR15</f>
        <v>0.52156407477648514</v>
      </c>
      <c r="X13" s="6">
        <f>Data!$AS$504*Data!AS16/Data!AS15</f>
        <v>0.3458374469831707</v>
      </c>
      <c r="Y13" s="6">
        <f>Data!$AT$504*Data!AT16/Data!AT15</f>
        <v>0.56896223496021148</v>
      </c>
      <c r="Z13" s="6">
        <f>Data!$AU$504*Data!AU16/Data!AU15</f>
        <v>0.63944621629457887</v>
      </c>
      <c r="AA13" s="6">
        <f>Data!$AV$504*Data!AV16/Data!AV15</f>
        <v>0.47551313452839583</v>
      </c>
      <c r="AB13" s="6">
        <f>Data!$AW$504*Data!AW16/Data!AW15</f>
        <v>0.77785621443924868</v>
      </c>
      <c r="AC13" s="6">
        <f>Data!$AX$504*Data!AX16/Data!AX15</f>
        <v>0.62455857988165375</v>
      </c>
      <c r="AE13" s="42">
        <f>$AJ$3*B13+$AJ$4*Simulace!C13+$AJ$5*Simulace!D13+$AJ$6*Simulace!E13+$AJ$7*Simulace!F13+$AJ$8*Simulace!G13+$AJ$9*Simulace!H13+$AJ$10*Simulace!I13+$AJ$11*Simulace!J13+$AJ$12*Simulace!K13+$AJ$13*Simulace!L13+$AJ$14*Simulace!M13+$AJ$15*Simulace!N13+$AJ$16*Simulace!O13+$AJ$17*Simulace!P13+$AJ$18*Simulace!Q13+$AJ$19*Simulace!R13+$AJ$20*Simulace!S13+$AJ$21*Simulace!T13+$AJ$22*Simulace!U13+$AJ$23*Simulace!V13+$AJ$24*Simulace!W13+$AJ$25*Simulace!X13+$AJ$26*Simulace!Y13+$AJ$27*Simulace!Z13+$AJ$28*Simulace!AA13+$AJ$29*Simulace!AB13+$AJ$30*Simulace!AC13</f>
        <v>47967811401.552773</v>
      </c>
      <c r="AF13" s="42">
        <f>AE13-$AN$12</f>
        <v>-135386866.52897644</v>
      </c>
      <c r="AG13" s="42">
        <f t="shared" si="0"/>
        <v>-428130863.50478029</v>
      </c>
      <c r="AI13" s="7" t="s">
        <v>24</v>
      </c>
      <c r="AJ13" s="36">
        <v>1250000</v>
      </c>
      <c r="AK13" s="46"/>
      <c r="AM13" s="25" t="s">
        <v>37</v>
      </c>
      <c r="AN13" s="41">
        <f t="shared" ref="AN13:AN76" si="1">SUM(AO13:BP13)</f>
        <v>50588225194.054001</v>
      </c>
      <c r="AO13" s="42">
        <f>$AJ$3*Data!D505</f>
        <v>2611849240</v>
      </c>
      <c r="AP13" s="42">
        <f>$AJ$4*Data!F505</f>
        <v>6230970900</v>
      </c>
      <c r="AQ13" s="42">
        <f>$AJ$5*Data!H505</f>
        <v>1755066500.0000002</v>
      </c>
      <c r="AR13" s="42">
        <f>$AJ$6*Data!J505</f>
        <v>3154620524</v>
      </c>
      <c r="AS13" s="42">
        <f>$AJ$7*Data!L505</f>
        <v>720294806.00000012</v>
      </c>
      <c r="AT13" s="42">
        <f>$AJ$8*Data!N505</f>
        <v>827596275.00000012</v>
      </c>
      <c r="AU13" s="42">
        <f>$AJ$9*Data!P505</f>
        <v>2704256999.9999995</v>
      </c>
      <c r="AV13" s="42">
        <f>$AJ$10*Data!R505</f>
        <v>3136002000</v>
      </c>
      <c r="AW13" s="42">
        <f>$AJ$11*Data!T505</f>
        <v>1956571500</v>
      </c>
      <c r="AX13" s="42">
        <f>$AJ$12*Data!V505</f>
        <v>2427725000</v>
      </c>
      <c r="AY13" s="42">
        <f>$AJ$13*Data!X505</f>
        <v>2113331250</v>
      </c>
      <c r="AZ13" s="42">
        <f>$AJ$14*Data!Z505</f>
        <v>5755255000</v>
      </c>
      <c r="BA13" s="42">
        <f>$AJ$15*Data!AB505</f>
        <v>1088649531.8579998</v>
      </c>
      <c r="BB13" s="42">
        <f>$AJ$16*Data!AD505</f>
        <v>2403364490.1960001</v>
      </c>
      <c r="BC13" s="42">
        <f>$AJ$17*Data!AF505</f>
        <v>1056792055</v>
      </c>
      <c r="BD13" s="42">
        <f>$AJ$18*Data!AH505</f>
        <v>2480170770</v>
      </c>
      <c r="BE13" s="42">
        <f>$AJ$19*Data!AJ505</f>
        <v>1935615330.0000002</v>
      </c>
      <c r="BF13" s="42">
        <f>$AJ$20*Data!AL505</f>
        <v>3362746200.0000005</v>
      </c>
      <c r="BG13" s="42">
        <f>$AJ$21*Data!AN505</f>
        <v>3825851040</v>
      </c>
      <c r="BH13" s="42">
        <f>$AJ$22*Data!AP505</f>
        <v>1060882200</v>
      </c>
      <c r="BI13" s="42">
        <f>$AJ$23*Data!AQ505</f>
        <v>-191519.99999997145</v>
      </c>
      <c r="BJ13" s="42">
        <f>$AJ$24*Data!AR505</f>
        <v>-188159.99999999802</v>
      </c>
      <c r="BK13" s="42">
        <f>$AJ$25*Data!AS505</f>
        <v>-30352.000000000884</v>
      </c>
      <c r="BL13" s="42">
        <f>$AJ$26*Data!AT505</f>
        <v>-25585.000000000058</v>
      </c>
      <c r="BM13" s="42">
        <f>$AJ$27*Data!AU505</f>
        <v>-1728539.9999999811</v>
      </c>
      <c r="BN13" s="42">
        <f>$AJ$28*Data!AV505</f>
        <v>-4183767.0000000293</v>
      </c>
      <c r="BO13" s="42">
        <f>$AJ$29*Data!AW505</f>
        <v>-12159157.999999991</v>
      </c>
      <c r="BP13" s="42">
        <f>$AJ$30*Data!AX505</f>
        <v>-879336</v>
      </c>
    </row>
    <row r="14" spans="1:68">
      <c r="A14" s="6">
        <v>13</v>
      </c>
      <c r="B14" s="6">
        <f>Data!$D$504*Data!D17/Data!D16</f>
        <v>613.33729450428427</v>
      </c>
      <c r="C14" s="6">
        <f>Data!$F$504*Data!F17/Data!F16</f>
        <v>842.64067237786571</v>
      </c>
      <c r="D14" s="6">
        <f>Data!$H$504*Data!H17/Data!H16</f>
        <v>773.77309882792622</v>
      </c>
      <c r="E14" s="6">
        <f>Data!$J$504*Data!J17/Data!J16</f>
        <v>690.59993317545729</v>
      </c>
      <c r="F14" s="6">
        <f>Data!$L$504*Data!L17/Data!L16</f>
        <v>476.90413247742839</v>
      </c>
      <c r="G14" s="6">
        <f>Data!$N$504*Data!N17/Data!N16</f>
        <v>299.92357638080881</v>
      </c>
      <c r="H14" s="6">
        <f>Data!$P$504*Data!P17/Data!P16</f>
        <v>574.44872975015699</v>
      </c>
      <c r="I14" s="6">
        <f>Data!$R$504*Data!R17/Data!R16</f>
        <v>744.81128238149074</v>
      </c>
      <c r="J14" s="6">
        <f>Data!$T$504*Data!T17/Data!T16</f>
        <v>1428.9287842817405</v>
      </c>
      <c r="K14" s="6">
        <f>Data!$V$504*Data!V17/Data!V16</f>
        <v>942.03934419557493</v>
      </c>
      <c r="L14" s="6">
        <f>Data!$X$504*Data!X17/Data!X16</f>
        <v>1637.0495009086642</v>
      </c>
      <c r="M14" s="6">
        <f>Data!$Z$504*Data!Z17/Data!Z16</f>
        <v>1097.9747977953616</v>
      </c>
      <c r="N14" s="6">
        <f>Data!$AB$504*Data!AB17/Data!AB16</f>
        <v>15181.011445256909</v>
      </c>
      <c r="O14" s="6">
        <f>Data!$AD$504*Data!AD17/Data!AD16</f>
        <v>22109.005537512516</v>
      </c>
      <c r="P14" s="6">
        <f>Data!$AF$504*Data!AF17/Data!AF16</f>
        <v>14618.949925357527</v>
      </c>
      <c r="Q14" s="6">
        <f>Data!$AH$504*Data!AH17/Data!AH16</f>
        <v>17419.180101047783</v>
      </c>
      <c r="R14" s="6">
        <f>Data!$AJ$504*Data!AJ17/Data!AJ16</f>
        <v>18878.880996207936</v>
      </c>
      <c r="S14" s="6">
        <f>Data!$AL$504*Data!AL17/Data!AL16</f>
        <v>26708.873535951887</v>
      </c>
      <c r="T14" s="6">
        <f>Data!$AN$504*Data!AN17/Data!AN16</f>
        <v>16647.384543281663</v>
      </c>
      <c r="U14" s="6">
        <f>Data!$AP$504*Data!AP17/Data!AP16</f>
        <v>2403.3142086777389</v>
      </c>
      <c r="V14" s="6">
        <f>Data!$AQ$504*Data!AQ17/Data!AQ16</f>
        <v>0.54156188805438321</v>
      </c>
      <c r="W14" s="6">
        <f>Data!$AR$504*Data!AR17/Data!AR16</f>
        <v>0.55541896742131591</v>
      </c>
      <c r="X14" s="6">
        <f>Data!$AS$504*Data!AS17/Data!AS16</f>
        <v>0.37171833124390719</v>
      </c>
      <c r="Y14" s="6">
        <f>Data!$AT$504*Data!AT17/Data!AT16</f>
        <v>0.6069260043123037</v>
      </c>
      <c r="Z14" s="6">
        <f>Data!$AU$504*Data!AU17/Data!AU16</f>
        <v>0.68396671597633185</v>
      </c>
      <c r="AA14" s="6">
        <f>Data!$AV$504*Data!AV17/Data!AV16</f>
        <v>0.51940022264086583</v>
      </c>
      <c r="AB14" s="6">
        <f>Data!$AW$504*Data!AW17/Data!AW16</f>
        <v>0.83708509015705013</v>
      </c>
      <c r="AC14" s="6">
        <f>Data!$AX$504*Data!AX17/Data!AX16</f>
        <v>0.70397523452157917</v>
      </c>
      <c r="AE14" s="42">
        <f>$AJ$3*B14+$AJ$4*Simulace!C14+$AJ$5*Simulace!D14+$AJ$6*Simulace!E14+$AJ$7*Simulace!F14+$AJ$8*Simulace!G14+$AJ$9*Simulace!H14+$AJ$10*Simulace!I14+$AJ$11*Simulace!J14+$AJ$12*Simulace!K14+$AJ$13*Simulace!L14+$AJ$14*Simulace!M14+$AJ$15*Simulace!N14+$AJ$16*Simulace!O14+$AJ$17*Simulace!P14+$AJ$18*Simulace!Q14+$AJ$19*Simulace!R14+$AJ$20*Simulace!S14+$AJ$21*Simulace!T14+$AJ$22*Simulace!U14+$AJ$23*Simulace!V14+$AJ$24*Simulace!W14+$AJ$25*Simulace!X14+$AJ$26*Simulace!Y14+$AJ$27*Simulace!Z14+$AJ$28*Simulace!AA14+$AJ$29*Simulace!AB14+$AJ$30*Simulace!AC14</f>
        <v>48235683423.780983</v>
      </c>
      <c r="AF14" s="42">
        <f>AE14-$AN$12</f>
        <v>132485155.69923401</v>
      </c>
      <c r="AG14" s="42">
        <f t="shared" si="0"/>
        <v>418954848.17161715</v>
      </c>
      <c r="AI14" s="7" t="s">
        <v>25</v>
      </c>
      <c r="AJ14" s="36">
        <v>5000000</v>
      </c>
      <c r="AK14" s="46"/>
      <c r="AM14" s="25" t="s">
        <v>38</v>
      </c>
      <c r="AN14" s="41">
        <f t="shared" si="1"/>
        <v>49925932077.959099</v>
      </c>
      <c r="AO14" s="42">
        <f>$AJ$3*Data!D506</f>
        <v>2623958520.0000005</v>
      </c>
      <c r="AP14" s="42">
        <f>$AJ$4*Data!F506</f>
        <v>6169638720</v>
      </c>
      <c r="AQ14" s="42">
        <f>$AJ$5*Data!H506</f>
        <v>1791072810.0000002</v>
      </c>
      <c r="AR14" s="42">
        <f>$AJ$6*Data!J506</f>
        <v>3104836548.0000005</v>
      </c>
      <c r="AS14" s="42">
        <f>$AJ$7*Data!L506</f>
        <v>725584272</v>
      </c>
      <c r="AT14" s="42">
        <f>$AJ$8*Data!N506</f>
        <v>806409487.50000012</v>
      </c>
      <c r="AU14" s="42">
        <f>$AJ$9*Data!P506</f>
        <v>2595390525</v>
      </c>
      <c r="AV14" s="42">
        <f>$AJ$10*Data!R506</f>
        <v>3040128000</v>
      </c>
      <c r="AW14" s="42">
        <f>$AJ$11*Data!T506</f>
        <v>1891001840</v>
      </c>
      <c r="AX14" s="42">
        <f>$AJ$12*Data!V506</f>
        <v>2401490000</v>
      </c>
      <c r="AY14" s="42">
        <f>$AJ$13*Data!X506</f>
        <v>2105922000.0000002</v>
      </c>
      <c r="AZ14" s="42">
        <f>$AJ$14*Data!Z506</f>
        <v>5654057500</v>
      </c>
      <c r="BA14" s="42">
        <f>$AJ$15*Data!AB506</f>
        <v>1042354704.0907</v>
      </c>
      <c r="BB14" s="42">
        <f>$AJ$16*Data!AD506</f>
        <v>2321154394.8684001</v>
      </c>
      <c r="BC14" s="42">
        <f>$AJ$17*Data!AF506</f>
        <v>1036756220.5</v>
      </c>
      <c r="BD14" s="42">
        <f>$AJ$18*Data!AH506</f>
        <v>2526510504.0000005</v>
      </c>
      <c r="BE14" s="42">
        <f>$AJ$19*Data!AJ506</f>
        <v>1934994840.0000005</v>
      </c>
      <c r="BF14" s="42">
        <f>$AJ$20*Data!AL506</f>
        <v>3340077300.0000005</v>
      </c>
      <c r="BG14" s="42">
        <f>$AJ$21*Data!AN506</f>
        <v>3749731380.000001</v>
      </c>
      <c r="BH14" s="42">
        <f>$AJ$22*Data!AP506</f>
        <v>1099196280</v>
      </c>
      <c r="BI14" s="42">
        <f>$AJ$23*Data!AQ506</f>
        <v>-132719.99999992942</v>
      </c>
      <c r="BJ14" s="42">
        <f>$AJ$24*Data!AR506</f>
        <v>-161279.99999997881</v>
      </c>
      <c r="BK14" s="42">
        <f>$AJ$25*Data!AS506</f>
        <v>-601551.9999999986</v>
      </c>
      <c r="BL14" s="42">
        <f>$AJ$26*Data!AT506</f>
        <v>-24359.999999999181</v>
      </c>
      <c r="BM14" s="42">
        <f>$AJ$27*Data!AU506</f>
        <v>-1686959.9999999513</v>
      </c>
      <c r="BN14" s="42">
        <f>$AJ$28*Data!AV506</f>
        <v>-17428466.999999978</v>
      </c>
      <c r="BO14" s="42">
        <f>$AJ$29*Data!AW506</f>
        <v>-12011492.999999886</v>
      </c>
      <c r="BP14" s="42">
        <f>$AJ$30*Data!AX506</f>
        <v>-2286935.9999999944</v>
      </c>
    </row>
    <row r="15" spans="1:68">
      <c r="A15" s="6">
        <v>14</v>
      </c>
      <c r="B15" s="6">
        <f>Data!$D$504*Data!D18/Data!D17</f>
        <v>618.83507014842155</v>
      </c>
      <c r="C15" s="6">
        <f>Data!$F$504*Data!F18/Data!F17</f>
        <v>843.65977859104919</v>
      </c>
      <c r="D15" s="6">
        <f>Data!$H$504*Data!H18/Data!H17</f>
        <v>793.79514526975299</v>
      </c>
      <c r="E15" s="6">
        <f>Data!$J$504*Data!J18/Data!J17</f>
        <v>691.66534653634278</v>
      </c>
      <c r="F15" s="6">
        <f>Data!$L$504*Data!L18/Data!L17</f>
        <v>471.30345565532593</v>
      </c>
      <c r="G15" s="6">
        <f>Data!$N$504*Data!N18/Data!N17</f>
        <v>300.18137625864142</v>
      </c>
      <c r="H15" s="6">
        <f>Data!$P$504*Data!P18/Data!P17</f>
        <v>573.61797587209298</v>
      </c>
      <c r="I15" s="6">
        <f>Data!$R$504*Data!R18/Data!R17</f>
        <v>731.75751616379307</v>
      </c>
      <c r="J15" s="6">
        <f>Data!$T$504*Data!T18/Data!T17</f>
        <v>1391.3846344576111</v>
      </c>
      <c r="K15" s="6">
        <f>Data!$V$504*Data!V18/Data!V17</f>
        <v>937.68702757494236</v>
      </c>
      <c r="L15" s="6">
        <f>Data!$X$504*Data!X18/Data!X17</f>
        <v>1593.3455524649614</v>
      </c>
      <c r="M15" s="6">
        <f>Data!$Z$504*Data!Z18/Data!Z17</f>
        <v>1121.0392306302938</v>
      </c>
      <c r="N15" s="6">
        <f>Data!$AB$504*Data!AB18/Data!AB17</f>
        <v>15184.920266305729</v>
      </c>
      <c r="O15" s="6">
        <f>Data!$AD$504*Data!AD18/Data!AD17</f>
        <v>22088.008675461453</v>
      </c>
      <c r="P15" s="6">
        <f>Data!$AF$504*Data!AF18/Data!AF17</f>
        <v>14602.416132085393</v>
      </c>
      <c r="Q15" s="6">
        <f>Data!$AH$504*Data!AH18/Data!AH17</f>
        <v>17443.854725932899</v>
      </c>
      <c r="R15" s="6">
        <f>Data!$AJ$504*Data!AJ18/Data!AJ17</f>
        <v>18831.542736828877</v>
      </c>
      <c r="S15" s="6">
        <f>Data!$AL$504*Data!AL18/Data!AL17</f>
        <v>27236.076518810984</v>
      </c>
      <c r="T15" s="6">
        <f>Data!$AN$504*Data!AN18/Data!AN17</f>
        <v>16500.124756346737</v>
      </c>
      <c r="U15" s="6">
        <f>Data!$AP$504*Data!AP18/Data!AP17</f>
        <v>2313.5299278518924</v>
      </c>
      <c r="V15" s="6">
        <f>Data!$AQ$504*Data!AQ18/Data!AQ17</f>
        <v>0.54410780856423047</v>
      </c>
      <c r="W15" s="6">
        <f>Data!$AR$504*Data!AR18/Data!AR17</f>
        <v>0.55803989431968315</v>
      </c>
      <c r="X15" s="6">
        <f>Data!$AS$504*Data!AS18/Data!AS17</f>
        <v>0.35210000000000002</v>
      </c>
      <c r="Y15" s="6">
        <f>Data!$AT$504*Data!AT18/Data!AT17</f>
        <v>0.60983016432561465</v>
      </c>
      <c r="Z15" s="6">
        <f>Data!$AU$504*Data!AU18/Data!AU17</f>
        <v>0.6873073666384405</v>
      </c>
      <c r="AA15" s="6">
        <f>Data!$AV$504*Data!AV18/Data!AV17</f>
        <v>0.48610000000000037</v>
      </c>
      <c r="AB15" s="6">
        <f>Data!$AW$504*Data!AW18/Data!AW17</f>
        <v>0.84133605108054965</v>
      </c>
      <c r="AC15" s="6">
        <f>Data!$AX$504*Data!AX18/Data!AX17</f>
        <v>0.64359999999999928</v>
      </c>
      <c r="AE15" s="42">
        <f>$AJ$3*B15+$AJ$4*Simulace!C15+$AJ$5*Simulace!D15+$AJ$6*Simulace!E15+$AJ$7*Simulace!F15+$AJ$8*Simulace!G15+$AJ$9*Simulace!H15+$AJ$10*Simulace!I15+$AJ$11*Simulace!J15+$AJ$12*Simulace!K15+$AJ$13*Simulace!L15+$AJ$14*Simulace!M15+$AJ$15*Simulace!N15+$AJ$16*Simulace!O15+$AJ$17*Simulace!P15+$AJ$18*Simulace!Q15+$AJ$19*Simulace!R15+$AJ$20*Simulace!S15+$AJ$21*Simulace!T15+$AJ$22*Simulace!U15+$AJ$23*Simulace!V15+$AJ$24*Simulace!W15+$AJ$25*Simulace!X15+$AJ$26*Simulace!Y15+$AJ$27*Simulace!Z15+$AJ$28*Simulace!AA15+$AJ$29*Simulace!AB15+$AJ$30*Simulace!AC15</f>
        <v>48241542512.389664</v>
      </c>
      <c r="AF15" s="42">
        <f>AE15-$AN$12</f>
        <v>138344244.30791473</v>
      </c>
      <c r="AG15" s="42">
        <f t="shared" si="0"/>
        <v>437482913.18779528</v>
      </c>
      <c r="AI15" s="7" t="s">
        <v>26</v>
      </c>
      <c r="AJ15" s="36">
        <v>71429</v>
      </c>
      <c r="AK15" s="46"/>
      <c r="AM15" s="25" t="s">
        <v>39</v>
      </c>
      <c r="AN15" s="41">
        <f t="shared" si="1"/>
        <v>49369555446.121101</v>
      </c>
      <c r="AO15" s="42">
        <f>$AJ$3*Data!D507</f>
        <v>2567391199.9999995</v>
      </c>
      <c r="AP15" s="42">
        <f>$AJ$4*Data!F507</f>
        <v>6014344490</v>
      </c>
      <c r="AQ15" s="42">
        <f>$AJ$5*Data!H507</f>
        <v>1779878540</v>
      </c>
      <c r="AR15" s="42">
        <f>$AJ$6*Data!J507</f>
        <v>3192789247.9999995</v>
      </c>
      <c r="AS15" s="42">
        <f>$AJ$7*Data!L507</f>
        <v>704341484</v>
      </c>
      <c r="AT15" s="42">
        <f>$AJ$8*Data!N507</f>
        <v>809996549.99999988</v>
      </c>
      <c r="AU15" s="42">
        <f>$AJ$9*Data!P507</f>
        <v>2544490406.25</v>
      </c>
      <c r="AV15" s="42">
        <f>$AJ$10*Data!R507</f>
        <v>2897973000</v>
      </c>
      <c r="AW15" s="42">
        <f>$AJ$11*Data!T507</f>
        <v>1902586790</v>
      </c>
      <c r="AX15" s="42">
        <f>$AJ$12*Data!V507</f>
        <v>2236450937.5000005</v>
      </c>
      <c r="AY15" s="42">
        <f>$AJ$13*Data!X507</f>
        <v>2098498593.7500002</v>
      </c>
      <c r="AZ15" s="42">
        <f>$AJ$14*Data!Z507</f>
        <v>5741414250</v>
      </c>
      <c r="BA15" s="42">
        <f>$AJ$15*Data!AB507</f>
        <v>1085763334.1837749</v>
      </c>
      <c r="BB15" s="42">
        <f>$AJ$16*Data!AD507</f>
        <v>2272335487.8123255</v>
      </c>
      <c r="BC15" s="42">
        <f>$AJ$17*Data!AF507</f>
        <v>1020157906.625</v>
      </c>
      <c r="BD15" s="42">
        <f>$AJ$18*Data!AH507</f>
        <v>2499901096</v>
      </c>
      <c r="BE15" s="42">
        <f>$AJ$19*Data!AJ507</f>
        <v>1917087920</v>
      </c>
      <c r="BF15" s="42">
        <f>$AJ$20*Data!AL507</f>
        <v>3297637199.9999995</v>
      </c>
      <c r="BG15" s="42">
        <f>$AJ$21*Data!AN507</f>
        <v>3737514329.9999995</v>
      </c>
      <c r="BH15" s="42">
        <f>$AJ$22*Data!AP507</f>
        <v>1110110625</v>
      </c>
      <c r="BI15" s="42">
        <f>$AJ$23*Data!AQ507</f>
        <v>-3148320.0000000037</v>
      </c>
      <c r="BJ15" s="42">
        <f>$AJ$24*Data!AR507</f>
        <v>-1539840.0000000128</v>
      </c>
      <c r="BK15" s="42">
        <f>$AJ$25*Data!AS507</f>
        <v>-1074751.9999999979</v>
      </c>
      <c r="BL15" s="42">
        <f>$AJ$26*Data!AT507</f>
        <v>-87185.000000000728</v>
      </c>
      <c r="BM15" s="42">
        <f>$AJ$27*Data!AU507</f>
        <v>-3819420.0000000042</v>
      </c>
      <c r="BN15" s="42">
        <f>$AJ$28*Data!AV507</f>
        <v>-28400791.999999963</v>
      </c>
      <c r="BO15" s="42">
        <f>$AJ$29*Data!AW507</f>
        <v>-19584598.000000075</v>
      </c>
      <c r="BP15" s="42">
        <f>$AJ$30*Data!AX507</f>
        <v>-3453035.999999993</v>
      </c>
    </row>
    <row r="16" spans="1:68">
      <c r="A16" s="6">
        <v>15</v>
      </c>
      <c r="B16" s="6">
        <f>Data!$D$504*Data!D19/Data!D18</f>
        <v>613.53225006489379</v>
      </c>
      <c r="C16" s="6">
        <f>Data!$F$504*Data!F19/Data!F18</f>
        <v>844.60628963425063</v>
      </c>
      <c r="D16" s="6">
        <f>Data!$H$504*Data!H19/Data!H18</f>
        <v>779.76825501687938</v>
      </c>
      <c r="E16" s="6">
        <f>Data!$J$504*Data!J19/Data!J18</f>
        <v>696.25742646842718</v>
      </c>
      <c r="F16" s="6">
        <f>Data!$L$504*Data!L19/Data!L18</f>
        <v>472.97074166684882</v>
      </c>
      <c r="G16" s="6">
        <f>Data!$N$504*Data!N19/Data!N18</f>
        <v>303.38060075136627</v>
      </c>
      <c r="H16" s="6">
        <f>Data!$P$504*Data!P19/Data!P18</f>
        <v>583.22601155991981</v>
      </c>
      <c r="I16" s="6">
        <f>Data!$R$504*Data!R19/Data!R18</f>
        <v>754.81578996226983</v>
      </c>
      <c r="J16" s="6">
        <f>Data!$T$504*Data!T19/Data!T18</f>
        <v>1418.725978056269</v>
      </c>
      <c r="K16" s="6">
        <f>Data!$V$504*Data!V19/Data!V18</f>
        <v>978.97021639402487</v>
      </c>
      <c r="L16" s="6">
        <f>Data!$X$504*Data!X19/Data!X18</f>
        <v>1644.910955649681</v>
      </c>
      <c r="M16" s="6">
        <f>Data!$Z$504*Data!Z19/Data!Z18</f>
        <v>1128.8206281829207</v>
      </c>
      <c r="N16" s="6">
        <f>Data!$AB$504*Data!AB19/Data!AB18</f>
        <v>15247.431998297601</v>
      </c>
      <c r="O16" s="6">
        <f>Data!$AD$504*Data!AD19/Data!AD18</f>
        <v>22181.769630946801</v>
      </c>
      <c r="P16" s="6">
        <f>Data!$AF$504*Data!AF19/Data!AF18</f>
        <v>14646.853609645161</v>
      </c>
      <c r="Q16" s="6">
        <f>Data!$AH$504*Data!AH19/Data!AH18</f>
        <v>17413.213219778896</v>
      </c>
      <c r="R16" s="6">
        <f>Data!$AJ$504*Data!AJ19/Data!AJ18</f>
        <v>18973.984848002357</v>
      </c>
      <c r="S16" s="6">
        <f>Data!$AL$504*Data!AL19/Data!AL18</f>
        <v>27059.007797663329</v>
      </c>
      <c r="T16" s="6">
        <f>Data!$AN$504*Data!AN19/Data!AN18</f>
        <v>16980.127589197058</v>
      </c>
      <c r="U16" s="6">
        <f>Data!$AP$504*Data!AP19/Data!AP18</f>
        <v>2370.3787840081841</v>
      </c>
      <c r="V16" s="6">
        <f>Data!$AQ$504*Data!AQ19/Data!AQ18</f>
        <v>0.55040959952002377</v>
      </c>
      <c r="W16" s="6">
        <f>Data!$AR$504*Data!AR19/Data!AR18</f>
        <v>0.56453485153497862</v>
      </c>
      <c r="X16" s="6">
        <f>Data!$AS$504*Data!AS19/Data!AS18</f>
        <v>0.38717527378282002</v>
      </c>
      <c r="Y16" s="6">
        <f>Data!$AT$504*Data!AT19/Data!AT18</f>
        <v>0.61705952847709622</v>
      </c>
      <c r="Z16" s="6">
        <f>Data!$AU$504*Data!AU19/Data!AU18</f>
        <v>0.69568528938906737</v>
      </c>
      <c r="AA16" s="6">
        <f>Data!$AV$504*Data!AV19/Data!AV18</f>
        <v>0.54492441096329425</v>
      </c>
      <c r="AB16" s="6">
        <f>Data!$AW$504*Data!AW19/Data!AW18</f>
        <v>0.85218787210584479</v>
      </c>
      <c r="AC16" s="6">
        <f>Data!$AX$504*Data!AX19/Data!AX18</f>
        <v>0.74778481989707979</v>
      </c>
      <c r="AE16" s="42">
        <f>$AJ$3*B16+$AJ$4*Simulace!C16+$AJ$5*Simulace!D16+$AJ$6*Simulace!E16+$AJ$7*Simulace!F16+$AJ$8*Simulace!G16+$AJ$9*Simulace!H16+$AJ$10*Simulace!I16+$AJ$11*Simulace!J16+$AJ$12*Simulace!K16+$AJ$13*Simulace!L16+$AJ$14*Simulace!M16+$AJ$15*Simulace!N16+$AJ$16*Simulace!O16+$AJ$17*Simulace!P16+$AJ$18*Simulace!Q16+$AJ$19*Simulace!R16+$AJ$20*Simulace!S16+$AJ$21*Simulace!T16+$AJ$22*Simulace!U16+$AJ$23*Simulace!V16+$AJ$24*Simulace!W16+$AJ$25*Simulace!X16+$AJ$26*Simulace!Y16+$AJ$27*Simulace!Z16+$AJ$28*Simulace!AA16+$AJ$29*Simulace!AB16+$AJ$30*Simulace!AC16</f>
        <v>48739312488.878204</v>
      </c>
      <c r="AF16" s="42">
        <f>AE16-$AN$12</f>
        <v>636114220.79645538</v>
      </c>
      <c r="AG16" s="42">
        <f t="shared" si="0"/>
        <v>2011569789.740047</v>
      </c>
      <c r="AI16" s="7" t="s">
        <v>289</v>
      </c>
      <c r="AJ16" s="36">
        <v>107143</v>
      </c>
      <c r="AK16" s="46"/>
      <c r="AM16" s="25" t="s">
        <v>40</v>
      </c>
      <c r="AN16" s="41">
        <f t="shared" si="1"/>
        <v>49277309025.620003</v>
      </c>
      <c r="AO16" s="42">
        <f>$AJ$3*Data!D508</f>
        <v>2605181160</v>
      </c>
      <c r="AP16" s="42">
        <f>$AJ$4*Data!F508</f>
        <v>6063910055</v>
      </c>
      <c r="AQ16" s="42">
        <f>$AJ$5*Data!H508</f>
        <v>1725990360</v>
      </c>
      <c r="AR16" s="42">
        <f>$AJ$6*Data!J508</f>
        <v>3270358409.9999995</v>
      </c>
      <c r="AS16" s="42">
        <f>$AJ$7*Data!L508</f>
        <v>681025821</v>
      </c>
      <c r="AT16" s="42">
        <f>$AJ$8*Data!N508</f>
        <v>776522137.5</v>
      </c>
      <c r="AU16" s="42">
        <f>$AJ$9*Data!P508</f>
        <v>2605954500</v>
      </c>
      <c r="AV16" s="42">
        <f>$AJ$10*Data!R508</f>
        <v>2875535999.9999995</v>
      </c>
      <c r="AW16" s="42">
        <f>$AJ$11*Data!T508</f>
        <v>1878662500</v>
      </c>
      <c r="AX16" s="42">
        <f>$AJ$12*Data!V508</f>
        <v>2207100000</v>
      </c>
      <c r="AY16" s="42">
        <f>$AJ$13*Data!X508</f>
        <v>2021532812.5</v>
      </c>
      <c r="AZ16" s="42">
        <f>$AJ$14*Data!Z508</f>
        <v>5741087500</v>
      </c>
      <c r="BA16" s="42">
        <f>$AJ$15*Data!AB508</f>
        <v>1096593704.5227499</v>
      </c>
      <c r="BB16" s="42">
        <f>$AJ$16*Data!AD508</f>
        <v>2310504589.59725</v>
      </c>
      <c r="BC16" s="42">
        <f>$AJ$17*Data!AF508</f>
        <v>1032238336.25</v>
      </c>
      <c r="BD16" s="42">
        <f>$AJ$18*Data!AH508</f>
        <v>2507081976</v>
      </c>
      <c r="BE16" s="42">
        <f>$AJ$19*Data!AJ508</f>
        <v>1925157925</v>
      </c>
      <c r="BF16" s="42">
        <f>$AJ$20*Data!AL508</f>
        <v>3308533799.9999995</v>
      </c>
      <c r="BG16" s="42">
        <f>$AJ$21*Data!AN508</f>
        <v>3663536006.25</v>
      </c>
      <c r="BH16" s="42">
        <f>$AJ$22*Data!AP508</f>
        <v>1027720350</v>
      </c>
      <c r="BI16" s="42">
        <f>$AJ$23*Data!AQ508</f>
        <v>-2081519.9999999835</v>
      </c>
      <c r="BJ16" s="42">
        <f>$AJ$24*Data!AR508</f>
        <v>-1052160.0000000035</v>
      </c>
      <c r="BK16" s="42">
        <f>$AJ$25*Data!AS508</f>
        <v>-730352.00000000093</v>
      </c>
      <c r="BL16" s="42">
        <f>$AJ$26*Data!AT508</f>
        <v>-64960.000000000306</v>
      </c>
      <c r="BM16" s="42">
        <f>$AJ$27*Data!AU508</f>
        <v>-3065039.9999999898</v>
      </c>
      <c r="BN16" s="42">
        <f>$AJ$28*Data!AV508</f>
        <v>-20415017.00000003</v>
      </c>
      <c r="BO16" s="42">
        <f>$AJ$29*Data!AW508</f>
        <v>-16905533.000000022</v>
      </c>
      <c r="BP16" s="42">
        <f>$AJ$30*Data!AX508</f>
        <v>-2604336</v>
      </c>
    </row>
    <row r="17" spans="1:68">
      <c r="A17" s="6">
        <v>16</v>
      </c>
      <c r="B17" s="6">
        <f>Data!$D$504*Data!D20/Data!D19</f>
        <v>625.52687767012435</v>
      </c>
      <c r="C17" s="6">
        <f>Data!$F$504*Data!F20/Data!F19</f>
        <v>835.51591552634875</v>
      </c>
      <c r="D17" s="6">
        <f>Data!$H$504*Data!H20/Data!H19</f>
        <v>772.87528140459608</v>
      </c>
      <c r="E17" s="6">
        <f>Data!$J$504*Data!J20/Data!J19</f>
        <v>696.68998399582529</v>
      </c>
      <c r="F17" s="6">
        <f>Data!$L$504*Data!L20/Data!L19</f>
        <v>468.22279557304824</v>
      </c>
      <c r="G17" s="6">
        <f>Data!$N$504*Data!N20/Data!N19</f>
        <v>298.56094746312203</v>
      </c>
      <c r="H17" s="6">
        <f>Data!$P$504*Data!P20/Data!P19</f>
        <v>578.00682217658346</v>
      </c>
      <c r="I17" s="6">
        <f>Data!$R$504*Data!R20/Data!R19</f>
        <v>751.20276536342919</v>
      </c>
      <c r="J17" s="6">
        <f>Data!$T$504*Data!T20/Data!T19</f>
        <v>1419.0631304979909</v>
      </c>
      <c r="K17" s="6">
        <f>Data!$V$504*Data!V20/Data!V19</f>
        <v>951.66952026077752</v>
      </c>
      <c r="L17" s="6">
        <f>Data!$X$504*Data!X20/Data!X19</f>
        <v>1635.7078297452204</v>
      </c>
      <c r="M17" s="6">
        <f>Data!$Z$504*Data!Z20/Data!Z19</f>
        <v>1139.1101853225887</v>
      </c>
      <c r="N17" s="6">
        <f>Data!$AB$504*Data!AB20/Data!AB19</f>
        <v>15179.320519308198</v>
      </c>
      <c r="O17" s="6">
        <f>Data!$AD$504*Data!AD20/Data!AD19</f>
        <v>22091.688645036669</v>
      </c>
      <c r="P17" s="6">
        <f>Data!$AF$504*Data!AF20/Data!AF19</f>
        <v>14654.425510753061</v>
      </c>
      <c r="Q17" s="6">
        <f>Data!$AH$504*Data!AH20/Data!AH19</f>
        <v>17300.122675902192</v>
      </c>
      <c r="R17" s="6">
        <f>Data!$AJ$504*Data!AJ20/Data!AJ19</f>
        <v>18791.337581132637</v>
      </c>
      <c r="S17" s="6">
        <f>Data!$AL$504*Data!AL20/Data!AL19</f>
        <v>26984.629090757233</v>
      </c>
      <c r="T17" s="6">
        <f>Data!$AN$504*Data!AN20/Data!AN19</f>
        <v>16490.114372780554</v>
      </c>
      <c r="U17" s="6">
        <f>Data!$AP$504*Data!AP20/Data!AP19</f>
        <v>2431.4371485171828</v>
      </c>
      <c r="V17" s="6">
        <f>Data!$AQ$504*Data!AQ20/Data!AQ19</f>
        <v>0.51876617065360686</v>
      </c>
      <c r="W17" s="6">
        <f>Data!$AR$504*Data!AR20/Data!AR19</f>
        <v>0.53187775408671045</v>
      </c>
      <c r="X17" s="6">
        <f>Data!$AS$504*Data!AS20/Data!AS19</f>
        <v>0.37406928245740334</v>
      </c>
      <c r="Y17" s="6">
        <f>Data!$AT$504*Data!AT20/Data!AT19</f>
        <v>0.58052201367670753</v>
      </c>
      <c r="Z17" s="6">
        <f>Data!$AU$504*Data!AU20/Data!AU19</f>
        <v>0.65299195777833619</v>
      </c>
      <c r="AA17" s="6">
        <f>Data!$AV$504*Data!AV20/Data!AV19</f>
        <v>0.52224126394052051</v>
      </c>
      <c r="AB17" s="6">
        <f>Data!$AW$504*Data!AW20/Data!AW19</f>
        <v>0.79584587394412087</v>
      </c>
      <c r="AC17" s="6">
        <f>Data!$AX$504*Data!AX20/Data!AX19</f>
        <v>0.70535899612474484</v>
      </c>
      <c r="AE17" s="42">
        <f>$AJ$3*B17+$AJ$4*Simulace!C17+$AJ$5*Simulace!D17+$AJ$6*Simulace!E17+$AJ$7*Simulace!F17+$AJ$8*Simulace!G17+$AJ$9*Simulace!H17+$AJ$10*Simulace!I17+$AJ$11*Simulace!J17+$AJ$12*Simulace!K17+$AJ$13*Simulace!L17+$AJ$14*Simulace!M17+$AJ$15*Simulace!N17+$AJ$16*Simulace!O17+$AJ$17*Simulace!P17+$AJ$18*Simulace!Q17+$AJ$19*Simulace!R17+$AJ$20*Simulace!S17+$AJ$21*Simulace!T17+$AJ$22*Simulace!U17+$AJ$23*Simulace!V17+$AJ$24*Simulace!W17+$AJ$25*Simulace!X17+$AJ$26*Simulace!Y17+$AJ$27*Simulace!Z17+$AJ$28*Simulace!AA17+$AJ$29*Simulace!AB17+$AJ$30*Simulace!AC17</f>
        <v>48486401100.753189</v>
      </c>
      <c r="AF17" s="42">
        <f>AE17-$AN$12</f>
        <v>383202832.67144012</v>
      </c>
      <c r="AG17" s="42">
        <f t="shared" si="0"/>
        <v>1211793757.0701368</v>
      </c>
      <c r="AI17" s="7" t="s">
        <v>293</v>
      </c>
      <c r="AJ17" s="36">
        <v>71429</v>
      </c>
      <c r="AK17" s="46"/>
      <c r="AM17" s="25" t="s">
        <v>41</v>
      </c>
      <c r="AN17" s="41">
        <f t="shared" si="1"/>
        <v>48986517808.697205</v>
      </c>
      <c r="AO17" s="42">
        <f>$AJ$3*Data!D509</f>
        <v>2556019840</v>
      </c>
      <c r="AP17" s="42">
        <f>$AJ$4*Data!F509</f>
        <v>6051438120.000001</v>
      </c>
      <c r="AQ17" s="42">
        <f>$AJ$5*Data!H509</f>
        <v>1711784220.0000002</v>
      </c>
      <c r="AR17" s="42">
        <f>$AJ$6*Data!J509</f>
        <v>3299283504.0000005</v>
      </c>
      <c r="AS17" s="42">
        <f>$AJ$7*Data!L509</f>
        <v>687408057.00000012</v>
      </c>
      <c r="AT17" s="42">
        <f>$AJ$8*Data!N509</f>
        <v>771048150.00000012</v>
      </c>
      <c r="AU17" s="42">
        <f>$AJ$9*Data!P509</f>
        <v>2582502749.9999995</v>
      </c>
      <c r="AV17" s="42">
        <f>$AJ$10*Data!R509</f>
        <v>2703831900</v>
      </c>
      <c r="AW17" s="42">
        <f>$AJ$11*Data!T509</f>
        <v>1807227824.9999998</v>
      </c>
      <c r="AX17" s="42">
        <f>$AJ$12*Data!V509</f>
        <v>2103606375</v>
      </c>
      <c r="AY17" s="42">
        <f>$AJ$13*Data!X509</f>
        <v>2093124374.9999998</v>
      </c>
      <c r="AZ17" s="42">
        <f>$AJ$14*Data!Z509</f>
        <v>5767720500</v>
      </c>
      <c r="BA17" s="42">
        <f>$AJ$15*Data!AB509</f>
        <v>1078772733.3118498</v>
      </c>
      <c r="BB17" s="42">
        <f>$AJ$16*Data!AD509</f>
        <v>2318836747.1353498</v>
      </c>
      <c r="BC17" s="42">
        <f>$AJ$17*Data!AF509</f>
        <v>1029488319.7499999</v>
      </c>
      <c r="BD17" s="42">
        <f>$AJ$18*Data!AH509</f>
        <v>2585638790.0000005</v>
      </c>
      <c r="BE17" s="42">
        <f>$AJ$19*Data!AJ509</f>
        <v>1908033650.0000002</v>
      </c>
      <c r="BF17" s="42">
        <f>$AJ$20*Data!AL509</f>
        <v>3267639000.0000005</v>
      </c>
      <c r="BG17" s="42">
        <f>$AJ$21*Data!AN509</f>
        <v>3691142212.5000005</v>
      </c>
      <c r="BH17" s="42">
        <f>$AJ$22*Data!AP509</f>
        <v>1034510507.9999999</v>
      </c>
      <c r="BI17" s="42">
        <f>$AJ$23*Data!AQ509</f>
        <v>-4962719.9999999534</v>
      </c>
      <c r="BJ17" s="42">
        <f>$AJ$24*Data!AR509</f>
        <v>-2369279.9999999898</v>
      </c>
      <c r="BK17" s="42">
        <f>$AJ$25*Data!AS509</f>
        <v>-808752.00000000116</v>
      </c>
      <c r="BL17" s="42">
        <f>$AJ$26*Data!AT509</f>
        <v>-124984.99999999968</v>
      </c>
      <c r="BM17" s="42">
        <f>$AJ$27*Data!AU509</f>
        <v>-5102459.9999999683</v>
      </c>
      <c r="BN17" s="42">
        <f>$AJ$28*Data!AV509</f>
        <v>-22232917.000000037</v>
      </c>
      <c r="BO17" s="42">
        <f>$AJ$29*Data!AW509</f>
        <v>-24141117.999999944</v>
      </c>
      <c r="BP17" s="42">
        <f>$AJ$30*Data!AX509</f>
        <v>-2797536.0000000009</v>
      </c>
    </row>
    <row r="18" spans="1:68">
      <c r="A18" s="6">
        <v>17</v>
      </c>
      <c r="B18" s="6">
        <f>Data!$D$504*Data!D21/Data!D20</f>
        <v>598.68486581559898</v>
      </c>
      <c r="C18" s="6">
        <f>Data!$F$504*Data!F21/Data!F20</f>
        <v>838.42777966719143</v>
      </c>
      <c r="D18" s="6">
        <f>Data!$H$504*Data!H21/Data!H20</f>
        <v>778.42224226356143</v>
      </c>
      <c r="E18" s="6">
        <f>Data!$J$504*Data!J21/Data!J20</f>
        <v>698.40765089972388</v>
      </c>
      <c r="F18" s="6">
        <f>Data!$L$504*Data!L21/Data!L20</f>
        <v>470.52709230592319</v>
      </c>
      <c r="G18" s="6">
        <f>Data!$N$504*Data!N21/Data!N20</f>
        <v>300.71369324348382</v>
      </c>
      <c r="H18" s="6">
        <f>Data!$P$504*Data!P21/Data!P20</f>
        <v>576.61957121466583</v>
      </c>
      <c r="I18" s="6">
        <f>Data!$R$504*Data!R21/Data!R20</f>
        <v>739.195506556959</v>
      </c>
      <c r="J18" s="6">
        <f>Data!$T$504*Data!T21/Data!T20</f>
        <v>1407.3972845358192</v>
      </c>
      <c r="K18" s="6">
        <f>Data!$V$504*Data!V21/Data!V20</f>
        <v>938.1127898132263</v>
      </c>
      <c r="L18" s="6">
        <f>Data!$X$504*Data!X21/Data!X20</f>
        <v>1597.2242047231668</v>
      </c>
      <c r="M18" s="6">
        <f>Data!$Z$504*Data!Z21/Data!Z20</f>
        <v>1087.9161046172917</v>
      </c>
      <c r="N18" s="6">
        <f>Data!$AB$504*Data!AB21/Data!AB20</f>
        <v>15234.968578333695</v>
      </c>
      <c r="O18" s="6">
        <f>Data!$AD$504*Data!AD21/Data!AD20</f>
        <v>22137.593888606723</v>
      </c>
      <c r="P18" s="6">
        <f>Data!$AF$504*Data!AF21/Data!AF20</f>
        <v>14579.2659814165</v>
      </c>
      <c r="Q18" s="6">
        <f>Data!$AH$504*Data!AH21/Data!AH20</f>
        <v>17357.05876201612</v>
      </c>
      <c r="R18" s="6">
        <f>Data!$AJ$504*Data!AJ21/Data!AJ20</f>
        <v>18819.344994876803</v>
      </c>
      <c r="S18" s="6">
        <f>Data!$AL$504*Data!AL21/Data!AL20</f>
        <v>26886.885738422443</v>
      </c>
      <c r="T18" s="6">
        <f>Data!$AN$504*Data!AN21/Data!AN20</f>
        <v>16452.670163991104</v>
      </c>
      <c r="U18" s="6">
        <f>Data!$AP$504*Data!AP21/Data!AP20</f>
        <v>2317.5930409417947</v>
      </c>
      <c r="V18" s="6">
        <f>Data!$AQ$504*Data!AQ21/Data!AQ20</f>
        <v>0.5219371511928852</v>
      </c>
      <c r="W18" s="6">
        <f>Data!$AR$504*Data!AR21/Data!AR20</f>
        <v>0.53514902935606223</v>
      </c>
      <c r="X18" s="6">
        <f>Data!$AS$504*Data!AS21/Data!AS20</f>
        <v>0.35905928393946179</v>
      </c>
      <c r="Y18" s="6">
        <f>Data!$AT$504*Data!AT21/Data!AT20</f>
        <v>0.58417649995153842</v>
      </c>
      <c r="Z18" s="6">
        <f>Data!$AU$504*Data!AU21/Data!AU20</f>
        <v>0.65725200904068348</v>
      </c>
      <c r="AA18" s="6">
        <f>Data!$AV$504*Data!AV21/Data!AV20</f>
        <v>0.49742120042587101</v>
      </c>
      <c r="AB18" s="6">
        <f>Data!$AW$504*Data!AW21/Data!AW20</f>
        <v>0.80143838121517275</v>
      </c>
      <c r="AC18" s="6">
        <f>Data!$AX$504*Data!AX21/Data!AX20</f>
        <v>0.66256447213335323</v>
      </c>
      <c r="AE18" s="42">
        <f>$AJ$3*B18+$AJ$4*Simulace!C18+$AJ$5*Simulace!D18+$AJ$6*Simulace!E18+$AJ$7*Simulace!F18+$AJ$8*Simulace!G18+$AJ$9*Simulace!H18+$AJ$10*Simulace!I18+$AJ$11*Simulace!J18+$AJ$12*Simulace!K18+$AJ$13*Simulace!L18+$AJ$14*Simulace!M18+$AJ$15*Simulace!N18+$AJ$16*Simulace!O18+$AJ$17*Simulace!P18+$AJ$18*Simulace!Q18+$AJ$19*Simulace!R18+$AJ$20*Simulace!S18+$AJ$21*Simulace!T18+$AJ$22*Simulace!U18+$AJ$23*Simulace!V18+$AJ$24*Simulace!W18+$AJ$25*Simulace!X18+$AJ$26*Simulace!Y18+$AJ$27*Simulace!Z18+$AJ$28*Simulace!AA18+$AJ$29*Simulace!AB18+$AJ$30*Simulace!AC18</f>
        <v>47972843388.115082</v>
      </c>
      <c r="AF18" s="42">
        <f>AE18-$AN$12</f>
        <v>-130354879.96666718</v>
      </c>
      <c r="AG18" s="42">
        <f t="shared" si="0"/>
        <v>-412218324.81252223</v>
      </c>
      <c r="AI18" s="7" t="s">
        <v>294</v>
      </c>
      <c r="AJ18" s="36">
        <v>140000</v>
      </c>
      <c r="AK18" s="46"/>
      <c r="AM18" s="25" t="s">
        <v>42</v>
      </c>
      <c r="AN18" s="41">
        <f t="shared" si="1"/>
        <v>50022606009.531296</v>
      </c>
      <c r="AO18" s="42">
        <f>$AJ$3*Data!D510</f>
        <v>2671550920</v>
      </c>
      <c r="AP18" s="42">
        <f>$AJ$4*Data!F510</f>
        <v>6181872200.000001</v>
      </c>
      <c r="AQ18" s="42">
        <f>$AJ$5*Data!H510</f>
        <v>1760308900.0000002</v>
      </c>
      <c r="AR18" s="42">
        <f>$AJ$6*Data!J510</f>
        <v>3389139160</v>
      </c>
      <c r="AS18" s="42">
        <f>$AJ$7*Data!L510</f>
        <v>687629327</v>
      </c>
      <c r="AT18" s="42">
        <f>$AJ$8*Data!N510</f>
        <v>792040000.00000012</v>
      </c>
      <c r="AU18" s="42">
        <f>$AJ$9*Data!P510</f>
        <v>2681594325</v>
      </c>
      <c r="AV18" s="42">
        <f>$AJ$10*Data!R510</f>
        <v>2587510300.0000005</v>
      </c>
      <c r="AW18" s="42">
        <f>$AJ$11*Data!T510</f>
        <v>1762498530</v>
      </c>
      <c r="AX18" s="42">
        <f>$AJ$12*Data!V510</f>
        <v>2137849875.0000002</v>
      </c>
      <c r="AY18" s="42">
        <f>$AJ$13*Data!X510</f>
        <v>1983815562.5000002</v>
      </c>
      <c r="AZ18" s="42">
        <f>$AJ$14*Data!Z510</f>
        <v>5865946000</v>
      </c>
      <c r="BA18" s="42">
        <f>$AJ$15*Data!AB510</f>
        <v>1185819429.1596</v>
      </c>
      <c r="BB18" s="42">
        <f>$AJ$16*Data!AD510</f>
        <v>2386969457.6217003</v>
      </c>
      <c r="BC18" s="42">
        <f>$AJ$17*Data!AF510</f>
        <v>1045595559.25</v>
      </c>
      <c r="BD18" s="42">
        <f>$AJ$18*Data!AH510</f>
        <v>2688698586</v>
      </c>
      <c r="BE18" s="42">
        <f>$AJ$19*Data!AJ510</f>
        <v>1985842290.0000002</v>
      </c>
      <c r="BF18" s="42">
        <f>$AJ$20*Data!AL510</f>
        <v>3362209800.0000005</v>
      </c>
      <c r="BG18" s="42">
        <f>$AJ$21*Data!AN510</f>
        <v>3799415880</v>
      </c>
      <c r="BH18" s="42">
        <f>$AJ$22*Data!AP510</f>
        <v>1062002376</v>
      </c>
      <c r="BI18" s="42">
        <f>$AJ$23*Data!AQ510</f>
        <v>6662880.0000000494</v>
      </c>
      <c r="BJ18" s="42">
        <f>$AJ$24*Data!AR510</f>
        <v>2945280.0000000116</v>
      </c>
      <c r="BK18" s="42">
        <f>$AJ$25*Data!AS510</f>
        <v>-349551.99999999709</v>
      </c>
      <c r="BL18" s="42">
        <f>$AJ$26*Data!AT510</f>
        <v>117215.00000000038</v>
      </c>
      <c r="BM18" s="42">
        <f>$AJ$27*Data!AU510</f>
        <v>3118500.000000034</v>
      </c>
      <c r="BN18" s="42">
        <f>$AJ$28*Data!AV510</f>
        <v>-11585216.99999994</v>
      </c>
      <c r="BO18" s="42">
        <f>$AJ$29*Data!AW510</f>
        <v>5054362.0000000615</v>
      </c>
      <c r="BP18" s="42">
        <f>$AJ$30*Data!AX510</f>
        <v>-1665935.9999999907</v>
      </c>
    </row>
    <row r="19" spans="1:68">
      <c r="A19" s="6">
        <v>18</v>
      </c>
      <c r="B19" s="6">
        <f>Data!$D$504*Data!D22/Data!D21</f>
        <v>618.96099940818624</v>
      </c>
      <c r="C19" s="6">
        <f>Data!$F$504*Data!F22/Data!F21</f>
        <v>839.85192145905751</v>
      </c>
      <c r="D19" s="6">
        <f>Data!$H$504*Data!H22/Data!H21</f>
        <v>785.82955607557506</v>
      </c>
      <c r="E19" s="6">
        <f>Data!$J$504*Data!J22/Data!J21</f>
        <v>696.02889191731197</v>
      </c>
      <c r="F19" s="6">
        <f>Data!$L$504*Data!L22/Data!L21</f>
        <v>468.18154537723314</v>
      </c>
      <c r="G19" s="6">
        <f>Data!$N$504*Data!N22/Data!N21</f>
        <v>297.54311620092784</v>
      </c>
      <c r="H19" s="6">
        <f>Data!$P$504*Data!P22/Data!P21</f>
        <v>583.61054542576278</v>
      </c>
      <c r="I19" s="6">
        <f>Data!$R$504*Data!R22/Data!R21</f>
        <v>736.55892891450515</v>
      </c>
      <c r="J19" s="6">
        <f>Data!$T$504*Data!T22/Data!T21</f>
        <v>1413.8335811172103</v>
      </c>
      <c r="K19" s="6">
        <f>Data!$V$504*Data!V22/Data!V21</f>
        <v>962.20202406113867</v>
      </c>
      <c r="L19" s="6">
        <f>Data!$X$504*Data!X22/Data!X21</f>
        <v>1633.3638318535452</v>
      </c>
      <c r="M19" s="6">
        <f>Data!$Z$504*Data!Z22/Data!Z21</f>
        <v>1121.0564260886238</v>
      </c>
      <c r="N19" s="6">
        <f>Data!$AB$504*Data!AB22/Data!AB21</f>
        <v>15211.49724317622</v>
      </c>
      <c r="O19" s="6">
        <f>Data!$AD$504*Data!AD22/Data!AD21</f>
        <v>22116.182272786795</v>
      </c>
      <c r="P19" s="6">
        <f>Data!$AF$504*Data!AF22/Data!AF21</f>
        <v>14686.984488325712</v>
      </c>
      <c r="Q19" s="6">
        <f>Data!$AH$504*Data!AH22/Data!AH21</f>
        <v>17354.413249478042</v>
      </c>
      <c r="R19" s="6">
        <f>Data!$AJ$504*Data!AJ22/Data!AJ21</f>
        <v>18793.148187235427</v>
      </c>
      <c r="S19" s="6">
        <f>Data!$AL$504*Data!AL22/Data!AL21</f>
        <v>26936.987534270069</v>
      </c>
      <c r="T19" s="6">
        <f>Data!$AN$504*Data!AN22/Data!AN21</f>
        <v>16661.657826992541</v>
      </c>
      <c r="U19" s="6">
        <f>Data!$AP$504*Data!AP22/Data!AP21</f>
        <v>2488.2161351067889</v>
      </c>
      <c r="V19" s="6">
        <f>Data!$AQ$504*Data!AQ22/Data!AQ21</f>
        <v>0.51464453168816593</v>
      </c>
      <c r="W19" s="6">
        <f>Data!$AR$504*Data!AR22/Data!AR21</f>
        <v>0.52762591112156265</v>
      </c>
      <c r="X19" s="6">
        <f>Data!$AS$504*Data!AS22/Data!AS21</f>
        <v>0.35989931332373593</v>
      </c>
      <c r="Y19" s="6">
        <f>Data!$AT$504*Data!AT22/Data!AT21</f>
        <v>0.57577277058568921</v>
      </c>
      <c r="Z19" s="6">
        <f>Data!$AU$504*Data!AU22/Data!AU21</f>
        <v>0.64745699326851158</v>
      </c>
      <c r="AA19" s="6">
        <f>Data!$AV$504*Data!AV22/Data!AV21</f>
        <v>0.49874403693588487</v>
      </c>
      <c r="AB19" s="6">
        <f>Data!$AW$504*Data!AW22/Data!AW21</f>
        <v>0.78858329396607407</v>
      </c>
      <c r="AC19" s="6">
        <f>Data!$AX$504*Data!AX22/Data!AX21</f>
        <v>0.66465332024861234</v>
      </c>
      <c r="AE19" s="42">
        <f>$AJ$3*B19+$AJ$4*Simulace!C19+$AJ$5*Simulace!D19+$AJ$6*Simulace!E19+$AJ$7*Simulace!F19+$AJ$8*Simulace!G19+$AJ$9*Simulace!H19+$AJ$10*Simulace!I19+$AJ$11*Simulace!J19+$AJ$12*Simulace!K19+$AJ$13*Simulace!L19+$AJ$14*Simulace!M19+$AJ$15*Simulace!N19+$AJ$16*Simulace!O19+$AJ$17*Simulace!P19+$AJ$18*Simulace!Q19+$AJ$19*Simulace!R19+$AJ$20*Simulace!S19+$AJ$21*Simulace!T19+$AJ$22*Simulace!U19+$AJ$23*Simulace!V19+$AJ$24*Simulace!W19+$AJ$25*Simulace!X19+$AJ$26*Simulace!Y19+$AJ$27*Simulace!Z19+$AJ$28*Simulace!AA19+$AJ$29*Simulace!AB19+$AJ$30*Simulace!AC19</f>
        <v>48473427463.84446</v>
      </c>
      <c r="AF19" s="42">
        <f>AE19-$AN$12</f>
        <v>370229195.76271057</v>
      </c>
      <c r="AG19" s="42">
        <f t="shared" si="0"/>
        <v>1170767514.9025254</v>
      </c>
      <c r="AI19" s="7" t="s">
        <v>29</v>
      </c>
      <c r="AJ19" s="36">
        <v>100000</v>
      </c>
      <c r="AK19" s="46"/>
      <c r="AM19" s="25" t="s">
        <v>43</v>
      </c>
      <c r="AN19" s="41">
        <f t="shared" si="1"/>
        <v>50145430345.132454</v>
      </c>
      <c r="AO19" s="42">
        <f>$AJ$3*Data!D511</f>
        <v>2648345400</v>
      </c>
      <c r="AP19" s="42">
        <f>$AJ$4*Data!F511</f>
        <v>6135974950</v>
      </c>
      <c r="AQ19" s="42">
        <f>$AJ$5*Data!H511</f>
        <v>1753536600.0000002</v>
      </c>
      <c r="AR19" s="42">
        <f>$AJ$6*Data!J511</f>
        <v>3392095080.0000005</v>
      </c>
      <c r="AS19" s="42">
        <f>$AJ$7*Data!L511</f>
        <v>703258780</v>
      </c>
      <c r="AT19" s="42">
        <f>$AJ$8*Data!N511</f>
        <v>793280875.00000012</v>
      </c>
      <c r="AU19" s="42">
        <f>$AJ$9*Data!P511</f>
        <v>2684851875</v>
      </c>
      <c r="AV19" s="42">
        <f>$AJ$10*Data!R511</f>
        <v>2627333699.9999995</v>
      </c>
      <c r="AW19" s="42">
        <f>$AJ$11*Data!T511</f>
        <v>1722059299.9999998</v>
      </c>
      <c r="AX19" s="42">
        <f>$AJ$12*Data!V511</f>
        <v>2075480999.9999998</v>
      </c>
      <c r="AY19" s="42">
        <f>$AJ$13*Data!X511</f>
        <v>2013471312.5</v>
      </c>
      <c r="AZ19" s="42">
        <f>$AJ$14*Data!Z511</f>
        <v>5904662999.999999</v>
      </c>
      <c r="BA19" s="42">
        <f>$AJ$15*Data!AB511</f>
        <v>1192048823.6785996</v>
      </c>
      <c r="BB19" s="42">
        <f>$AJ$16*Data!AD511</f>
        <v>2475209759.2038503</v>
      </c>
      <c r="BC19" s="42">
        <f>$AJ$17*Data!AF511</f>
        <v>1053452749.2499999</v>
      </c>
      <c r="BD19" s="42">
        <f>$AJ$18*Data!AH511</f>
        <v>2729688010.0000005</v>
      </c>
      <c r="BE19" s="42">
        <f>$AJ$19*Data!AJ511</f>
        <v>2021137350.0000002</v>
      </c>
      <c r="BF19" s="42">
        <f>$AJ$20*Data!AL511</f>
        <v>3391614000.0000005</v>
      </c>
      <c r="BG19" s="42">
        <f>$AJ$21*Data!AN511</f>
        <v>3702361612.5</v>
      </c>
      <c r="BH19" s="42">
        <f>$AJ$22*Data!AP511</f>
        <v>1096047036</v>
      </c>
      <c r="BI19" s="42">
        <f>$AJ$23*Data!AQ511</f>
        <v>10762080.000000047</v>
      </c>
      <c r="BJ19" s="42">
        <f>$AJ$24*Data!AR511</f>
        <v>4819200.0000000102</v>
      </c>
      <c r="BK19" s="42">
        <f>$AJ$25*Data!AS511</f>
        <v>-125552.00000000183</v>
      </c>
      <c r="BL19" s="42">
        <f>$AJ$26*Data!AT511</f>
        <v>202615.00000000029</v>
      </c>
      <c r="BM19" s="42">
        <f>$AJ$27*Data!AU511</f>
        <v>6017220.0000000307</v>
      </c>
      <c r="BN19" s="42">
        <f>$AJ$28*Data!AV511</f>
        <v>-6391217.0000000512</v>
      </c>
      <c r="BO19" s="42">
        <f>$AJ$29*Data!AW511</f>
        <v>15348722.000000052</v>
      </c>
      <c r="BP19" s="42">
        <f>$AJ$30*Data!AX511</f>
        <v>-1113936.0000000023</v>
      </c>
    </row>
    <row r="20" spans="1:68">
      <c r="A20" s="6">
        <v>19</v>
      </c>
      <c r="B20" s="6">
        <f>Data!$D$504*Data!D23/Data!D22</f>
        <v>604.01061322601595</v>
      </c>
      <c r="C20" s="6">
        <f>Data!$F$504*Data!F23/Data!F22</f>
        <v>831.07958655608536</v>
      </c>
      <c r="D20" s="6">
        <f>Data!$H$504*Data!H23/Data!H22</f>
        <v>768.68533497654505</v>
      </c>
      <c r="E20" s="6">
        <f>Data!$J$504*Data!J23/Data!J22</f>
        <v>691.53060067470915</v>
      </c>
      <c r="F20" s="6">
        <f>Data!$L$504*Data!L23/Data!L22</f>
        <v>466.64597748600625</v>
      </c>
      <c r="G20" s="6">
        <f>Data!$N$504*Data!N23/Data!N22</f>
        <v>297.739701139028</v>
      </c>
      <c r="H20" s="6">
        <f>Data!$P$504*Data!P23/Data!P22</f>
        <v>583.95805206110924</v>
      </c>
      <c r="I20" s="6">
        <f>Data!$R$504*Data!R23/Data!R22</f>
        <v>738.35944749159512</v>
      </c>
      <c r="J20" s="6">
        <f>Data!$T$504*Data!T23/Data!T22</f>
        <v>1399.4940574730695</v>
      </c>
      <c r="K20" s="6">
        <f>Data!$V$504*Data!V23/Data!V22</f>
        <v>949.90836096669307</v>
      </c>
      <c r="L20" s="6">
        <f>Data!$X$504*Data!X23/Data!X22</f>
        <v>1609.4144385405107</v>
      </c>
      <c r="M20" s="6">
        <f>Data!$Z$504*Data!Z23/Data!Z22</f>
        <v>1099.2880608582618</v>
      </c>
      <c r="N20" s="6">
        <f>Data!$AB$504*Data!AB23/Data!AB22</f>
        <v>15134.691871683364</v>
      </c>
      <c r="O20" s="6">
        <f>Data!$AD$504*Data!AD23/Data!AD22</f>
        <v>22017.915386307261</v>
      </c>
      <c r="P20" s="6">
        <f>Data!$AF$504*Data!AF23/Data!AF22</f>
        <v>14559.359682145032</v>
      </c>
      <c r="Q20" s="6">
        <f>Data!$AH$504*Data!AH23/Data!AH22</f>
        <v>17231.43403118179</v>
      </c>
      <c r="R20" s="6">
        <f>Data!$AJ$504*Data!AJ23/Data!AJ22</f>
        <v>18731.551671923262</v>
      </c>
      <c r="S20" s="6">
        <f>Data!$AL$504*Data!AL23/Data!AL22</f>
        <v>26805.042310193468</v>
      </c>
      <c r="T20" s="6">
        <f>Data!$AN$504*Data!AN23/Data!AN22</f>
        <v>16303.551772845003</v>
      </c>
      <c r="U20" s="6">
        <f>Data!$AP$504*Data!AP23/Data!AP22</f>
        <v>2331.2632103342935</v>
      </c>
      <c r="V20" s="6">
        <f>Data!$AQ$504*Data!AQ23/Data!AQ22</f>
        <v>0.49741115766677579</v>
      </c>
      <c r="W20" s="6">
        <f>Data!$AR$504*Data!AR23/Data!AR22</f>
        <v>0.50984722880151645</v>
      </c>
      <c r="X20" s="6">
        <f>Data!$AS$504*Data!AS23/Data!AS22</f>
        <v>0.32634775165239921</v>
      </c>
      <c r="Y20" s="6">
        <f>Data!$AT$504*Data!AT23/Data!AT22</f>
        <v>0.5559104150504276</v>
      </c>
      <c r="Z20" s="6">
        <f>Data!$AU$504*Data!AU23/Data!AU22</f>
        <v>0.62430150753768765</v>
      </c>
      <c r="AA20" s="6">
        <f>Data!$AV$504*Data!AV23/Data!AV22</f>
        <v>0.44450822664469403</v>
      </c>
      <c r="AB20" s="6">
        <f>Data!$AW$504*Data!AW23/Data!AW22</f>
        <v>0.75817991663508943</v>
      </c>
      <c r="AC20" s="6">
        <f>Data!$AX$504*Data!AX23/Data!AX22</f>
        <v>0.57479575546404527</v>
      </c>
      <c r="AE20" s="42">
        <f>$AJ$3*B20+$AJ$4*Simulace!C20+$AJ$5*Simulace!D20+$AJ$6*Simulace!E20+$AJ$7*Simulace!F20+$AJ$8*Simulace!G20+$AJ$9*Simulace!H20+$AJ$10*Simulace!I20+$AJ$11*Simulace!J20+$AJ$12*Simulace!K20+$AJ$13*Simulace!L20+$AJ$14*Simulace!M20+$AJ$15*Simulace!N20+$AJ$16*Simulace!O20+$AJ$17*Simulace!P20+$AJ$18*Simulace!Q20+$AJ$19*Simulace!R20+$AJ$20*Simulace!S20+$AJ$21*Simulace!T20+$AJ$22*Simulace!U20+$AJ$23*Simulace!V20+$AJ$24*Simulace!W20+$AJ$25*Simulace!X20+$AJ$26*Simulace!Y20+$AJ$27*Simulace!Z20+$AJ$28*Simulace!AA20+$AJ$29*Simulace!AB20+$AJ$30*Simulace!AC20</f>
        <v>47919359037.134949</v>
      </c>
      <c r="AF20" s="42">
        <f>AE20-$AN$12</f>
        <v>-183839230.94680023</v>
      </c>
      <c r="AG20" s="42">
        <f t="shared" si="0"/>
        <v>-581350693.08560181</v>
      </c>
      <c r="AI20" s="7" t="s">
        <v>30</v>
      </c>
      <c r="AJ20" s="36">
        <v>120000</v>
      </c>
      <c r="AK20" s="46"/>
      <c r="AM20" s="26" t="s">
        <v>44</v>
      </c>
      <c r="AN20" s="41">
        <f t="shared" si="1"/>
        <v>49573076042.283997</v>
      </c>
      <c r="AO20" s="42">
        <f>$AJ$3*Data!D512</f>
        <v>2741817320</v>
      </c>
      <c r="AP20" s="42">
        <f>$AJ$4*Data!F512</f>
        <v>6199468660.000001</v>
      </c>
      <c r="AQ20" s="42">
        <f>$AJ$5*Data!H512</f>
        <v>1708505480</v>
      </c>
      <c r="AR20" s="42">
        <f>$AJ$6*Data!J512</f>
        <v>3315208820</v>
      </c>
      <c r="AS20" s="42">
        <f>$AJ$7*Data!L512</f>
        <v>697123350</v>
      </c>
      <c r="AT20" s="42">
        <f>$AJ$8*Data!N512</f>
        <v>751444650</v>
      </c>
      <c r="AU20" s="42">
        <f>$AJ$9*Data!P512</f>
        <v>2537649000</v>
      </c>
      <c r="AV20" s="42">
        <f>$AJ$10*Data!R512</f>
        <v>2577474000</v>
      </c>
      <c r="AW20" s="42">
        <f>$AJ$11*Data!T512</f>
        <v>1670526000</v>
      </c>
      <c r="AX20" s="42">
        <f>$AJ$12*Data!V512</f>
        <v>1910936250</v>
      </c>
      <c r="AY20" s="42">
        <f>$AJ$13*Data!X512</f>
        <v>1973328750</v>
      </c>
      <c r="AZ20" s="42">
        <f>$AJ$14*Data!Z512</f>
        <v>5819760000.000001</v>
      </c>
      <c r="BA20" s="42">
        <f>$AJ$15*Data!AB512</f>
        <v>1167258789.2249999</v>
      </c>
      <c r="BB20" s="42">
        <f>$AJ$16*Data!AD512</f>
        <v>2459083243.059</v>
      </c>
      <c r="BC20" s="42">
        <f>$AJ$17*Data!AF512</f>
        <v>1043041972.5</v>
      </c>
      <c r="BD20" s="42">
        <f>$AJ$18*Data!AH512</f>
        <v>2748496827.9999995</v>
      </c>
      <c r="BE20" s="42">
        <f>$AJ$19*Data!AJ512</f>
        <v>2038255890</v>
      </c>
      <c r="BF20" s="42">
        <f>$AJ$20*Data!AL512</f>
        <v>3361884899.9999995</v>
      </c>
      <c r="BG20" s="42">
        <f>$AJ$21*Data!AN512</f>
        <v>3719651017.5</v>
      </c>
      <c r="BH20" s="42">
        <f>$AJ$22*Data!AP512</f>
        <v>1104713640</v>
      </c>
      <c r="BI20" s="42">
        <f>$AJ$23*Data!AQ512</f>
        <v>12005280.000000013</v>
      </c>
      <c r="BJ20" s="42">
        <f>$AJ$24*Data!AR512</f>
        <v>5387519.9999999953</v>
      </c>
      <c r="BK20" s="42">
        <f>$AJ$25*Data!AS512</f>
        <v>-422351.99999999849</v>
      </c>
      <c r="BL20" s="42">
        <f>$AJ$26*Data!AT512</f>
        <v>228514.99999999962</v>
      </c>
      <c r="BM20" s="42">
        <f>$AJ$27*Data!AU512</f>
        <v>6896340.0000000084</v>
      </c>
      <c r="BN20" s="42">
        <f>$AJ$28*Data!AV512</f>
        <v>-13273266.999999974</v>
      </c>
      <c r="BO20" s="42">
        <f>$AJ$29*Data!AW512</f>
        <v>18470781.99999997</v>
      </c>
      <c r="BP20" s="42">
        <f>$AJ$30*Data!AX512</f>
        <v>-1845335.9999999942</v>
      </c>
    </row>
    <row r="21" spans="1:68">
      <c r="A21" s="6">
        <v>20</v>
      </c>
      <c r="B21" s="6">
        <f>Data!$D$504*Data!D24/Data!D23</f>
        <v>605.31326616422746</v>
      </c>
      <c r="C21" s="6">
        <f>Data!$F$504*Data!F24/Data!F23</f>
        <v>836.38518294282449</v>
      </c>
      <c r="D21" s="6">
        <f>Data!$H$504*Data!H24/Data!H23</f>
        <v>783.89293111774225</v>
      </c>
      <c r="E21" s="6">
        <f>Data!$J$504*Data!J24/Data!J23</f>
        <v>689.65180737861556</v>
      </c>
      <c r="F21" s="6">
        <f>Data!$L$504*Data!L24/Data!L23</f>
        <v>470.0549235579266</v>
      </c>
      <c r="G21" s="6">
        <f>Data!$N$504*Data!N24/Data!N23</f>
        <v>290.24987633869654</v>
      </c>
      <c r="H21" s="6">
        <f>Data!$P$504*Data!P24/Data!P23</f>
        <v>574.36058420947484</v>
      </c>
      <c r="I21" s="6">
        <f>Data!$R$504*Data!R24/Data!R23</f>
        <v>749.00215608278893</v>
      </c>
      <c r="J21" s="6">
        <f>Data!$T$504*Data!T24/Data!T23</f>
        <v>1400.0807159379458</v>
      </c>
      <c r="K21" s="6">
        <f>Data!$V$504*Data!V24/Data!V23</f>
        <v>1000.1181887878045</v>
      </c>
      <c r="L21" s="6">
        <f>Data!$X$504*Data!X24/Data!X23</f>
        <v>1615.3082326326444</v>
      </c>
      <c r="M21" s="6">
        <f>Data!$Z$504*Data!Z24/Data!Z23</f>
        <v>1105.3835680532659</v>
      </c>
      <c r="N21" s="6">
        <f>Data!$AB$504*Data!AB24/Data!AB23</f>
        <v>15206.45645618985</v>
      </c>
      <c r="O21" s="6">
        <f>Data!$AD$504*Data!AD24/Data!AD23</f>
        <v>22115.519534744933</v>
      </c>
      <c r="P21" s="6">
        <f>Data!$AF$504*Data!AF24/Data!AF23</f>
        <v>14650.333191956779</v>
      </c>
      <c r="Q21" s="6">
        <f>Data!$AH$504*Data!AH24/Data!AH23</f>
        <v>17386.684528109156</v>
      </c>
      <c r="R21" s="6">
        <f>Data!$AJ$504*Data!AJ24/Data!AJ23</f>
        <v>18722.538675967844</v>
      </c>
      <c r="S21" s="6">
        <f>Data!$AL$504*Data!AL24/Data!AL23</f>
        <v>26931.167363880148</v>
      </c>
      <c r="T21" s="6">
        <f>Data!$AN$504*Data!AN24/Data!AN23</f>
        <v>16680.871322726282</v>
      </c>
      <c r="U21" s="6">
        <f>Data!$AP$504*Data!AP24/Data!AP23</f>
        <v>2486.2503590249135</v>
      </c>
      <c r="V21" s="6">
        <f>Data!$AQ$504*Data!AQ24/Data!AQ23</f>
        <v>0.5133129090819879</v>
      </c>
      <c r="W21" s="6">
        <f>Data!$AR$504*Data!AR24/Data!AR23</f>
        <v>0.52625061728395195</v>
      </c>
      <c r="X21" s="6">
        <f>Data!$AS$504*Data!AS24/Data!AS23</f>
        <v>0.35107094926350346</v>
      </c>
      <c r="Y21" s="6">
        <f>Data!$AT$504*Data!AT24/Data!AT23</f>
        <v>0.57422973082372164</v>
      </c>
      <c r="Z21" s="6">
        <f>Data!$AU$504*Data!AU24/Data!AU23</f>
        <v>0.64564600840336128</v>
      </c>
      <c r="AA21" s="6">
        <f>Data!$AV$504*Data!AV24/Data!AV23</f>
        <v>0.4844154283337973</v>
      </c>
      <c r="AB21" s="6">
        <f>Data!$AW$504*Data!AW24/Data!AW23</f>
        <v>0.78617030602396099</v>
      </c>
      <c r="AC21" s="6">
        <f>Data!$AX$504*Data!AX24/Data!AX23</f>
        <v>0.64074665720872681</v>
      </c>
      <c r="AE21" s="42">
        <f>$AJ$3*B21+$AJ$4*Simulace!C21+$AJ$5*Simulace!D21+$AJ$6*Simulace!E21+$AJ$7*Simulace!F21+$AJ$8*Simulace!G21+$AJ$9*Simulace!H21+$AJ$10*Simulace!I21+$AJ$11*Simulace!J21+$AJ$12*Simulace!K21+$AJ$13*Simulace!L21+$AJ$14*Simulace!M21+$AJ$15*Simulace!N21+$AJ$16*Simulace!O21+$AJ$17*Simulace!P21+$AJ$18*Simulace!Q21+$AJ$19*Simulace!R21+$AJ$20*Simulace!S21+$AJ$21*Simulace!T21+$AJ$22*Simulace!U21+$AJ$23*Simulace!V21+$AJ$24*Simulace!W21+$AJ$25*Simulace!X21+$AJ$26*Simulace!Y21+$AJ$27*Simulace!Z21+$AJ$28*Simulace!AA21+$AJ$29*Simulace!AB21+$AJ$30*Simulace!AC21</f>
        <v>48329082259.433411</v>
      </c>
      <c r="AF21" s="42">
        <f>AE21-$AN$12</f>
        <v>225883991.35166168</v>
      </c>
      <c r="AG21" s="42">
        <f t="shared" si="0"/>
        <v>714307899.64102721</v>
      </c>
      <c r="AI21" s="7" t="s">
        <v>9</v>
      </c>
      <c r="AJ21" s="36">
        <v>225000</v>
      </c>
      <c r="AK21" s="46"/>
      <c r="AM21" s="26" t="s">
        <v>45</v>
      </c>
      <c r="AN21" s="41">
        <f t="shared" si="1"/>
        <v>49475374635.919998</v>
      </c>
      <c r="AO21" s="42">
        <f>$AJ$3*Data!D513</f>
        <v>2675521440</v>
      </c>
      <c r="AP21" s="42">
        <f>$AJ$4*Data!F513</f>
        <v>6151472459.999999</v>
      </c>
      <c r="AQ21" s="42">
        <f>$AJ$5*Data!H513</f>
        <v>1699005600.0000002</v>
      </c>
      <c r="AR21" s="42">
        <f>$AJ$6*Data!J513</f>
        <v>3315947579.9999995</v>
      </c>
      <c r="AS21" s="42">
        <f>$AJ$7*Data!L513</f>
        <v>673313445</v>
      </c>
      <c r="AT21" s="42">
        <f>$AJ$8*Data!N513</f>
        <v>727335224.99999988</v>
      </c>
      <c r="AU21" s="42">
        <f>$AJ$9*Data!P513</f>
        <v>2452663125</v>
      </c>
      <c r="AV21" s="42">
        <f>$AJ$10*Data!R513</f>
        <v>2398431000</v>
      </c>
      <c r="AW21" s="42">
        <f>$AJ$11*Data!T513</f>
        <v>1509567150</v>
      </c>
      <c r="AX21" s="42">
        <f>$AJ$12*Data!V513</f>
        <v>1850951250</v>
      </c>
      <c r="AY21" s="42">
        <f>$AJ$13*Data!X513</f>
        <v>1902536250</v>
      </c>
      <c r="AZ21" s="42">
        <f>$AJ$14*Data!Z513</f>
        <v>5895622499.999999</v>
      </c>
      <c r="BA21" s="42">
        <f>$AJ$15*Data!AB513</f>
        <v>1193094515.6669998</v>
      </c>
      <c r="BB21" s="42">
        <f>$AJ$16*Data!AD513</f>
        <v>2518960965.7529998</v>
      </c>
      <c r="BC21" s="42">
        <f>$AJ$17*Data!AF513</f>
        <v>1066613542.5</v>
      </c>
      <c r="BD21" s="42">
        <f>$AJ$18*Data!AH513</f>
        <v>2812328505</v>
      </c>
      <c r="BE21" s="42">
        <f>$AJ$19*Data!AJ513</f>
        <v>2089941839.9999998</v>
      </c>
      <c r="BF21" s="42">
        <f>$AJ$20*Data!AL513</f>
        <v>3513477600.0000005</v>
      </c>
      <c r="BG21" s="42">
        <f>$AJ$21*Data!AN513</f>
        <v>3767091300</v>
      </c>
      <c r="BH21" s="42">
        <f>$AJ$22*Data!AP513</f>
        <v>1176691860</v>
      </c>
      <c r="BI21" s="42">
        <f>$AJ$23*Data!AQ513</f>
        <v>20405280.000000015</v>
      </c>
      <c r="BJ21" s="42">
        <f>$AJ$24*Data!AR513</f>
        <v>9227519.9999999944</v>
      </c>
      <c r="BK21" s="42">
        <f>$AJ$25*Data!AS513</f>
        <v>249647.99999999913</v>
      </c>
      <c r="BL21" s="42">
        <f>$AJ$26*Data!AT513</f>
        <v>403514.99999999965</v>
      </c>
      <c r="BM21" s="42">
        <f>$AJ$27*Data!AU513</f>
        <v>12836340.000000007</v>
      </c>
      <c r="BN21" s="42">
        <f>$AJ$28*Data!AV513</f>
        <v>2308732.9999999707</v>
      </c>
      <c r="BO21" s="42">
        <f>$AJ$29*Data!AW513</f>
        <v>39565781.99999997</v>
      </c>
      <c r="BP21" s="42">
        <f>$AJ$30*Data!AX513</f>
        <v>-189335.99999999997</v>
      </c>
    </row>
    <row r="22" spans="1:68">
      <c r="A22" s="6">
        <v>21</v>
      </c>
      <c r="B22" s="6">
        <f>Data!$D$504*Data!D25/Data!D24</f>
        <v>614.43102564470064</v>
      </c>
      <c r="C22" s="6">
        <f>Data!$F$504*Data!F25/Data!F24</f>
        <v>838.99668956012295</v>
      </c>
      <c r="D22" s="6">
        <f>Data!$H$504*Data!H25/Data!H24</f>
        <v>756.26007468703813</v>
      </c>
      <c r="E22" s="6">
        <f>Data!$J$504*Data!J25/Data!J24</f>
        <v>686.89559235922798</v>
      </c>
      <c r="F22" s="6">
        <f>Data!$L$504*Data!L25/Data!L24</f>
        <v>461.05042286615429</v>
      </c>
      <c r="G22" s="6">
        <f>Data!$N$504*Data!N25/Data!N24</f>
        <v>298.67824090396027</v>
      </c>
      <c r="H22" s="6">
        <f>Data!$P$504*Data!P25/Data!P24</f>
        <v>575.44059432367442</v>
      </c>
      <c r="I22" s="6">
        <f>Data!$R$504*Data!R25/Data!R24</f>
        <v>737.71171786458694</v>
      </c>
      <c r="J22" s="6">
        <f>Data!$T$504*Data!T25/Data!T24</f>
        <v>1389.2766559630502</v>
      </c>
      <c r="K22" s="6">
        <f>Data!$V$504*Data!V25/Data!V24</f>
        <v>940.85347941112423</v>
      </c>
      <c r="L22" s="6">
        <f>Data!$X$504*Data!X25/Data!X24</f>
        <v>1594.5899141478551</v>
      </c>
      <c r="M22" s="6">
        <f>Data!$Z$504*Data!Z25/Data!Z24</f>
        <v>1086.7311369479751</v>
      </c>
      <c r="N22" s="6">
        <f>Data!$AB$504*Data!AB25/Data!AB24</f>
        <v>15288.774494800857</v>
      </c>
      <c r="O22" s="6">
        <f>Data!$AD$504*Data!AD25/Data!AD24</f>
        <v>22229.917269661481</v>
      </c>
      <c r="P22" s="6">
        <f>Data!$AF$504*Data!AF25/Data!AF24</f>
        <v>14637.586728257138</v>
      </c>
      <c r="Q22" s="6">
        <f>Data!$AH$504*Data!AH25/Data!AH24</f>
        <v>17419.611123977655</v>
      </c>
      <c r="R22" s="6">
        <f>Data!$AJ$504*Data!AJ25/Data!AJ24</f>
        <v>18835.56829634749</v>
      </c>
      <c r="S22" s="6">
        <f>Data!$AL$504*Data!AL25/Data!AL24</f>
        <v>26962.287067123561</v>
      </c>
      <c r="T22" s="6">
        <f>Data!$AN$504*Data!AN25/Data!AN24</f>
        <v>16476.737495124748</v>
      </c>
      <c r="U22" s="6">
        <f>Data!$AP$504*Data!AP25/Data!AP24</f>
        <v>2382.986137334156</v>
      </c>
      <c r="V22" s="6">
        <f>Data!$AQ$504*Data!AQ25/Data!AQ24</f>
        <v>0.54652784302066282</v>
      </c>
      <c r="W22" s="6">
        <f>Data!$AR$504*Data!AR25/Data!AR24</f>
        <v>0.5605270573566099</v>
      </c>
      <c r="X22" s="6">
        <f>Data!$AS$504*Data!AS25/Data!AS24</f>
        <v>0.39544681674287596</v>
      </c>
      <c r="Y22" s="6">
        <f>Data!$AT$504*Data!AT25/Data!AT24</f>
        <v>0.61256828358209148</v>
      </c>
      <c r="Z22" s="6">
        <f>Data!$AU$504*Data!AU25/Data!AU24</f>
        <v>0.69042396496815295</v>
      </c>
      <c r="AA22" s="6">
        <f>Data!$AV$504*Data!AV25/Data!AV24</f>
        <v>0.55709805258032929</v>
      </c>
      <c r="AB22" s="6">
        <f>Data!$AW$504*Data!AW25/Data!AW24</f>
        <v>0.84520539826566521</v>
      </c>
      <c r="AC22" s="6">
        <f>Data!$AX$504*Data!AX25/Data!AX24</f>
        <v>0.76397406483790031</v>
      </c>
      <c r="AE22" s="42">
        <f>$AJ$3*B22+$AJ$4*Simulace!C22+$AJ$5*Simulace!D22+$AJ$6*Simulace!E22+$AJ$7*Simulace!F22+$AJ$8*Simulace!G22+$AJ$9*Simulace!H22+$AJ$10*Simulace!I22+$AJ$11*Simulace!J22+$AJ$12*Simulace!K22+$AJ$13*Simulace!L22+$AJ$14*Simulace!M22+$AJ$15*Simulace!N22+$AJ$16*Simulace!O22+$AJ$17*Simulace!P22+$AJ$18*Simulace!Q22+$AJ$19*Simulace!R22+$AJ$20*Simulace!S22+$AJ$21*Simulace!T22+$AJ$22*Simulace!U22+$AJ$23*Simulace!V22+$AJ$24*Simulace!W22+$AJ$25*Simulace!X22+$AJ$26*Simulace!Y22+$AJ$27*Simulace!Z22+$AJ$28*Simulace!AA22+$AJ$29*Simulace!AB22+$AJ$30*Simulace!AC22</f>
        <v>47950870044.662804</v>
      </c>
      <c r="AF22" s="42">
        <f>AE22-$AN$12</f>
        <v>-152328223.41894531</v>
      </c>
      <c r="AG22" s="42">
        <f t="shared" si="0"/>
        <v>-481704137.93086851</v>
      </c>
      <c r="AI22" s="7" t="s">
        <v>31</v>
      </c>
      <c r="AJ22" s="36">
        <v>360000</v>
      </c>
      <c r="AK22" s="46"/>
      <c r="AM22" s="26" t="s">
        <v>46</v>
      </c>
      <c r="AN22" s="41">
        <f t="shared" si="1"/>
        <v>49207870860.372398</v>
      </c>
      <c r="AO22" s="42">
        <f>$AJ$3*Data!D514</f>
        <v>2697869500</v>
      </c>
      <c r="AP22" s="42">
        <f>$AJ$4*Data!F514</f>
        <v>6269964399.999999</v>
      </c>
      <c r="AQ22" s="42">
        <f>$AJ$5*Data!H514</f>
        <v>1692262399.9999998</v>
      </c>
      <c r="AR22" s="42">
        <f>$AJ$6*Data!J514</f>
        <v>3326683800</v>
      </c>
      <c r="AS22" s="42">
        <f>$AJ$7*Data!L514</f>
        <v>679053340</v>
      </c>
      <c r="AT22" s="42">
        <f>$AJ$8*Data!N514</f>
        <v>711134437.49999988</v>
      </c>
      <c r="AU22" s="42">
        <f>$AJ$9*Data!P514</f>
        <v>2396438100.0000005</v>
      </c>
      <c r="AV22" s="42">
        <f>$AJ$10*Data!R514</f>
        <v>2256238320.0000005</v>
      </c>
      <c r="AW22" s="42">
        <f>$AJ$11*Data!T514</f>
        <v>1530840311.0000002</v>
      </c>
      <c r="AX22" s="42">
        <f>$AJ$12*Data!V514</f>
        <v>1755893562.5</v>
      </c>
      <c r="AY22" s="42">
        <f>$AJ$13*Data!X514</f>
        <v>1874764500</v>
      </c>
      <c r="AZ22" s="42">
        <f>$AJ$14*Data!Z514</f>
        <v>5803618800</v>
      </c>
      <c r="BA22" s="42">
        <f>$AJ$15*Data!AB514</f>
        <v>1186309962.81707</v>
      </c>
      <c r="BB22" s="42">
        <f>$AJ$16*Data!AD514</f>
        <v>2520513608.1803303</v>
      </c>
      <c r="BC22" s="42">
        <f>$AJ$17*Data!AF514</f>
        <v>1067418904.4750001</v>
      </c>
      <c r="BD22" s="42">
        <f>$AJ$18*Data!AH514</f>
        <v>2836378037.5</v>
      </c>
      <c r="BE22" s="42">
        <f>$AJ$19*Data!AJ514</f>
        <v>2076905049.9999998</v>
      </c>
      <c r="BF22" s="42">
        <f>$AJ$20*Data!AL514</f>
        <v>3520037999.9999995</v>
      </c>
      <c r="BG22" s="42">
        <f>$AJ$21*Data!AN514</f>
        <v>3798294525.0000005</v>
      </c>
      <c r="BH22" s="42">
        <f>$AJ$22*Data!AP514</f>
        <v>1118794244.4000001</v>
      </c>
      <c r="BI22" s="42">
        <f>$AJ$23*Data!AQ514</f>
        <v>21052079.999999996</v>
      </c>
      <c r="BJ22" s="42">
        <f>$AJ$24*Data!AR514</f>
        <v>9523199.9999999888</v>
      </c>
      <c r="BK22" s="42">
        <f>$AJ$25*Data!AS514</f>
        <v>272608.00000000134</v>
      </c>
      <c r="BL22" s="42">
        <f>$AJ$26*Data!AT514</f>
        <v>416989.9999999993</v>
      </c>
      <c r="BM22" s="42">
        <f>$AJ$27*Data!AU514</f>
        <v>13293719.999999998</v>
      </c>
      <c r="BN22" s="42">
        <f>$AJ$28*Data!AV514</f>
        <v>2841118.0000000214</v>
      </c>
      <c r="BO22" s="42">
        <f>$AJ$29*Data!AW514</f>
        <v>41190096.999999933</v>
      </c>
      <c r="BP22" s="42">
        <f>$AJ$30*Data!AX514</f>
        <v>-132755.99999999456</v>
      </c>
    </row>
    <row r="23" spans="1:68">
      <c r="A23" s="6">
        <v>22</v>
      </c>
      <c r="B23" s="6">
        <f>Data!$D$504*Data!D26/Data!D25</f>
        <v>615.97311470069758</v>
      </c>
      <c r="C23" s="6">
        <f>Data!$F$504*Data!F26/Data!F25</f>
        <v>841.43063330134191</v>
      </c>
      <c r="D23" s="6">
        <f>Data!$H$504*Data!H26/Data!H25</f>
        <v>796.13611894619794</v>
      </c>
      <c r="E23" s="6">
        <f>Data!$J$504*Data!J26/Data!J25</f>
        <v>688.63061035549833</v>
      </c>
      <c r="F23" s="6">
        <f>Data!$L$504*Data!L26/Data!L25</f>
        <v>465.33402686187901</v>
      </c>
      <c r="G23" s="6">
        <f>Data!$N$504*Data!N26/Data!N25</f>
        <v>297.55073735426339</v>
      </c>
      <c r="H23" s="6">
        <f>Data!$P$504*Data!P26/Data!P25</f>
        <v>580.06385676647255</v>
      </c>
      <c r="I23" s="6">
        <f>Data!$R$504*Data!R26/Data!R25</f>
        <v>750.02637838072451</v>
      </c>
      <c r="J23" s="6">
        <f>Data!$T$504*Data!T26/Data!T25</f>
        <v>1406.5420510045719</v>
      </c>
      <c r="K23" s="6">
        <f>Data!$V$504*Data!V26/Data!V25</f>
        <v>953.90055985793776</v>
      </c>
      <c r="L23" s="6">
        <f>Data!$X$504*Data!X26/Data!X25</f>
        <v>1617.0151195088547</v>
      </c>
      <c r="M23" s="6">
        <f>Data!$Z$504*Data!Z26/Data!Z25</f>
        <v>1128.0966423582934</v>
      </c>
      <c r="N23" s="6">
        <f>Data!$AB$504*Data!AB26/Data!AB25</f>
        <v>15307.039182940207</v>
      </c>
      <c r="O23" s="6">
        <f>Data!$AD$504*Data!AD26/Data!AD25</f>
        <v>22266.35800384844</v>
      </c>
      <c r="P23" s="6">
        <f>Data!$AF$504*Data!AF26/Data!AF25</f>
        <v>14739.683272502332</v>
      </c>
      <c r="Q23" s="6">
        <f>Data!$AH$504*Data!AH26/Data!AH25</f>
        <v>17390.310044916881</v>
      </c>
      <c r="R23" s="6">
        <f>Data!$AJ$504*Data!AJ26/Data!AJ25</f>
        <v>18798.394668409052</v>
      </c>
      <c r="S23" s="6">
        <f>Data!$AL$504*Data!AL26/Data!AL25</f>
        <v>26948.796700260089</v>
      </c>
      <c r="T23" s="6">
        <f>Data!$AN$504*Data!AN26/Data!AN25</f>
        <v>16915.80771518626</v>
      </c>
      <c r="U23" s="6">
        <f>Data!$AP$504*Data!AP26/Data!AP25</f>
        <v>2513.4642585813808</v>
      </c>
      <c r="V23" s="6">
        <f>Data!$AQ$504*Data!AQ26/Data!AQ25</f>
        <v>0.52546598984771542</v>
      </c>
      <c r="W23" s="6">
        <f>Data!$AR$504*Data!AR26/Data!AR25</f>
        <v>0.53878943012532632</v>
      </c>
      <c r="X23" s="6">
        <f>Data!$AS$504*Data!AS26/Data!AS25</f>
        <v>0.42561498068692055</v>
      </c>
      <c r="Y23" s="6">
        <f>Data!$AT$504*Data!AT26/Data!AT25</f>
        <v>0.58824313374316439</v>
      </c>
      <c r="Z23" s="6">
        <f>Data!$AU$504*Data!AU26/Data!AU25</f>
        <v>0.66199209932279901</v>
      </c>
      <c r="AA23" s="6">
        <f>Data!$AV$504*Data!AV26/Data!AV25</f>
        <v>0.60409975725209619</v>
      </c>
      <c r="AB23" s="6">
        <f>Data!$AW$504*Data!AW26/Data!AW25</f>
        <v>0.807659909228443</v>
      </c>
      <c r="AC23" s="6">
        <f>Data!$AX$504*Data!AX26/Data!AX25</f>
        <v>0.83675726290516406</v>
      </c>
      <c r="AE23" s="42">
        <f>$AJ$3*B23+$AJ$4*Simulace!C23+$AJ$5*Simulace!D23+$AJ$6*Simulace!E23+$AJ$7*Simulace!F23+$AJ$8*Simulace!G23+$AJ$9*Simulace!H23+$AJ$10*Simulace!I23+$AJ$11*Simulace!J23+$AJ$12*Simulace!K23+$AJ$13*Simulace!L23+$AJ$14*Simulace!M23+$AJ$15*Simulace!N23+$AJ$16*Simulace!O23+$AJ$17*Simulace!P23+$AJ$18*Simulace!Q23+$AJ$19*Simulace!R23+$AJ$20*Simulace!S23+$AJ$21*Simulace!T23+$AJ$22*Simulace!U23+$AJ$23*Simulace!V23+$AJ$24*Simulace!W23+$AJ$25*Simulace!X23+$AJ$26*Simulace!Y23+$AJ$27*Simulace!Z23+$AJ$28*Simulace!AA23+$AJ$29*Simulace!AB23+$AJ$30*Simulace!AC23</f>
        <v>48574447558.724495</v>
      </c>
      <c r="AF23" s="42">
        <f>AE23-$AN$12</f>
        <v>471249290.64274597</v>
      </c>
      <c r="AG23" s="42">
        <f t="shared" si="0"/>
        <v>1490221104.1697514</v>
      </c>
      <c r="AI23" s="7" t="s">
        <v>35</v>
      </c>
      <c r="AJ23" s="36">
        <v>-16800000</v>
      </c>
      <c r="AK23" s="46"/>
      <c r="AM23" s="26" t="s">
        <v>47</v>
      </c>
      <c r="AN23" s="41">
        <f t="shared" si="1"/>
        <v>49732402839.518997</v>
      </c>
      <c r="AO23" s="42">
        <f>$AJ$3*Data!D515</f>
        <v>2707341920</v>
      </c>
      <c r="AP23" s="42">
        <f>$AJ$4*Data!F515</f>
        <v>6355791680</v>
      </c>
      <c r="AQ23" s="42">
        <f>$AJ$5*Data!H515</f>
        <v>1758778120</v>
      </c>
      <c r="AR23" s="42">
        <f>$AJ$6*Data!J515</f>
        <v>3323452748</v>
      </c>
      <c r="AS23" s="42">
        <f>$AJ$7*Data!L515</f>
        <v>678492359.99999988</v>
      </c>
      <c r="AT23" s="42">
        <f>$AJ$8*Data!N515</f>
        <v>722813900</v>
      </c>
      <c r="AU23" s="42">
        <f>$AJ$9*Data!P515</f>
        <v>2422131187.4999995</v>
      </c>
      <c r="AV23" s="42">
        <f>$AJ$10*Data!R515</f>
        <v>2204202000</v>
      </c>
      <c r="AW23" s="42">
        <f>$AJ$11*Data!T515</f>
        <v>1545804000</v>
      </c>
      <c r="AX23" s="42">
        <f>$AJ$12*Data!V515</f>
        <v>1864818750</v>
      </c>
      <c r="AY23" s="42">
        <f>$AJ$13*Data!X515</f>
        <v>1880301562.4999998</v>
      </c>
      <c r="AZ23" s="42">
        <f>$AJ$14*Data!Z515</f>
        <v>5890350000</v>
      </c>
      <c r="BA23" s="42">
        <f>$AJ$15*Data!AB515</f>
        <v>1207489673.4659998</v>
      </c>
      <c r="BB23" s="42">
        <f>$AJ$16*Data!AD515</f>
        <v>2479730556.303</v>
      </c>
      <c r="BC23" s="42">
        <f>$AJ$17*Data!AF515</f>
        <v>1081345773.75</v>
      </c>
      <c r="BD23" s="42">
        <f>$AJ$18*Data!AH515</f>
        <v>2829661085.9999995</v>
      </c>
      <c r="BE23" s="42">
        <f>$AJ$19*Data!AJ515</f>
        <v>2083112380.0000002</v>
      </c>
      <c r="BF23" s="42">
        <f>$AJ$20*Data!AL515</f>
        <v>3504301200</v>
      </c>
      <c r="BG23" s="42">
        <f>$AJ$21*Data!AN515</f>
        <v>3925562939.9999995</v>
      </c>
      <c r="BH23" s="42">
        <f>$AJ$22*Data!AP515</f>
        <v>1185611850</v>
      </c>
      <c r="BI23" s="42">
        <v>0</v>
      </c>
      <c r="BJ23" s="42">
        <f>$AJ$24*Data!AR515</f>
        <v>9934079.9999999851</v>
      </c>
      <c r="BK23" s="42">
        <f>$AJ$25*Data!AS515</f>
        <v>669647.99999999907</v>
      </c>
      <c r="BL23" s="42">
        <f>$AJ$26*Data!AT515</f>
        <v>435714.99999999919</v>
      </c>
      <c r="BM23" s="42">
        <f>$AJ$27*Data!AU515</f>
        <v>13929299.999999993</v>
      </c>
      <c r="BN23" s="42">
        <f>$AJ$28*Data!AV515</f>
        <v>12047482.99999997</v>
      </c>
      <c r="BO23" s="42">
        <f>$AJ$29*Data!AW515</f>
        <v>43447261.999999918</v>
      </c>
      <c r="BP23" s="42">
        <f>$AJ$30*Data!AX515</f>
        <v>845664</v>
      </c>
    </row>
    <row r="24" spans="1:68">
      <c r="A24" s="6">
        <v>23</v>
      </c>
      <c r="B24" s="6">
        <f>Data!$D$504*Data!D27/Data!D26</f>
        <v>612.87048622271743</v>
      </c>
      <c r="C24" s="6">
        <f>Data!$F$504*Data!F27/Data!F26</f>
        <v>842.18930928331997</v>
      </c>
      <c r="D24" s="6">
        <f>Data!$H$504*Data!H27/Data!H26</f>
        <v>784.24930358031588</v>
      </c>
      <c r="E24" s="6">
        <f>Data!$J$504*Data!J27/Data!J26</f>
        <v>691.14499436331494</v>
      </c>
      <c r="F24" s="6">
        <f>Data!$L$504*Data!L27/Data!L26</f>
        <v>471.45107481639246</v>
      </c>
      <c r="G24" s="6">
        <f>Data!$N$504*Data!N27/Data!N26</f>
        <v>300.68604372184944</v>
      </c>
      <c r="H24" s="6">
        <f>Data!$P$504*Data!P27/Data!P26</f>
        <v>588.81876960661612</v>
      </c>
      <c r="I24" s="6">
        <f>Data!$R$504*Data!R27/Data!R26</f>
        <v>749.19875352579948</v>
      </c>
      <c r="J24" s="6">
        <f>Data!$T$504*Data!T27/Data!T26</f>
        <v>1422.3938096317077</v>
      </c>
      <c r="K24" s="6">
        <f>Data!$V$504*Data!V27/Data!V26</f>
        <v>994.30615121101346</v>
      </c>
      <c r="L24" s="6">
        <f>Data!$X$504*Data!X27/Data!X26</f>
        <v>1628.9267859553111</v>
      </c>
      <c r="M24" s="6">
        <f>Data!$Z$504*Data!Z27/Data!Z26</f>
        <v>1104.2618803368348</v>
      </c>
      <c r="N24" s="6">
        <f>Data!$AB$504*Data!AB27/Data!AB26</f>
        <v>15162.183148907701</v>
      </c>
      <c r="O24" s="6">
        <f>Data!$AD$504*Data!AD27/Data!AD26</f>
        <v>22057.972855931836</v>
      </c>
      <c r="P24" s="6">
        <f>Data!$AF$504*Data!AF27/Data!AF26</f>
        <v>14539.218947149433</v>
      </c>
      <c r="Q24" s="6">
        <f>Data!$AH$504*Data!AH27/Data!AH26</f>
        <v>17364.69298216451</v>
      </c>
      <c r="R24" s="6">
        <f>Data!$AJ$504*Data!AJ27/Data!AJ26</f>
        <v>18728.463464114106</v>
      </c>
      <c r="S24" s="6">
        <f>Data!$AL$504*Data!AL27/Data!AL26</f>
        <v>26974.020034992376</v>
      </c>
      <c r="T24" s="6">
        <f>Data!$AN$504*Data!AN27/Data!AN26</f>
        <v>16561.073012172703</v>
      </c>
      <c r="U24" s="6">
        <f>Data!$AP$504*Data!AP27/Data!AP26</f>
        <v>2391.5914665583318</v>
      </c>
      <c r="V24" s="6">
        <f>Data!$AQ$504*Data!AQ27/Data!AQ26</f>
        <v>0.53871197254938263</v>
      </c>
      <c r="W24" s="6">
        <f>Data!$AR$504*Data!AR27/Data!AR26</f>
        <v>0.55245253090739532</v>
      </c>
      <c r="X24" s="6">
        <f>Data!$AS$504*Data!AS27/Data!AS26</f>
        <v>0.34297745055704265</v>
      </c>
      <c r="Y24" s="6">
        <f>Data!$AT$504*Data!AT27/Data!AT26</f>
        <v>0.6034989450570446</v>
      </c>
      <c r="Z24" s="6">
        <f>Data!$AU$504*Data!AU27/Data!AU26</f>
        <v>0.67976143386897347</v>
      </c>
      <c r="AA24" s="6">
        <f>Data!$AV$504*Data!AV27/Data!AV26</f>
        <v>0.47185739818341621</v>
      </c>
      <c r="AB24" s="6">
        <f>Data!$AW$504*Data!AW27/Data!AW26</f>
        <v>0.8309455048409411</v>
      </c>
      <c r="AC24" s="6">
        <f>Data!$AX$504*Data!AX27/Data!AX26</f>
        <v>0.62131468144044177</v>
      </c>
      <c r="AE24" s="42">
        <f>$AJ$3*B24+$AJ$4*Simulace!C24+$AJ$5*Simulace!D24+$AJ$6*Simulace!E24+$AJ$7*Simulace!F24+$AJ$8*Simulace!G24+$AJ$9*Simulace!H24+$AJ$10*Simulace!I24+$AJ$11*Simulace!J24+$AJ$12*Simulace!K24+$AJ$13*Simulace!L24+$AJ$14*Simulace!M24+$AJ$15*Simulace!N24+$AJ$16*Simulace!O24+$AJ$17*Simulace!P24+$AJ$18*Simulace!Q24+$AJ$19*Simulace!R24+$AJ$20*Simulace!S24+$AJ$21*Simulace!T24+$AJ$22*Simulace!U24+$AJ$23*Simulace!V24+$AJ$24*Simulace!W24+$AJ$25*Simulace!X24+$AJ$26*Simulace!Y24+$AJ$27*Simulace!Z24+$AJ$28*Simulace!AA24+$AJ$29*Simulace!AB24+$AJ$30*Simulace!AC24</f>
        <v>48448823280.33989</v>
      </c>
      <c r="AF24" s="42">
        <f>AE24-$AN$12</f>
        <v>345625012.25814056</v>
      </c>
      <c r="AG24" s="42">
        <f t="shared" si="0"/>
        <v>1092962255.0593402</v>
      </c>
      <c r="AI24" s="7" t="s">
        <v>34</v>
      </c>
      <c r="AJ24" s="36">
        <v>-7680000</v>
      </c>
      <c r="AK24" s="46"/>
      <c r="AM24" s="26" t="s">
        <v>48</v>
      </c>
      <c r="AN24" s="41">
        <f t="shared" si="1"/>
        <v>49677235868.591713</v>
      </c>
      <c r="AO24" s="42">
        <f>$AJ$3*Data!D516</f>
        <v>2734755799.9999995</v>
      </c>
      <c r="AP24" s="42">
        <f>$AJ$4*Data!F516</f>
        <v>6367314799.999999</v>
      </c>
      <c r="AQ24" s="42">
        <f>$AJ$5*Data!H516</f>
        <v>1763963900</v>
      </c>
      <c r="AR24" s="42">
        <f>$AJ$6*Data!J516</f>
        <v>3340519820</v>
      </c>
      <c r="AS24" s="42">
        <f>$AJ$7*Data!L516</f>
        <v>667741130</v>
      </c>
      <c r="AT24" s="42">
        <f>$AJ$8*Data!N516</f>
        <v>703518249.99999988</v>
      </c>
      <c r="AU24" s="42">
        <f>$AJ$9*Data!P516</f>
        <v>2375574479.9999995</v>
      </c>
      <c r="AV24" s="42">
        <f>$AJ$10*Data!R516</f>
        <v>1981028799.9999998</v>
      </c>
      <c r="AW24" s="42">
        <f>$AJ$11*Data!T516</f>
        <v>1571099711.9999998</v>
      </c>
      <c r="AX24" s="42">
        <f>$AJ$12*Data!V516</f>
        <v>1736858700</v>
      </c>
      <c r="AY24" s="42">
        <f>$AJ$13*Data!X516</f>
        <v>1837155200</v>
      </c>
      <c r="AZ24" s="42">
        <f>$AJ$14*Data!Z516</f>
        <v>5918185200</v>
      </c>
      <c r="BA24" s="42">
        <f>$AJ$15*Data!AB516</f>
        <v>1214177939.3096399</v>
      </c>
      <c r="BB24" s="42">
        <f>$AJ$16*Data!AD516</f>
        <v>2566961411.1820798</v>
      </c>
      <c r="BC24" s="42">
        <f>$AJ$17*Data!AF516</f>
        <v>1086963664.5999999</v>
      </c>
      <c r="BD24" s="42">
        <f>$AJ$18*Data!AH516</f>
        <v>2878581509.9999995</v>
      </c>
      <c r="BE24" s="42">
        <f>$AJ$19*Data!AJ516</f>
        <v>2119414649.9999995</v>
      </c>
      <c r="BF24" s="42">
        <f>$AJ$20*Data!AL516</f>
        <v>3569274000</v>
      </c>
      <c r="BG24" s="42">
        <f>$AJ$21*Data!AN516</f>
        <v>3970342687.4999995</v>
      </c>
      <c r="BH24" s="42">
        <f>$AJ$22*Data!AP516</f>
        <v>1164380112</v>
      </c>
      <c r="BI24" s="42">
        <v>0</v>
      </c>
      <c r="BJ24" s="42">
        <f>$AJ$24*Data!AR516</f>
        <v>12883199.999999989</v>
      </c>
      <c r="BK24" s="42">
        <f>$AJ$25*Data!AS516</f>
        <v>829807.99999999988</v>
      </c>
      <c r="BL24" s="42">
        <f>$AJ$26*Data!AT516</f>
        <v>570114.9999999993</v>
      </c>
      <c r="BM24" s="42">
        <f>$AJ$27*Data!AU516</f>
        <v>18491219.999999996</v>
      </c>
      <c r="BN24" s="42">
        <f>$AJ$28*Data!AV516</f>
        <v>15761192.999999989</v>
      </c>
      <c r="BO24" s="42">
        <f>$AJ$29*Data!AW516</f>
        <v>59648221.999999933</v>
      </c>
      <c r="BP24" s="42">
        <f>$AJ$30*Data!AX516</f>
        <v>1240344.0000000019</v>
      </c>
    </row>
    <row r="25" spans="1:68">
      <c r="A25" s="6">
        <v>24</v>
      </c>
      <c r="B25" s="6">
        <f>Data!$D$504*Data!D28/Data!D27</f>
        <v>614.20182966970947</v>
      </c>
      <c r="C25" s="6">
        <f>Data!$F$504*Data!F28/Data!F27</f>
        <v>842.13186106480703</v>
      </c>
      <c r="D25" s="6">
        <f>Data!$H$504*Data!H28/Data!H27</f>
        <v>772.40076367845757</v>
      </c>
      <c r="E25" s="6">
        <f>Data!$J$504*Data!J28/Data!J27</f>
        <v>683.63560094737795</v>
      </c>
      <c r="F25" s="6">
        <f>Data!$L$504*Data!L28/Data!L27</f>
        <v>468.11028456087911</v>
      </c>
      <c r="G25" s="6">
        <f>Data!$N$504*Data!N28/Data!N27</f>
        <v>298.71229231214647</v>
      </c>
      <c r="H25" s="6">
        <f>Data!$P$504*Data!P28/Data!P27</f>
        <v>569.49057106006171</v>
      </c>
      <c r="I25" s="6">
        <f>Data!$R$504*Data!R28/Data!R27</f>
        <v>745.67745814236139</v>
      </c>
      <c r="J25" s="6">
        <f>Data!$T$504*Data!T28/Data!T27</f>
        <v>1493.3864173337306</v>
      </c>
      <c r="K25" s="6">
        <f>Data!$V$504*Data!V28/Data!V27</f>
        <v>1014.2045931523635</v>
      </c>
      <c r="L25" s="6">
        <f>Data!$X$504*Data!X28/Data!X27</f>
        <v>1602.2716038848164</v>
      </c>
      <c r="M25" s="6">
        <f>Data!$Z$504*Data!Z28/Data!Z27</f>
        <v>1079.6181736261517</v>
      </c>
      <c r="N25" s="6">
        <f>Data!$AB$504*Data!AB28/Data!AB27</f>
        <v>15243.150815948457</v>
      </c>
      <c r="O25" s="6">
        <f>Data!$AD$504*Data!AD28/Data!AD27</f>
        <v>22190.744756993921</v>
      </c>
      <c r="P25" s="6">
        <f>Data!$AF$504*Data!AF28/Data!AF27</f>
        <v>14682.027934996884</v>
      </c>
      <c r="Q25" s="6">
        <f>Data!$AH$504*Data!AH28/Data!AH27</f>
        <v>17497.481364902433</v>
      </c>
      <c r="R25" s="6">
        <f>Data!$AJ$504*Data!AJ28/Data!AJ27</f>
        <v>18872.424345163243</v>
      </c>
      <c r="S25" s="6">
        <f>Data!$AL$504*Data!AL28/Data!AL27</f>
        <v>26907.610137201555</v>
      </c>
      <c r="T25" s="6">
        <f>Data!$AN$504*Data!AN28/Data!AN27</f>
        <v>16562.391445979683</v>
      </c>
      <c r="U25" s="6">
        <f>Data!$AP$504*Data!AP28/Data!AP27</f>
        <v>2411.4891872510643</v>
      </c>
      <c r="V25" s="6">
        <f>Data!$AQ$504*Data!AQ28/Data!AQ27</f>
        <v>0.55864880638971892</v>
      </c>
      <c r="W25" s="6">
        <f>Data!$AR$504*Data!AR28/Data!AR27</f>
        <v>0.57300852782764933</v>
      </c>
      <c r="X25" s="6">
        <f>Data!$AS$504*Data!AS28/Data!AS27</f>
        <v>0.4036085557230249</v>
      </c>
      <c r="Y25" s="6">
        <f>Data!$AT$504*Data!AT28/Data!AT27</f>
        <v>0.62641430668991627</v>
      </c>
      <c r="Z25" s="6">
        <f>Data!$AU$504*Data!AU28/Data!AU27</f>
        <v>0.70638467014712836</v>
      </c>
      <c r="AA25" s="6">
        <f>Data!$AV$504*Data!AV28/Data!AV27</f>
        <v>0.56679876245095095</v>
      </c>
      <c r="AB25" s="6">
        <f>Data!$AW$504*Data!AW28/Data!AW27</f>
        <v>0.86563974952909561</v>
      </c>
      <c r="AC25" s="6">
        <f>Data!$AX$504*Data!AX28/Data!AX27</f>
        <v>0.77056556671448895</v>
      </c>
      <c r="AE25" s="42">
        <f>$AJ$3*B25+$AJ$4*Simulace!C25+$AJ$5*Simulace!D25+$AJ$6*Simulace!E25+$AJ$7*Simulace!F25+$AJ$8*Simulace!G25+$AJ$9*Simulace!H25+$AJ$10*Simulace!I25+$AJ$11*Simulace!J25+$AJ$12*Simulace!K25+$AJ$13*Simulace!L25+$AJ$14*Simulace!M25+$AJ$15*Simulace!N25+$AJ$16*Simulace!O25+$AJ$17*Simulace!P25+$AJ$18*Simulace!Q25+$AJ$19*Simulace!R25+$AJ$20*Simulace!S25+$AJ$21*Simulace!T25+$AJ$22*Simulace!U25+$AJ$23*Simulace!V25+$AJ$24*Simulace!W25+$AJ$25*Simulace!X25+$AJ$26*Simulace!Y25+$AJ$27*Simulace!Z25+$AJ$28*Simulace!AA25+$AJ$29*Simulace!AB25+$AJ$30*Simulace!AC25</f>
        <v>48329294023.117493</v>
      </c>
      <c r="AF25" s="42">
        <f>AE25-$AN$12</f>
        <v>226095755.03574371</v>
      </c>
      <c r="AG25" s="42">
        <f t="shared" si="0"/>
        <v>714977555.2084347</v>
      </c>
      <c r="AI25" s="7" t="s">
        <v>34</v>
      </c>
      <c r="AJ25" s="36">
        <v>-1120000</v>
      </c>
      <c r="AK25" s="46"/>
      <c r="AM25" s="26" t="s">
        <v>49</v>
      </c>
      <c r="AN25" s="41">
        <f t="shared" si="1"/>
        <v>49819118178.389397</v>
      </c>
      <c r="AO25" s="42">
        <f>$AJ$3*Data!D517</f>
        <v>2741807520</v>
      </c>
      <c r="AP25" s="42">
        <f>$AJ$4*Data!F517</f>
        <v>6453740159.999999</v>
      </c>
      <c r="AQ25" s="42">
        <f>$AJ$5*Data!H517</f>
        <v>1735560719.9999998</v>
      </c>
      <c r="AR25" s="42">
        <f>$AJ$6*Data!J517</f>
        <v>3373592903.999999</v>
      </c>
      <c r="AS25" s="42">
        <f>$AJ$7*Data!L517</f>
        <v>664337898</v>
      </c>
      <c r="AT25" s="42">
        <f>$AJ$8*Data!N517</f>
        <v>695019825</v>
      </c>
      <c r="AU25" s="42">
        <f>$AJ$9*Data!P517</f>
        <v>2311638862.5</v>
      </c>
      <c r="AV25" s="42">
        <f>$AJ$10*Data!R517</f>
        <v>1882402800</v>
      </c>
      <c r="AW25" s="42">
        <f>$AJ$11*Data!T517</f>
        <v>1546746435</v>
      </c>
      <c r="AX25" s="42">
        <f>$AJ$12*Data!V517</f>
        <v>1750202250</v>
      </c>
      <c r="AY25" s="42">
        <f>$AJ$13*Data!X517</f>
        <v>1792467625.0000002</v>
      </c>
      <c r="AZ25" s="42">
        <f>$AJ$14*Data!Z517</f>
        <v>5814607000</v>
      </c>
      <c r="BA25" s="42">
        <f>$AJ$15*Data!AB517</f>
        <v>1215072483.2483001</v>
      </c>
      <c r="BB25" s="42">
        <f>$AJ$16*Data!AD517</f>
        <v>2579814621.8910999</v>
      </c>
      <c r="BC25" s="42">
        <f>$AJ$17*Data!AF517</f>
        <v>1088810104.25</v>
      </c>
      <c r="BD25" s="42">
        <f>$AJ$18*Data!AH517</f>
        <v>2923447968</v>
      </c>
      <c r="BE25" s="42">
        <f>$AJ$19*Data!AJ517</f>
        <v>2165580720</v>
      </c>
      <c r="BF25" s="42">
        <f>$AJ$20*Data!AL517</f>
        <v>3637969199.9999995</v>
      </c>
      <c r="BG25" s="42">
        <f>$AJ$21*Data!AN517</f>
        <v>4140608827.4999995</v>
      </c>
      <c r="BH25" s="42">
        <f>$AJ$22*Data!AP517</f>
        <v>1169650602</v>
      </c>
      <c r="BI25" s="42">
        <v>0</v>
      </c>
      <c r="BJ25" s="42">
        <f>$AJ$24*Data!AR517</f>
        <v>16001279.99999998</v>
      </c>
      <c r="BK25" s="42">
        <f>$AJ$25*Data!AS517</f>
        <v>882448.00000000058</v>
      </c>
      <c r="BL25" s="42">
        <f>$AJ$26*Data!AT517</f>
        <v>712214.99999999884</v>
      </c>
      <c r="BM25" s="42">
        <f>$AJ$27*Data!AU517</f>
        <v>23314499.999999981</v>
      </c>
      <c r="BN25" s="42">
        <f>$AJ$28*Data!AV517</f>
        <v>16981783.000000004</v>
      </c>
      <c r="BO25" s="42">
        <f>$AJ$29*Data!AW517</f>
        <v>76777361.999999881</v>
      </c>
      <c r="BP25" s="42">
        <f>$AJ$30*Data!AX517</f>
        <v>1370064.0000000035</v>
      </c>
    </row>
    <row r="26" spans="1:68">
      <c r="A26" s="6">
        <v>25</v>
      </c>
      <c r="B26" s="6">
        <f>Data!$D$504*Data!D29/Data!D28</f>
        <v>611.37825068814595</v>
      </c>
      <c r="C26" s="6">
        <f>Data!$F$504*Data!F29/Data!F28</f>
        <v>835.30707649625674</v>
      </c>
      <c r="D26" s="6">
        <f>Data!$H$504*Data!H29/Data!H28</f>
        <v>771.0662695814558</v>
      </c>
      <c r="E26" s="6">
        <f>Data!$J$504*Data!J29/Data!J28</f>
        <v>683.59444101399572</v>
      </c>
      <c r="F26" s="6">
        <f>Data!$L$504*Data!L29/Data!L28</f>
        <v>465.25621229217245</v>
      </c>
      <c r="G26" s="6">
        <f>Data!$N$504*Data!N29/Data!N28</f>
        <v>296.02659842326239</v>
      </c>
      <c r="H26" s="6">
        <f>Data!$P$504*Data!P29/Data!P28</f>
        <v>579.36295102603538</v>
      </c>
      <c r="I26" s="6">
        <f>Data!$R$504*Data!R29/Data!R28</f>
        <v>736.79982544481038</v>
      </c>
      <c r="J26" s="6">
        <f>Data!$T$504*Data!T29/Data!T28</f>
        <v>1377.5784521746095</v>
      </c>
      <c r="K26" s="6">
        <f>Data!$V$504*Data!V29/Data!V28</f>
        <v>930.50336330256437</v>
      </c>
      <c r="L26" s="6">
        <f>Data!$X$504*Data!X29/Data!X28</f>
        <v>1595.4750538338803</v>
      </c>
      <c r="M26" s="6">
        <f>Data!$Z$504*Data!Z29/Data!Z28</f>
        <v>1095.8058670122416</v>
      </c>
      <c r="N26" s="6">
        <f>Data!$AB$504*Data!AB29/Data!AB28</f>
        <v>15136.718787384818</v>
      </c>
      <c r="O26" s="6">
        <f>Data!$AD$504*Data!AD29/Data!AD28</f>
        <v>22021.922972807908</v>
      </c>
      <c r="P26" s="6">
        <f>Data!$AF$504*Data!AF29/Data!AF28</f>
        <v>14591.190901918546</v>
      </c>
      <c r="Q26" s="6">
        <f>Data!$AH$504*Data!AH29/Data!AH28</f>
        <v>17251.430443162822</v>
      </c>
      <c r="R26" s="6">
        <f>Data!$AJ$504*Data!AJ29/Data!AJ28</f>
        <v>18645.587225099673</v>
      </c>
      <c r="S26" s="6">
        <f>Data!$AL$504*Data!AL29/Data!AL28</f>
        <v>26864.446723114648</v>
      </c>
      <c r="T26" s="6">
        <f>Data!$AN$504*Data!AN29/Data!AN28</f>
        <v>16433.870658086322</v>
      </c>
      <c r="U26" s="6">
        <f>Data!$AP$504*Data!AP29/Data!AP28</f>
        <v>2402.0972712212374</v>
      </c>
      <c r="V26" s="6">
        <f>Data!$AQ$504*Data!AQ29/Data!AQ28</f>
        <v>0.5100286696203058</v>
      </c>
      <c r="W26" s="6">
        <f>Data!$AR$504*Data!AR29/Data!AR28</f>
        <v>0.52287031640299919</v>
      </c>
      <c r="X26" s="6">
        <f>Data!$AS$504*Data!AS29/Data!AS28</f>
        <v>0.32677298321602605</v>
      </c>
      <c r="Y26" s="6">
        <f>Data!$AT$504*Data!AT29/Data!AT28</f>
        <v>0.57048671709016952</v>
      </c>
      <c r="Z26" s="6">
        <f>Data!$AU$504*Data!AU29/Data!AU28</f>
        <v>0.6413437088996059</v>
      </c>
      <c r="AA26" s="6">
        <f>Data!$AV$504*Data!AV29/Data!AV28</f>
        <v>0.44709119855034984</v>
      </c>
      <c r="AB26" s="6">
        <f>Data!$AW$504*Data!AW29/Data!AW28</f>
        <v>0.78069651592386669</v>
      </c>
      <c r="AC26" s="6">
        <f>Data!$AX$504*Data!AX29/Data!AX28</f>
        <v>0.5838288795686033</v>
      </c>
      <c r="AE26" s="42">
        <f>$AJ$3*B26+$AJ$4*Simulace!C26+$AJ$5*Simulace!D26+$AJ$6*Simulace!E26+$AJ$7*Simulace!F26+$AJ$8*Simulace!G26+$AJ$9*Simulace!H26+$AJ$10*Simulace!I26+$AJ$11*Simulace!J26+$AJ$12*Simulace!K26+$AJ$13*Simulace!L26+$AJ$14*Simulace!M26+$AJ$15*Simulace!N26+$AJ$16*Simulace!O26+$AJ$17*Simulace!P26+$AJ$18*Simulace!Q26+$AJ$19*Simulace!R26+$AJ$20*Simulace!S26+$AJ$21*Simulace!T26+$AJ$22*Simulace!U26+$AJ$23*Simulace!V26+$AJ$24*Simulace!W26+$AJ$25*Simulace!X26+$AJ$26*Simulace!Y26+$AJ$27*Simulace!Z26+$AJ$28*Simulace!AA26+$AJ$29*Simulace!AB26+$AJ$30*Simulace!AC26</f>
        <v>47860721345.085526</v>
      </c>
      <c r="AF26" s="42">
        <f>AE26-$AN$12</f>
        <v>-242476922.99622345</v>
      </c>
      <c r="AG26" s="42">
        <f t="shared" si="0"/>
        <v>-766779356.69732583</v>
      </c>
      <c r="AI26" s="7" t="s">
        <v>33</v>
      </c>
      <c r="AJ26" s="36">
        <v>-350000</v>
      </c>
      <c r="AK26" s="46"/>
      <c r="AM26" s="26" t="s">
        <v>50</v>
      </c>
      <c r="AN26" s="41">
        <f t="shared" si="1"/>
        <v>49538223527.003372</v>
      </c>
      <c r="AO26" s="42">
        <f>$AJ$3*Data!D518</f>
        <v>2784699280</v>
      </c>
      <c r="AP26" s="42">
        <f>$AJ$4*Data!F518</f>
        <v>6396660270</v>
      </c>
      <c r="AQ26" s="42">
        <f>$AJ$5*Data!H518</f>
        <v>1784554860.0000002</v>
      </c>
      <c r="AR26" s="42">
        <f>$AJ$6*Data!J518</f>
        <v>3253572388.0000005</v>
      </c>
      <c r="AS26" s="42">
        <f>$AJ$7*Data!L518</f>
        <v>674685858</v>
      </c>
      <c r="AT26" s="42">
        <f>$AJ$8*Data!N518</f>
        <v>687625675</v>
      </c>
      <c r="AU26" s="42">
        <f>$AJ$9*Data!P518</f>
        <v>2326771575</v>
      </c>
      <c r="AV26" s="42">
        <f>$AJ$10*Data!R518</f>
        <v>1943243849.9999998</v>
      </c>
      <c r="AW26" s="42">
        <f>$AJ$11*Data!T518</f>
        <v>1603850722.5</v>
      </c>
      <c r="AX26" s="42">
        <f>$AJ$12*Data!V518</f>
        <v>1720092937.4999998</v>
      </c>
      <c r="AY26" s="42">
        <f>$AJ$13*Data!X518</f>
        <v>1849151531.25</v>
      </c>
      <c r="AZ26" s="42">
        <f>$AJ$14*Data!Z518</f>
        <v>5867175749.999999</v>
      </c>
      <c r="BA26" s="42">
        <f>$AJ$15*Data!AB518</f>
        <v>1139242687.200825</v>
      </c>
      <c r="BB26" s="42">
        <f>$AJ$16*Data!AD518</f>
        <v>2565776762.1025496</v>
      </c>
      <c r="BC26" s="42">
        <f>$AJ$17*Data!AF518</f>
        <v>1061974228.9499999</v>
      </c>
      <c r="BD26" s="42">
        <f>$AJ$18*Data!AH518</f>
        <v>2874876928</v>
      </c>
      <c r="BE26" s="42">
        <f>$AJ$19*Data!AJ518</f>
        <v>2111744360.0000002</v>
      </c>
      <c r="BF26" s="42">
        <f>$AJ$20*Data!AL518</f>
        <v>3539979300</v>
      </c>
      <c r="BG26" s="42">
        <f>$AJ$21*Data!AN518</f>
        <v>4065118447.5</v>
      </c>
      <c r="BH26" s="42">
        <f>$AJ$22*Data!AP518</f>
        <v>1181177289</v>
      </c>
      <c r="BI26" s="42">
        <v>0</v>
      </c>
      <c r="BJ26" s="42">
        <f>$AJ$24*Data!AR518</f>
        <v>12990720.000000011</v>
      </c>
      <c r="BK26" s="42">
        <f>$AJ$25*Data!AS518</f>
        <v>678047.99999999942</v>
      </c>
      <c r="BL26" s="42">
        <f>$AJ$26*Data!AT518</f>
        <v>575015.00000000035</v>
      </c>
      <c r="BM26" s="42">
        <f>$AJ$27*Data!AU518</f>
        <v>18657540.000000034</v>
      </c>
      <c r="BN26" s="42">
        <f>$AJ$28*Data!AV518</f>
        <v>12242257.999999978</v>
      </c>
      <c r="BO26" s="42">
        <f>$AJ$29*Data!AW518</f>
        <v>60238882.000000052</v>
      </c>
      <c r="BP26" s="42">
        <f>$AJ$30*Data!AX518</f>
        <v>866364.00000000081</v>
      </c>
    </row>
    <row r="27" spans="1:68">
      <c r="A27" s="6">
        <v>26</v>
      </c>
      <c r="B27" s="6">
        <f>Data!$D$504*Data!D30/Data!D29</f>
        <v>619.5348524268901</v>
      </c>
      <c r="C27" s="6">
        <f>Data!$F$504*Data!F30/Data!F29</f>
        <v>837.10313372814937</v>
      </c>
      <c r="D27" s="6">
        <f>Data!$H$504*Data!H30/Data!H29</f>
        <v>780.13330710993853</v>
      </c>
      <c r="E27" s="6">
        <f>Data!$J$504*Data!J30/Data!J29</f>
        <v>687.08864439131548</v>
      </c>
      <c r="F27" s="6">
        <f>Data!$L$504*Data!L30/Data!L29</f>
        <v>475.01539540558252</v>
      </c>
      <c r="G27" s="6">
        <f>Data!$N$504*Data!N30/Data!N29</f>
        <v>299.94254962629526</v>
      </c>
      <c r="H27" s="6">
        <f>Data!$P$504*Data!P30/Data!P29</f>
        <v>588.24311840750556</v>
      </c>
      <c r="I27" s="6">
        <f>Data!$R$504*Data!R30/Data!R29</f>
        <v>745.15210953146482</v>
      </c>
      <c r="J27" s="6">
        <f>Data!$T$504*Data!T30/Data!T29</f>
        <v>1415.1100250421355</v>
      </c>
      <c r="K27" s="6">
        <f>Data!$V$504*Data!V30/Data!V29</f>
        <v>991.51764945532341</v>
      </c>
      <c r="L27" s="6">
        <f>Data!$X$504*Data!X30/Data!X29</f>
        <v>1616.8484794536764</v>
      </c>
      <c r="M27" s="6">
        <f>Data!$Z$504*Data!Z30/Data!Z29</f>
        <v>1111.6121469289124</v>
      </c>
      <c r="N27" s="6">
        <f>Data!$AB$504*Data!AB30/Data!AB29</f>
        <v>15226.833467037208</v>
      </c>
      <c r="O27" s="6">
        <f>Data!$AD$504*Data!AD30/Data!AD29</f>
        <v>22151.976998616439</v>
      </c>
      <c r="P27" s="6">
        <f>Data!$AF$504*Data!AF30/Data!AF29</f>
        <v>14658.134242316059</v>
      </c>
      <c r="Q27" s="6">
        <f>Data!$AH$504*Data!AH30/Data!AH29</f>
        <v>17364.305195114895</v>
      </c>
      <c r="R27" s="6">
        <f>Data!$AJ$504*Data!AJ30/Data!AJ29</f>
        <v>18774.588162416687</v>
      </c>
      <c r="S27" s="6">
        <f>Data!$AL$504*Data!AL30/Data!AL29</f>
        <v>26857.132178209864</v>
      </c>
      <c r="T27" s="6">
        <f>Data!$AN$504*Data!AN30/Data!AN29</f>
        <v>16544.262895675605</v>
      </c>
      <c r="U27" s="6">
        <f>Data!$AP$504*Data!AP30/Data!AP29</f>
        <v>2429.4824271317857</v>
      </c>
      <c r="V27" s="6">
        <f>Data!$AQ$504*Data!AQ30/Data!AQ29</f>
        <v>0.52112715794789743</v>
      </c>
      <c r="W27" s="6">
        <f>Data!$AR$504*Data!AR30/Data!AR29</f>
        <v>0.53431157426999687</v>
      </c>
      <c r="X27" s="6">
        <f>Data!$AS$504*Data!AS30/Data!AS29</f>
        <v>0.38012362696891455</v>
      </c>
      <c r="Y27" s="6">
        <f>Data!$AT$504*Data!AT30/Data!AT29</f>
        <v>0.58323310145178164</v>
      </c>
      <c r="Z27" s="6">
        <f>Data!$AU$504*Data!AU30/Data!AU29</f>
        <v>0.65613793487957139</v>
      </c>
      <c r="AA27" s="6">
        <f>Data!$AV$504*Data!AV30/Data!AV29</f>
        <v>0.52965244394408584</v>
      </c>
      <c r="AB27" s="6">
        <f>Data!$AW$504*Data!AW30/Data!AW29</f>
        <v>0.79993491163721331</v>
      </c>
      <c r="AC27" s="6">
        <f>Data!$AX$504*Data!AX30/Data!AX29</f>
        <v>0.71126160281814188</v>
      </c>
      <c r="AE27" s="42">
        <f>$AJ$3*B27+$AJ$4*Simulace!C27+$AJ$5*Simulace!D27+$AJ$6*Simulace!E27+$AJ$7*Simulace!F27+$AJ$8*Simulace!G27+$AJ$9*Simulace!H27+$AJ$10*Simulace!I27+$AJ$11*Simulace!J27+$AJ$12*Simulace!K27+$AJ$13*Simulace!L27+$AJ$14*Simulace!M27+$AJ$15*Simulace!N27+$AJ$16*Simulace!O27+$AJ$17*Simulace!P27+$AJ$18*Simulace!Q27+$AJ$19*Simulace!R27+$AJ$20*Simulace!S27+$AJ$21*Simulace!T27+$AJ$22*Simulace!U27+$AJ$23*Simulace!V27+$AJ$24*Simulace!W27+$AJ$25*Simulace!X27+$AJ$26*Simulace!Y27+$AJ$27*Simulace!Z27+$AJ$28*Simulace!AA27+$AJ$29*Simulace!AB27+$AJ$30*Simulace!AC27</f>
        <v>48427179096.632759</v>
      </c>
      <c r="AF27" s="42">
        <f>AE27-$AN$12</f>
        <v>323980828.55101013</v>
      </c>
      <c r="AG27" s="42">
        <f t="shared" si="0"/>
        <v>1024517336.4497012</v>
      </c>
      <c r="AI27" s="7" t="s">
        <v>32</v>
      </c>
      <c r="AJ27" s="36">
        <v>-11880000</v>
      </c>
      <c r="AK27" s="46"/>
      <c r="AM27" s="26" t="s">
        <v>51</v>
      </c>
      <c r="AN27" s="41">
        <f t="shared" si="1"/>
        <v>49960982753.620094</v>
      </c>
      <c r="AO27" s="42">
        <f>$AJ$3*Data!D519</f>
        <v>2723266559.9999995</v>
      </c>
      <c r="AP27" s="42">
        <f>$AJ$4*Data!F519</f>
        <v>6490767359.999999</v>
      </c>
      <c r="AQ27" s="42">
        <f>$AJ$5*Data!H519</f>
        <v>1817518079.9999998</v>
      </c>
      <c r="AR27" s="42">
        <f>$AJ$6*Data!J519</f>
        <v>3269984256</v>
      </c>
      <c r="AS27" s="42">
        <f>$AJ$7*Data!L519</f>
        <v>686859263.99999988</v>
      </c>
      <c r="AT27" s="42">
        <f>$AJ$8*Data!N519</f>
        <v>724684800</v>
      </c>
      <c r="AU27" s="42">
        <f>$AJ$9*Data!P519</f>
        <v>2300447250.0000005</v>
      </c>
      <c r="AV27" s="42">
        <f>$AJ$10*Data!R519</f>
        <v>1976680600.0000005</v>
      </c>
      <c r="AW27" s="42">
        <f>$AJ$11*Data!T519</f>
        <v>1583355800.0000002</v>
      </c>
      <c r="AX27" s="42">
        <f>$AJ$12*Data!V519</f>
        <v>1779459500</v>
      </c>
      <c r="AY27" s="42">
        <f>$AJ$13*Data!X519</f>
        <v>1798315625.0000002</v>
      </c>
      <c r="AZ27" s="42">
        <f>$AJ$14*Data!Z519</f>
        <v>5883111000</v>
      </c>
      <c r="BA27" s="42">
        <f>$AJ$15*Data!AB519</f>
        <v>1155877420.9372001</v>
      </c>
      <c r="BB27" s="42">
        <f>$AJ$16*Data!AD519</f>
        <v>2602088858.7329006</v>
      </c>
      <c r="BC27" s="42">
        <f>$AJ$17*Data!AF519</f>
        <v>1057545630.95</v>
      </c>
      <c r="BD27" s="42">
        <f>$AJ$18*Data!AH519</f>
        <v>2902480895.999999</v>
      </c>
      <c r="BE27" s="42">
        <f>$AJ$19*Data!AJ519</f>
        <v>2144593919.9999998</v>
      </c>
      <c r="BF27" s="42">
        <f>$AJ$20*Data!AL519</f>
        <v>3664281599.9999995</v>
      </c>
      <c r="BG27" s="42">
        <f>$AJ$21*Data!AN519</f>
        <v>4143605759.9999995</v>
      </c>
      <c r="BH27" s="42">
        <f>$AJ$22*Data!AP519</f>
        <v>1113265620.0000002</v>
      </c>
      <c r="BI27" s="42">
        <v>0</v>
      </c>
      <c r="BJ27" s="42">
        <f>$AJ$24*Data!AR519</f>
        <v>16024319.99999998</v>
      </c>
      <c r="BK27" s="42">
        <f>$AJ$25*Data!AS519</f>
        <v>1128848.0000000033</v>
      </c>
      <c r="BL27" s="42">
        <f>$AJ$26*Data!AT519</f>
        <v>713264.99999999895</v>
      </c>
      <c r="BM27" s="42">
        <f>$AJ$27*Data!AU519</f>
        <v>23350139.999999985</v>
      </c>
      <c r="BN27" s="42">
        <f>$AJ$28*Data!AV519</f>
        <v>22695183.000000067</v>
      </c>
      <c r="BO27" s="42">
        <f>$AJ$29*Data!AW519</f>
        <v>76903931.999999881</v>
      </c>
      <c r="BP27" s="42">
        <f>$AJ$30*Data!AX519</f>
        <v>1977264.0000000102</v>
      </c>
    </row>
    <row r="28" spans="1:68">
      <c r="A28" s="6">
        <v>27</v>
      </c>
      <c r="B28" s="6">
        <f>Data!$D$504*Data!D31/Data!D30</f>
        <v>613.84508941065496</v>
      </c>
      <c r="C28" s="6">
        <f>Data!$F$504*Data!F31/Data!F30</f>
        <v>840.77448016530582</v>
      </c>
      <c r="D28" s="6">
        <f>Data!$H$504*Data!H31/Data!H30</f>
        <v>783.8730082289419</v>
      </c>
      <c r="E28" s="6">
        <f>Data!$J$504*Data!J31/Data!J30</f>
        <v>689.07446704254482</v>
      </c>
      <c r="F28" s="6">
        <f>Data!$L$504*Data!L31/Data!L30</f>
        <v>476.35279096450103</v>
      </c>
      <c r="G28" s="6">
        <f>Data!$N$504*Data!N31/Data!N30</f>
        <v>297.55796441083379</v>
      </c>
      <c r="H28" s="6">
        <f>Data!$P$504*Data!P31/Data!P30</f>
        <v>569.94605397346811</v>
      </c>
      <c r="I28" s="6">
        <f>Data!$R$504*Data!R31/Data!R30</f>
        <v>742.51199383110406</v>
      </c>
      <c r="J28" s="6">
        <f>Data!$T$504*Data!T31/Data!T30</f>
        <v>1470.7081600778074</v>
      </c>
      <c r="K28" s="6">
        <f>Data!$V$504*Data!V31/Data!V30</f>
        <v>948.06175352124615</v>
      </c>
      <c r="L28" s="6">
        <f>Data!$X$504*Data!X31/Data!X30</f>
        <v>1615.1393348052127</v>
      </c>
      <c r="M28" s="6">
        <f>Data!$Z$504*Data!Z31/Data!Z30</f>
        <v>1103.8600355427159</v>
      </c>
      <c r="N28" s="6">
        <f>Data!$AB$504*Data!AB31/Data!AB30</f>
        <v>15229.583607681989</v>
      </c>
      <c r="O28" s="6">
        <f>Data!$AD$504*Data!AD31/Data!AD30</f>
        <v>22158.878937046338</v>
      </c>
      <c r="P28" s="6">
        <f>Data!$AF$504*Data!AF31/Data!AF30</f>
        <v>14661.475355687393</v>
      </c>
      <c r="Q28" s="6">
        <f>Data!$AH$504*Data!AH31/Data!AH30</f>
        <v>17349.465389848327</v>
      </c>
      <c r="R28" s="6">
        <f>Data!$AJ$504*Data!AJ31/Data!AJ30</f>
        <v>18813.151065911079</v>
      </c>
      <c r="S28" s="6">
        <f>Data!$AL$504*Data!AL31/Data!AL30</f>
        <v>27019.483359904989</v>
      </c>
      <c r="T28" s="6">
        <f>Data!$AN$504*Data!AN31/Data!AN30</f>
        <v>16634.531039809233</v>
      </c>
      <c r="U28" s="6">
        <f>Data!$AP$504*Data!AP31/Data!AP30</f>
        <v>2475.5714477580691</v>
      </c>
      <c r="V28" s="6">
        <f>Data!$AQ$504*Data!AQ31/Data!AQ30</f>
        <v>0.52002773172569683</v>
      </c>
      <c r="W28" s="6">
        <f>Data!$AR$504*Data!AR31/Data!AR30</f>
        <v>0.53317806777520649</v>
      </c>
      <c r="X28" s="6">
        <f>Data!$AS$504*Data!AS31/Data!AS30</f>
        <v>0.36528268488497784</v>
      </c>
      <c r="Y28" s="6">
        <f>Data!$AT$504*Data!AT31/Data!AT30</f>
        <v>0.58196976234475228</v>
      </c>
      <c r="Z28" s="6">
        <f>Data!$AU$504*Data!AU31/Data!AU30</f>
        <v>0.65467065868263463</v>
      </c>
      <c r="AA28" s="6">
        <f>Data!$AV$504*Data!AV31/Data!AV30</f>
        <v>0.50639950921301946</v>
      </c>
      <c r="AB28" s="6">
        <f>Data!$AW$504*Data!AW31/Data!AW30</f>
        <v>0.79802413107301962</v>
      </c>
      <c r="AC28" s="6">
        <f>Data!$AX$504*Data!AX31/Data!AX30</f>
        <v>0.6746933359896401</v>
      </c>
      <c r="AE28" s="42">
        <f>$AJ$3*B28+$AJ$4*Simulace!C28+$AJ$5*Simulace!D28+$AJ$6*Simulace!E28+$AJ$7*Simulace!F28+$AJ$8*Simulace!G28+$AJ$9*Simulace!H28+$AJ$10*Simulace!I28+$AJ$11*Simulace!J28+$AJ$12*Simulace!K28+$AJ$13*Simulace!L28+$AJ$14*Simulace!M28+$AJ$15*Simulace!N28+$AJ$16*Simulace!O28+$AJ$17*Simulace!P28+$AJ$18*Simulace!Q28+$AJ$19*Simulace!R28+$AJ$20*Simulace!S28+$AJ$21*Simulace!T28+$AJ$22*Simulace!U28+$AJ$23*Simulace!V28+$AJ$24*Simulace!W28+$AJ$25*Simulace!X28+$AJ$26*Simulace!Y28+$AJ$27*Simulace!Z28+$AJ$28*Simulace!AA28+$AJ$29*Simulace!AB28+$AJ$30*Simulace!AC28</f>
        <v>48332275897.252419</v>
      </c>
      <c r="AF28" s="42">
        <f>AE28-$AN$12</f>
        <v>229077629.17066956</v>
      </c>
      <c r="AG28" s="42">
        <f t="shared" si="0"/>
        <v>724407069.17074466</v>
      </c>
      <c r="AI28" s="7" t="s">
        <v>32</v>
      </c>
      <c r="AJ28" s="36">
        <v>-25970000</v>
      </c>
      <c r="AK28" s="46"/>
      <c r="AM28" s="26" t="s">
        <v>52</v>
      </c>
      <c r="AN28" s="41">
        <f t="shared" si="1"/>
        <v>49661522797.872902</v>
      </c>
      <c r="AO28" s="42">
        <f>$AJ$3*Data!D520</f>
        <v>2699621400</v>
      </c>
      <c r="AP28" s="42">
        <f>$AJ$4*Data!F520</f>
        <v>6353315500.000001</v>
      </c>
      <c r="AQ28" s="42">
        <f>$AJ$5*Data!H520</f>
        <v>1805769699.9999998</v>
      </c>
      <c r="AR28" s="42">
        <f>$AJ$6*Data!J520</f>
        <v>3226038970.0000005</v>
      </c>
      <c r="AS28" s="42">
        <f>$AJ$7*Data!L520</f>
        <v>687723820</v>
      </c>
      <c r="AT28" s="42">
        <f>$AJ$8*Data!N520</f>
        <v>646838062.5</v>
      </c>
      <c r="AU28" s="42">
        <f>$AJ$9*Data!P520</f>
        <v>2213312850</v>
      </c>
      <c r="AV28" s="42">
        <f>$AJ$10*Data!R520</f>
        <v>1885275000</v>
      </c>
      <c r="AW28" s="42">
        <f>$AJ$11*Data!T520</f>
        <v>1535144520</v>
      </c>
      <c r="AX28" s="42">
        <f>$AJ$12*Data!V520</f>
        <v>1682782500.0000002</v>
      </c>
      <c r="AY28" s="42">
        <f>$AJ$13*Data!X520</f>
        <v>1806023625</v>
      </c>
      <c r="AZ28" s="42">
        <f>$AJ$14*Data!Z520</f>
        <v>6025897500</v>
      </c>
      <c r="BA28" s="42">
        <f>$AJ$15*Data!AB520</f>
        <v>1157306443.7969999</v>
      </c>
      <c r="BB28" s="42">
        <f>$AJ$16*Data!AD520</f>
        <v>2517922782.2259007</v>
      </c>
      <c r="BC28" s="42">
        <f>$AJ$17*Data!AF520</f>
        <v>1057356344.1</v>
      </c>
      <c r="BD28" s="42">
        <f>$AJ$18*Data!AH520</f>
        <v>2908373195.0000005</v>
      </c>
      <c r="BE28" s="42">
        <f>$AJ$19*Data!AJ520</f>
        <v>2130317875.0000002</v>
      </c>
      <c r="BF28" s="42">
        <f>$AJ$20*Data!AL520</f>
        <v>3639068999.9999995</v>
      </c>
      <c r="BG28" s="42">
        <f>$AJ$21*Data!AN520</f>
        <v>4356720506.25</v>
      </c>
      <c r="BH28" s="42">
        <f>$AJ$22*Data!AP520</f>
        <v>1183852152</v>
      </c>
      <c r="BI28" s="42">
        <v>0</v>
      </c>
      <c r="BJ28" s="42">
        <f>$AJ$24*Data!AR520</f>
        <v>16051199.999999998</v>
      </c>
      <c r="BK28" s="42">
        <f>$AJ$25*Data!AS520</f>
        <v>1123248.0000000005</v>
      </c>
      <c r="BL28" s="42">
        <f>$AJ$26*Data!AT520</f>
        <v>714489.99999999977</v>
      </c>
      <c r="BM28" s="42">
        <f>$AJ$27*Data!AU520</f>
        <v>23391720.000000015</v>
      </c>
      <c r="BN28" s="42">
        <f>$AJ$28*Data!AV520</f>
        <v>22565333</v>
      </c>
      <c r="BO28" s="42">
        <f>$AJ$29*Data!AW520</f>
        <v>77051596.999999985</v>
      </c>
      <c r="BP28" s="42">
        <f>$AJ$30*Data!AX520</f>
        <v>1963464.0000000033</v>
      </c>
    </row>
    <row r="29" spans="1:68">
      <c r="A29" s="6">
        <v>28</v>
      </c>
      <c r="B29" s="6">
        <f>Data!$D$504*Data!D32/Data!D31</f>
        <v>618.45292089397901</v>
      </c>
      <c r="C29" s="6">
        <f>Data!$F$504*Data!F32/Data!F31</f>
        <v>831.30546513811794</v>
      </c>
      <c r="D29" s="6">
        <f>Data!$H$504*Data!H32/Data!H31</f>
        <v>802.94176989838638</v>
      </c>
      <c r="E29" s="6">
        <f>Data!$J$504*Data!J32/Data!J31</f>
        <v>674.88502276824295</v>
      </c>
      <c r="F29" s="6">
        <f>Data!$L$504*Data!L32/Data!L31</f>
        <v>469.42649572340821</v>
      </c>
      <c r="G29" s="6">
        <f>Data!$N$504*Data!N32/Data!N31</f>
        <v>295.86388147577225</v>
      </c>
      <c r="H29" s="6">
        <f>Data!$P$504*Data!P32/Data!P31</f>
        <v>567.99281457089808</v>
      </c>
      <c r="I29" s="6">
        <f>Data!$R$504*Data!R32/Data!R31</f>
        <v>742.77249848673762</v>
      </c>
      <c r="J29" s="6">
        <f>Data!$T$504*Data!T32/Data!T31</f>
        <v>1375.4042511258117</v>
      </c>
      <c r="K29" s="6">
        <f>Data!$V$504*Data!V32/Data!V31</f>
        <v>929.94912761565695</v>
      </c>
      <c r="L29" s="6">
        <f>Data!$X$504*Data!X32/Data!X31</f>
        <v>1621.0012770684059</v>
      </c>
      <c r="M29" s="6">
        <f>Data!$Z$504*Data!Z32/Data!Z31</f>
        <v>1134.6578704770079</v>
      </c>
      <c r="N29" s="6">
        <f>Data!$AB$504*Data!AB32/Data!AB31</f>
        <v>15126.312898524175</v>
      </c>
      <c r="O29" s="6">
        <f>Data!$AD$504*Data!AD32/Data!AD31</f>
        <v>22006.05154407979</v>
      </c>
      <c r="P29" s="6">
        <f>Data!$AF$504*Data!AF32/Data!AF31</f>
        <v>14521.098134318734</v>
      </c>
      <c r="Q29" s="6">
        <f>Data!$AH$504*Data!AH32/Data!AH31</f>
        <v>17197.119029841258</v>
      </c>
      <c r="R29" s="6">
        <f>Data!$AJ$504*Data!AJ32/Data!AJ31</f>
        <v>18570.494090572905</v>
      </c>
      <c r="S29" s="6">
        <f>Data!$AL$504*Data!AL32/Data!AL31</f>
        <v>26854.231698029649</v>
      </c>
      <c r="T29" s="6">
        <f>Data!$AN$504*Data!AN32/Data!AN31</f>
        <v>16423.844725482362</v>
      </c>
      <c r="U29" s="6">
        <f>Data!$AP$504*Data!AP32/Data!AP31</f>
        <v>2368.6460389804961</v>
      </c>
      <c r="V29" s="6">
        <f>Data!$AQ$504*Data!AQ32/Data!AQ31</f>
        <v>0.4698290722423939</v>
      </c>
      <c r="W29" s="6">
        <f>Data!$AR$504*Data!AR32/Data!AR31</f>
        <v>0.48142792698279607</v>
      </c>
      <c r="X29" s="6">
        <f>Data!$AS$504*Data!AS32/Data!AS31</f>
        <v>0.31476519086241594</v>
      </c>
      <c r="Y29" s="6">
        <f>Data!$AT$504*Data!AT32/Data!AT31</f>
        <v>0.52431159612748623</v>
      </c>
      <c r="Z29" s="6">
        <f>Data!$AU$504*Data!AU32/Data!AU31</f>
        <v>0.5877403846153848</v>
      </c>
      <c r="AA29" s="6">
        <f>Data!$AV$504*Data!AV32/Data!AV31</f>
        <v>0.42884795437639583</v>
      </c>
      <c r="AB29" s="6">
        <f>Data!$AW$504*Data!AW32/Data!AW31</f>
        <v>0.71096350681829057</v>
      </c>
      <c r="AC29" s="6">
        <f>Data!$AX$504*Data!AX32/Data!AX31</f>
        <v>0.55645347776510889</v>
      </c>
      <c r="AE29" s="42">
        <f>$AJ$3*B29+$AJ$4*Simulace!C29+$AJ$5*Simulace!D29+$AJ$6*Simulace!E29+$AJ$7*Simulace!F29+$AJ$8*Simulace!G29+$AJ$9*Simulace!H29+$AJ$10*Simulace!I29+$AJ$11*Simulace!J29+$AJ$12*Simulace!K29+$AJ$13*Simulace!L29+$AJ$14*Simulace!M29+$AJ$15*Simulace!N29+$AJ$16*Simulace!O29+$AJ$17*Simulace!P29+$AJ$18*Simulace!Q29+$AJ$19*Simulace!R29+$AJ$20*Simulace!S29+$AJ$21*Simulace!T29+$AJ$22*Simulace!U29+$AJ$23*Simulace!V29+$AJ$24*Simulace!W29+$AJ$25*Simulace!X29+$AJ$26*Simulace!Y29+$AJ$27*Simulace!Z29+$AJ$28*Simulace!AA29+$AJ$29*Simulace!AB29+$AJ$30*Simulace!AC29</f>
        <v>48053614708.417633</v>
      </c>
      <c r="AF29" s="42">
        <f>AE29-$AN$12</f>
        <v>-49583559.664115906</v>
      </c>
      <c r="AG29" s="42">
        <f t="shared" si="0"/>
        <v>-156796983.0374597</v>
      </c>
      <c r="AI29" s="7" t="s">
        <v>303</v>
      </c>
      <c r="AJ29" s="36">
        <v>-42190000</v>
      </c>
      <c r="AK29" s="46"/>
      <c r="AM29" s="26" t="s">
        <v>53</v>
      </c>
      <c r="AN29" s="41">
        <f t="shared" si="1"/>
        <v>49875776773.318619</v>
      </c>
      <c r="AO29" s="42">
        <f>$AJ$3*Data!D521</f>
        <v>2706266360</v>
      </c>
      <c r="AP29" s="42">
        <f>$AJ$4*Data!F521</f>
        <v>6364416695</v>
      </c>
      <c r="AQ29" s="42">
        <f>$AJ$5*Data!H521</f>
        <v>1817559589.9999998</v>
      </c>
      <c r="AR29" s="42">
        <f>$AJ$6*Data!J521</f>
        <v>3287412128</v>
      </c>
      <c r="AS29" s="42">
        <f>$AJ$7*Data!L521</f>
        <v>675488985.5</v>
      </c>
      <c r="AT29" s="42">
        <f>$AJ$8*Data!N521</f>
        <v>656070975</v>
      </c>
      <c r="AU29" s="42">
        <f>$AJ$9*Data!P521</f>
        <v>2279546010</v>
      </c>
      <c r="AV29" s="42">
        <f>$AJ$10*Data!R521</f>
        <v>2011797759.9999998</v>
      </c>
      <c r="AW29" s="42">
        <f>$AJ$11*Data!T521</f>
        <v>1564428683.9999998</v>
      </c>
      <c r="AX29" s="42">
        <f>$AJ$12*Data!V521</f>
        <v>1731670500</v>
      </c>
      <c r="AY29" s="42">
        <f>$AJ$13*Data!X521</f>
        <v>1885364949.9999998</v>
      </c>
      <c r="AZ29" s="42">
        <f>$AJ$14*Data!Z521</f>
        <v>5973915499.999999</v>
      </c>
      <c r="BA29" s="42">
        <f>$AJ$15*Data!AB521</f>
        <v>1155725614.3120799</v>
      </c>
      <c r="BB29" s="42">
        <f>$AJ$16*Data!AD521</f>
        <v>2572800835.3965397</v>
      </c>
      <c r="BC29" s="42">
        <f>$AJ$17*Data!AF521</f>
        <v>1053116318.6599998</v>
      </c>
      <c r="BD29" s="42">
        <f>$AJ$18*Data!AH521</f>
        <v>2849862442.0000005</v>
      </c>
      <c r="BE29" s="42">
        <f>$AJ$19*Data!AJ521</f>
        <v>2098581940</v>
      </c>
      <c r="BF29" s="42">
        <f>$AJ$20*Data!AL521</f>
        <v>3594127950</v>
      </c>
      <c r="BG29" s="42">
        <f>$AJ$21*Data!AN521</f>
        <v>4293461576.25</v>
      </c>
      <c r="BH29" s="42">
        <f>$AJ$22*Data!AP521</f>
        <v>1188117907.2</v>
      </c>
      <c r="BI29" s="42">
        <v>0</v>
      </c>
      <c r="BJ29" s="42">
        <f>$AJ$24*Data!AR521</f>
        <v>13148159.999999998</v>
      </c>
      <c r="BK29" s="42">
        <f>$AJ$25*Data!AS521</f>
        <v>997807.99999999825</v>
      </c>
      <c r="BL29" s="42">
        <f>$AJ$26*Data!AT521</f>
        <v>582189.99999999977</v>
      </c>
      <c r="BM29" s="42">
        <f>$AJ$27*Data!AU521</f>
        <v>18901080.000000011</v>
      </c>
      <c r="BN29" s="42">
        <f>$AJ$28*Data!AV521</f>
        <v>19656692.999999952</v>
      </c>
      <c r="BO29" s="42">
        <f>$AJ$29*Data!AW521</f>
        <v>61103776.999999985</v>
      </c>
      <c r="BP29" s="42">
        <f>$AJ$30*Data!AX521</f>
        <v>1654343.9999999979</v>
      </c>
    </row>
    <row r="30" spans="1:68">
      <c r="A30" s="6">
        <v>29</v>
      </c>
      <c r="B30" s="6">
        <f>Data!$D$504*Data!D33/Data!D32</f>
        <v>619.09202688581979</v>
      </c>
      <c r="C30" s="6">
        <f>Data!$F$504*Data!F33/Data!F32</f>
        <v>844.08455438385738</v>
      </c>
      <c r="D30" s="6">
        <f>Data!$H$504*Data!H33/Data!H32</f>
        <v>793.42168067703517</v>
      </c>
      <c r="E30" s="6">
        <f>Data!$J$504*Data!J33/Data!J32</f>
        <v>696.43866551025405</v>
      </c>
      <c r="F30" s="6">
        <f>Data!$L$504*Data!L33/Data!L32</f>
        <v>478.95592946496481</v>
      </c>
      <c r="G30" s="6">
        <f>Data!$N$504*Data!N33/Data!N32</f>
        <v>300.80412646621556</v>
      </c>
      <c r="H30" s="6">
        <f>Data!$P$504*Data!P33/Data!P32</f>
        <v>579.22661477665304</v>
      </c>
      <c r="I30" s="6">
        <f>Data!$R$504*Data!R33/Data!R32</f>
        <v>740.27837886242582</v>
      </c>
      <c r="J30" s="6">
        <f>Data!$T$504*Data!T33/Data!T32</f>
        <v>1420.9037817889873</v>
      </c>
      <c r="K30" s="6">
        <f>Data!$V$504*Data!V33/Data!V32</f>
        <v>969.98561518960958</v>
      </c>
      <c r="L30" s="6">
        <f>Data!$X$504*Data!X33/Data!X32</f>
        <v>1630.9853840409351</v>
      </c>
      <c r="M30" s="6">
        <f>Data!$Z$504*Data!Z33/Data!Z32</f>
        <v>1109.2533200564758</v>
      </c>
      <c r="N30" s="6">
        <f>Data!$AB$504*Data!AB33/Data!AB32</f>
        <v>15201.807014190386</v>
      </c>
      <c r="O30" s="6">
        <f>Data!$AD$504*Data!AD33/Data!AD32</f>
        <v>22133.908438291866</v>
      </c>
      <c r="P30" s="6">
        <f>Data!$AF$504*Data!AF33/Data!AF32</f>
        <v>14712.873946129856</v>
      </c>
      <c r="Q30" s="6">
        <f>Data!$AH$504*Data!AH33/Data!AH32</f>
        <v>17423.3268527974</v>
      </c>
      <c r="R30" s="6">
        <f>Data!$AJ$504*Data!AJ33/Data!AJ32</f>
        <v>18900.62262657312</v>
      </c>
      <c r="S30" s="6">
        <f>Data!$AL$504*Data!AL33/Data!AL32</f>
        <v>26890.271124374212</v>
      </c>
      <c r="T30" s="6">
        <f>Data!$AN$504*Data!AN33/Data!AN32</f>
        <v>16269.535673695531</v>
      </c>
      <c r="U30" s="6">
        <f>Data!$AP$504*Data!AP33/Data!AP32</f>
        <v>2378.8661920271402</v>
      </c>
      <c r="V30" s="6">
        <f>Data!$AQ$504*Data!AQ33/Data!AQ32</f>
        <v>0.52759064284398549</v>
      </c>
      <c r="W30" s="6">
        <f>Data!$AR$504*Data!AR33/Data!AR32</f>
        <v>0.54098007875839804</v>
      </c>
      <c r="X30" s="6">
        <f>Data!$AS$504*Data!AS33/Data!AS32</f>
        <v>0.35605650907274761</v>
      </c>
      <c r="Y30" s="6">
        <f>Data!$AT$504*Data!AT33/Data!AT32</f>
        <v>0.59068526470448968</v>
      </c>
      <c r="Z30" s="6">
        <f>Data!$AU$504*Data!AU33/Data!AU32</f>
        <v>0.66482944785276021</v>
      </c>
      <c r="AA30" s="6">
        <f>Data!$AV$504*Data!AV33/Data!AV32</f>
        <v>0.49224797639123008</v>
      </c>
      <c r="AB30" s="6">
        <f>Data!$AW$504*Data!AW33/Data!AW32</f>
        <v>0.81135748363943516</v>
      </c>
      <c r="AC30" s="6">
        <f>Data!$AX$504*Data!AX33/Data!AX32</f>
        <v>0.65314896142432943</v>
      </c>
      <c r="AE30" s="42">
        <f>$AJ$3*B30+$AJ$4*Simulace!C30+$AJ$5*Simulace!D30+$AJ$6*Simulace!E30+$AJ$7*Simulace!F30+$AJ$8*Simulace!G30+$AJ$9*Simulace!H30+$AJ$10*Simulace!I30+$AJ$11*Simulace!J30+$AJ$12*Simulace!K30+$AJ$13*Simulace!L30+$AJ$14*Simulace!M30+$AJ$15*Simulace!N30+$AJ$16*Simulace!O30+$AJ$17*Simulace!P30+$AJ$18*Simulace!Q30+$AJ$19*Simulace!R30+$AJ$20*Simulace!S30+$AJ$21*Simulace!T30+$AJ$22*Simulace!U30+$AJ$23*Simulace!V30+$AJ$24*Simulace!W30+$AJ$25*Simulace!X30+$AJ$26*Simulace!Y30+$AJ$27*Simulace!Z30+$AJ$28*Simulace!AA30+$AJ$29*Simulace!AB30+$AJ$30*Simulace!AC30</f>
        <v>48394580182.534485</v>
      </c>
      <c r="AF30" s="42">
        <f>AE30-$AN$12</f>
        <v>291381914.4527359</v>
      </c>
      <c r="AG30" s="42">
        <f t="shared" si="0"/>
        <v>921430518.65098059</v>
      </c>
      <c r="AI30" s="7" t="s">
        <v>303</v>
      </c>
      <c r="AJ30" s="36">
        <v>-2760000</v>
      </c>
      <c r="AK30" s="46"/>
      <c r="AM30" s="26" t="s">
        <v>54</v>
      </c>
      <c r="AN30" s="41">
        <f t="shared" si="1"/>
        <v>49549571879.134697</v>
      </c>
      <c r="AO30" s="42">
        <f>$AJ$3*Data!D522</f>
        <v>2717912440.0000005</v>
      </c>
      <c r="AP30" s="42">
        <f>$AJ$4*Data!F522</f>
        <v>6364808695</v>
      </c>
      <c r="AQ30" s="42">
        <f>$AJ$5*Data!H522</f>
        <v>1813900180</v>
      </c>
      <c r="AR30" s="42">
        <f>$AJ$6*Data!J522</f>
        <v>3300861850</v>
      </c>
      <c r="AS30" s="42">
        <f>$AJ$7*Data!L522</f>
        <v>668503216.5</v>
      </c>
      <c r="AT30" s="42">
        <f>$AJ$8*Data!N522</f>
        <v>685143925</v>
      </c>
      <c r="AU30" s="42">
        <f>$AJ$9*Data!P522</f>
        <v>2310985406.25</v>
      </c>
      <c r="AV30" s="42">
        <f>$AJ$10*Data!R522</f>
        <v>2008314400</v>
      </c>
      <c r="AW30" s="42">
        <f>$AJ$11*Data!T522</f>
        <v>1617738167.5</v>
      </c>
      <c r="AX30" s="42">
        <f>$AJ$12*Data!V522</f>
        <v>1721748062.5000002</v>
      </c>
      <c r="AY30" s="42">
        <f>$AJ$13*Data!X522</f>
        <v>1814367187.5</v>
      </c>
      <c r="AZ30" s="42">
        <f>$AJ$14*Data!Z522</f>
        <v>5812886874.999999</v>
      </c>
      <c r="BA30" s="42">
        <f>$AJ$15*Data!AB522</f>
        <v>1146390717.5887499</v>
      </c>
      <c r="BB30" s="42">
        <f>$AJ$16*Data!AD522</f>
        <v>2564526274.7209501</v>
      </c>
      <c r="BC30" s="42">
        <f>$AJ$17*Data!AF522</f>
        <v>1046661637.075</v>
      </c>
      <c r="BD30" s="42">
        <f>$AJ$18*Data!AH522</f>
        <v>2822373280.9999995</v>
      </c>
      <c r="BE30" s="42">
        <f>$AJ$19*Data!AJ522</f>
        <v>2089426664.9999998</v>
      </c>
      <c r="BF30" s="42">
        <f>$AJ$20*Data!AL522</f>
        <v>3563168100</v>
      </c>
      <c r="BG30" s="42">
        <f>$AJ$21*Data!AN522</f>
        <v>4240862527.5</v>
      </c>
      <c r="BH30" s="42">
        <f>$AJ$22*Data!AP522</f>
        <v>1137042144</v>
      </c>
      <c r="BI30" s="42">
        <v>0</v>
      </c>
      <c r="BJ30" s="42">
        <f>$AJ$24*Data!AR522</f>
        <v>12034560.000000002</v>
      </c>
      <c r="BK30" s="42">
        <f>$AJ$25*Data!AS522</f>
        <v>806848.00000000163</v>
      </c>
      <c r="BL30" s="42">
        <f>$AJ$26*Data!AT522</f>
        <v>531439.99999999988</v>
      </c>
      <c r="BM30" s="42">
        <f>$AJ$27*Data!AU522</f>
        <v>17178480.000000019</v>
      </c>
      <c r="BN30" s="42">
        <f>$AJ$28*Data!AV522</f>
        <v>15228808.00000003</v>
      </c>
      <c r="BO30" s="42">
        <f>$AJ$29*Data!AW522</f>
        <v>54986227.000000007</v>
      </c>
      <c r="BP30" s="42">
        <f>$AJ$30*Data!AX522</f>
        <v>1183764.0000000063</v>
      </c>
    </row>
    <row r="31" spans="1:68">
      <c r="A31" s="6">
        <v>30</v>
      </c>
      <c r="B31" s="6">
        <f>Data!$D$504*Data!D34/Data!D33</f>
        <v>624.7472487726377</v>
      </c>
      <c r="C31" s="6">
        <f>Data!$F$504*Data!F34/Data!F33</f>
        <v>846.90869879638603</v>
      </c>
      <c r="D31" s="6">
        <f>Data!$H$504*Data!H34/Data!H33</f>
        <v>775.74916645893677</v>
      </c>
      <c r="E31" s="6">
        <f>Data!$J$504*Data!J34/Data!J33</f>
        <v>706.44579904688658</v>
      </c>
      <c r="F31" s="6">
        <f>Data!$L$504*Data!L34/Data!L33</f>
        <v>470.17238029170863</v>
      </c>
      <c r="G31" s="6">
        <f>Data!$N$504*Data!N34/Data!N33</f>
        <v>301.14752511112209</v>
      </c>
      <c r="H31" s="6">
        <f>Data!$P$504*Data!P34/Data!P33</f>
        <v>576.42593766892799</v>
      </c>
      <c r="I31" s="6">
        <f>Data!$R$504*Data!R34/Data!R33</f>
        <v>734.97185288669414</v>
      </c>
      <c r="J31" s="6">
        <f>Data!$T$504*Data!T34/Data!T33</f>
        <v>1394.455002937985</v>
      </c>
      <c r="K31" s="6">
        <f>Data!$V$504*Data!V34/Data!V33</f>
        <v>934.63548916811112</v>
      </c>
      <c r="L31" s="6">
        <f>Data!$X$504*Data!X34/Data!X33</f>
        <v>1597.2656962543447</v>
      </c>
      <c r="M31" s="6">
        <f>Data!$Z$504*Data!Z34/Data!Z33</f>
        <v>1101.6657206653035</v>
      </c>
      <c r="N31" s="6">
        <f>Data!$AB$504*Data!AB34/Data!AB33</f>
        <v>15261.651784520422</v>
      </c>
      <c r="O31" s="6">
        <f>Data!$AD$504*Data!AD34/Data!AD33</f>
        <v>22211.917480795251</v>
      </c>
      <c r="P31" s="6">
        <f>Data!$AF$504*Data!AF34/Data!AF33</f>
        <v>14662.857071252998</v>
      </c>
      <c r="Q31" s="6">
        <f>Data!$AH$504*Data!AH34/Data!AH33</f>
        <v>17445.54328581626</v>
      </c>
      <c r="R31" s="6">
        <f>Data!$AJ$504*Data!AJ34/Data!AJ33</f>
        <v>19021.439690487154</v>
      </c>
      <c r="S31" s="6">
        <f>Data!$AL$504*Data!AL34/Data!AL33</f>
        <v>27078.494605636475</v>
      </c>
      <c r="T31" s="6">
        <f>Data!$AN$504*Data!AN34/Data!AN33</f>
        <v>16611.556808893023</v>
      </c>
      <c r="U31" s="6">
        <f>Data!$AP$504*Data!AP34/Data!AP33</f>
        <v>2411.6114384427528</v>
      </c>
      <c r="V31" s="6">
        <f>Data!$AQ$504*Data!AQ34/Data!AQ33</f>
        <v>0.55299752952355086</v>
      </c>
      <c r="W31" s="6">
        <f>Data!$AR$504*Data!AR34/Data!AR33</f>
        <v>0.56718331816113032</v>
      </c>
      <c r="X31" s="6">
        <f>Data!$AS$504*Data!AS34/Data!AS33</f>
        <v>0.37209744834965819</v>
      </c>
      <c r="Y31" s="6">
        <f>Data!$AT$504*Data!AT34/Data!AT33</f>
        <v>0.61992719698380383</v>
      </c>
      <c r="Z31" s="6">
        <f>Data!$AU$504*Data!AU34/Data!AU33</f>
        <v>0.6988601878612718</v>
      </c>
      <c r="AA31" s="6">
        <f>Data!$AV$504*Data!AV34/Data!AV33</f>
        <v>0.51713053011379406</v>
      </c>
      <c r="AB31" s="6">
        <f>Data!$AW$504*Data!AW34/Data!AW33</f>
        <v>0.85586932188486176</v>
      </c>
      <c r="AC31" s="6">
        <f>Data!$AX$504*Data!AX34/Data!AX33</f>
        <v>0.69169226770630132</v>
      </c>
      <c r="AE31" s="42">
        <f>$AJ$3*B31+$AJ$4*Simulace!C31+$AJ$5*Simulace!D31+$AJ$6*Simulace!E31+$AJ$7*Simulace!F31+$AJ$8*Simulace!G31+$AJ$9*Simulace!H31+$AJ$10*Simulace!I31+$AJ$11*Simulace!J31+$AJ$12*Simulace!K31+$AJ$13*Simulace!L31+$AJ$14*Simulace!M31+$AJ$15*Simulace!N31+$AJ$16*Simulace!O31+$AJ$17*Simulace!P31+$AJ$18*Simulace!Q31+$AJ$19*Simulace!R31+$AJ$20*Simulace!S31+$AJ$21*Simulace!T31+$AJ$22*Simulace!U31+$AJ$23*Simulace!V31+$AJ$24*Simulace!W31+$AJ$25*Simulace!X31+$AJ$26*Simulace!Y31+$AJ$27*Simulace!Z31+$AJ$28*Simulace!AA31+$AJ$29*Simulace!AB31+$AJ$30*Simulace!AC31</f>
        <v>48329433375.011658</v>
      </c>
      <c r="AF31" s="42">
        <f>AE31-$AN$12</f>
        <v>226235106.92990875</v>
      </c>
      <c r="AG31" s="42">
        <f t="shared" si="0"/>
        <v>715418224.59025502</v>
      </c>
      <c r="AI31" s="46"/>
      <c r="AJ31" s="46"/>
      <c r="AK31" s="46"/>
      <c r="AM31" s="26" t="s">
        <v>55</v>
      </c>
      <c r="AN31" s="41">
        <f t="shared" si="1"/>
        <v>50378930408.2201</v>
      </c>
      <c r="AO31" s="42">
        <f>$AJ$3*Data!D523</f>
        <v>2770159380.0000005</v>
      </c>
      <c r="AP31" s="42">
        <f>$AJ$4*Data!F523</f>
        <v>6410117070.000001</v>
      </c>
      <c r="AQ31" s="42">
        <f>$AJ$5*Data!H523</f>
        <v>1805572680.0000002</v>
      </c>
      <c r="AR31" s="42">
        <f>$AJ$6*Data!J523</f>
        <v>3319096902.000001</v>
      </c>
      <c r="AS31" s="42">
        <f>$AJ$7*Data!L523</f>
        <v>695671620.00000012</v>
      </c>
      <c r="AT31" s="42">
        <f>$AJ$8*Data!N523</f>
        <v>704649375</v>
      </c>
      <c r="AU31" s="42">
        <f>$AJ$9*Data!P523</f>
        <v>2342796300</v>
      </c>
      <c r="AV31" s="42">
        <f>$AJ$10*Data!R523</f>
        <v>2430298000</v>
      </c>
      <c r="AW31" s="42">
        <f>$AJ$11*Data!T523</f>
        <v>1656717140</v>
      </c>
      <c r="AX31" s="42">
        <f>$AJ$12*Data!V523</f>
        <v>1885812500</v>
      </c>
      <c r="AY31" s="42">
        <f>$AJ$13*Data!X523</f>
        <v>1874497625</v>
      </c>
      <c r="AZ31" s="42">
        <f>$AJ$14*Data!Z523</f>
        <v>5886478000</v>
      </c>
      <c r="BA31" s="42">
        <f>$AJ$15*Data!AB523</f>
        <v>1135138582.2191999</v>
      </c>
      <c r="BB31" s="42">
        <f>$AJ$16*Data!AD523</f>
        <v>2549259431.1508994</v>
      </c>
      <c r="BC31" s="42">
        <f>$AJ$17*Data!AF523</f>
        <v>1038427659.1</v>
      </c>
      <c r="BD31" s="42">
        <f>$AJ$18*Data!AH523</f>
        <v>2831792712.0000005</v>
      </c>
      <c r="BE31" s="42">
        <f>$AJ$19*Data!AJ523</f>
        <v>2081795235</v>
      </c>
      <c r="BF31" s="42">
        <f>$AJ$20*Data!AL523</f>
        <v>3501324450.0000005</v>
      </c>
      <c r="BG31" s="42">
        <f>$AJ$21*Data!AN523</f>
        <v>4172933598.75</v>
      </c>
      <c r="BH31" s="42">
        <f>$AJ$22*Data!AP523</f>
        <v>1197516996</v>
      </c>
      <c r="BI31" s="42">
        <v>0</v>
      </c>
      <c r="BJ31" s="42">
        <f>$AJ$24*Data!AR523</f>
        <v>11220480.000000017</v>
      </c>
      <c r="BK31" s="42">
        <f>$AJ$25*Data!AS523</f>
        <v>563248.00000000035</v>
      </c>
      <c r="BL31" s="42">
        <f>$AJ$26*Data!AT523</f>
        <v>494340.00000000058</v>
      </c>
      <c r="BM31" s="42">
        <f>$AJ$27*Data!AU523</f>
        <v>15919200.000000041</v>
      </c>
      <c r="BN31" s="42">
        <f>$AJ$28*Data!AV523</f>
        <v>9580333</v>
      </c>
      <c r="BO31" s="42">
        <f>$AJ$29*Data!AW523</f>
        <v>50514087.000000082</v>
      </c>
      <c r="BP31" s="42">
        <f>$AJ$30*Data!AX523</f>
        <v>583464.00000000314</v>
      </c>
    </row>
    <row r="32" spans="1:68">
      <c r="A32" s="6">
        <v>31</v>
      </c>
      <c r="B32" s="6">
        <f>Data!$D$504*Data!D35/Data!D34</f>
        <v>612.35747886120771</v>
      </c>
      <c r="C32" s="6">
        <f>Data!$F$504*Data!F35/Data!F34</f>
        <v>831.15111917746447</v>
      </c>
      <c r="D32" s="6">
        <f>Data!$H$504*Data!H35/Data!H34</f>
        <v>783.27503348153698</v>
      </c>
      <c r="E32" s="6">
        <f>Data!$J$504*Data!J35/Data!J34</f>
        <v>678.21233970539879</v>
      </c>
      <c r="F32" s="6">
        <f>Data!$L$504*Data!L35/Data!L34</f>
        <v>464.63941180942527</v>
      </c>
      <c r="G32" s="6">
        <f>Data!$N$504*Data!N35/Data!N34</f>
        <v>299.00140646115966</v>
      </c>
      <c r="H32" s="6">
        <f>Data!$P$504*Data!P35/Data!P34</f>
        <v>567.98891358248056</v>
      </c>
      <c r="I32" s="6">
        <f>Data!$R$504*Data!R35/Data!R34</f>
        <v>733.47850692739951</v>
      </c>
      <c r="J32" s="6">
        <f>Data!$T$504*Data!T35/Data!T34</f>
        <v>1383.8236163574529</v>
      </c>
      <c r="K32" s="6">
        <f>Data!$V$504*Data!V35/Data!V34</f>
        <v>931.9778596938462</v>
      </c>
      <c r="L32" s="6">
        <f>Data!$X$504*Data!X35/Data!X34</f>
        <v>1599.410126149219</v>
      </c>
      <c r="M32" s="6">
        <f>Data!$Z$504*Data!Z35/Data!Z34</f>
        <v>1085.4287255752458</v>
      </c>
      <c r="N32" s="6">
        <f>Data!$AB$504*Data!AB35/Data!AB34</f>
        <v>15149.548261844446</v>
      </c>
      <c r="O32" s="6">
        <f>Data!$AD$504*Data!AD35/Data!AD34</f>
        <v>22041.185130228219</v>
      </c>
      <c r="P32" s="6">
        <f>Data!$AF$504*Data!AF35/Data!AF34</f>
        <v>14536.165592644813</v>
      </c>
      <c r="Q32" s="6">
        <f>Data!$AH$504*Data!AH35/Data!AH34</f>
        <v>17346.689650315464</v>
      </c>
      <c r="R32" s="6">
        <f>Data!$AJ$504*Data!AJ35/Data!AJ34</f>
        <v>18769.086183154119</v>
      </c>
      <c r="S32" s="6">
        <f>Data!$AL$504*Data!AL35/Data!AL34</f>
        <v>26937.802582593293</v>
      </c>
      <c r="T32" s="6">
        <f>Data!$AN$504*Data!AN35/Data!AN34</f>
        <v>16567.441565339315</v>
      </c>
      <c r="U32" s="6">
        <f>Data!$AP$504*Data!AP35/Data!AP34</f>
        <v>2432.4051735013668</v>
      </c>
      <c r="V32" s="6">
        <f>Data!$AQ$504*Data!AQ35/Data!AQ34</f>
        <v>0.50883501866304659</v>
      </c>
      <c r="W32" s="6">
        <f>Data!$AR$504*Data!AR35/Data!AR34</f>
        <v>0.52163851567498487</v>
      </c>
      <c r="X32" s="6">
        <f>Data!$AS$504*Data!AS35/Data!AS34</f>
        <v>0.31617422696471686</v>
      </c>
      <c r="Y32" s="6">
        <f>Data!$AT$504*Data!AT35/Data!AT34</f>
        <v>0.56910895073827372</v>
      </c>
      <c r="Z32" s="6">
        <f>Data!$AU$504*Data!AU35/Data!AU34</f>
        <v>0.63973465257476891</v>
      </c>
      <c r="AA32" s="6">
        <f>Data!$AV$504*Data!AV35/Data!AV34</f>
        <v>0.43072205409166037</v>
      </c>
      <c r="AB32" s="6">
        <f>Data!$AW$504*Data!AW35/Data!AW34</f>
        <v>0.77857600922722081</v>
      </c>
      <c r="AC32" s="6">
        <f>Data!$AX$504*Data!AX35/Data!AX34</f>
        <v>0.55864272470777843</v>
      </c>
      <c r="AE32" s="42">
        <f>$AJ$3*B32+$AJ$4*Simulace!C32+$AJ$5*Simulace!D32+$AJ$6*Simulace!E32+$AJ$7*Simulace!F32+$AJ$8*Simulace!G32+$AJ$9*Simulace!H32+$AJ$10*Simulace!I32+$AJ$11*Simulace!J32+$AJ$12*Simulace!K32+$AJ$13*Simulace!L32+$AJ$14*Simulace!M32+$AJ$15*Simulace!N32+$AJ$16*Simulace!O32+$AJ$17*Simulace!P32+$AJ$18*Simulace!Q32+$AJ$19*Simulace!R32+$AJ$20*Simulace!S32+$AJ$21*Simulace!T32+$AJ$22*Simulace!U32+$AJ$23*Simulace!V32+$AJ$24*Simulace!W32+$AJ$25*Simulace!X32+$AJ$26*Simulace!Y32+$AJ$27*Simulace!Z32+$AJ$28*Simulace!AA32+$AJ$29*Simulace!AB32+$AJ$30*Simulace!AC32</f>
        <v>47818374035.638077</v>
      </c>
      <c r="AF32" s="42">
        <f>AE32-$AN$12</f>
        <v>-284824232.44367218</v>
      </c>
      <c r="AG32" s="42">
        <f t="shared" si="0"/>
        <v>-900693307.33123028</v>
      </c>
      <c r="AK32" s="6" t="s">
        <v>15</v>
      </c>
      <c r="AM32" s="26" t="s">
        <v>56</v>
      </c>
      <c r="AN32" s="41">
        <f t="shared" si="1"/>
        <v>50395416647.110222</v>
      </c>
      <c r="AO32" s="42">
        <f>$AJ$3*Data!D524</f>
        <v>2748604800</v>
      </c>
      <c r="AP32" s="42">
        <f>$AJ$4*Data!F524</f>
        <v>6511596000</v>
      </c>
      <c r="AQ32" s="42">
        <f>$AJ$5*Data!H524</f>
        <v>1739131200</v>
      </c>
      <c r="AR32" s="42">
        <f>$AJ$6*Data!J524</f>
        <v>3265944000</v>
      </c>
      <c r="AS32" s="42">
        <f>$AJ$7*Data!L524</f>
        <v>687642480</v>
      </c>
      <c r="AT32" s="42">
        <f>$AJ$8*Data!N524</f>
        <v>679248000</v>
      </c>
      <c r="AU32" s="42">
        <f>$AJ$9*Data!P524</f>
        <v>2279283300</v>
      </c>
      <c r="AV32" s="42">
        <f>$AJ$10*Data!R524</f>
        <v>2296166880</v>
      </c>
      <c r="AW32" s="42">
        <f>$AJ$11*Data!T524</f>
        <v>1613765789.9999998</v>
      </c>
      <c r="AX32" s="42">
        <f>$AJ$12*Data!V524</f>
        <v>1832283599.9999998</v>
      </c>
      <c r="AY32" s="42">
        <f>$AJ$13*Data!X524</f>
        <v>1863075375</v>
      </c>
      <c r="AZ32" s="42">
        <f>$AJ$14*Data!Z524</f>
        <v>5860816500</v>
      </c>
      <c r="BA32" s="42">
        <f>$AJ$15*Data!AB524</f>
        <v>1144946879.6400597</v>
      </c>
      <c r="BB32" s="42">
        <f>$AJ$16*Data!AD524</f>
        <v>2485210933.6101599</v>
      </c>
      <c r="BC32" s="42">
        <f>$AJ$17*Data!AF524</f>
        <v>1047816286.8599998</v>
      </c>
      <c r="BD32" s="42">
        <f>$AJ$18*Data!AH524</f>
        <v>2896650960</v>
      </c>
      <c r="BE32" s="42">
        <f>$AJ$19*Data!AJ524</f>
        <v>2143903200.0000002</v>
      </c>
      <c r="BF32" s="42">
        <f>$AJ$20*Data!AL524</f>
        <v>3569256000.0000005</v>
      </c>
      <c r="BG32" s="42">
        <f>$AJ$21*Data!AN524</f>
        <v>4363367400</v>
      </c>
      <c r="BH32" s="42">
        <f>$AJ$22*Data!AP524</f>
        <v>1240527959.9999998</v>
      </c>
      <c r="BI32" s="42">
        <v>0</v>
      </c>
      <c r="BJ32" s="42">
        <f>$AJ$24*Data!AR524</f>
        <v>14918399.999999993</v>
      </c>
      <c r="BK32" s="42">
        <f>$AJ$25*Data!AS524</f>
        <v>841007.99999999767</v>
      </c>
      <c r="BL32" s="42">
        <f>$AJ$26*Data!AT524</f>
        <v>662864.99999999953</v>
      </c>
      <c r="BM32" s="42">
        <f>$AJ$27*Data!AU524</f>
        <v>21639420.000000004</v>
      </c>
      <c r="BN32" s="42">
        <f>$AJ$28*Data!AV524</f>
        <v>16020892.999999937</v>
      </c>
      <c r="BO32" s="42">
        <f>$AJ$29*Data!AW524</f>
        <v>70828571.999999955</v>
      </c>
      <c r="BP32" s="42">
        <f>$AJ$30*Data!AX524</f>
        <v>1267943.9999999965</v>
      </c>
    </row>
    <row r="33" spans="1:68">
      <c r="A33" s="6">
        <v>32</v>
      </c>
      <c r="B33" s="6">
        <f>Data!$D$504*Data!D36/Data!D35</f>
        <v>610.31210973218117</v>
      </c>
      <c r="C33" s="6">
        <f>Data!$F$504*Data!F36/Data!F35</f>
        <v>840.55960431202948</v>
      </c>
      <c r="D33" s="6">
        <f>Data!$H$504*Data!H36/Data!H35</f>
        <v>780.54277282275154</v>
      </c>
      <c r="E33" s="6">
        <f>Data!$J$504*Data!J36/Data!J35</f>
        <v>692.41310630162889</v>
      </c>
      <c r="F33" s="6">
        <f>Data!$L$504*Data!L36/Data!L35</f>
        <v>477.03127746268615</v>
      </c>
      <c r="G33" s="6">
        <f>Data!$N$504*Data!N36/Data!N35</f>
        <v>298.00207635058462</v>
      </c>
      <c r="H33" s="6">
        <f>Data!$P$504*Data!P36/Data!P35</f>
        <v>571.28897071158679</v>
      </c>
      <c r="I33" s="6">
        <f>Data!$R$504*Data!R36/Data!R35</f>
        <v>742.16378671753444</v>
      </c>
      <c r="J33" s="6">
        <f>Data!$T$504*Data!T36/Data!T35</f>
        <v>1382.5680878950814</v>
      </c>
      <c r="K33" s="6">
        <f>Data!$V$504*Data!V36/Data!V35</f>
        <v>960.63976474132949</v>
      </c>
      <c r="L33" s="6">
        <f>Data!$X$504*Data!X36/Data!X35</f>
        <v>1603.9723063034676</v>
      </c>
      <c r="M33" s="6">
        <f>Data!$Z$504*Data!Z36/Data!Z35</f>
        <v>1101.4060977389381</v>
      </c>
      <c r="N33" s="6">
        <f>Data!$AB$504*Data!AB36/Data!AB35</f>
        <v>15244.042381268768</v>
      </c>
      <c r="O33" s="6">
        <f>Data!$AD$504*Data!AD36/Data!AD35</f>
        <v>22182.877140178094</v>
      </c>
      <c r="P33" s="6">
        <f>Data!$AF$504*Data!AF36/Data!AF35</f>
        <v>14664.875213022578</v>
      </c>
      <c r="Q33" s="6">
        <f>Data!$AH$504*Data!AH36/Data!AH35</f>
        <v>17363.183564765804</v>
      </c>
      <c r="R33" s="6">
        <f>Data!$AJ$504*Data!AJ36/Data!AJ35</f>
        <v>18788.927255676041</v>
      </c>
      <c r="S33" s="6">
        <f>Data!$AL$504*Data!AL36/Data!AL35</f>
        <v>26913.447143725447</v>
      </c>
      <c r="T33" s="6">
        <f>Data!$AN$504*Data!AN36/Data!AN35</f>
        <v>16427.797352545153</v>
      </c>
      <c r="U33" s="6">
        <f>Data!$AP$504*Data!AP36/Data!AP35</f>
        <v>2431.0494201692777</v>
      </c>
      <c r="V33" s="6">
        <f>Data!$AQ$504*Data!AQ36/Data!AQ35</f>
        <v>0.51380763147660014</v>
      </c>
      <c r="W33" s="6">
        <f>Data!$AR$504*Data!AR36/Data!AR35</f>
        <v>0.5267647761842692</v>
      </c>
      <c r="X33" s="6">
        <f>Data!$AS$504*Data!AS36/Data!AS35</f>
        <v>0.37882282938676459</v>
      </c>
      <c r="Y33" s="6">
        <f>Data!$AT$504*Data!AT36/Data!AT35</f>
        <v>0.57482027614988662</v>
      </c>
      <c r="Z33" s="6">
        <f>Data!$AU$504*Data!AU36/Data!AU35</f>
        <v>0.64636410550458745</v>
      </c>
      <c r="AA33" s="6">
        <f>Data!$AV$504*Data!AV36/Data!AV35</f>
        <v>0.52784477377564198</v>
      </c>
      <c r="AB33" s="6">
        <f>Data!$AW$504*Data!AW36/Data!AW35</f>
        <v>0.78719842929367478</v>
      </c>
      <c r="AC33" s="6">
        <f>Data!$AX$504*Data!AX36/Data!AX35</f>
        <v>0.70897613187833852</v>
      </c>
      <c r="AE33" s="42">
        <f>$AJ$3*B33+$AJ$4*Simulace!C33+$AJ$5*Simulace!D33+$AJ$6*Simulace!E33+$AJ$7*Simulace!F33+$AJ$8*Simulace!G33+$AJ$9*Simulace!H33+$AJ$10*Simulace!I33+$AJ$11*Simulace!J33+$AJ$12*Simulace!K33+$AJ$13*Simulace!L33+$AJ$14*Simulace!M33+$AJ$15*Simulace!N33+$AJ$16*Simulace!O33+$AJ$17*Simulace!P33+$AJ$18*Simulace!Q33+$AJ$19*Simulace!R33+$AJ$20*Simulace!S33+$AJ$21*Simulace!T33+$AJ$22*Simulace!U33+$AJ$23*Simulace!V33+$AJ$24*Simulace!W33+$AJ$25*Simulace!X33+$AJ$26*Simulace!Y33+$AJ$27*Simulace!Z33+$AJ$28*Simulace!AA33+$AJ$29*Simulace!AB33+$AJ$30*Simulace!AC33</f>
        <v>48150136931.751564</v>
      </c>
      <c r="AF33" s="42">
        <f>AE33-$AN$12</f>
        <v>46938663.669815063</v>
      </c>
      <c r="AG33" s="42">
        <f t="shared" si="0"/>
        <v>148433087.52121329</v>
      </c>
      <c r="AM33" s="26" t="s">
        <v>57</v>
      </c>
      <c r="AN33" s="41">
        <f t="shared" si="1"/>
        <v>51205156043.590897</v>
      </c>
      <c r="AO33" s="42">
        <f>$AJ$3*Data!D525</f>
        <v>2751653280</v>
      </c>
      <c r="AP33" s="42">
        <f>$AJ$4*Data!F525</f>
        <v>6518174880</v>
      </c>
      <c r="AQ33" s="42">
        <f>$AJ$5*Data!H525</f>
        <v>1844462140</v>
      </c>
      <c r="AR33" s="42">
        <f>$AJ$6*Data!J525</f>
        <v>3381673768</v>
      </c>
      <c r="AS33" s="42">
        <f>$AJ$7*Data!L525</f>
        <v>690419975</v>
      </c>
      <c r="AT33" s="42">
        <f>$AJ$8*Data!N525</f>
        <v>660994025.00000012</v>
      </c>
      <c r="AU33" s="42">
        <f>$AJ$9*Data!P525</f>
        <v>2337322950</v>
      </c>
      <c r="AV33" s="42">
        <f>$AJ$10*Data!R525</f>
        <v>2310948000</v>
      </c>
      <c r="AW33" s="42">
        <f>$AJ$11*Data!T525</f>
        <v>1596452000</v>
      </c>
      <c r="AX33" s="42">
        <f>$AJ$12*Data!V525</f>
        <v>1887413750</v>
      </c>
      <c r="AY33" s="42">
        <f>$AJ$13*Data!X525</f>
        <v>1835780250</v>
      </c>
      <c r="AZ33" s="42">
        <f>$AJ$14*Data!Z525</f>
        <v>5826212500</v>
      </c>
      <c r="BA33" s="42">
        <f>$AJ$15*Data!AB525</f>
        <v>1158072591.2510002</v>
      </c>
      <c r="BB33" s="42">
        <f>$AJ$16*Data!AD525</f>
        <v>2590340521.6398997</v>
      </c>
      <c r="BC33" s="42">
        <f>$AJ$17*Data!AF525</f>
        <v>1056599196.6999999</v>
      </c>
      <c r="BD33" s="42">
        <f>$AJ$18*Data!AH525</f>
        <v>2941112804</v>
      </c>
      <c r="BE33" s="42">
        <f>$AJ$19*Data!AJ525</f>
        <v>2186675040</v>
      </c>
      <c r="BF33" s="42">
        <f>$AJ$20*Data!AL525</f>
        <v>3655356900.0000005</v>
      </c>
      <c r="BG33" s="42">
        <f>$AJ$21*Data!AN525</f>
        <v>4549251870</v>
      </c>
      <c r="BH33" s="42">
        <f>$AJ$22*Data!AP525</f>
        <v>1265997600</v>
      </c>
      <c r="BI33" s="42">
        <v>0</v>
      </c>
      <c r="BJ33" s="42">
        <f>$AJ$24*Data!AR525</f>
        <v>18274560</v>
      </c>
      <c r="BK33" s="42">
        <f>$AJ$25*Data!AS525</f>
        <v>1100848.0000000009</v>
      </c>
      <c r="BL33" s="42">
        <f>$AJ$26*Data!AT525</f>
        <v>815814.99999999988</v>
      </c>
      <c r="BM33" s="42">
        <f>$AJ$27*Data!AU525</f>
        <v>26830980.000000019</v>
      </c>
      <c r="BN33" s="42">
        <f>$AJ$28*Data!AV525</f>
        <v>22045933.000000011</v>
      </c>
      <c r="BO33" s="42">
        <f>$AJ$29*Data!AW525</f>
        <v>89265602</v>
      </c>
      <c r="BP33" s="42">
        <f>$AJ$30*Data!AX525</f>
        <v>1908264.0000000044</v>
      </c>
    </row>
    <row r="34" spans="1:68">
      <c r="A34" s="6">
        <v>33</v>
      </c>
      <c r="B34" s="6">
        <f>Data!$D$504*Data!D37/Data!D36</f>
        <v>619.4472853261185</v>
      </c>
      <c r="C34" s="6">
        <f>Data!$F$504*Data!F37/Data!F36</f>
        <v>836.21439800959661</v>
      </c>
      <c r="D34" s="6">
        <f>Data!$H$504*Data!H37/Data!H36</f>
        <v>771.6562009428178</v>
      </c>
      <c r="E34" s="6">
        <f>Data!$J$504*Data!J37/Data!J36</f>
        <v>683.45984350009269</v>
      </c>
      <c r="F34" s="6">
        <f>Data!$L$504*Data!L37/Data!L36</f>
        <v>476.01462819749719</v>
      </c>
      <c r="G34" s="6">
        <f>Data!$N$504*Data!N37/Data!N36</f>
        <v>296.28188929383623</v>
      </c>
      <c r="H34" s="6">
        <f>Data!$P$504*Data!P37/Data!P36</f>
        <v>560.31911577719484</v>
      </c>
      <c r="I34" s="6">
        <f>Data!$R$504*Data!R37/Data!R36</f>
        <v>738.07484791856814</v>
      </c>
      <c r="J34" s="6">
        <f>Data!$T$504*Data!T37/Data!T36</f>
        <v>1431.3244521737274</v>
      </c>
      <c r="K34" s="6">
        <f>Data!$V$504*Data!V37/Data!V36</f>
        <v>974.63899303834876</v>
      </c>
      <c r="L34" s="6">
        <f>Data!$X$504*Data!X37/Data!X36</f>
        <v>1615.7049342416667</v>
      </c>
      <c r="M34" s="6">
        <f>Data!$Z$504*Data!Z37/Data!Z36</f>
        <v>1103.5614493104995</v>
      </c>
      <c r="N34" s="6">
        <f>Data!$AB$504*Data!AB37/Data!AB36</f>
        <v>15204.713049633769</v>
      </c>
      <c r="O34" s="6">
        <f>Data!$AD$504*Data!AD37/Data!AD36</f>
        <v>22104.77255021888</v>
      </c>
      <c r="P34" s="6">
        <f>Data!$AF$504*Data!AF37/Data!AF36</f>
        <v>14581.672875710856</v>
      </c>
      <c r="Q34" s="6">
        <f>Data!$AH$504*Data!AH37/Data!AH36</f>
        <v>17384.97876581848</v>
      </c>
      <c r="R34" s="6">
        <f>Data!$AJ$504*Data!AJ37/Data!AJ36</f>
        <v>18826.321392395908</v>
      </c>
      <c r="S34" s="6">
        <f>Data!$AL$504*Data!AL37/Data!AL36</f>
        <v>26755.65507510112</v>
      </c>
      <c r="T34" s="6">
        <f>Data!$AN$504*Data!AN37/Data!AN36</f>
        <v>16683.422486106883</v>
      </c>
      <c r="U34" s="6">
        <f>Data!$AP$504*Data!AP37/Data!AP36</f>
        <v>2344.7599688227069</v>
      </c>
      <c r="V34" s="6">
        <f>Data!$AQ$504*Data!AQ37/Data!AQ36</f>
        <v>0.50574286710847527</v>
      </c>
      <c r="W34" s="6">
        <f>Data!$AR$504*Data!AR37/Data!AR36</f>
        <v>0.51844847621135803</v>
      </c>
      <c r="X34" s="6">
        <f>Data!$AS$504*Data!AS37/Data!AS36</f>
        <v>0.34997104966139958</v>
      </c>
      <c r="Y34" s="6">
        <f>Data!$AT$504*Data!AT37/Data!AT36</f>
        <v>0.56554486760159639</v>
      </c>
      <c r="Z34" s="6">
        <f>Data!$AU$504*Data!AU37/Data!AU36</f>
        <v>0.6355794165316041</v>
      </c>
      <c r="AA34" s="6">
        <f>Data!$AV$504*Data!AV37/Data!AV36</f>
        <v>0.48280485357917596</v>
      </c>
      <c r="AB34" s="6">
        <f>Data!$AW$504*Data!AW37/Data!AW36</f>
        <v>0.7731198730662443</v>
      </c>
      <c r="AC34" s="6">
        <f>Data!$AX$504*Data!AX37/Data!AX36</f>
        <v>0.63851305722415341</v>
      </c>
      <c r="AE34" s="42">
        <f>$AJ$3*B34+$AJ$4*Simulace!C34+$AJ$5*Simulace!D34+$AJ$6*Simulace!E34+$AJ$7*Simulace!F34+$AJ$8*Simulace!G34+$AJ$9*Simulace!H34+$AJ$10*Simulace!I34+$AJ$11*Simulace!J34+$AJ$12*Simulace!K34+$AJ$13*Simulace!L34+$AJ$14*Simulace!M34+$AJ$15*Simulace!N34+$AJ$16*Simulace!O34+$AJ$17*Simulace!P34+$AJ$18*Simulace!Q34+$AJ$19*Simulace!R34+$AJ$20*Simulace!S34+$AJ$21*Simulace!T34+$AJ$22*Simulace!U34+$AJ$23*Simulace!V34+$AJ$24*Simulace!W34+$AJ$25*Simulace!X34+$AJ$26*Simulace!Y34+$AJ$27*Simulace!Z34+$AJ$28*Simulace!AA34+$AJ$29*Simulace!AB34+$AJ$30*Simulace!AC34</f>
        <v>48150981348.300339</v>
      </c>
      <c r="AF34" s="42">
        <f>AE34-$AN$12</f>
        <v>47783080.218589783</v>
      </c>
      <c r="AG34" s="42">
        <f t="shared" si="0"/>
        <v>151103367.10928008</v>
      </c>
      <c r="AM34" s="26" t="s">
        <v>58</v>
      </c>
      <c r="AN34" s="41">
        <f t="shared" si="1"/>
        <v>50971446283.328514</v>
      </c>
      <c r="AO34" s="42">
        <f>$AJ$3*Data!D526</f>
        <v>2799725340.0000005</v>
      </c>
      <c r="AP34" s="42">
        <f>$AJ$4*Data!F526</f>
        <v>6505994880.000001</v>
      </c>
      <c r="AQ34" s="42">
        <f>$AJ$5*Data!H526</f>
        <v>1795485600</v>
      </c>
      <c r="AR34" s="42">
        <f>$AJ$6*Data!J526</f>
        <v>3399188694.0000005</v>
      </c>
      <c r="AS34" s="42">
        <f>$AJ$7*Data!L526</f>
        <v>684330853.50000012</v>
      </c>
      <c r="AT34" s="42">
        <f>$AJ$8*Data!N526</f>
        <v>639201675</v>
      </c>
      <c r="AU34" s="42">
        <f>$AJ$9*Data!P526</f>
        <v>2240573130</v>
      </c>
      <c r="AV34" s="42">
        <f>$AJ$10*Data!R526</f>
        <v>2187842120</v>
      </c>
      <c r="AW34" s="42">
        <f>$AJ$11*Data!T526</f>
        <v>1590808336.0000002</v>
      </c>
      <c r="AX34" s="42">
        <f>$AJ$12*Data!V526</f>
        <v>1844878500</v>
      </c>
      <c r="AY34" s="42">
        <f>$AJ$13*Data!X526</f>
        <v>1805648325.0000002</v>
      </c>
      <c r="AZ34" s="42">
        <f>$AJ$14*Data!Z526</f>
        <v>5972882500.000001</v>
      </c>
      <c r="BA34" s="42">
        <f>$AJ$15*Data!AB526</f>
        <v>1170207294.05878</v>
      </c>
      <c r="BB34" s="42">
        <f>$AJ$16*Data!AD526</f>
        <v>2540331406.38974</v>
      </c>
      <c r="BC34" s="42">
        <f>$AJ$17*Data!AF526</f>
        <v>1070379279.38</v>
      </c>
      <c r="BD34" s="42">
        <f>$AJ$18*Data!AH526</f>
        <v>2974829193.0000005</v>
      </c>
      <c r="BE34" s="42">
        <f>$AJ$19*Data!AJ526</f>
        <v>2214652275.0000005</v>
      </c>
      <c r="BF34" s="42">
        <f>$AJ$20*Data!AL526</f>
        <v>3703189050.0000005</v>
      </c>
      <c r="BG34" s="42">
        <f>$AJ$21*Data!AN526</f>
        <v>4483433160</v>
      </c>
      <c r="BH34" s="42">
        <f>$AJ$22*Data!AP526</f>
        <v>1185302628</v>
      </c>
      <c r="BI34" s="42">
        <v>0</v>
      </c>
      <c r="BJ34" s="42">
        <v>0</v>
      </c>
      <c r="BK34" s="42">
        <v>0</v>
      </c>
      <c r="BL34" s="42">
        <f>$AJ$26*Data!AT526</f>
        <v>888090.00000000058</v>
      </c>
      <c r="BM34" s="42">
        <f>$AJ$27*Data!AU526</f>
        <v>29284200.000000041</v>
      </c>
      <c r="BN34" s="42">
        <f>$AJ$28*Data!AV526</f>
        <v>31499013.00000003</v>
      </c>
      <c r="BO34" s="42">
        <f>$AJ$29*Data!AW526</f>
        <v>97977837.000000089</v>
      </c>
      <c r="BP34" s="42">
        <f>$AJ$30*Data!AX526</f>
        <v>2912904.0000000065</v>
      </c>
    </row>
    <row r="35" spans="1:68">
      <c r="A35" s="6">
        <v>34</v>
      </c>
      <c r="B35" s="6">
        <f>Data!$D$504*Data!D38/Data!D37</f>
        <v>609.27174217081165</v>
      </c>
      <c r="C35" s="6">
        <f>Data!$F$504*Data!F38/Data!F37</f>
        <v>836.95576363966484</v>
      </c>
      <c r="D35" s="6">
        <f>Data!$H$504*Data!H38/Data!H37</f>
        <v>772.99643884078944</v>
      </c>
      <c r="E35" s="6">
        <f>Data!$J$504*Data!J38/Data!J37</f>
        <v>694.91126106828017</v>
      </c>
      <c r="F35" s="6">
        <f>Data!$L$504*Data!L38/Data!L37</f>
        <v>472.13237874723529</v>
      </c>
      <c r="G35" s="6">
        <f>Data!$N$504*Data!N38/Data!N37</f>
        <v>296.22073081439117</v>
      </c>
      <c r="H35" s="6">
        <f>Data!$P$504*Data!P38/Data!P37</f>
        <v>566.60376017658905</v>
      </c>
      <c r="I35" s="6">
        <f>Data!$R$504*Data!R38/Data!R37</f>
        <v>739.20217551130565</v>
      </c>
      <c r="J35" s="6">
        <f>Data!$T$504*Data!T38/Data!T37</f>
        <v>1384.6375517501849</v>
      </c>
      <c r="K35" s="6">
        <f>Data!$V$504*Data!V38/Data!V37</f>
        <v>938.63565263070927</v>
      </c>
      <c r="L35" s="6">
        <f>Data!$X$504*Data!X38/Data!X37</f>
        <v>1610.4150201633279</v>
      </c>
      <c r="M35" s="6">
        <f>Data!$Z$504*Data!Z38/Data!Z37</f>
        <v>1089.4932065808125</v>
      </c>
      <c r="N35" s="6">
        <f>Data!$AB$504*Data!AB38/Data!AB37</f>
        <v>15239.060828920334</v>
      </c>
      <c r="O35" s="6">
        <f>Data!$AD$504*Data!AD38/Data!AD37</f>
        <v>22163.767142165736</v>
      </c>
      <c r="P35" s="6">
        <f>Data!$AF$504*Data!AF38/Data!AF37</f>
        <v>14635.791115808968</v>
      </c>
      <c r="Q35" s="6">
        <f>Data!$AH$504*Data!AH38/Data!AH37</f>
        <v>17404.336379419809</v>
      </c>
      <c r="R35" s="6">
        <f>Data!$AJ$504*Data!AJ38/Data!AJ37</f>
        <v>18876.24676959878</v>
      </c>
      <c r="S35" s="6">
        <f>Data!$AL$504*Data!AL38/Data!AL37</f>
        <v>27030.36747543584</v>
      </c>
      <c r="T35" s="6">
        <f>Data!$AN$504*Data!AN38/Data!AN37</f>
        <v>16649.637992060787</v>
      </c>
      <c r="U35" s="6">
        <f>Data!$AP$504*Data!AP38/Data!AP37</f>
        <v>2413.7175063606305</v>
      </c>
      <c r="V35" s="6">
        <f>Data!$AQ$504*Data!AQ38/Data!AQ37</f>
        <v>0.52558198069360051</v>
      </c>
      <c r="W35" s="6">
        <f>Data!$AR$504*Data!AR38/Data!AR37</f>
        <v>0.5389068329961807</v>
      </c>
      <c r="X35" s="6">
        <f>Data!$AS$504*Data!AS38/Data!AS37</f>
        <v>0.38494248519750146</v>
      </c>
      <c r="Y35" s="6">
        <f>Data!$AT$504*Data!AT38/Data!AT37</f>
        <v>0.58836467208971233</v>
      </c>
      <c r="Z35" s="6">
        <f>Data!$AU$504*Data!AU38/Data!AU37</f>
        <v>0.66211611599714826</v>
      </c>
      <c r="AA35" s="6">
        <f>Data!$AV$504*Data!AV38/Data!AV37</f>
        <v>0.53697041587041561</v>
      </c>
      <c r="AB35" s="6">
        <f>Data!$AW$504*Data!AW38/Data!AW37</f>
        <v>0.80777201142391086</v>
      </c>
      <c r="AC35" s="6">
        <f>Data!$AX$504*Data!AX38/Data!AX37</f>
        <v>0.72222120246441268</v>
      </c>
      <c r="AE35" s="42">
        <f>$AJ$3*B35+$AJ$4*Simulace!C35+$AJ$5*Simulace!D35+$AJ$6*Simulace!E35+$AJ$7*Simulace!F35+$AJ$8*Simulace!G35+$AJ$9*Simulace!H35+$AJ$10*Simulace!I35+$AJ$11*Simulace!J35+$AJ$12*Simulace!K35+$AJ$13*Simulace!L35+$AJ$14*Simulace!M35+$AJ$15*Simulace!N35+$AJ$16*Simulace!O35+$AJ$17*Simulace!P35+$AJ$18*Simulace!Q35+$AJ$19*Simulace!R35+$AJ$20*Simulace!S35+$AJ$21*Simulace!T35+$AJ$22*Simulace!U35+$AJ$23*Simulace!V35+$AJ$24*Simulace!W35+$AJ$25*Simulace!X35+$AJ$26*Simulace!Y35+$AJ$27*Simulace!Z35+$AJ$28*Simulace!AA35+$AJ$29*Simulace!AB35+$AJ$30*Simulace!AC35</f>
        <v>48034661359.922035</v>
      </c>
      <c r="AF35" s="42">
        <f>AE35-$AN$12</f>
        <v>-68536908.159713745</v>
      </c>
      <c r="AG35" s="42">
        <f t="shared" si="0"/>
        <v>-216732733.57047471</v>
      </c>
      <c r="AM35" s="26" t="s">
        <v>59</v>
      </c>
      <c r="AN35" s="41">
        <f t="shared" si="1"/>
        <v>51710983881.886795</v>
      </c>
      <c r="AO35" s="42">
        <f>$AJ$3*Data!D527</f>
        <v>2878775520</v>
      </c>
      <c r="AP35" s="42">
        <f>$AJ$4*Data!F527</f>
        <v>6637468740</v>
      </c>
      <c r="AQ35" s="42">
        <f>$AJ$5*Data!H527</f>
        <v>1842573930.0000002</v>
      </c>
      <c r="AR35" s="42">
        <f>$AJ$6*Data!J527</f>
        <v>3500846690</v>
      </c>
      <c r="AS35" s="42">
        <f>$AJ$7*Data!L527</f>
        <v>709406285</v>
      </c>
      <c r="AT35" s="42">
        <f>$AJ$8*Data!N527</f>
        <v>622180612.5</v>
      </c>
      <c r="AU35" s="42">
        <f>$AJ$9*Data!P527</f>
        <v>2327385937.5</v>
      </c>
      <c r="AV35" s="42">
        <f>$AJ$10*Data!R527</f>
        <v>2351854700</v>
      </c>
      <c r="AW35" s="42">
        <f>$AJ$11*Data!T527</f>
        <v>1619218575</v>
      </c>
      <c r="AX35" s="42">
        <f>$AJ$12*Data!V527</f>
        <v>1911845000.0000002</v>
      </c>
      <c r="AY35" s="42">
        <f>$AJ$13*Data!X527</f>
        <v>1847641249.9999998</v>
      </c>
      <c r="AZ35" s="42">
        <f>$AJ$14*Data!Z527</f>
        <v>6115050500</v>
      </c>
      <c r="BA35" s="42">
        <f>$AJ$15*Data!AB527</f>
        <v>1213172803.99315</v>
      </c>
      <c r="BB35" s="42">
        <f>$AJ$16*Data!AD527</f>
        <v>2555098644.2936497</v>
      </c>
      <c r="BC35" s="42">
        <f>$AJ$17*Data!AF527</f>
        <v>998730992.35000002</v>
      </c>
      <c r="BD35" s="42">
        <f>$AJ$18*Data!AH527</f>
        <v>2925419913.5</v>
      </c>
      <c r="BE35" s="42">
        <f>$AJ$19*Data!AJ527</f>
        <v>2193665470</v>
      </c>
      <c r="BF35" s="42">
        <f>$AJ$20*Data!AL527</f>
        <v>3664134899.9999995</v>
      </c>
      <c r="BG35" s="42">
        <f>$AJ$21*Data!AN527</f>
        <v>4433898723.75</v>
      </c>
      <c r="BH35" s="42">
        <f>$AJ$22*Data!AP527</f>
        <v>1198812420</v>
      </c>
      <c r="BI35" s="42">
        <v>0</v>
      </c>
      <c r="BJ35" s="42">
        <v>0</v>
      </c>
      <c r="BK35" s="42">
        <v>0</v>
      </c>
      <c r="BL35" s="42">
        <f>$AJ$26*Data!AT527</f>
        <v>847839.99999999988</v>
      </c>
      <c r="BM35" s="42">
        <f>$AJ$27*Data!AU527</f>
        <v>27918000.000000019</v>
      </c>
      <c r="BN35" s="42">
        <f>$AJ$28*Data!AV527</f>
        <v>38277183.000000015</v>
      </c>
      <c r="BO35" s="42">
        <f>$AJ$29*Data!AW527</f>
        <v>93125987</v>
      </c>
      <c r="BP35" s="42">
        <f>$AJ$30*Data!AX527</f>
        <v>3633264.0000000042</v>
      </c>
    </row>
    <row r="36" spans="1:68">
      <c r="A36" s="6">
        <v>35</v>
      </c>
      <c r="B36" s="6">
        <f>Data!$D$504*Data!D39/Data!D38</f>
        <v>613.47670584943592</v>
      </c>
      <c r="C36" s="6">
        <f>Data!$F$504*Data!F39/Data!F38</f>
        <v>839.42706337655193</v>
      </c>
      <c r="D36" s="6">
        <f>Data!$H$504*Data!H39/Data!H38</f>
        <v>785.51947845637983</v>
      </c>
      <c r="E36" s="6">
        <f>Data!$J$504*Data!J39/Data!J38</f>
        <v>696.51451807950502</v>
      </c>
      <c r="F36" s="6">
        <f>Data!$L$504*Data!L39/Data!L38</f>
        <v>471.55330279385328</v>
      </c>
      <c r="G36" s="6">
        <f>Data!$N$504*Data!N39/Data!N38</f>
        <v>297.89122361649913</v>
      </c>
      <c r="H36" s="6">
        <f>Data!$P$504*Data!P39/Data!P38</f>
        <v>586.09453246988289</v>
      </c>
      <c r="I36" s="6">
        <f>Data!$R$504*Data!R39/Data!R38</f>
        <v>742.23200271161772</v>
      </c>
      <c r="J36" s="6">
        <f>Data!$T$504*Data!T39/Data!T38</f>
        <v>1405.4104246275947</v>
      </c>
      <c r="K36" s="6">
        <f>Data!$V$504*Data!V39/Data!V38</f>
        <v>982.81444764004073</v>
      </c>
      <c r="L36" s="6">
        <f>Data!$X$504*Data!X39/Data!X38</f>
        <v>1605.1884658011886</v>
      </c>
      <c r="M36" s="6">
        <f>Data!$Z$504*Data!Z39/Data!Z38</f>
        <v>1097.422982879352</v>
      </c>
      <c r="N36" s="6">
        <f>Data!$AB$504*Data!AB39/Data!AB38</f>
        <v>15150.068421538372</v>
      </c>
      <c r="O36" s="6">
        <f>Data!$AD$504*Data!AD39/Data!AD38</f>
        <v>22050.711633844567</v>
      </c>
      <c r="P36" s="6">
        <f>Data!$AF$504*Data!AF39/Data!AF38</f>
        <v>14601.581006909479</v>
      </c>
      <c r="Q36" s="6">
        <f>Data!$AH$504*Data!AH39/Data!AH38</f>
        <v>17430.325970066318</v>
      </c>
      <c r="R36" s="6">
        <f>Data!$AJ$504*Data!AJ39/Data!AJ38</f>
        <v>18921.415988599292</v>
      </c>
      <c r="S36" s="6">
        <f>Data!$AL$504*Data!AL39/Data!AL38</f>
        <v>26806.709528227682</v>
      </c>
      <c r="T36" s="6">
        <f>Data!$AN$504*Data!AN39/Data!AN38</f>
        <v>16420.427942521274</v>
      </c>
      <c r="U36" s="6">
        <f>Data!$AP$504*Data!AP39/Data!AP38</f>
        <v>2679.218347273033</v>
      </c>
      <c r="V36" s="6">
        <f>Data!$AQ$504*Data!AQ39/Data!AQ38</f>
        <v>0.53291044697169976</v>
      </c>
      <c r="W36" s="6">
        <f>Data!$AR$504*Data!AR39/Data!AR38</f>
        <v>0.54646353358457167</v>
      </c>
      <c r="X36" s="6">
        <f>Data!$AS$504*Data!AS39/Data!AS38</f>
        <v>0.35014084130870243</v>
      </c>
      <c r="Y36" s="6">
        <f>Data!$AT$504*Data!AT39/Data!AT38</f>
        <v>0.59679144501336823</v>
      </c>
      <c r="Z36" s="6">
        <f>Data!$AU$504*Data!AU39/Data!AU38</f>
        <v>0.67191145467322466</v>
      </c>
      <c r="AA36" s="6">
        <f>Data!$AV$504*Data!AV39/Data!AV38</f>
        <v>0.48309666364609966</v>
      </c>
      <c r="AB36" s="6">
        <f>Data!$AW$504*Data!AW39/Data!AW38</f>
        <v>0.82055154131940988</v>
      </c>
      <c r="AC36" s="6">
        <f>Data!$AX$504*Data!AX39/Data!AX38</f>
        <v>0.63903070806512596</v>
      </c>
      <c r="AE36" s="42">
        <f>$AJ$3*B36+$AJ$4*Simulace!C36+$AJ$5*Simulace!D36+$AJ$6*Simulace!E36+$AJ$7*Simulace!F36+$AJ$8*Simulace!G36+$AJ$9*Simulace!H36+$AJ$10*Simulace!I36+$AJ$11*Simulace!J36+$AJ$12*Simulace!K36+$AJ$13*Simulace!L36+$AJ$14*Simulace!M36+$AJ$15*Simulace!N36+$AJ$16*Simulace!O36+$AJ$17*Simulace!P36+$AJ$18*Simulace!Q36+$AJ$19*Simulace!R36+$AJ$20*Simulace!S36+$AJ$21*Simulace!T36+$AJ$22*Simulace!U36+$AJ$23*Simulace!V36+$AJ$24*Simulace!W36+$AJ$25*Simulace!X36+$AJ$26*Simulace!Y36+$AJ$27*Simulace!Z36+$AJ$28*Simulace!AA36+$AJ$29*Simulace!AB36+$AJ$30*Simulace!AC36</f>
        <v>48379880702.011726</v>
      </c>
      <c r="AF36" s="42">
        <f>AE36-$AN$12</f>
        <v>276682433.92997742</v>
      </c>
      <c r="AG36" s="42">
        <f t="shared" si="0"/>
        <v>874946679.77778125</v>
      </c>
      <c r="AM36" s="26" t="s">
        <v>60</v>
      </c>
      <c r="AN36" s="41">
        <f t="shared" si="1"/>
        <v>52043823928.1819</v>
      </c>
      <c r="AO36" s="42">
        <f>$AJ$3*Data!D528</f>
        <v>2924407640</v>
      </c>
      <c r="AP36" s="42">
        <f>$AJ$4*Data!F528</f>
        <v>6553640800</v>
      </c>
      <c r="AQ36" s="42">
        <f>$AJ$5*Data!H528</f>
        <v>1853479140</v>
      </c>
      <c r="AR36" s="42">
        <f>$AJ$6*Data!J528</f>
        <v>3557867367.9999995</v>
      </c>
      <c r="AS36" s="42">
        <f>$AJ$7*Data!L528</f>
        <v>707607726</v>
      </c>
      <c r="AT36" s="42">
        <f>$AJ$8*Data!N528</f>
        <v>621580150</v>
      </c>
      <c r="AU36" s="42">
        <f>$AJ$9*Data!P528</f>
        <v>2469384450</v>
      </c>
      <c r="AV36" s="42">
        <f>$AJ$10*Data!R528</f>
        <v>2406916799.9999995</v>
      </c>
      <c r="AW36" s="42">
        <f>$AJ$11*Data!T528</f>
        <v>1659514740</v>
      </c>
      <c r="AX36" s="42">
        <f>$AJ$12*Data!V528</f>
        <v>1869071750</v>
      </c>
      <c r="AY36" s="42">
        <f>$AJ$13*Data!X528</f>
        <v>1878279000</v>
      </c>
      <c r="AZ36" s="42">
        <f>$AJ$14*Data!Z528</f>
        <v>6004543500</v>
      </c>
      <c r="BA36" s="42">
        <f>$AJ$15*Data!AB528</f>
        <v>1203829865.793</v>
      </c>
      <c r="BB36" s="42">
        <f>$AJ$16*Data!AD528</f>
        <v>2544573639.1889</v>
      </c>
      <c r="BC36" s="42">
        <f>$AJ$17*Data!AF528</f>
        <v>1032027620.6999999</v>
      </c>
      <c r="BD36" s="42">
        <f>$AJ$18*Data!AH528</f>
        <v>2934609062.0000005</v>
      </c>
      <c r="BE36" s="42">
        <f>$AJ$19*Data!AJ528</f>
        <v>2209645670</v>
      </c>
      <c r="BF36" s="42">
        <f>$AJ$20*Data!AL528</f>
        <v>3709608000</v>
      </c>
      <c r="BG36" s="42">
        <f>$AJ$21*Data!AN528</f>
        <v>4497734092.5</v>
      </c>
      <c r="BH36" s="42">
        <f>$AJ$22*Data!AP528</f>
        <v>1237114439.9999998</v>
      </c>
      <c r="BI36" s="42">
        <v>0</v>
      </c>
      <c r="BJ36" s="42">
        <v>0</v>
      </c>
      <c r="BK36" s="42">
        <v>0</v>
      </c>
      <c r="BL36" s="42">
        <f>$AJ$26*Data!AT528</f>
        <v>915214.99999999953</v>
      </c>
      <c r="BM36" s="42">
        <f>$AJ$27*Data!AU528</f>
        <v>30204900.000000004</v>
      </c>
      <c r="BN36" s="42">
        <f>$AJ$28*Data!AV528</f>
        <v>32953332.999999963</v>
      </c>
      <c r="BO36" s="42">
        <f>$AJ$29*Data!AW528</f>
        <v>101247561.99999996</v>
      </c>
      <c r="BP36" s="42">
        <f>$AJ$30*Data!AX528</f>
        <v>3067463.9999999991</v>
      </c>
    </row>
    <row r="37" spans="1:68">
      <c r="A37" s="6">
        <v>36</v>
      </c>
      <c r="B37" s="6">
        <f>Data!$D$504*Data!D40/Data!D39</f>
        <v>608.0049414513536</v>
      </c>
      <c r="C37" s="6">
        <f>Data!$F$504*Data!F40/Data!F39</f>
        <v>844.9827362427169</v>
      </c>
      <c r="D37" s="6">
        <f>Data!$H$504*Data!H40/Data!H39</f>
        <v>775.28408592996425</v>
      </c>
      <c r="E37" s="6">
        <f>Data!$J$504*Data!J40/Data!J39</f>
        <v>695.05436159889427</v>
      </c>
      <c r="F37" s="6">
        <f>Data!$L$504*Data!L40/Data!L39</f>
        <v>474.64564528311558</v>
      </c>
      <c r="G37" s="6">
        <f>Data!$N$504*Data!N40/Data!N39</f>
        <v>300.92865123033766</v>
      </c>
      <c r="H37" s="6">
        <f>Data!$P$504*Data!P40/Data!P39</f>
        <v>566.55284276431007</v>
      </c>
      <c r="I37" s="6">
        <f>Data!$R$504*Data!R40/Data!R39</f>
        <v>732.89334708778324</v>
      </c>
      <c r="J37" s="6">
        <f>Data!$T$504*Data!T40/Data!T39</f>
        <v>1405.8447473023091</v>
      </c>
      <c r="K37" s="6">
        <f>Data!$V$504*Data!V40/Data!V39</f>
        <v>947.11049318632672</v>
      </c>
      <c r="L37" s="6">
        <f>Data!$X$504*Data!X40/Data!X39</f>
        <v>1591.0317975631328</v>
      </c>
      <c r="M37" s="6">
        <f>Data!$Z$504*Data!Z40/Data!Z39</f>
        <v>1114.9631039721967</v>
      </c>
      <c r="N37" s="6">
        <f>Data!$AB$504*Data!AB40/Data!AB39</f>
        <v>15192.044679940633</v>
      </c>
      <c r="O37" s="6">
        <f>Data!$AD$504*Data!AD40/Data!AD39</f>
        <v>22124.692412321121</v>
      </c>
      <c r="P37" s="6">
        <f>Data!$AF$504*Data!AF40/Data!AF39</f>
        <v>14623.78953968367</v>
      </c>
      <c r="Q37" s="6">
        <f>Data!$AH$504*Data!AH40/Data!AH39</f>
        <v>17330.27998303869</v>
      </c>
      <c r="R37" s="6">
        <f>Data!$AJ$504*Data!AJ40/Data!AJ39</f>
        <v>18883.682660474315</v>
      </c>
      <c r="S37" s="6">
        <f>Data!$AL$504*Data!AL40/Data!AL39</f>
        <v>27040.474771957743</v>
      </c>
      <c r="T37" s="6">
        <f>Data!$AN$504*Data!AN40/Data!AN39</f>
        <v>16608.67133587338</v>
      </c>
      <c r="U37" s="6">
        <f>Data!$AP$504*Data!AP40/Data!AP39</f>
        <v>2318.223094524697</v>
      </c>
      <c r="V37" s="6">
        <f>Data!$AQ$504*Data!AQ40/Data!AQ39</f>
        <v>0.53818371424895961</v>
      </c>
      <c r="W37" s="6">
        <f>Data!$AR$504*Data!AR40/Data!AR39</f>
        <v>0.55189823199655108</v>
      </c>
      <c r="X37" s="6">
        <f>Data!$AS$504*Data!AS40/Data!AS39</f>
        <v>0.36142523873470683</v>
      </c>
      <c r="Y37" s="6">
        <f>Data!$AT$504*Data!AT40/Data!AT39</f>
        <v>0.60284000176180541</v>
      </c>
      <c r="Z37" s="6">
        <f>Data!$AU$504*Data!AU40/Data!AU39</f>
        <v>0.67892060964513135</v>
      </c>
      <c r="AA37" s="6">
        <f>Data!$AV$504*Data!AV40/Data!AV39</f>
        <v>0.50040416942970967</v>
      </c>
      <c r="AB37" s="6">
        <f>Data!$AW$504*Data!AW40/Data!AW39</f>
        <v>0.82963429183087711</v>
      </c>
      <c r="AC37" s="6">
        <f>Data!$AX$504*Data!AX40/Data!AX39</f>
        <v>0.66538262942129922</v>
      </c>
      <c r="AE37" s="42">
        <f>$AJ$3*B37+$AJ$4*Simulace!C37+$AJ$5*Simulace!D37+$AJ$6*Simulace!E37+$AJ$7*Simulace!F37+$AJ$8*Simulace!G37+$AJ$9*Simulace!H37+$AJ$10*Simulace!I37+$AJ$11*Simulace!J37+$AJ$12*Simulace!K37+$AJ$13*Simulace!L37+$AJ$14*Simulace!M37+$AJ$15*Simulace!N37+$AJ$16*Simulace!O37+$AJ$17*Simulace!P37+$AJ$18*Simulace!Q37+$AJ$19*Simulace!R37+$AJ$20*Simulace!S37+$AJ$21*Simulace!T37+$AJ$22*Simulace!U37+$AJ$23*Simulace!V37+$AJ$24*Simulace!W37+$AJ$25*Simulace!X37+$AJ$26*Simulace!Y37+$AJ$27*Simulace!Z37+$AJ$28*Simulace!AA37+$AJ$29*Simulace!AB37+$AJ$30*Simulace!AC37</f>
        <v>48171973953.40966</v>
      </c>
      <c r="AF37" s="42">
        <f>AE37-$AN$12</f>
        <v>68775685.327911377</v>
      </c>
      <c r="AG37" s="42">
        <f t="shared" si="0"/>
        <v>217487813.27522433</v>
      </c>
      <c r="AM37" s="26" t="s">
        <v>61</v>
      </c>
      <c r="AN37" s="41">
        <f t="shared" si="1"/>
        <v>51751325341.133499</v>
      </c>
      <c r="AO37" s="42">
        <f>$AJ$3*Data!D529</f>
        <v>2849853120</v>
      </c>
      <c r="AP37" s="42">
        <f>$AJ$4*Data!F529</f>
        <v>6528837840</v>
      </c>
      <c r="AQ37" s="42">
        <f>$AJ$5*Data!H529</f>
        <v>1866693120</v>
      </c>
      <c r="AR37" s="42">
        <f>$AJ$6*Data!J529</f>
        <v>3591461632</v>
      </c>
      <c r="AS37" s="42">
        <f>$AJ$7*Data!L529</f>
        <v>721857920</v>
      </c>
      <c r="AT37" s="42">
        <f>$AJ$8*Data!N529</f>
        <v>592627000</v>
      </c>
      <c r="AU37" s="42">
        <f>$AJ$9*Data!P529</f>
        <v>2462356687.4999995</v>
      </c>
      <c r="AV37" s="42">
        <f>$AJ$10*Data!R529</f>
        <v>2273095000</v>
      </c>
      <c r="AW37" s="42">
        <f>$AJ$11*Data!T529</f>
        <v>1698956999.9999998</v>
      </c>
      <c r="AX37" s="42">
        <f>$AJ$12*Data!V529</f>
        <v>1954749999.9999998</v>
      </c>
      <c r="AY37" s="42">
        <f>$AJ$13*Data!X529</f>
        <v>1838512187.4999998</v>
      </c>
      <c r="AZ37" s="42">
        <f>$AJ$14*Data!Z529</f>
        <v>5989912499.999999</v>
      </c>
      <c r="BA37" s="42">
        <f>$AJ$15*Data!AB529</f>
        <v>1186161384.7827499</v>
      </c>
      <c r="BB37" s="42">
        <f>$AJ$16*Data!AD529</f>
        <v>2510650338.6007495</v>
      </c>
      <c r="BC37" s="42">
        <f>$AJ$17*Data!AF529</f>
        <v>1017273960.75</v>
      </c>
      <c r="BD37" s="42">
        <f>$AJ$18*Data!AH529</f>
        <v>2902113536</v>
      </c>
      <c r="BE37" s="42">
        <f>$AJ$19*Data!AJ529</f>
        <v>2185018480.0000005</v>
      </c>
      <c r="BF37" s="42">
        <f>$AJ$20*Data!AL529</f>
        <v>3670463999.9999995</v>
      </c>
      <c r="BG37" s="42">
        <f>$AJ$21*Data!AN529</f>
        <v>4497465420</v>
      </c>
      <c r="BH37" s="42">
        <f>$AJ$22*Data!AP529</f>
        <v>1269191249.9999998</v>
      </c>
      <c r="BI37" s="42">
        <v>0</v>
      </c>
      <c r="BJ37" s="42">
        <v>0</v>
      </c>
      <c r="BK37" s="42">
        <v>0</v>
      </c>
      <c r="BL37" s="42">
        <f>$AJ$26*Data!AT529</f>
        <v>833664.9999999993</v>
      </c>
      <c r="BM37" s="42">
        <f>$AJ$27*Data!AU529</f>
        <v>27436860</v>
      </c>
      <c r="BN37" s="42">
        <f>$AJ$28*Data!AV529</f>
        <v>22435482.999999933</v>
      </c>
      <c r="BO37" s="42">
        <f>$AJ$29*Data!AW529</f>
        <v>91417291.99999994</v>
      </c>
      <c r="BP37" s="42">
        <f>$AJ$30*Data!AX529</f>
        <v>1949663.999999996</v>
      </c>
    </row>
    <row r="38" spans="1:68">
      <c r="A38" s="6">
        <v>37</v>
      </c>
      <c r="B38" s="6">
        <f>Data!$D$504*Data!D41/Data!D40</f>
        <v>611.55385116011075</v>
      </c>
      <c r="C38" s="6">
        <f>Data!$F$504*Data!F41/Data!F40</f>
        <v>834.4856477142788</v>
      </c>
      <c r="D38" s="6">
        <f>Data!$H$504*Data!H41/Data!H40</f>
        <v>771.22251150418106</v>
      </c>
      <c r="E38" s="6">
        <f>Data!$J$504*Data!J41/Data!J40</f>
        <v>693.18071824498645</v>
      </c>
      <c r="F38" s="6">
        <f>Data!$L$504*Data!L41/Data!L40</f>
        <v>467.73173132650635</v>
      </c>
      <c r="G38" s="6">
        <f>Data!$N$504*Data!N41/Data!N40</f>
        <v>296.55517042338477</v>
      </c>
      <c r="H38" s="6">
        <f>Data!$P$504*Data!P41/Data!P40</f>
        <v>581.66037784460514</v>
      </c>
      <c r="I38" s="6">
        <f>Data!$R$504*Data!R41/Data!R40</f>
        <v>739.97817860952853</v>
      </c>
      <c r="J38" s="6">
        <f>Data!$T$504*Data!T41/Data!T40</f>
        <v>1411.1570279361385</v>
      </c>
      <c r="K38" s="6">
        <f>Data!$V$504*Data!V41/Data!V40</f>
        <v>967.15620370628528</v>
      </c>
      <c r="L38" s="6">
        <f>Data!$X$504*Data!X41/Data!X40</f>
        <v>1583.584106719326</v>
      </c>
      <c r="M38" s="6">
        <f>Data!$Z$504*Data!Z41/Data!Z40</f>
        <v>1106.2558478455194</v>
      </c>
      <c r="N38" s="6">
        <f>Data!$AB$504*Data!AB41/Data!AB40</f>
        <v>15097.29840171367</v>
      </c>
      <c r="O38" s="6">
        <f>Data!$AD$504*Data!AD41/Data!AD40</f>
        <v>21955.143519026544</v>
      </c>
      <c r="P38" s="6">
        <f>Data!$AF$504*Data!AF41/Data!AF40</f>
        <v>14595.02939463523</v>
      </c>
      <c r="Q38" s="6">
        <f>Data!$AH$504*Data!AH41/Data!AH40</f>
        <v>17162.71646863989</v>
      </c>
      <c r="R38" s="6">
        <f>Data!$AJ$504*Data!AJ41/Data!AJ40</f>
        <v>18599.01301498706</v>
      </c>
      <c r="S38" s="6">
        <f>Data!$AL$504*Data!AL41/Data!AL40</f>
        <v>26702.641669388839</v>
      </c>
      <c r="T38" s="6">
        <f>Data!$AN$504*Data!AN41/Data!AN40</f>
        <v>16409.611334037792</v>
      </c>
      <c r="U38" s="6">
        <f>Data!$AP$504*Data!AP41/Data!AP40</f>
        <v>2457.4249313929145</v>
      </c>
      <c r="V38" s="6">
        <f>Data!$AQ$504*Data!AQ41/Data!AQ40</f>
        <v>0.46679767048035997</v>
      </c>
      <c r="W38" s="6">
        <f>Data!$AR$504*Data!AR41/Data!AR40</f>
        <v>0.47830585548172866</v>
      </c>
      <c r="X38" s="6">
        <f>Data!$AS$504*Data!AS41/Data!AS40</f>
        <v>0.3103874482157134</v>
      </c>
      <c r="Y38" s="6">
        <f>Data!$AT$504*Data!AT41/Data!AT40</f>
        <v>0.52084590997711422</v>
      </c>
      <c r="Z38" s="6">
        <f>Data!$AU$504*Data!AU41/Data!AU40</f>
        <v>0.58374070835155223</v>
      </c>
      <c r="AA38" s="6">
        <f>Data!$AV$504*Data!AV41/Data!AV40</f>
        <v>0.42229913036476396</v>
      </c>
      <c r="AB38" s="6">
        <f>Data!$AW$504*Data!AW41/Data!AW40</f>
        <v>0.70582668469897047</v>
      </c>
      <c r="AC38" s="6">
        <f>Data!$AX$504*Data!AX41/Data!AX40</f>
        <v>0.54685820730357748</v>
      </c>
      <c r="AE38" s="42">
        <f>$AJ$3*B38+$AJ$4*Simulace!C38+$AJ$5*Simulace!D38+$AJ$6*Simulace!E38+$AJ$7*Simulace!F38+$AJ$8*Simulace!G38+$AJ$9*Simulace!H38+$AJ$10*Simulace!I38+$AJ$11*Simulace!J38+$AJ$12*Simulace!K38+$AJ$13*Simulace!L38+$AJ$14*Simulace!M38+$AJ$15*Simulace!N38+$AJ$16*Simulace!O38+$AJ$17*Simulace!P38+$AJ$18*Simulace!Q38+$AJ$19*Simulace!R38+$AJ$20*Simulace!S38+$AJ$21*Simulace!T38+$AJ$22*Simulace!U38+$AJ$23*Simulace!V38+$AJ$24*Simulace!W38+$AJ$25*Simulace!X38+$AJ$26*Simulace!Y38+$AJ$27*Simulace!Z38+$AJ$28*Simulace!AA38+$AJ$29*Simulace!AB38+$AJ$30*Simulace!AC38</f>
        <v>48072637637.554863</v>
      </c>
      <c r="AF38" s="42">
        <f>AE38-$AN$12</f>
        <v>-30560630.526885986</v>
      </c>
      <c r="AG38" s="42">
        <f t="shared" si="0"/>
        <v>-96641199.195831373</v>
      </c>
      <c r="AK38" s="6"/>
      <c r="AM38" s="26" t="s">
        <v>62</v>
      </c>
      <c r="AN38" s="41">
        <f t="shared" si="1"/>
        <v>52240281677.01976</v>
      </c>
      <c r="AO38" s="42">
        <f>$AJ$3*Data!D530</f>
        <v>2861899200</v>
      </c>
      <c r="AP38" s="42">
        <f>$AJ$4*Data!F530</f>
        <v>6585522124.999999</v>
      </c>
      <c r="AQ38" s="42">
        <f>$AJ$5*Data!H530</f>
        <v>1854358600</v>
      </c>
      <c r="AR38" s="42">
        <f>$AJ$6*Data!J530</f>
        <v>3528293119.9999995</v>
      </c>
      <c r="AS38" s="42">
        <f>$AJ$7*Data!L530</f>
        <v>736126790</v>
      </c>
      <c r="AT38" s="42">
        <f>$AJ$8*Data!N530</f>
        <v>599469375</v>
      </c>
      <c r="AU38" s="42">
        <f>$AJ$9*Data!P530</f>
        <v>2745937889.9999995</v>
      </c>
      <c r="AV38" s="42">
        <f>$AJ$10*Data!R530</f>
        <v>2401762480.0000005</v>
      </c>
      <c r="AW38" s="42">
        <f>$AJ$11*Data!T530</f>
        <v>1804587096.0000002</v>
      </c>
      <c r="AX38" s="42">
        <f>$AJ$12*Data!V530</f>
        <v>1997515100</v>
      </c>
      <c r="AY38" s="42">
        <f>$AJ$13*Data!X530</f>
        <v>1866347500</v>
      </c>
      <c r="AZ38" s="42">
        <f>$AJ$14*Data!Z530</f>
        <v>6139760000</v>
      </c>
      <c r="BA38" s="42">
        <f>$AJ$15*Data!AB530</f>
        <v>1184980789.8420799</v>
      </c>
      <c r="BB38" s="42">
        <f>$AJ$16*Data!AD530</f>
        <v>2491450153.3576803</v>
      </c>
      <c r="BC38" s="42">
        <f>$AJ$17*Data!AF530</f>
        <v>1016654671.3200001</v>
      </c>
      <c r="BD38" s="42">
        <f>$AJ$18*Data!AH530</f>
        <v>2872830065</v>
      </c>
      <c r="BE38" s="42">
        <f>$AJ$19*Data!AJ530</f>
        <v>2130006499.9999998</v>
      </c>
      <c r="BF38" s="42">
        <f>$AJ$20*Data!AL530</f>
        <v>3616258500</v>
      </c>
      <c r="BG38" s="42">
        <f>$AJ$21*Data!AN530</f>
        <v>4427972437.5</v>
      </c>
      <c r="BH38" s="42">
        <f>$AJ$22*Data!AP530</f>
        <v>1248324840</v>
      </c>
      <c r="BI38" s="42">
        <v>0</v>
      </c>
      <c r="BJ38" s="42">
        <v>0</v>
      </c>
      <c r="BK38" s="42">
        <v>0</v>
      </c>
      <c r="BL38" s="42">
        <f>$AJ$26*Data!AT530</f>
        <v>747739.99999999942</v>
      </c>
      <c r="BM38" s="42">
        <f>$AJ$27*Data!AU530</f>
        <v>24520320</v>
      </c>
      <c r="BN38" s="42">
        <f>$AJ$28*Data!AV530</f>
        <v>21993993.000000041</v>
      </c>
      <c r="BO38" s="42">
        <f>$AJ$29*Data!AW530</f>
        <v>81059646.99999994</v>
      </c>
      <c r="BP38" s="42">
        <f>$AJ$30*Data!AX530</f>
        <v>1902744.0000000075</v>
      </c>
    </row>
    <row r="39" spans="1:68">
      <c r="A39" s="6">
        <v>38</v>
      </c>
      <c r="B39" s="6">
        <f>Data!$D$504*Data!D42/Data!D41</f>
        <v>618.19834209388296</v>
      </c>
      <c r="C39" s="6">
        <f>Data!$F$504*Data!F42/Data!F41</f>
        <v>830.47765626445585</v>
      </c>
      <c r="D39" s="6">
        <f>Data!$H$504*Data!H42/Data!H41</f>
        <v>782.35557583233731</v>
      </c>
      <c r="E39" s="6">
        <f>Data!$J$504*Data!J42/Data!J41</f>
        <v>692.27989064001019</v>
      </c>
      <c r="F39" s="6">
        <f>Data!$L$504*Data!L42/Data!L41</f>
        <v>468.61007810919</v>
      </c>
      <c r="G39" s="6">
        <f>Data!$N$504*Data!N42/Data!N41</f>
        <v>303.70606950409933</v>
      </c>
      <c r="H39" s="6">
        <f>Data!$P$504*Data!P42/Data!P41</f>
        <v>581.79116037011227</v>
      </c>
      <c r="I39" s="6">
        <f>Data!$R$504*Data!R42/Data!R41</f>
        <v>745.5898235759804</v>
      </c>
      <c r="J39" s="6">
        <f>Data!$T$504*Data!T42/Data!T41</f>
        <v>1417.6837924379361</v>
      </c>
      <c r="K39" s="6">
        <f>Data!$V$504*Data!V42/Data!V41</f>
        <v>998.55028590585755</v>
      </c>
      <c r="L39" s="6">
        <f>Data!$X$504*Data!X42/Data!X41</f>
        <v>1622.8541651758517</v>
      </c>
      <c r="M39" s="6">
        <f>Data!$Z$504*Data!Z42/Data!Z41</f>
        <v>1106.1150586973336</v>
      </c>
      <c r="N39" s="6">
        <f>Data!$AB$504*Data!AB42/Data!AB41</f>
        <v>15283.570094505509</v>
      </c>
      <c r="O39" s="6">
        <f>Data!$AD$504*Data!AD42/Data!AD41</f>
        <v>22236.256972561539</v>
      </c>
      <c r="P39" s="6">
        <f>Data!$AF$504*Data!AF42/Data!AF41</f>
        <v>14717.410666579552</v>
      </c>
      <c r="Q39" s="6">
        <f>Data!$AH$504*Data!AH42/Data!AH41</f>
        <v>17282.373845278238</v>
      </c>
      <c r="R39" s="6">
        <f>Data!$AJ$504*Data!AJ42/Data!AJ41</f>
        <v>18817.581290833066</v>
      </c>
      <c r="S39" s="6">
        <f>Data!$AL$504*Data!AL42/Data!AL41</f>
        <v>26936.726590677132</v>
      </c>
      <c r="T39" s="6">
        <f>Data!$AN$504*Data!AN42/Data!AN41</f>
        <v>16461.083075613213</v>
      </c>
      <c r="U39" s="6">
        <f>Data!$AP$504*Data!AP42/Data!AP41</f>
        <v>2381.6747358775001</v>
      </c>
      <c r="V39" s="6">
        <f>Data!$AQ$504*Data!AQ42/Data!AQ41</f>
        <v>0.50294382826475881</v>
      </c>
      <c r="W39" s="6">
        <f>Data!$AR$504*Data!AR42/Data!AR41</f>
        <v>0.51555745269958642</v>
      </c>
      <c r="X39" s="6">
        <f>Data!$AS$504*Data!AS42/Data!AS41</f>
        <v>0.38533889026300594</v>
      </c>
      <c r="Y39" s="6">
        <f>Data!$AT$504*Data!AT42/Data!AT41</f>
        <v>0.56230048149547041</v>
      </c>
      <c r="Z39" s="6">
        <f>Data!$AU$504*Data!AU42/Data!AU41</f>
        <v>0.63177052785923815</v>
      </c>
      <c r="AA39" s="6">
        <f>Data!$AV$504*Data!AV42/Data!AV41</f>
        <v>0.53768814533321008</v>
      </c>
      <c r="AB39" s="6">
        <f>Data!$AW$504*Data!AW42/Data!AW41</f>
        <v>0.76804295696947622</v>
      </c>
      <c r="AC39" s="6">
        <f>Data!$AX$504*Data!AX42/Data!AX41</f>
        <v>0.72357851096157899</v>
      </c>
      <c r="AE39" s="42">
        <f>$AJ$3*B39+$AJ$4*Simulace!C39+$AJ$5*Simulace!D39+$AJ$6*Simulace!E39+$AJ$7*Simulace!F39+$AJ$8*Simulace!G39+$AJ$9*Simulace!H39+$AJ$10*Simulace!I39+$AJ$11*Simulace!J39+$AJ$12*Simulace!K39+$AJ$13*Simulace!L39+$AJ$14*Simulace!M39+$AJ$15*Simulace!N39+$AJ$16*Simulace!O39+$AJ$17*Simulace!P39+$AJ$18*Simulace!Q39+$AJ$19*Simulace!R39+$AJ$20*Simulace!S39+$AJ$21*Simulace!T39+$AJ$22*Simulace!U39+$AJ$23*Simulace!V39+$AJ$24*Simulace!W39+$AJ$25*Simulace!X39+$AJ$26*Simulace!Y39+$AJ$27*Simulace!Z39+$AJ$28*Simulace!AA39+$AJ$29*Simulace!AB39+$AJ$30*Simulace!AC39</f>
        <v>48362462341.180252</v>
      </c>
      <c r="AF39" s="42">
        <f>AE39-$AN$12</f>
        <v>259264073.09850311</v>
      </c>
      <c r="AG39" s="42">
        <f t="shared" si="0"/>
        <v>819864986.44365811</v>
      </c>
      <c r="AM39" s="26" t="s">
        <v>63</v>
      </c>
      <c r="AN39" s="41">
        <f t="shared" si="1"/>
        <v>51792401882.948547</v>
      </c>
      <c r="AO39" s="42">
        <f>$AJ$3*Data!D531</f>
        <v>2810148000</v>
      </c>
      <c r="AP39" s="42">
        <f>$AJ$4*Data!F531</f>
        <v>6305163130.000001</v>
      </c>
      <c r="AQ39" s="42">
        <f>$AJ$5*Data!H531</f>
        <v>1822338400</v>
      </c>
      <c r="AR39" s="42">
        <f>$AJ$6*Data!J531</f>
        <v>3464912484.0000005</v>
      </c>
      <c r="AS39" s="42">
        <f>$AJ$7*Data!L531</f>
        <v>711882871.00000012</v>
      </c>
      <c r="AT39" s="42">
        <f>$AJ$8*Data!N531</f>
        <v>672732400</v>
      </c>
      <c r="AU39" s="42">
        <f>$AJ$9*Data!P531</f>
        <v>2856246975</v>
      </c>
      <c r="AV39" s="42">
        <f>$AJ$10*Data!R531</f>
        <v>2531682900</v>
      </c>
      <c r="AW39" s="42">
        <f>$AJ$11*Data!T531</f>
        <v>1755804374.9999998</v>
      </c>
      <c r="AX39" s="42">
        <f>$AJ$12*Data!V531</f>
        <v>1988526374.9999998</v>
      </c>
      <c r="AY39" s="42">
        <f>$AJ$13*Data!X531</f>
        <v>1970171812.5</v>
      </c>
      <c r="AZ39" s="42">
        <f>$AJ$14*Data!Z531</f>
        <v>6074321249.999999</v>
      </c>
      <c r="BA39" s="42">
        <f>$AJ$15*Data!AB531</f>
        <v>1175530203.1388998</v>
      </c>
      <c r="BB39" s="42">
        <f>$AJ$16*Data!AD531</f>
        <v>2475969467.3596497</v>
      </c>
      <c r="BC39" s="42">
        <f>$AJ$17*Data!AF531</f>
        <v>1009259626.9499999</v>
      </c>
      <c r="BD39" s="42">
        <f>$AJ$18*Data!AH531</f>
        <v>2831138954</v>
      </c>
      <c r="BE39" s="42">
        <f>$AJ$19*Data!AJ531</f>
        <v>2096966500</v>
      </c>
      <c r="BF39" s="42">
        <f>$AJ$20*Data!AL531</f>
        <v>3506298300</v>
      </c>
      <c r="BG39" s="42">
        <f>$AJ$21*Data!AN531</f>
        <v>4288988385.0000005</v>
      </c>
      <c r="BH39" s="42">
        <f>$AJ$22*Data!AP531</f>
        <v>1336987890</v>
      </c>
      <c r="BI39" s="42">
        <v>0</v>
      </c>
      <c r="BJ39" s="42">
        <v>0</v>
      </c>
      <c r="BK39" s="42">
        <v>0</v>
      </c>
      <c r="BL39" s="42">
        <f>$AJ$26*Data!AT531</f>
        <v>638015.00000000023</v>
      </c>
      <c r="BM39" s="42">
        <f>$AJ$27*Data!AU531</f>
        <v>20795940.00000003</v>
      </c>
      <c r="BN39" s="42">
        <f>$AJ$28*Data!AV531</f>
        <v>16722082.999999963</v>
      </c>
      <c r="BO39" s="42">
        <f>$AJ$29*Data!AW531</f>
        <v>67833082.000000045</v>
      </c>
      <c r="BP39" s="42">
        <f>$AJ$30*Data!AX531</f>
        <v>1342463.9999999993</v>
      </c>
    </row>
    <row r="40" spans="1:68">
      <c r="A40" s="6">
        <v>39</v>
      </c>
      <c r="B40" s="6">
        <f>Data!$D$504*Data!D43/Data!D42</f>
        <v>605.15169496919907</v>
      </c>
      <c r="C40" s="6">
        <f>Data!$F$504*Data!F43/Data!F42</f>
        <v>836.93584066505571</v>
      </c>
      <c r="D40" s="6">
        <f>Data!$H$504*Data!H43/Data!H42</f>
        <v>793.17927116032695</v>
      </c>
      <c r="E40" s="6">
        <f>Data!$J$504*Data!J43/Data!J42</f>
        <v>678.31770451245222</v>
      </c>
      <c r="F40" s="6">
        <f>Data!$L$504*Data!L43/Data!L42</f>
        <v>469.09199591175195</v>
      </c>
      <c r="G40" s="6">
        <f>Data!$N$504*Data!N43/Data!N42</f>
        <v>295.6258840827694</v>
      </c>
      <c r="H40" s="6">
        <f>Data!$P$504*Data!P43/Data!P42</f>
        <v>572.1744322338476</v>
      </c>
      <c r="I40" s="6">
        <f>Data!$R$504*Data!R43/Data!R42</f>
        <v>740.04783803092414</v>
      </c>
      <c r="J40" s="6">
        <f>Data!$T$504*Data!T43/Data!T42</f>
        <v>1391.8605659212953</v>
      </c>
      <c r="K40" s="6">
        <f>Data!$V$504*Data!V43/Data!V42</f>
        <v>923.59080435864496</v>
      </c>
      <c r="L40" s="6">
        <f>Data!$X$504*Data!X43/Data!X42</f>
        <v>1606.3595650018692</v>
      </c>
      <c r="M40" s="6">
        <f>Data!$Z$504*Data!Z43/Data!Z42</f>
        <v>1088.8271796080219</v>
      </c>
      <c r="N40" s="6">
        <f>Data!$AB$504*Data!AB43/Data!AB42</f>
        <v>15256.234029876448</v>
      </c>
      <c r="O40" s="6">
        <f>Data!$AD$504*Data!AD43/Data!AD42</f>
        <v>22188.216356119672</v>
      </c>
      <c r="P40" s="6">
        <f>Data!$AF$504*Data!AF43/Data!AF42</f>
        <v>14595.103150683701</v>
      </c>
      <c r="Q40" s="6">
        <f>Data!$AH$504*Data!AH43/Data!AH42</f>
        <v>17222.136893813618</v>
      </c>
      <c r="R40" s="6">
        <f>Data!$AJ$504*Data!AJ43/Data!AJ42</f>
        <v>18862.521153521138</v>
      </c>
      <c r="S40" s="6">
        <f>Data!$AL$504*Data!AL43/Data!AL42</f>
        <v>26871.905102349039</v>
      </c>
      <c r="T40" s="6">
        <f>Data!$AN$504*Data!AN43/Data!AN42</f>
        <v>16439.156783606453</v>
      </c>
      <c r="U40" s="6">
        <f>Data!$AP$504*Data!AP43/Data!AP42</f>
        <v>2373.5112881676287</v>
      </c>
      <c r="V40" s="6">
        <f>Data!$AQ$504*Data!AQ43/Data!AQ42</f>
        <v>0.51043441917639831</v>
      </c>
      <c r="W40" s="6">
        <f>Data!$AR$504*Data!AR43/Data!AR42</f>
        <v>0.52328223120837436</v>
      </c>
      <c r="X40" s="6">
        <f>Data!$AS$504*Data!AS43/Data!AS42</f>
        <v>0.35541569233087322</v>
      </c>
      <c r="Y40" s="6">
        <f>Data!$AT$504*Data!AT43/Data!AT42</f>
        <v>0.57091852050258296</v>
      </c>
      <c r="Z40" s="6">
        <f>Data!$AU$504*Data!AU43/Data!AU42</f>
        <v>0.64179517920242324</v>
      </c>
      <c r="AA40" s="6">
        <f>Data!$AV$504*Data!AV43/Data!AV42</f>
        <v>0.49119154516507613</v>
      </c>
      <c r="AB40" s="6">
        <f>Data!$AW$504*Data!AW43/Data!AW42</f>
        <v>0.78114135886416969</v>
      </c>
      <c r="AC40" s="6">
        <f>Data!$AX$504*Data!AX43/Data!AX42</f>
        <v>0.6513661936480365</v>
      </c>
      <c r="AE40" s="42">
        <f>$AJ$3*B40+$AJ$4*Simulace!C40+$AJ$5*Simulace!D40+$AJ$6*Simulace!E40+$AJ$7*Simulace!F40+$AJ$8*Simulace!G40+$AJ$9*Simulace!H40+$AJ$10*Simulace!I40+$AJ$11*Simulace!J40+$AJ$12*Simulace!K40+$AJ$13*Simulace!L40+$AJ$14*Simulace!M40+$AJ$15*Simulace!N40+$AJ$16*Simulace!O40+$AJ$17*Simulace!P40+$AJ$18*Simulace!Q40+$AJ$19*Simulace!R40+$AJ$20*Simulace!S40+$AJ$21*Simulace!T40+$AJ$22*Simulace!U40+$AJ$23*Simulace!V40+$AJ$24*Simulace!W40+$AJ$25*Simulace!X40+$AJ$26*Simulace!Y40+$AJ$27*Simulace!Z40+$AJ$28*Simulace!AA40+$AJ$29*Simulace!AB40+$AJ$30*Simulace!AC40</f>
        <v>47867855581.970169</v>
      </c>
      <c r="AF40" s="42">
        <f>AE40-$AN$12</f>
        <v>-235342686.1115799</v>
      </c>
      <c r="AG40" s="42">
        <f t="shared" si="0"/>
        <v>-744218918.77466822</v>
      </c>
      <c r="AM40" s="26" t="s">
        <v>64</v>
      </c>
      <c r="AN40" s="41">
        <f t="shared" si="1"/>
        <v>52677450520.933968</v>
      </c>
      <c r="AO40" s="42">
        <f>$AJ$3*Data!D532</f>
        <v>2846713319.9999995</v>
      </c>
      <c r="AP40" s="42">
        <f>$AJ$4*Data!F532</f>
        <v>6329512770</v>
      </c>
      <c r="AQ40" s="42">
        <f>$AJ$5*Data!H532</f>
        <v>1787977859.9999998</v>
      </c>
      <c r="AR40" s="42">
        <f>$AJ$6*Data!J532</f>
        <v>3558880775.9999995</v>
      </c>
      <c r="AS40" s="42">
        <f>$AJ$7*Data!L532</f>
        <v>701117654.99999988</v>
      </c>
      <c r="AT40" s="42">
        <f>$AJ$8*Data!N532</f>
        <v>645868649.99999988</v>
      </c>
      <c r="AU40" s="42">
        <f>$AJ$9*Data!P532</f>
        <v>2879027415</v>
      </c>
      <c r="AV40" s="42">
        <f>$AJ$10*Data!R532</f>
        <v>2545370520</v>
      </c>
      <c r="AW40" s="42">
        <f>$AJ$11*Data!T532</f>
        <v>1720849415.9999998</v>
      </c>
      <c r="AX40" s="42">
        <f>$AJ$12*Data!V532</f>
        <v>1870457324.9999998</v>
      </c>
      <c r="AY40" s="42">
        <f>$AJ$13*Data!X532</f>
        <v>1970826824.9999998</v>
      </c>
      <c r="AZ40" s="42">
        <f>$AJ$14*Data!Z532</f>
        <v>6131142599.999999</v>
      </c>
      <c r="BA40" s="42">
        <f>$AJ$15*Data!AB532</f>
        <v>1207882487.2514403</v>
      </c>
      <c r="BB40" s="42">
        <f>$AJ$16*Data!AD532</f>
        <v>2569349966.1525297</v>
      </c>
      <c r="BC40" s="42">
        <f>$AJ$17*Data!AF532</f>
        <v>1044668410.83</v>
      </c>
      <c r="BD40" s="42">
        <f>$AJ$18*Data!AH532</f>
        <v>2973641517</v>
      </c>
      <c r="BE40" s="42">
        <f>$AJ$19*Data!AJ532</f>
        <v>2196620400</v>
      </c>
      <c r="BF40" s="42">
        <f>$AJ$20*Data!AL532</f>
        <v>3548386799.9999995</v>
      </c>
      <c r="BG40" s="42">
        <f>$AJ$21*Data!AN532</f>
        <v>4584722512.499999</v>
      </c>
      <c r="BH40" s="42">
        <f>$AJ$22*Data!AP532</f>
        <v>1377803671.2</v>
      </c>
      <c r="BI40" s="42">
        <v>0</v>
      </c>
      <c r="BJ40" s="42">
        <v>0</v>
      </c>
      <c r="BK40" s="42">
        <v>0</v>
      </c>
      <c r="BL40" s="42">
        <f>$AJ$26*Data!AT532</f>
        <v>968414.9999999986</v>
      </c>
      <c r="BM40" s="42">
        <f>$AJ$27*Data!AU532</f>
        <v>32010659.999999974</v>
      </c>
      <c r="BN40" s="42">
        <f>$AJ$28*Data!AV532</f>
        <v>41964923</v>
      </c>
      <c r="BO40" s="42">
        <f>$AJ$29*Data!AW532</f>
        <v>107660441.99999985</v>
      </c>
      <c r="BP40" s="42">
        <f>$AJ$30*Data!AX532</f>
        <v>4025184.0000000028</v>
      </c>
    </row>
    <row r="41" spans="1:68">
      <c r="A41" s="6">
        <v>40</v>
      </c>
      <c r="B41" s="6">
        <f>Data!$D$504*Data!D44/Data!D43</f>
        <v>612.58175066167985</v>
      </c>
      <c r="C41" s="6">
        <f>Data!$F$504*Data!F44/Data!F43</f>
        <v>840.0931378832986</v>
      </c>
      <c r="D41" s="6">
        <f>Data!$H$504*Data!H44/Data!H43</f>
        <v>773.44135228786797</v>
      </c>
      <c r="E41" s="6">
        <f>Data!$J$504*Data!J44/Data!J43</f>
        <v>690.21333567105046</v>
      </c>
      <c r="F41" s="6">
        <f>Data!$L$504*Data!L44/Data!L43</f>
        <v>473.30797405982997</v>
      </c>
      <c r="G41" s="6">
        <f>Data!$N$504*Data!N44/Data!N43</f>
        <v>296.90320542800646</v>
      </c>
      <c r="H41" s="6">
        <f>Data!$P$504*Data!P44/Data!P43</f>
        <v>575.30854916294504</v>
      </c>
      <c r="I41" s="6">
        <f>Data!$R$504*Data!R44/Data!R43</f>
        <v>741.31820701239428</v>
      </c>
      <c r="J41" s="6">
        <f>Data!$T$504*Data!T44/Data!T43</f>
        <v>1414.2229632018514</v>
      </c>
      <c r="K41" s="6">
        <f>Data!$V$504*Data!V44/Data!V43</f>
        <v>935.2105854480011</v>
      </c>
      <c r="L41" s="6">
        <f>Data!$X$504*Data!X44/Data!X43</f>
        <v>1596.7363082069821</v>
      </c>
      <c r="M41" s="6">
        <f>Data!$Z$504*Data!Z44/Data!Z43</f>
        <v>1087.2975106786189</v>
      </c>
      <c r="N41" s="6">
        <f>Data!$AB$504*Data!AB44/Data!AB43</f>
        <v>15177.749271149294</v>
      </c>
      <c r="O41" s="6">
        <f>Data!$AD$504*Data!AD44/Data!AD43</f>
        <v>22090.42256339296</v>
      </c>
      <c r="P41" s="6">
        <f>Data!$AF$504*Data!AF44/Data!AF43</f>
        <v>14575.264186874834</v>
      </c>
      <c r="Q41" s="6">
        <f>Data!$AH$504*Data!AH44/Data!AH43</f>
        <v>17832.113668496826</v>
      </c>
      <c r="R41" s="6">
        <f>Data!$AJ$504*Data!AJ44/Data!AJ43</f>
        <v>18829.435520286679</v>
      </c>
      <c r="S41" s="6">
        <f>Data!$AL$504*Data!AL44/Data!AL43</f>
        <v>26953.886296149365</v>
      </c>
      <c r="T41" s="6">
        <f>Data!$AN$504*Data!AN44/Data!AN43</f>
        <v>16548.031165026507</v>
      </c>
      <c r="U41" s="6">
        <f>Data!$AP$504*Data!AP44/Data!AP43</f>
        <v>2444.9288737034285</v>
      </c>
      <c r="V41" s="6">
        <f>Data!$AQ$504*Data!AQ44/Data!AQ43</f>
        <v>0.52487191011235834</v>
      </c>
      <c r="W41" s="6">
        <f>Data!$AR$504*Data!AR44/Data!AR43</f>
        <v>0.53817745832326669</v>
      </c>
      <c r="X41" s="6">
        <f>Data!$AS$504*Data!AS44/Data!AS43</f>
        <v>0.35078609597731114</v>
      </c>
      <c r="Y41" s="6">
        <f>Data!$AT$504*Data!AT44/Data!AT43</f>
        <v>0.58756330842693905</v>
      </c>
      <c r="Z41" s="6">
        <f>Data!$AU$504*Data!AU44/Data!AU43</f>
        <v>0.66120669745958283</v>
      </c>
      <c r="AA41" s="6">
        <f>Data!$AV$504*Data!AV44/Data!AV43</f>
        <v>0.48408449290985928</v>
      </c>
      <c r="AB41" s="6">
        <f>Data!$AW$504*Data!AW44/Data!AW43</f>
        <v>0.80664932993686977</v>
      </c>
      <c r="AC41" s="6">
        <f>Data!$AX$504*Data!AX44/Data!AX43</f>
        <v>0.64053056085463334</v>
      </c>
      <c r="AE41" s="42">
        <f>$AJ$3*B41+$AJ$4*Simulace!C41+$AJ$5*Simulace!D41+$AJ$6*Simulace!E41+$AJ$7*Simulace!F41+$AJ$8*Simulace!G41+$AJ$9*Simulace!H41+$AJ$10*Simulace!I41+$AJ$11*Simulace!J41+$AJ$12*Simulace!K41+$AJ$13*Simulace!L41+$AJ$14*Simulace!M41+$AJ$15*Simulace!N41+$AJ$16*Simulace!O41+$AJ$17*Simulace!P41+$AJ$18*Simulace!Q41+$AJ$19*Simulace!R41+$AJ$20*Simulace!S41+$AJ$21*Simulace!T41+$AJ$22*Simulace!U41+$AJ$23*Simulace!V41+$AJ$24*Simulace!W41+$AJ$25*Simulace!X41+$AJ$26*Simulace!Y41+$AJ$27*Simulace!Z41+$AJ$28*Simulace!AA41+$AJ$29*Simulace!AB41+$AJ$30*Simulace!AC41</f>
        <v>48122447663.172234</v>
      </c>
      <c r="AF41" s="42">
        <f>AE41-$AN$12</f>
        <v>19249395.090484619</v>
      </c>
      <c r="AG41" s="42">
        <f t="shared" si="0"/>
        <v>60871932.066394396</v>
      </c>
      <c r="AM41" s="26" t="s">
        <v>65</v>
      </c>
      <c r="AN41" s="41">
        <f t="shared" si="1"/>
        <v>52743773778.4272</v>
      </c>
      <c r="AO41" s="42">
        <f>$AJ$3*Data!D533</f>
        <v>2823540600</v>
      </c>
      <c r="AP41" s="42">
        <f>$AJ$4*Data!F533</f>
        <v>6394580150</v>
      </c>
      <c r="AQ41" s="42">
        <f>$AJ$5*Data!H533</f>
        <v>1785409099.9999998</v>
      </c>
      <c r="AR41" s="42">
        <f>$AJ$6*Data!J533</f>
        <v>3457486999.9999995</v>
      </c>
      <c r="AS41" s="42">
        <f>$AJ$7*Data!L533</f>
        <v>686561295</v>
      </c>
      <c r="AT41" s="42">
        <f>$AJ$8*Data!N533</f>
        <v>660729749.99999988</v>
      </c>
      <c r="AU41" s="42">
        <f>$AJ$9*Data!P533</f>
        <v>2903802300</v>
      </c>
      <c r="AV41" s="42">
        <f>$AJ$10*Data!R533</f>
        <v>2536064399.9999995</v>
      </c>
      <c r="AW41" s="42">
        <f>$AJ$11*Data!T533</f>
        <v>1734518499.9999998</v>
      </c>
      <c r="AX41" s="42">
        <f>$AJ$12*Data!V533</f>
        <v>1840116499.9999998</v>
      </c>
      <c r="AY41" s="42">
        <f>$AJ$13*Data!X533</f>
        <v>1959984500</v>
      </c>
      <c r="AZ41" s="42">
        <f>$AJ$14*Data!Z533</f>
        <v>6216012000.000001</v>
      </c>
      <c r="BA41" s="42">
        <f>$AJ$15*Data!AB533</f>
        <v>1207738503.5304</v>
      </c>
      <c r="BB41" s="42">
        <f>$AJ$16*Data!AD533</f>
        <v>2563833161.2967997</v>
      </c>
      <c r="BC41" s="42">
        <f>$AJ$17*Data!AF533</f>
        <v>1039677666.6</v>
      </c>
      <c r="BD41" s="42">
        <f>$AJ$18*Data!AH533</f>
        <v>2985170370</v>
      </c>
      <c r="BE41" s="42">
        <f>$AJ$19*Data!AJ533</f>
        <v>2194021199.9999995</v>
      </c>
      <c r="BF41" s="42">
        <f>$AJ$20*Data!AL533</f>
        <v>3506183999.9999995</v>
      </c>
      <c r="BG41" s="42">
        <f>$AJ$21*Data!AN533</f>
        <v>4677568200</v>
      </c>
      <c r="BH41" s="42">
        <f>$AJ$22*Data!AP533</f>
        <v>1393414128</v>
      </c>
      <c r="BI41" s="42">
        <v>0</v>
      </c>
      <c r="BJ41" s="42">
        <v>0</v>
      </c>
      <c r="BK41" s="42">
        <v>0</v>
      </c>
      <c r="BL41" s="42">
        <f>$AJ$26*Data!AT533</f>
        <v>934114.99999999895</v>
      </c>
      <c r="BM41" s="42">
        <f>$AJ$27*Data!AU533</f>
        <v>30846419.999999989</v>
      </c>
      <c r="BN41" s="42">
        <f>$AJ$28*Data!AV533</f>
        <v>38407032.999999985</v>
      </c>
      <c r="BO41" s="42">
        <f>$AJ$29*Data!AW533</f>
        <v>103525821.9999999</v>
      </c>
      <c r="BP41" s="42">
        <f>$AJ$30*Data!AX533</f>
        <v>3647064.0000000014</v>
      </c>
    </row>
    <row r="42" spans="1:68">
      <c r="A42" s="6">
        <v>41</v>
      </c>
      <c r="B42" s="6">
        <f>Data!$D$504*Data!D45/Data!D44</f>
        <v>611.53774926277868</v>
      </c>
      <c r="C42" s="6">
        <f>Data!$F$504*Data!F45/Data!F44</f>
        <v>835.01012229314676</v>
      </c>
      <c r="D42" s="6">
        <f>Data!$H$504*Data!H45/Data!H44</f>
        <v>777.82481584528591</v>
      </c>
      <c r="E42" s="6">
        <f>Data!$J$504*Data!J45/Data!J44</f>
        <v>688.68186452539339</v>
      </c>
      <c r="F42" s="6">
        <f>Data!$L$504*Data!L45/Data!L44</f>
        <v>470.26851227935748</v>
      </c>
      <c r="G42" s="6">
        <f>Data!$N$504*Data!N45/Data!N44</f>
        <v>300.00662134767924</v>
      </c>
      <c r="H42" s="6">
        <f>Data!$P$504*Data!P45/Data!P44</f>
        <v>565.34873717133291</v>
      </c>
      <c r="I42" s="6">
        <f>Data!$R$504*Data!R45/Data!R44</f>
        <v>734.74329305472418</v>
      </c>
      <c r="J42" s="6">
        <f>Data!$T$504*Data!T45/Data!T44</f>
        <v>1399.4148961007793</v>
      </c>
      <c r="K42" s="6">
        <f>Data!$V$504*Data!V45/Data!V44</f>
        <v>952.18745307869972</v>
      </c>
      <c r="L42" s="6">
        <f>Data!$X$504*Data!X45/Data!X44</f>
        <v>1616.3805330871035</v>
      </c>
      <c r="M42" s="6">
        <f>Data!$Z$504*Data!Z45/Data!Z44</f>
        <v>1097.8790612017444</v>
      </c>
      <c r="N42" s="6">
        <f>Data!$AB$504*Data!AB45/Data!AB44</f>
        <v>15156.898935766245</v>
      </c>
      <c r="O42" s="6">
        <f>Data!$AD$504*Data!AD45/Data!AD44</f>
        <v>22017.807994259219</v>
      </c>
      <c r="P42" s="6">
        <f>Data!$AF$504*Data!AF45/Data!AF44</f>
        <v>14607.229097635589</v>
      </c>
      <c r="Q42" s="6">
        <f>Data!$AH$504*Data!AH45/Data!AH44</f>
        <v>17090.039681849121</v>
      </c>
      <c r="R42" s="6">
        <f>Data!$AJ$504*Data!AJ45/Data!AJ44</f>
        <v>18758.597763696369</v>
      </c>
      <c r="S42" s="6">
        <f>Data!$AL$504*Data!AL45/Data!AL44</f>
        <v>26800.068770157202</v>
      </c>
      <c r="T42" s="6">
        <f>Data!$AN$504*Data!AN45/Data!AN44</f>
        <v>16137.765905156844</v>
      </c>
      <c r="U42" s="6">
        <f>Data!$AP$504*Data!AP45/Data!AP44</f>
        <v>2379.2689242269334</v>
      </c>
      <c r="V42" s="6">
        <f>Data!$AQ$504*Data!AQ45/Data!AQ44</f>
        <v>0.50487823200227622</v>
      </c>
      <c r="W42" s="6">
        <f>Data!$AR$504*Data!AR45/Data!AR44</f>
        <v>0.51754986876640541</v>
      </c>
      <c r="X42" s="6">
        <f>Data!$AS$504*Data!AS45/Data!AS44</f>
        <v>0.32480031463030934</v>
      </c>
      <c r="Y42" s="6">
        <f>Data!$AT$504*Data!AT45/Data!AT44</f>
        <v>0.56451277053104865</v>
      </c>
      <c r="Z42" s="6">
        <f>Data!$AU$504*Data!AU45/Data!AU44</f>
        <v>0.63432451253481892</v>
      </c>
      <c r="AA42" s="6">
        <f>Data!$AV$504*Data!AV45/Data!AV44</f>
        <v>0.44420529602797931</v>
      </c>
      <c r="AB42" s="6">
        <f>Data!$AW$504*Data!AW45/Data!AW44</f>
        <v>0.77132403100775315</v>
      </c>
      <c r="AC42" s="6">
        <f>Data!$AX$504*Data!AX45/Data!AX44</f>
        <v>0.57975813686026378</v>
      </c>
      <c r="AE42" s="42">
        <f>$AJ$3*B42+$AJ$4*Simulace!C42+$AJ$5*Simulace!D42+$AJ$6*Simulace!E42+$AJ$7*Simulace!F42+$AJ$8*Simulace!G42+$AJ$9*Simulace!H42+$AJ$10*Simulace!I42+$AJ$11*Simulace!J42+$AJ$12*Simulace!K42+$AJ$13*Simulace!L42+$AJ$14*Simulace!M42+$AJ$15*Simulace!N42+$AJ$16*Simulace!O42+$AJ$17*Simulace!P42+$AJ$18*Simulace!Q42+$AJ$19*Simulace!R42+$AJ$20*Simulace!S42+$AJ$21*Simulace!T42+$AJ$22*Simulace!U42+$AJ$23*Simulace!V42+$AJ$24*Simulace!W42+$AJ$25*Simulace!X42+$AJ$26*Simulace!Y42+$AJ$27*Simulace!Z42+$AJ$28*Simulace!AA42+$AJ$29*Simulace!AB42+$AJ$30*Simulace!AC42</f>
        <v>47868937074.422592</v>
      </c>
      <c r="AF42" s="42">
        <f>AE42-$AN$12</f>
        <v>-234261193.6591568</v>
      </c>
      <c r="AG42" s="42">
        <f t="shared" si="0"/>
        <v>-740798939.35273004</v>
      </c>
      <c r="AM42" s="26" t="s">
        <v>66</v>
      </c>
      <c r="AN42" s="41">
        <f t="shared" si="1"/>
        <v>53277930341.891571</v>
      </c>
      <c r="AO42" s="42">
        <f>$AJ$3*Data!D534</f>
        <v>2804910680</v>
      </c>
      <c r="AP42" s="42">
        <f>$AJ$4*Data!F534</f>
        <v>6926016335</v>
      </c>
      <c r="AQ42" s="42">
        <f>$AJ$5*Data!H534</f>
        <v>1776918940</v>
      </c>
      <c r="AR42" s="42">
        <f>$AJ$6*Data!J534</f>
        <v>3464947354</v>
      </c>
      <c r="AS42" s="42">
        <f>$AJ$7*Data!L534</f>
        <v>693693819</v>
      </c>
      <c r="AT42" s="42">
        <f>$AJ$8*Data!N534</f>
        <v>650853400</v>
      </c>
      <c r="AU42" s="42">
        <f>$AJ$9*Data!P534</f>
        <v>2928895874.9999995</v>
      </c>
      <c r="AV42" s="42">
        <f>$AJ$10*Data!R534</f>
        <v>2566762199.9999995</v>
      </c>
      <c r="AW42" s="42">
        <f>$AJ$11*Data!T534</f>
        <v>1711633560</v>
      </c>
      <c r="AX42" s="42">
        <f>$AJ$12*Data!V534</f>
        <v>1895252250</v>
      </c>
      <c r="AY42" s="42">
        <f>$AJ$13*Data!X534</f>
        <v>1931809687.5</v>
      </c>
      <c r="AZ42" s="42">
        <f>$AJ$14*Data!Z534</f>
        <v>6184658250</v>
      </c>
      <c r="BA42" s="42">
        <f>$AJ$15*Data!AB534</f>
        <v>1208327840.9949751</v>
      </c>
      <c r="BB42" s="42">
        <f>$AJ$16*Data!AD534</f>
        <v>2586426791.4215994</v>
      </c>
      <c r="BC42" s="42">
        <f>$AJ$17*Data!AF534</f>
        <v>1003543521.2249998</v>
      </c>
      <c r="BD42" s="42">
        <f>$AJ$18*Data!AH534</f>
        <v>3013963900.4999995</v>
      </c>
      <c r="BE42" s="42">
        <f>$AJ$19*Data!AJ534</f>
        <v>2209558134.9999995</v>
      </c>
      <c r="BF42" s="42">
        <f>$AJ$20*Data!AL534</f>
        <v>3396919800</v>
      </c>
      <c r="BG42" s="42">
        <f>$AJ$21*Data!AN534</f>
        <v>4747830671.250001</v>
      </c>
      <c r="BH42" s="42">
        <f>$AJ$22*Data!AP534</f>
        <v>1385432262</v>
      </c>
      <c r="BI42" s="42">
        <v>0</v>
      </c>
      <c r="BJ42" s="42">
        <v>0</v>
      </c>
      <c r="BK42" s="42">
        <v>0</v>
      </c>
      <c r="BL42" s="42">
        <f>$AJ$26*Data!AT534</f>
        <v>988189.99999999977</v>
      </c>
      <c r="BM42" s="42">
        <f>$AJ$27*Data!AU534</f>
        <v>32681880.000000015</v>
      </c>
      <c r="BN42" s="42">
        <f>$AJ$28*Data!AV534</f>
        <v>41848057.999999993</v>
      </c>
      <c r="BO42" s="42">
        <f>$AJ$29*Data!AW534</f>
        <v>110044177</v>
      </c>
      <c r="BP42" s="42">
        <f>$AJ$30*Data!AX534</f>
        <v>4012764.0000000023</v>
      </c>
    </row>
    <row r="43" spans="1:68">
      <c r="A43" s="6">
        <v>42</v>
      </c>
      <c r="B43" s="6">
        <f>Data!$D$504*Data!D46/Data!D45</f>
        <v>609.60002462266812</v>
      </c>
      <c r="C43" s="6">
        <f>Data!$F$504*Data!F46/Data!F45</f>
        <v>838.03739784217453</v>
      </c>
      <c r="D43" s="6">
        <f>Data!$H$504*Data!H46/Data!H45</f>
        <v>781.24181862686896</v>
      </c>
      <c r="E43" s="6">
        <f>Data!$J$504*Data!J46/Data!J45</f>
        <v>679.5848313271315</v>
      </c>
      <c r="F43" s="6">
        <f>Data!$L$504*Data!L46/Data!L45</f>
        <v>472.22907812613795</v>
      </c>
      <c r="G43" s="6">
        <f>Data!$N$504*Data!N46/Data!N45</f>
        <v>298.18789991270552</v>
      </c>
      <c r="H43" s="6">
        <f>Data!$P$504*Data!P46/Data!P45</f>
        <v>572.7076216739739</v>
      </c>
      <c r="I43" s="6">
        <f>Data!$R$504*Data!R46/Data!R45</f>
        <v>738.00060038254242</v>
      </c>
      <c r="J43" s="6">
        <f>Data!$T$504*Data!T46/Data!T45</f>
        <v>1407.9910104482901</v>
      </c>
      <c r="K43" s="6">
        <f>Data!$V$504*Data!V46/Data!V45</f>
        <v>947.55557271784267</v>
      </c>
      <c r="L43" s="6">
        <f>Data!$X$504*Data!X46/Data!X45</f>
        <v>1618.4253851581805</v>
      </c>
      <c r="M43" s="6">
        <f>Data!$Z$504*Data!Z46/Data!Z45</f>
        <v>1101.7229402071553</v>
      </c>
      <c r="N43" s="6">
        <f>Data!$AB$504*Data!AB46/Data!AB45</f>
        <v>15260.546961348349</v>
      </c>
      <c r="O43" s="6">
        <f>Data!$AD$504*Data!AD46/Data!AD45</f>
        <v>22209.337486735094</v>
      </c>
      <c r="P43" s="6">
        <f>Data!$AF$504*Data!AF46/Data!AF45</f>
        <v>14682.078221662954</v>
      </c>
      <c r="Q43" s="6">
        <f>Data!$AH$504*Data!AH46/Data!AH45</f>
        <v>17273.169851447503</v>
      </c>
      <c r="R43" s="6">
        <f>Data!$AJ$504*Data!AJ46/Data!AJ45</f>
        <v>18874.164785068511</v>
      </c>
      <c r="S43" s="6">
        <f>Data!$AL$504*Data!AL46/Data!AL45</f>
        <v>27044.337116513834</v>
      </c>
      <c r="T43" s="6">
        <f>Data!$AN$504*Data!AN46/Data!AN45</f>
        <v>17037.604550556462</v>
      </c>
      <c r="U43" s="6">
        <f>Data!$AP$504*Data!AP46/Data!AP45</f>
        <v>2472.2903574476445</v>
      </c>
      <c r="V43" s="6">
        <f>Data!$AQ$504*Data!AQ46/Data!AQ45</f>
        <v>0.53783747565251283</v>
      </c>
      <c r="W43" s="6">
        <f>Data!$AR$504*Data!AR46/Data!AR45</f>
        <v>0.55155660377358662</v>
      </c>
      <c r="X43" s="6">
        <f>Data!$AS$504*Data!AS46/Data!AS45</f>
        <v>0.38326688322234809</v>
      </c>
      <c r="Y43" s="6">
        <f>Data!$AT$504*Data!AT46/Data!AT45</f>
        <v>0.60252466991315046</v>
      </c>
      <c r="Z43" s="6">
        <f>Data!$AU$504*Data!AU46/Data!AU45</f>
        <v>0.678674785100287</v>
      </c>
      <c r="AA43" s="6">
        <f>Data!$AV$504*Data!AV46/Data!AV45</f>
        <v>0.53438221250227769</v>
      </c>
      <c r="AB43" s="6">
        <f>Data!$AW$504*Data!AW46/Data!AW45</f>
        <v>0.82966105357947073</v>
      </c>
      <c r="AC43" s="6">
        <f>Data!$AX$504*Data!AX46/Data!AX45</f>
        <v>0.71823815299499738</v>
      </c>
      <c r="AE43" s="42">
        <f>$AJ$3*B43+$AJ$4*Simulace!C43+$AJ$5*Simulace!D43+$AJ$6*Simulace!E43+$AJ$7*Simulace!F43+$AJ$8*Simulace!G43+$AJ$9*Simulace!H43+$AJ$10*Simulace!I43+$AJ$11*Simulace!J43+$AJ$12*Simulace!K43+$AJ$13*Simulace!L43+$AJ$14*Simulace!M43+$AJ$15*Simulace!N43+$AJ$16*Simulace!O43+$AJ$17*Simulace!P43+$AJ$18*Simulace!Q43+$AJ$19*Simulace!R43+$AJ$20*Simulace!S43+$AJ$21*Simulace!T43+$AJ$22*Simulace!U43+$AJ$23*Simulace!V43+$AJ$24*Simulace!W43+$AJ$25*Simulace!X43+$AJ$26*Simulace!Y43+$AJ$27*Simulace!Z43+$AJ$28*Simulace!AA43+$AJ$29*Simulace!AB43+$AJ$30*Simulace!AC43</f>
        <v>48243994632.837318</v>
      </c>
      <c r="AF43" s="42">
        <f>AE43-$AN$12</f>
        <v>140796364.75556946</v>
      </c>
      <c r="AG43" s="42">
        <f t="shared" si="0"/>
        <v>445237198.8994559</v>
      </c>
      <c r="AM43" s="26" t="s">
        <v>67</v>
      </c>
      <c r="AN43" s="41">
        <f t="shared" si="1"/>
        <v>53092922783.275085</v>
      </c>
      <c r="AO43" s="42">
        <f>$AJ$3*Data!D535</f>
        <v>2750959800</v>
      </c>
      <c r="AP43" s="42">
        <f>$AJ$4*Data!F535</f>
        <v>6820735950</v>
      </c>
      <c r="AQ43" s="42">
        <f>$AJ$5*Data!H535</f>
        <v>1799012159.9999998</v>
      </c>
      <c r="AR43" s="42">
        <f>$AJ$6*Data!J535</f>
        <v>3420078552</v>
      </c>
      <c r="AS43" s="42">
        <f>$AJ$7*Data!L535</f>
        <v>675540621</v>
      </c>
      <c r="AT43" s="42">
        <f>$AJ$8*Data!N535</f>
        <v>635520600</v>
      </c>
      <c r="AU43" s="42">
        <f>$AJ$9*Data!P535</f>
        <v>3056709352.5</v>
      </c>
      <c r="AV43" s="42">
        <f>$AJ$10*Data!R535</f>
        <v>2610523020</v>
      </c>
      <c r="AW43" s="42">
        <f>$AJ$11*Data!T535</f>
        <v>1724766888</v>
      </c>
      <c r="AX43" s="42">
        <f>$AJ$12*Data!V535</f>
        <v>1894734450</v>
      </c>
      <c r="AY43" s="42">
        <f>$AJ$13*Data!X535</f>
        <v>1977441112.5</v>
      </c>
      <c r="AZ43" s="42">
        <f>$AJ$14*Data!Z535</f>
        <v>6176862950.000001</v>
      </c>
      <c r="BA43" s="42">
        <f>$AJ$15*Data!AB535</f>
        <v>1204179404.3187902</v>
      </c>
      <c r="BB43" s="42">
        <f>$AJ$16*Data!AD535</f>
        <v>2573883871.1263003</v>
      </c>
      <c r="BC43" s="42">
        <f>$AJ$17*Data!AF535</f>
        <v>1002511015.03</v>
      </c>
      <c r="BD43" s="42">
        <f>$AJ$18*Data!AH535</f>
        <v>2998323972</v>
      </c>
      <c r="BE43" s="42">
        <f>$AJ$19*Data!AJ535</f>
        <v>2197434690</v>
      </c>
      <c r="BF43" s="42">
        <f>$AJ$20*Data!AL535</f>
        <v>3333150000</v>
      </c>
      <c r="BG43" s="42">
        <f>$AJ$21*Data!AN535</f>
        <v>4707741060</v>
      </c>
      <c r="BH43" s="42">
        <f>$AJ$22*Data!AP535</f>
        <v>1347813550.8</v>
      </c>
      <c r="BI43" s="42">
        <v>0</v>
      </c>
      <c r="BJ43" s="42">
        <v>0</v>
      </c>
      <c r="BK43" s="42">
        <v>0</v>
      </c>
      <c r="BL43" s="42">
        <f>$AJ$26*Data!AT535</f>
        <v>964214.99999999977</v>
      </c>
      <c r="BM43" s="42">
        <f>$AJ$27*Data!AU535</f>
        <v>31868100.000000011</v>
      </c>
      <c r="BN43" s="42">
        <f>$AJ$28*Data!AV535</f>
        <v>41081943.000000022</v>
      </c>
      <c r="BO43" s="42">
        <f>$AJ$29*Data!AW535</f>
        <v>107154161.99999999</v>
      </c>
      <c r="BP43" s="42">
        <f>$AJ$30*Data!AX535</f>
        <v>3931344.0000000056</v>
      </c>
    </row>
    <row r="44" spans="1:68">
      <c r="A44" s="6">
        <v>43</v>
      </c>
      <c r="B44" s="6">
        <f>Data!$D$504*Data!D47/Data!D46</f>
        <v>609.72397216274885</v>
      </c>
      <c r="C44" s="6">
        <f>Data!$F$504*Data!F47/Data!F46</f>
        <v>833.90868396972633</v>
      </c>
      <c r="D44" s="6">
        <f>Data!$H$504*Data!H47/Data!H46</f>
        <v>775.73886690482232</v>
      </c>
      <c r="E44" s="6">
        <f>Data!$J$504*Data!J47/Data!J46</f>
        <v>678.86677118627574</v>
      </c>
      <c r="F44" s="6">
        <f>Data!$L$504*Data!L47/Data!L46</f>
        <v>474.09609060653219</v>
      </c>
      <c r="G44" s="6">
        <f>Data!$N$504*Data!N47/Data!N46</f>
        <v>294.51272901065448</v>
      </c>
      <c r="H44" s="6">
        <f>Data!$P$504*Data!P47/Data!P46</f>
        <v>568.84624534159673</v>
      </c>
      <c r="I44" s="6">
        <f>Data!$R$504*Data!R47/Data!R46</f>
        <v>737.89892385028361</v>
      </c>
      <c r="J44" s="6">
        <f>Data!$T$504*Data!T47/Data!T46</f>
        <v>1421.0630215761455</v>
      </c>
      <c r="K44" s="6">
        <f>Data!$V$504*Data!V47/Data!V46</f>
        <v>961.47684515327114</v>
      </c>
      <c r="L44" s="6">
        <f>Data!$X$504*Data!X47/Data!X46</f>
        <v>1626.1740756435556</v>
      </c>
      <c r="M44" s="6">
        <f>Data!$Z$504*Data!Z47/Data!Z46</f>
        <v>1101.713546722357</v>
      </c>
      <c r="N44" s="6">
        <f>Data!$AB$504*Data!AB47/Data!AB46</f>
        <v>15158.033216446936</v>
      </c>
      <c r="O44" s="6">
        <f>Data!$AD$504*Data!AD47/Data!AD46</f>
        <v>22065.732326924433</v>
      </c>
      <c r="P44" s="6">
        <f>Data!$AF$504*Data!AF47/Data!AF46</f>
        <v>14681.531327651504</v>
      </c>
      <c r="Q44" s="6">
        <f>Data!$AH$504*Data!AH47/Data!AH46</f>
        <v>17493.647827057557</v>
      </c>
      <c r="R44" s="6">
        <f>Data!$AJ$504*Data!AJ47/Data!AJ46</f>
        <v>18805.368838625498</v>
      </c>
      <c r="S44" s="6">
        <f>Data!$AL$504*Data!AL47/Data!AL46</f>
        <v>26910.675431855125</v>
      </c>
      <c r="T44" s="6">
        <f>Data!$AN$504*Data!AN47/Data!AN46</f>
        <v>16465.545292555053</v>
      </c>
      <c r="U44" s="6">
        <f>Data!$AP$504*Data!AP47/Data!AP46</f>
        <v>2453.3570509712576</v>
      </c>
      <c r="V44" s="6">
        <f>Data!$AQ$504*Data!AQ47/Data!AQ46</f>
        <v>0.51803503238524329</v>
      </c>
      <c r="W44" s="6">
        <f>Data!$AR$504*Data!AR47/Data!AR46</f>
        <v>0.53112349468713216</v>
      </c>
      <c r="X44" s="6">
        <f>Data!$AS$504*Data!AS47/Data!AS46</f>
        <v>0.35407012085944511</v>
      </c>
      <c r="Y44" s="6">
        <f>Data!$AT$504*Data!AT47/Data!AT46</f>
        <v>0.57967941418145064</v>
      </c>
      <c r="Z44" s="6">
        <f>Data!$AU$504*Data!AU47/Data!AU46</f>
        <v>0.65200976709241154</v>
      </c>
      <c r="AA44" s="6">
        <f>Data!$AV$504*Data!AV47/Data!AV46</f>
        <v>0.48912200762599517</v>
      </c>
      <c r="AB44" s="6">
        <f>Data!$AW$504*Data!AW47/Data!AW46</f>
        <v>0.79455656489373305</v>
      </c>
      <c r="AC44" s="6">
        <f>Data!$AX$504*Data!AX47/Data!AX46</f>
        <v>0.64820196396224561</v>
      </c>
      <c r="AE44" s="42">
        <f>$AJ$3*B44+$AJ$4*Simulace!C44+$AJ$5*Simulace!D44+$AJ$6*Simulace!E44+$AJ$7*Simulace!F44+$AJ$8*Simulace!G44+$AJ$9*Simulace!H44+$AJ$10*Simulace!I44+$AJ$11*Simulace!J44+$AJ$12*Simulace!K44+$AJ$13*Simulace!L44+$AJ$14*Simulace!M44+$AJ$15*Simulace!N44+$AJ$16*Simulace!O44+$AJ$17*Simulace!P44+$AJ$18*Simulace!Q44+$AJ$19*Simulace!R44+$AJ$20*Simulace!S44+$AJ$21*Simulace!T44+$AJ$22*Simulace!U44+$AJ$23*Simulace!V44+$AJ$24*Simulace!W44+$AJ$25*Simulace!X44+$AJ$26*Simulace!Y44+$AJ$27*Simulace!Z44+$AJ$28*Simulace!AA44+$AJ$29*Simulace!AB44+$AJ$30*Simulace!AC44</f>
        <v>48091870379.774574</v>
      </c>
      <c r="AF44" s="42">
        <f>AE44-$AN$12</f>
        <v>-11327888.307174683</v>
      </c>
      <c r="AG44" s="42">
        <f t="shared" si="0"/>
        <v>-35821928.1306611</v>
      </c>
      <c r="AM44" s="26" t="s">
        <v>68</v>
      </c>
      <c r="AN44" s="41">
        <f t="shared" si="1"/>
        <v>53882271797.556877</v>
      </c>
      <c r="AO44" s="42">
        <f>$AJ$3*Data!D536</f>
        <v>2799223280</v>
      </c>
      <c r="AP44" s="42">
        <f>$AJ$4*Data!F536</f>
        <v>6873460300.000001</v>
      </c>
      <c r="AQ44" s="42">
        <f>$AJ$5*Data!H536</f>
        <v>1788265640</v>
      </c>
      <c r="AR44" s="42">
        <f>$AJ$6*Data!J536</f>
        <v>3431220408.0000005</v>
      </c>
      <c r="AS44" s="42">
        <f>$AJ$7*Data!L536</f>
        <v>683665248</v>
      </c>
      <c r="AT44" s="42">
        <f>$AJ$8*Data!N536</f>
        <v>645279950</v>
      </c>
      <c r="AU44" s="42">
        <f>$AJ$9*Data!P536</f>
        <v>3070949568.7499995</v>
      </c>
      <c r="AV44" s="42">
        <f>$AJ$10*Data!R536</f>
        <v>2489647299.9999995</v>
      </c>
      <c r="AW44" s="42">
        <f>$AJ$11*Data!T536</f>
        <v>1729522112.5</v>
      </c>
      <c r="AX44" s="42">
        <f>$AJ$12*Data!V536</f>
        <v>1905789375</v>
      </c>
      <c r="AY44" s="42">
        <f>$AJ$13*Data!X536</f>
        <v>2054747625</v>
      </c>
      <c r="AZ44" s="42">
        <f>$AJ$14*Data!Z536</f>
        <v>6327804874.999999</v>
      </c>
      <c r="BA44" s="42">
        <f>$AJ$15*Data!AB536</f>
        <v>1237967315.259325</v>
      </c>
      <c r="BB44" s="42">
        <f>$AJ$16*Data!AD536</f>
        <v>2627364165.6475501</v>
      </c>
      <c r="BC44" s="42">
        <f>$AJ$17*Data!AF536</f>
        <v>1001406008.4</v>
      </c>
      <c r="BD44" s="42">
        <f>$AJ$18*Data!AH536</f>
        <v>3054408924.0000005</v>
      </c>
      <c r="BE44" s="42">
        <f>$AJ$19*Data!AJ536</f>
        <v>2261051800.0000005</v>
      </c>
      <c r="BF44" s="42">
        <f>$AJ$20*Data!AL536</f>
        <v>3449875800.0000005</v>
      </c>
      <c r="BG44" s="42">
        <f>$AJ$21*Data!AN536</f>
        <v>4845086505.000001</v>
      </c>
      <c r="BH44" s="42">
        <f>$AJ$22*Data!AP536</f>
        <v>1369434528</v>
      </c>
      <c r="BI44" s="42">
        <v>0</v>
      </c>
      <c r="BJ44" s="42">
        <v>0</v>
      </c>
      <c r="BK44" s="42">
        <v>0</v>
      </c>
      <c r="BL44" s="42">
        <f>$AJ$26*Data!AT536</f>
        <v>1188565.0000000005</v>
      </c>
      <c r="BM44" s="42">
        <f>$AJ$27*Data!AU536</f>
        <v>39483180.00000003</v>
      </c>
      <c r="BN44" s="42">
        <f>$AJ$28*Data!AV536</f>
        <v>55742008</v>
      </c>
      <c r="BO44" s="42">
        <f>$AJ$29*Data!AW536</f>
        <v>134197952.00000006</v>
      </c>
      <c r="BP44" s="42">
        <f>$AJ$30*Data!AX536</f>
        <v>5489364.0000000028</v>
      </c>
    </row>
    <row r="45" spans="1:68">
      <c r="A45" s="6">
        <v>44</v>
      </c>
      <c r="B45" s="6">
        <f>Data!$D$504*Data!D48/Data!D47</f>
        <v>611.31833609515843</v>
      </c>
      <c r="C45" s="6">
        <f>Data!$F$504*Data!F48/Data!F47</f>
        <v>837.53151512617762</v>
      </c>
      <c r="D45" s="6">
        <f>Data!$H$504*Data!H48/Data!H47</f>
        <v>776.01657076180038</v>
      </c>
      <c r="E45" s="6">
        <f>Data!$J$504*Data!J48/Data!J47</f>
        <v>694.25922090331233</v>
      </c>
      <c r="F45" s="6">
        <f>Data!$L$504*Data!L48/Data!L47</f>
        <v>468.12703860825485</v>
      </c>
      <c r="G45" s="6">
        <f>Data!$N$504*Data!N48/Data!N47</f>
        <v>296.07254835868281</v>
      </c>
      <c r="H45" s="6">
        <f>Data!$P$504*Data!P48/Data!P47</f>
        <v>576.24893857765051</v>
      </c>
      <c r="I45" s="6">
        <f>Data!$R$504*Data!R48/Data!R47</f>
        <v>742.68108519193254</v>
      </c>
      <c r="J45" s="6">
        <f>Data!$T$504*Data!T48/Data!T47</f>
        <v>1391.6367921585088</v>
      </c>
      <c r="K45" s="6">
        <f>Data!$V$504*Data!V48/Data!V47</f>
        <v>979.31611124260371</v>
      </c>
      <c r="L45" s="6">
        <f>Data!$X$504*Data!X48/Data!X47</f>
        <v>1629.9721545914556</v>
      </c>
      <c r="M45" s="6">
        <f>Data!$Z$504*Data!Z48/Data!Z47</f>
        <v>1103.2095825856527</v>
      </c>
      <c r="N45" s="6">
        <f>Data!$AB$504*Data!AB48/Data!AB47</f>
        <v>15269.954914159551</v>
      </c>
      <c r="O45" s="6">
        <f>Data!$AD$504*Data!AD48/Data!AD47</f>
        <v>22212.063516033697</v>
      </c>
      <c r="P45" s="6">
        <f>Data!$AF$504*Data!AF48/Data!AF47</f>
        <v>14672.827128311632</v>
      </c>
      <c r="Q45" s="6">
        <f>Data!$AH$504*Data!AH48/Data!AH47</f>
        <v>17281.75982799126</v>
      </c>
      <c r="R45" s="6">
        <f>Data!$AJ$504*Data!AJ48/Data!AJ47</f>
        <v>18795.761694791836</v>
      </c>
      <c r="S45" s="6">
        <f>Data!$AL$504*Data!AL48/Data!AL47</f>
        <v>26861.90546959353</v>
      </c>
      <c r="T45" s="6">
        <f>Data!$AN$504*Data!AN48/Data!AN47</f>
        <v>16612.692813506059</v>
      </c>
      <c r="U45" s="6">
        <f>Data!$AP$504*Data!AP48/Data!AP47</f>
        <v>2412.0370761538088</v>
      </c>
      <c r="V45" s="6">
        <f>Data!$AQ$504*Data!AQ48/Data!AQ47</f>
        <v>0.51535646047625749</v>
      </c>
      <c r="W45" s="6">
        <f>Data!$AR$504*Data!AR48/Data!AR47</f>
        <v>0.52836023156899947</v>
      </c>
      <c r="X45" s="6">
        <f>Data!$AS$504*Data!AS48/Data!AS47</f>
        <v>0.36907937532458035</v>
      </c>
      <c r="Y45" s="6">
        <f>Data!$AT$504*Data!AT48/Data!AT47</f>
        <v>0.57659257521524798</v>
      </c>
      <c r="Z45" s="6">
        <f>Data!$AU$504*Data!AU48/Data!AU47</f>
        <v>0.64841165413533841</v>
      </c>
      <c r="AA45" s="6">
        <f>Data!$AV$504*Data!AV48/Data!AV47</f>
        <v>0.51212891506714142</v>
      </c>
      <c r="AB45" s="6">
        <f>Data!$AW$504*Data!AW48/Data!AW47</f>
        <v>0.78983369864492947</v>
      </c>
      <c r="AC45" s="6">
        <f>Data!$AX$504*Data!AX48/Data!AX47</f>
        <v>0.68320053010223614</v>
      </c>
      <c r="AE45" s="42">
        <f>$AJ$3*B45+$AJ$4*Simulace!C45+$AJ$5*Simulace!D45+$AJ$6*Simulace!E45+$AJ$7*Simulace!F45+$AJ$8*Simulace!G45+$AJ$9*Simulace!H45+$AJ$10*Simulace!I45+$AJ$11*Simulace!J45+$AJ$12*Simulace!K45+$AJ$13*Simulace!L45+$AJ$14*Simulace!M45+$AJ$15*Simulace!N45+$AJ$16*Simulace!O45+$AJ$17*Simulace!P45+$AJ$18*Simulace!Q45+$AJ$19*Simulace!R45+$AJ$20*Simulace!S45+$AJ$21*Simulace!T45+$AJ$22*Simulace!U45+$AJ$23*Simulace!V45+$AJ$24*Simulace!W45+$AJ$25*Simulace!X45+$AJ$26*Simulace!Y45+$AJ$27*Simulace!Z45+$AJ$28*Simulace!AA45+$AJ$29*Simulace!AB45+$AJ$30*Simulace!AC45</f>
        <v>48262850392.170662</v>
      </c>
      <c r="AF45" s="42">
        <f>AE45-$AN$12</f>
        <v>159652124.08891296</v>
      </c>
      <c r="AG45" s="42">
        <f t="shared" si="0"/>
        <v>504864345.40479946</v>
      </c>
      <c r="AM45" s="26" t="s">
        <v>69</v>
      </c>
      <c r="AN45" s="41">
        <f t="shared" si="1"/>
        <v>54070364758.168922</v>
      </c>
      <c r="AO45" s="42">
        <f>$AJ$3*Data!D537</f>
        <v>2847805020</v>
      </c>
      <c r="AP45" s="42">
        <f>$AJ$4*Data!F537</f>
        <v>6999797700.000001</v>
      </c>
      <c r="AQ45" s="42">
        <f>$AJ$5*Data!H537</f>
        <v>1804173210.0000002</v>
      </c>
      <c r="AR45" s="42">
        <f>$AJ$6*Data!J537</f>
        <v>3451731228.0000005</v>
      </c>
      <c r="AS45" s="42">
        <f>$AJ$7*Data!L537</f>
        <v>689135013</v>
      </c>
      <c r="AT45" s="42">
        <f>$AJ$8*Data!N537</f>
        <v>634371337.50000012</v>
      </c>
      <c r="AU45" s="42">
        <f>$AJ$9*Data!P537</f>
        <v>2916216843.75</v>
      </c>
      <c r="AV45" s="42">
        <f>$AJ$10*Data!R537</f>
        <v>2372284950</v>
      </c>
      <c r="AW45" s="42">
        <f>$AJ$11*Data!T537</f>
        <v>1708364385</v>
      </c>
      <c r="AX45" s="42">
        <f>$AJ$12*Data!V537</f>
        <v>1825175625</v>
      </c>
      <c r="AY45" s="42">
        <f>$AJ$13*Data!X537</f>
        <v>1993283906.2500002</v>
      </c>
      <c r="AZ45" s="42">
        <f>$AJ$14*Data!Z537</f>
        <v>6210030750.000001</v>
      </c>
      <c r="BA45" s="42">
        <f>$AJ$15*Data!AB537</f>
        <v>1242435854.5704</v>
      </c>
      <c r="BB45" s="42">
        <f>$AJ$16*Data!AD537</f>
        <v>2618027384.448525</v>
      </c>
      <c r="BC45" s="42">
        <f>$AJ$17*Data!AF537</f>
        <v>1013406080.4</v>
      </c>
      <c r="BD45" s="42">
        <f>$AJ$18*Data!AH537</f>
        <v>3152209368</v>
      </c>
      <c r="BE45" s="42">
        <f>$AJ$19*Data!AJ537</f>
        <v>2332796430</v>
      </c>
      <c r="BF45" s="42">
        <f>$AJ$20*Data!AL537</f>
        <v>3584403450</v>
      </c>
      <c r="BG45" s="42">
        <f>$AJ$21*Data!AN537</f>
        <v>5124675836.25</v>
      </c>
      <c r="BH45" s="42">
        <f>$AJ$22*Data!AP537</f>
        <v>1270605987</v>
      </c>
      <c r="BI45" s="42">
        <v>0</v>
      </c>
      <c r="BJ45" s="42">
        <v>0</v>
      </c>
      <c r="BK45" s="42">
        <v>0</v>
      </c>
      <c r="BL45" s="42">
        <f>$AJ$26*Data!AT537</f>
        <v>1402590.0000000002</v>
      </c>
      <c r="BM45" s="42">
        <f>$AJ$27*Data!AU537</f>
        <v>46747800.00000003</v>
      </c>
      <c r="BN45" s="42">
        <f>$AJ$28*Data!AV537</f>
        <v>64831508.00000003</v>
      </c>
      <c r="BO45" s="42">
        <f>$AJ$29*Data!AW537</f>
        <v>159997137.00000003</v>
      </c>
      <c r="BP45" s="42">
        <f>$AJ$30*Data!AX537</f>
        <v>6455364.0000000065</v>
      </c>
    </row>
    <row r="46" spans="1:68">
      <c r="A46" s="6">
        <v>45</v>
      </c>
      <c r="B46" s="6">
        <f>Data!$D$504*Data!D49/Data!D48</f>
        <v>608.61517995550707</v>
      </c>
      <c r="C46" s="6">
        <f>Data!$F$504*Data!F49/Data!F48</f>
        <v>848.20920591725883</v>
      </c>
      <c r="D46" s="6">
        <f>Data!$H$504*Data!H49/Data!H48</f>
        <v>768.59257673833895</v>
      </c>
      <c r="E46" s="6">
        <f>Data!$J$504*Data!J49/Data!J48</f>
        <v>688.77777709484894</v>
      </c>
      <c r="F46" s="6">
        <f>Data!$L$504*Data!L49/Data!L48</f>
        <v>469.03961165813587</v>
      </c>
      <c r="G46" s="6">
        <f>Data!$N$504*Data!N49/Data!N48</f>
        <v>301.28769766125953</v>
      </c>
      <c r="H46" s="6">
        <f>Data!$P$504*Data!P49/Data!P48</f>
        <v>578.80178177621895</v>
      </c>
      <c r="I46" s="6">
        <f>Data!$R$504*Data!R49/Data!R48</f>
        <v>736.49413064371265</v>
      </c>
      <c r="J46" s="6">
        <f>Data!$T$504*Data!T49/Data!T48</f>
        <v>1392.3993127521353</v>
      </c>
      <c r="K46" s="6">
        <f>Data!$V$504*Data!V49/Data!V48</f>
        <v>945.41926897527026</v>
      </c>
      <c r="L46" s="6">
        <f>Data!$X$504*Data!X49/Data!X48</f>
        <v>1611.4977836140251</v>
      </c>
      <c r="M46" s="6">
        <f>Data!$Z$504*Data!Z49/Data!Z48</f>
        <v>1110.5904473576622</v>
      </c>
      <c r="N46" s="6">
        <f>Data!$AB$504*Data!AB49/Data!AB48</f>
        <v>15285.600705598801</v>
      </c>
      <c r="O46" s="6">
        <f>Data!$AD$504*Data!AD49/Data!AD48</f>
        <v>22236.704988059719</v>
      </c>
      <c r="P46" s="6">
        <f>Data!$AF$504*Data!AF49/Data!AF48</f>
        <v>14675.852590201317</v>
      </c>
      <c r="Q46" s="6">
        <f>Data!$AH$504*Data!AH49/Data!AH48</f>
        <v>17444.231310542982</v>
      </c>
      <c r="R46" s="6">
        <f>Data!$AJ$504*Data!AJ49/Data!AJ48</f>
        <v>18835.953635732538</v>
      </c>
      <c r="S46" s="6">
        <f>Data!$AL$504*Data!AL49/Data!AL48</f>
        <v>26796.3004885521</v>
      </c>
      <c r="T46" s="6">
        <f>Data!$AN$504*Data!AN49/Data!AN48</f>
        <v>16603.574602229943</v>
      </c>
      <c r="U46" s="6">
        <f>Data!$AP$504*Data!AP49/Data!AP48</f>
        <v>2437.4404050017642</v>
      </c>
      <c r="V46" s="6">
        <f>Data!$AQ$504*Data!AQ49/Data!AQ48</f>
        <v>0.52660485684588387</v>
      </c>
      <c r="W46" s="6">
        <f>Data!$AR$504*Data!AR49/Data!AR48</f>
        <v>0.53996458283812732</v>
      </c>
      <c r="X46" s="6">
        <f>Data!$AS$504*Data!AS49/Data!AS48</f>
        <v>0.37128868992851544</v>
      </c>
      <c r="Y46" s="6">
        <f>Data!$AT$504*Data!AT49/Data!AT48</f>
        <v>0.58955707820331948</v>
      </c>
      <c r="Z46" s="6">
        <f>Data!$AU$504*Data!AU49/Data!AU48</f>
        <v>0.66352585119798102</v>
      </c>
      <c r="AA46" s="6">
        <f>Data!$AV$504*Data!AV49/Data!AV48</f>
        <v>0.5153671045429663</v>
      </c>
      <c r="AB46" s="6">
        <f>Data!$AW$504*Data!AW49/Data!AW48</f>
        <v>0.80967939993477522</v>
      </c>
      <c r="AC46" s="6">
        <f>Data!$AX$504*Data!AX49/Data!AX48</f>
        <v>0.68779225967540381</v>
      </c>
      <c r="AE46" s="42">
        <f>$AJ$3*B46+$AJ$4*Simulace!C46+$AJ$5*Simulace!D46+$AJ$6*Simulace!E46+$AJ$7*Simulace!F46+$AJ$8*Simulace!G46+$AJ$9*Simulace!H46+$AJ$10*Simulace!I46+$AJ$11*Simulace!J46+$AJ$12*Simulace!K46+$AJ$13*Simulace!L46+$AJ$14*Simulace!M46+$AJ$15*Simulace!N46+$AJ$16*Simulace!O46+$AJ$17*Simulace!P46+$AJ$18*Simulace!Q46+$AJ$19*Simulace!R46+$AJ$20*Simulace!S46+$AJ$21*Simulace!T46+$AJ$22*Simulace!U46+$AJ$23*Simulace!V46+$AJ$24*Simulace!W46+$AJ$25*Simulace!X46+$AJ$26*Simulace!Y46+$AJ$27*Simulace!Z46+$AJ$28*Simulace!AA46+$AJ$29*Simulace!AB46+$AJ$30*Simulace!AC46</f>
        <v>48247492558.041855</v>
      </c>
      <c r="AF46" s="42">
        <f>AE46-$AN$12</f>
        <v>144294289.9601059</v>
      </c>
      <c r="AG46" s="42">
        <f t="shared" si="0"/>
        <v>456298609.63070136</v>
      </c>
      <c r="AM46" s="26" t="s">
        <v>70</v>
      </c>
      <c r="AN46" s="41">
        <f t="shared" si="1"/>
        <v>53113178474.931</v>
      </c>
      <c r="AO46" s="42">
        <f>$AJ$3*Data!D538</f>
        <v>2862843200</v>
      </c>
      <c r="AP46" s="42">
        <f>$AJ$4*Data!F538</f>
        <v>6895380799.999999</v>
      </c>
      <c r="AQ46" s="42">
        <f>$AJ$5*Data!H538</f>
        <v>1753156799.9999998</v>
      </c>
      <c r="AR46" s="42">
        <f>$AJ$6*Data!J538</f>
        <v>3420271360</v>
      </c>
      <c r="AS46" s="42">
        <f>$AJ$7*Data!L538</f>
        <v>703109120</v>
      </c>
      <c r="AT46" s="42">
        <f>$AJ$8*Data!N538</f>
        <v>626621999.99999988</v>
      </c>
      <c r="AU46" s="42">
        <f>$AJ$9*Data!P538</f>
        <v>2811334500</v>
      </c>
      <c r="AV46" s="42">
        <f>$AJ$10*Data!R538</f>
        <v>2335686000.0000005</v>
      </c>
      <c r="AW46" s="42">
        <f>$AJ$11*Data!T538</f>
        <v>1670241300.0000002</v>
      </c>
      <c r="AX46" s="42">
        <f>$AJ$12*Data!V538</f>
        <v>1737000000.0000002</v>
      </c>
      <c r="AY46" s="42">
        <f>$AJ$13*Data!X538</f>
        <v>1959553125.0000002</v>
      </c>
      <c r="AZ46" s="42">
        <f>$AJ$14*Data!Z538</f>
        <v>6151875000.000001</v>
      </c>
      <c r="BA46" s="42">
        <f>$AJ$15*Data!AB538</f>
        <v>1205216409.8265002</v>
      </c>
      <c r="BB46" s="42">
        <f>$AJ$16*Data!AD538</f>
        <v>2568188942.1045003</v>
      </c>
      <c r="BC46" s="42">
        <f>$AJ$17*Data!AF538</f>
        <v>992577384.00000012</v>
      </c>
      <c r="BD46" s="42">
        <f>$AJ$18*Data!AH538</f>
        <v>3118107999.9999995</v>
      </c>
      <c r="BE46" s="42">
        <f>$AJ$19*Data!AJ538</f>
        <v>2295075199.9999995</v>
      </c>
      <c r="BF46" s="42">
        <f>$AJ$20*Data!AL538</f>
        <v>3448151999.9999995</v>
      </c>
      <c r="BG46" s="42">
        <f>$AJ$21*Data!AN538</f>
        <v>5115105000</v>
      </c>
      <c r="BH46" s="42">
        <f>$AJ$22*Data!AP538</f>
        <v>1203115680</v>
      </c>
      <c r="BI46" s="42">
        <v>0</v>
      </c>
      <c r="BJ46" s="42">
        <v>0</v>
      </c>
      <c r="BK46" s="42">
        <v>0</v>
      </c>
      <c r="BL46" s="42">
        <f>$AJ$26*Data!AT538</f>
        <v>1264864.9999999991</v>
      </c>
      <c r="BM46" s="42">
        <f>$AJ$27*Data!AU538</f>
        <v>42073019.999999993</v>
      </c>
      <c r="BN46" s="42">
        <f>$AJ$28*Data!AV538</f>
        <v>49054733.000000082</v>
      </c>
      <c r="BO46" s="42">
        <f>$AJ$29*Data!AW538</f>
        <v>143395371.99999991</v>
      </c>
      <c r="BP46" s="42">
        <f>$AJ$30*Data!AX538</f>
        <v>4778664.0000000121</v>
      </c>
    </row>
    <row r="47" spans="1:68">
      <c r="A47" s="6">
        <v>46</v>
      </c>
      <c r="B47" s="6">
        <f>Data!$D$504*Data!D50/Data!D49</f>
        <v>592.05329616232848</v>
      </c>
      <c r="C47" s="6">
        <f>Data!$F$504*Data!F50/Data!F49</f>
        <v>812.79781397269005</v>
      </c>
      <c r="D47" s="6">
        <f>Data!$H$504*Data!H50/Data!H49</f>
        <v>761.5000947530001</v>
      </c>
      <c r="E47" s="6">
        <f>Data!$J$504*Data!J50/Data!J49</f>
        <v>671.09556265719323</v>
      </c>
      <c r="F47" s="6">
        <f>Data!$L$504*Data!L50/Data!L49</f>
        <v>451.00904946354075</v>
      </c>
      <c r="G47" s="6">
        <f>Data!$N$504*Data!N50/Data!N49</f>
        <v>292.10992187729181</v>
      </c>
      <c r="H47" s="6">
        <f>Data!$P$504*Data!P50/Data!P49</f>
        <v>557.71939347550108</v>
      </c>
      <c r="I47" s="6">
        <f>Data!$R$504*Data!R50/Data!R49</f>
        <v>720.29257465211856</v>
      </c>
      <c r="J47" s="6">
        <f>Data!$T$504*Data!T50/Data!T49</f>
        <v>1351.1615775345488</v>
      </c>
      <c r="K47" s="6">
        <f>Data!$V$504*Data!V50/Data!V49</f>
        <v>865.59657998935415</v>
      </c>
      <c r="L47" s="6">
        <f>Data!$X$504*Data!X50/Data!X49</f>
        <v>1489.6124302905146</v>
      </c>
      <c r="M47" s="6">
        <f>Data!$Z$504*Data!Z50/Data!Z49</f>
        <v>1072.540345161301</v>
      </c>
      <c r="N47" s="6">
        <f>Data!$AB$504*Data!AB50/Data!AB49</f>
        <v>15203.127836470514</v>
      </c>
      <c r="O47" s="6">
        <f>Data!$AD$504*Data!AD50/Data!AD49</f>
        <v>22173.795155207241</v>
      </c>
      <c r="P47" s="6">
        <f>Data!$AF$504*Data!AF50/Data!AF49</f>
        <v>14605.763333011026</v>
      </c>
      <c r="Q47" s="6">
        <f>Data!$AH$504*Data!AH50/Data!AH49</f>
        <v>17299.998590076317</v>
      </c>
      <c r="R47" s="6">
        <f>Data!$AJ$504*Data!AJ50/Data!AJ49</f>
        <v>18747.783867665694</v>
      </c>
      <c r="S47" s="6">
        <f>Data!$AL$504*Data!AL50/Data!AL49</f>
        <v>26766.697668161047</v>
      </c>
      <c r="T47" s="6">
        <f>Data!$AN$504*Data!AN50/Data!AN49</f>
        <v>16161.918254773151</v>
      </c>
      <c r="U47" s="6">
        <f>Data!$AP$504*Data!AP50/Data!AP49</f>
        <v>2437.89583409538</v>
      </c>
      <c r="V47" s="6">
        <f>Data!$AQ$504*Data!AQ50/Data!AQ49</f>
        <v>0.5021254081205534</v>
      </c>
      <c r="W47" s="6">
        <f>Data!$AR$504*Data!AR50/Data!AR49</f>
        <v>0.51471186242396105</v>
      </c>
      <c r="X47" s="6">
        <f>Data!$AS$504*Data!AS50/Data!AS49</f>
        <v>0.35989871132290707</v>
      </c>
      <c r="Y47" s="6">
        <f>Data!$AT$504*Data!AT50/Data!AT49</f>
        <v>0.56135035912660691</v>
      </c>
      <c r="Z47" s="6">
        <f>Data!$AU$504*Data!AU50/Data!AU49</f>
        <v>0.63065290178571565</v>
      </c>
      <c r="AA47" s="6">
        <f>Data!$AV$504*Data!AV50/Data!AV49</f>
        <v>0.49793073973006818</v>
      </c>
      <c r="AB47" s="6">
        <f>Data!$AW$504*Data!AW50/Data!AW49</f>
        <v>0.76654682111781647</v>
      </c>
      <c r="AC47" s="6">
        <f>Data!$AX$504*Data!AX50/Data!AX49</f>
        <v>0.66132263017356274</v>
      </c>
      <c r="AE47" s="42">
        <f>$AJ$3*B47+$AJ$4*Simulace!C47+$AJ$5*Simulace!D47+$AJ$6*Simulace!E47+$AJ$7*Simulace!F47+$AJ$8*Simulace!G47+$AJ$9*Simulace!H47+$AJ$10*Simulace!I47+$AJ$11*Simulace!J47+$AJ$12*Simulace!K47+$AJ$13*Simulace!L47+$AJ$14*Simulace!M47+$AJ$15*Simulace!N47+$AJ$16*Simulace!O47+$AJ$17*Simulace!P47+$AJ$18*Simulace!Q47+$AJ$19*Simulace!R47+$AJ$20*Simulace!S47+$AJ$21*Simulace!T47+$AJ$22*Simulace!U47+$AJ$23*Simulace!V47+$AJ$24*Simulace!W47+$AJ$25*Simulace!X47+$AJ$26*Simulace!Y47+$AJ$27*Simulace!Z47+$AJ$28*Simulace!AA47+$AJ$29*Simulace!AB47+$AJ$30*Simulace!AC47</f>
        <v>46891697062.329849</v>
      </c>
      <c r="AF47" s="42">
        <f>AE47-$AN$12</f>
        <v>-1211501205.7518997</v>
      </c>
      <c r="AG47" s="42">
        <f t="shared" si="0"/>
        <v>-3831103198.2162881</v>
      </c>
      <c r="AM47" s="26" t="s">
        <v>71</v>
      </c>
      <c r="AN47" s="41">
        <f t="shared" si="1"/>
        <v>52763088927.519997</v>
      </c>
      <c r="AO47" s="42">
        <f>$AJ$3*Data!D539</f>
        <v>2814123780</v>
      </c>
      <c r="AP47" s="42">
        <f>$AJ$4*Data!F539</f>
        <v>6921136949.999999</v>
      </c>
      <c r="AQ47" s="42">
        <f>$AJ$5*Data!H539</f>
        <v>1715784330</v>
      </c>
      <c r="AR47" s="42">
        <f>$AJ$6*Data!J539</f>
        <v>3347720375.9999995</v>
      </c>
      <c r="AS47" s="42">
        <f>$AJ$7*Data!L539</f>
        <v>684281461.5</v>
      </c>
      <c r="AT47" s="42">
        <f>$AJ$8*Data!N539</f>
        <v>574287675</v>
      </c>
      <c r="AU47" s="42">
        <f>$AJ$9*Data!P539</f>
        <v>2871000000</v>
      </c>
      <c r="AV47" s="42">
        <f>$AJ$10*Data!R539</f>
        <v>2354220000.0000005</v>
      </c>
      <c r="AW47" s="42">
        <f>$AJ$11*Data!T539</f>
        <v>1665963000</v>
      </c>
      <c r="AX47" s="42">
        <f>$AJ$12*Data!V539</f>
        <v>1713900000.0000002</v>
      </c>
      <c r="AY47" s="42">
        <f>$AJ$13*Data!X539</f>
        <v>1941187499.9999998</v>
      </c>
      <c r="AZ47" s="42">
        <f>$AJ$14*Data!Z539</f>
        <v>6114650000</v>
      </c>
      <c r="BA47" s="42">
        <f>$AJ$15*Data!AB539</f>
        <v>1204998658.5199997</v>
      </c>
      <c r="BB47" s="42">
        <f>$AJ$16*Data!AD539</f>
        <v>2616994560.7499995</v>
      </c>
      <c r="BC47" s="42">
        <f>$AJ$17*Data!AF539</f>
        <v>994291680</v>
      </c>
      <c r="BD47" s="42">
        <f>$AJ$18*Data!AH539</f>
        <v>3058087578</v>
      </c>
      <c r="BE47" s="42">
        <f>$AJ$19*Data!AJ539</f>
        <v>2287331865</v>
      </c>
      <c r="BF47" s="42">
        <f>$AJ$20*Data!AL539</f>
        <v>3404623950</v>
      </c>
      <c r="BG47" s="42">
        <f>$AJ$21*Data!AN539</f>
        <v>5011887318.75</v>
      </c>
      <c r="BH47" s="42">
        <f>$AJ$22*Data!AP539</f>
        <v>1237975200</v>
      </c>
      <c r="BI47" s="42">
        <v>0</v>
      </c>
      <c r="BJ47" s="42">
        <v>0</v>
      </c>
      <c r="BK47" s="42">
        <v>0</v>
      </c>
      <c r="BL47" s="42">
        <f>$AJ$26*Data!AT539</f>
        <v>1178939.9999999991</v>
      </c>
      <c r="BM47" s="42">
        <f>$AJ$27*Data!AU539</f>
        <v>39156479.999999993</v>
      </c>
      <c r="BN47" s="42">
        <f>$AJ$28*Data!AV539</f>
        <v>50353233.000000007</v>
      </c>
      <c r="BO47" s="42">
        <f>$AJ$29*Data!AW539</f>
        <v>133037726.99999991</v>
      </c>
      <c r="BP47" s="42">
        <f>$AJ$30*Data!AX539</f>
        <v>4916664.0000000037</v>
      </c>
    </row>
    <row r="48" spans="1:68">
      <c r="A48" s="6">
        <v>47</v>
      </c>
      <c r="B48" s="6">
        <f>Data!$D$504*Data!D51/Data!D50</f>
        <v>591.20111268352969</v>
      </c>
      <c r="C48" s="6">
        <f>Data!$F$504*Data!F51/Data!F50</f>
        <v>837.8823161588989</v>
      </c>
      <c r="D48" s="6">
        <f>Data!$H$504*Data!H51/Data!H50</f>
        <v>773.95988806769435</v>
      </c>
      <c r="E48" s="6">
        <f>Data!$J$504*Data!J51/Data!J50</f>
        <v>688.26063544485248</v>
      </c>
      <c r="F48" s="6">
        <f>Data!$L$504*Data!L51/Data!L50</f>
        <v>468.0781065816048</v>
      </c>
      <c r="G48" s="6">
        <f>Data!$N$504*Data!N51/Data!N50</f>
        <v>298.76075352259772</v>
      </c>
      <c r="H48" s="6">
        <f>Data!$P$504*Data!P51/Data!P50</f>
        <v>572.78532293182695</v>
      </c>
      <c r="I48" s="6">
        <f>Data!$R$504*Data!R51/Data!R50</f>
        <v>709.98975629964298</v>
      </c>
      <c r="J48" s="6">
        <f>Data!$T$504*Data!T51/Data!T50</f>
        <v>1375.9655239060789</v>
      </c>
      <c r="K48" s="6">
        <f>Data!$V$504*Data!V51/Data!V50</f>
        <v>992.59732828147412</v>
      </c>
      <c r="L48" s="6">
        <f>Data!$X$504*Data!X51/Data!X50</f>
        <v>1668.0587669875094</v>
      </c>
      <c r="M48" s="6">
        <f>Data!$Z$504*Data!Z51/Data!Z50</f>
        <v>1082.588886308748</v>
      </c>
      <c r="N48" s="6">
        <f>Data!$AB$504*Data!AB51/Data!AB50</f>
        <v>15076.716960846004</v>
      </c>
      <c r="O48" s="6">
        <f>Data!$AD$504*Data!AD51/Data!AD50</f>
        <v>21957.659932204024</v>
      </c>
      <c r="P48" s="6">
        <f>Data!$AF$504*Data!AF51/Data!AF50</f>
        <v>14544.413770012003</v>
      </c>
      <c r="Q48" s="6">
        <f>Data!$AH$504*Data!AH51/Data!AH50</f>
        <v>17461.575843590083</v>
      </c>
      <c r="R48" s="6">
        <f>Data!$AJ$504*Data!AJ51/Data!AJ50</f>
        <v>18671.013736752451</v>
      </c>
      <c r="S48" s="6">
        <f>Data!$AL$504*Data!AL51/Data!AL50</f>
        <v>26604.268180007995</v>
      </c>
      <c r="T48" s="6">
        <f>Data!$AN$504*Data!AN51/Data!AN50</f>
        <v>16224.384933111138</v>
      </c>
      <c r="U48" s="6">
        <f>Data!$AP$504*Data!AP51/Data!AP50</f>
        <v>2387.6266125094421</v>
      </c>
      <c r="V48" s="6">
        <f>Data!$AQ$504*Data!AQ51/Data!AQ50</f>
        <v>0.47981745894554839</v>
      </c>
      <c r="W48" s="6">
        <f>Data!$AR$504*Data!AR51/Data!AR50</f>
        <v>0.49169207538052756</v>
      </c>
      <c r="X48" s="6">
        <f>Data!$AS$504*Data!AS51/Data!AS50</f>
        <v>0.30204441526035863</v>
      </c>
      <c r="Y48" s="6">
        <f>Data!$AT$504*Data!AT51/Data!AT50</f>
        <v>0.53560719976248317</v>
      </c>
      <c r="Z48" s="6">
        <f>Data!$AU$504*Data!AU51/Data!AU50</f>
        <v>0.60059468822170858</v>
      </c>
      <c r="AA48" s="6">
        <f>Data!$AV$504*Data!AV51/Data!AV50</f>
        <v>0.41032733818129496</v>
      </c>
      <c r="AB48" s="6">
        <f>Data!$AW$504*Data!AW51/Data!AW50</f>
        <v>0.72694437922250599</v>
      </c>
      <c r="AC48" s="6">
        <f>Data!$AX$504*Data!AX51/Data!AX50</f>
        <v>0.53044472957609179</v>
      </c>
      <c r="AE48" s="42">
        <f>$AJ$3*B48+$AJ$4*Simulace!C48+$AJ$5*Simulace!D48+$AJ$6*Simulace!E48+$AJ$7*Simulace!F48+$AJ$8*Simulace!G48+$AJ$9*Simulace!H48+$AJ$10*Simulace!I48+$AJ$11*Simulace!J48+$AJ$12*Simulace!K48+$AJ$13*Simulace!L48+$AJ$14*Simulace!M48+$AJ$15*Simulace!N48+$AJ$16*Simulace!O48+$AJ$17*Simulace!P48+$AJ$18*Simulace!Q48+$AJ$19*Simulace!R48+$AJ$20*Simulace!S48+$AJ$21*Simulace!T48+$AJ$22*Simulace!U48+$AJ$23*Simulace!V48+$AJ$24*Simulace!W48+$AJ$25*Simulace!X48+$AJ$26*Simulace!Y48+$AJ$27*Simulace!Z48+$AJ$28*Simulace!AA48+$AJ$29*Simulace!AB48+$AJ$30*Simulace!AC48</f>
        <v>47814613550.938324</v>
      </c>
      <c r="AF48" s="42">
        <f>AE48-$AN$12</f>
        <v>-288584717.14342499</v>
      </c>
      <c r="AG48" s="42">
        <f t="shared" si="0"/>
        <v>-912585004.08866358</v>
      </c>
      <c r="AM48" s="26" t="s">
        <v>72</v>
      </c>
      <c r="AN48" s="41">
        <f t="shared" si="1"/>
        <v>51088798271.859085</v>
      </c>
      <c r="AO48" s="42">
        <f>$AJ$3*Data!D540</f>
        <v>2695202000</v>
      </c>
      <c r="AP48" s="42">
        <f>$AJ$4*Data!F540</f>
        <v>6739803000.000001</v>
      </c>
      <c r="AQ48" s="42">
        <f>$AJ$5*Data!H540</f>
        <v>1632134500</v>
      </c>
      <c r="AR48" s="42">
        <f>$AJ$6*Data!J540</f>
        <v>3218869500</v>
      </c>
      <c r="AS48" s="42">
        <f>$AJ$7*Data!L540</f>
        <v>675396225</v>
      </c>
      <c r="AT48" s="42">
        <f>$AJ$8*Data!N540</f>
        <v>527038750.00000012</v>
      </c>
      <c r="AU48" s="42">
        <f>$AJ$9*Data!P540</f>
        <v>2765995379.9999995</v>
      </c>
      <c r="AV48" s="42">
        <f>$AJ$10*Data!R540</f>
        <v>2117149600.0000002</v>
      </c>
      <c r="AW48" s="42">
        <f>$AJ$11*Data!T540</f>
        <v>1556883744.0000002</v>
      </c>
      <c r="AX48" s="42">
        <f>$AJ$12*Data!V540</f>
        <v>1533058600.0000002</v>
      </c>
      <c r="AY48" s="42">
        <f>$AJ$13*Data!X540</f>
        <v>1899737950</v>
      </c>
      <c r="AZ48" s="42">
        <f>$AJ$14*Data!Z540</f>
        <v>5868311800</v>
      </c>
      <c r="BA48" s="42">
        <f>$AJ$15*Data!AB540</f>
        <v>1190522640.2358401</v>
      </c>
      <c r="BB48" s="42">
        <f>$AJ$16*Data!AD540</f>
        <v>2617503777.14324</v>
      </c>
      <c r="BC48" s="42">
        <f>$AJ$17*Data!AF540</f>
        <v>988943076.48000014</v>
      </c>
      <c r="BD48" s="42">
        <f>$AJ$18*Data!AH540</f>
        <v>2988073725</v>
      </c>
      <c r="BE48" s="42">
        <f>$AJ$19*Data!AJ540</f>
        <v>2263457250</v>
      </c>
      <c r="BF48" s="42">
        <f>$AJ$20*Data!AL540</f>
        <v>3357765000.0000005</v>
      </c>
      <c r="BG48" s="42">
        <f>$AJ$21*Data!AN540</f>
        <v>5020465500</v>
      </c>
      <c r="BH48" s="42">
        <f>$AJ$22*Data!AP540</f>
        <v>1227889080.0000002</v>
      </c>
      <c r="BI48" s="42">
        <v>0</v>
      </c>
      <c r="BJ48" s="42">
        <v>0</v>
      </c>
      <c r="BK48" s="42">
        <v>0</v>
      </c>
      <c r="BL48" s="42">
        <f>$AJ$26*Data!AT540</f>
        <v>1053115.0000000002</v>
      </c>
      <c r="BM48" s="42">
        <f>$AJ$27*Data!AU540</f>
        <v>34885620.00000003</v>
      </c>
      <c r="BN48" s="42">
        <f>$AJ$28*Data!AV540</f>
        <v>46301913.000000037</v>
      </c>
      <c r="BO48" s="42">
        <f>$AJ$29*Data!AW540</f>
        <v>117870422.00000004</v>
      </c>
      <c r="BP48" s="42">
        <f>$AJ$30*Data!AX540</f>
        <v>4486104.0000000075</v>
      </c>
    </row>
    <row r="49" spans="1:68">
      <c r="A49" s="6">
        <v>48</v>
      </c>
      <c r="B49" s="6">
        <f>Data!$D$504*Data!D52/Data!D51</f>
        <v>603.15380244834012</v>
      </c>
      <c r="C49" s="6">
        <f>Data!$F$504*Data!F52/Data!F51</f>
        <v>836.45978205637164</v>
      </c>
      <c r="D49" s="6">
        <f>Data!$H$504*Data!H52/Data!H51</f>
        <v>784.88484332524592</v>
      </c>
      <c r="E49" s="6">
        <f>Data!$J$504*Data!J52/Data!J51</f>
        <v>685.01745366389594</v>
      </c>
      <c r="F49" s="6">
        <f>Data!$L$504*Data!L52/Data!L51</f>
        <v>473.24928297296043</v>
      </c>
      <c r="G49" s="6">
        <f>Data!$N$504*Data!N52/Data!N51</f>
        <v>299.76443621964239</v>
      </c>
      <c r="H49" s="6">
        <f>Data!$P$504*Data!P52/Data!P51</f>
        <v>560.65205623697284</v>
      </c>
      <c r="I49" s="6">
        <f>Data!$R$504*Data!R52/Data!R51</f>
        <v>734.53353710963518</v>
      </c>
      <c r="J49" s="6">
        <f>Data!$T$504*Data!T52/Data!T51</f>
        <v>1386.6518989644185</v>
      </c>
      <c r="K49" s="6">
        <f>Data!$V$504*Data!V52/Data!V51</f>
        <v>907.38971034766871</v>
      </c>
      <c r="L49" s="6">
        <f>Data!$X$504*Data!X52/Data!X51</f>
        <v>1582.7534697705603</v>
      </c>
      <c r="M49" s="6">
        <f>Data!$Z$504*Data!Z52/Data!Z51</f>
        <v>1065.2264580080173</v>
      </c>
      <c r="N49" s="6">
        <f>Data!$AB$504*Data!AB52/Data!AB51</f>
        <v>15142.514925344385</v>
      </c>
      <c r="O49" s="6">
        <f>Data!$AD$504*Data!AD52/Data!AD51</f>
        <v>22049.904176209919</v>
      </c>
      <c r="P49" s="6">
        <f>Data!$AF$504*Data!AF52/Data!AF51</f>
        <v>14622.475243283687</v>
      </c>
      <c r="Q49" s="6">
        <f>Data!$AH$504*Data!AH52/Data!AH51</f>
        <v>17171.087288850082</v>
      </c>
      <c r="R49" s="6">
        <f>Data!$AJ$504*Data!AJ52/Data!AJ51</f>
        <v>18828.749573407073</v>
      </c>
      <c r="S49" s="6">
        <f>Data!$AL$504*Data!AL52/Data!AL51</f>
        <v>26958.770322156968</v>
      </c>
      <c r="T49" s="6">
        <f>Data!$AN$504*Data!AN52/Data!AN51</f>
        <v>16338.154354014458</v>
      </c>
      <c r="U49" s="6">
        <f>Data!$AP$504*Data!AP52/Data!AP51</f>
        <v>2430.6156905282942</v>
      </c>
      <c r="V49" s="6">
        <f>Data!$AQ$504*Data!AQ52/Data!AQ51</f>
        <v>0.52256849968873165</v>
      </c>
      <c r="W49" s="6">
        <f>Data!$AR$504*Data!AR52/Data!AR51</f>
        <v>0.53580308174458191</v>
      </c>
      <c r="X49" s="6">
        <f>Data!$AS$504*Data!AS52/Data!AS51</f>
        <v>0.32689994641763664</v>
      </c>
      <c r="Y49" s="6">
        <f>Data!$AT$504*Data!AT52/Data!AT51</f>
        <v>0.58491888096897082</v>
      </c>
      <c r="Z49" s="6">
        <f>Data!$AU$504*Data!AU52/Data!AU51</f>
        <v>0.65813911346529097</v>
      </c>
      <c r="AA49" s="6">
        <f>Data!$AV$504*Data!AV52/Data!AV51</f>
        <v>0.4473330689184587</v>
      </c>
      <c r="AB49" s="6">
        <f>Data!$AW$504*Data!AW52/Data!AW51</f>
        <v>0.80266644051369129</v>
      </c>
      <c r="AC49" s="6">
        <f>Data!$AX$504*Data!AX52/Data!AX51</f>
        <v>0.58430686767169193</v>
      </c>
      <c r="AE49" s="42">
        <f>$AJ$3*B49+$AJ$4*Simulace!C49+$AJ$5*Simulace!D49+$AJ$6*Simulace!E49+$AJ$7*Simulace!F49+$AJ$8*Simulace!G49+$AJ$9*Simulace!H49+$AJ$10*Simulace!I49+$AJ$11*Simulace!J49+$AJ$12*Simulace!K49+$AJ$13*Simulace!L49+$AJ$14*Simulace!M49+$AJ$15*Simulace!N49+$AJ$16*Simulace!O49+$AJ$17*Simulace!P49+$AJ$18*Simulace!Q49+$AJ$19*Simulace!R49+$AJ$20*Simulace!S49+$AJ$21*Simulace!T49+$AJ$22*Simulace!U49+$AJ$23*Simulace!V49+$AJ$24*Simulace!W49+$AJ$25*Simulace!X49+$AJ$26*Simulace!Y49+$AJ$27*Simulace!Z49+$AJ$28*Simulace!AA49+$AJ$29*Simulace!AB49+$AJ$30*Simulace!AC49</f>
        <v>47593588802.981827</v>
      </c>
      <c r="AF49" s="42">
        <f>AE49-$AN$12</f>
        <v>-509609465.09992218</v>
      </c>
      <c r="AG49" s="42">
        <f t="shared" si="0"/>
        <v>-1611526626.8958414</v>
      </c>
      <c r="AM49" s="26" t="s">
        <v>73</v>
      </c>
      <c r="AN49" s="41">
        <f t="shared" si="1"/>
        <v>49977966596.973251</v>
      </c>
      <c r="AO49" s="42">
        <f>$AJ$3*Data!D541</f>
        <v>2590855200.0000005</v>
      </c>
      <c r="AP49" s="42">
        <f>$AJ$4*Data!F541</f>
        <v>6605604600.000001</v>
      </c>
      <c r="AQ49" s="42">
        <f>$AJ$5*Data!H541</f>
        <v>1545186400</v>
      </c>
      <c r="AR49" s="42">
        <f>$AJ$6*Data!J541</f>
        <v>3147857680.0000005</v>
      </c>
      <c r="AS49" s="42">
        <f>$AJ$7*Data!L541</f>
        <v>653027340</v>
      </c>
      <c r="AT49" s="42">
        <f>$AJ$8*Data!N541</f>
        <v>496042500</v>
      </c>
      <c r="AU49" s="42">
        <f>$AJ$9*Data!P541</f>
        <v>2582151975</v>
      </c>
      <c r="AV49" s="42">
        <f>$AJ$10*Data!R541</f>
        <v>1983138280.0000002</v>
      </c>
      <c r="AW49" s="42">
        <f>$AJ$11*Data!T541</f>
        <v>1503016060.0000002</v>
      </c>
      <c r="AX49" s="42">
        <f>$AJ$12*Data!V541</f>
        <v>1544877249.9999998</v>
      </c>
      <c r="AY49" s="42">
        <f>$AJ$13*Data!X541</f>
        <v>1840326125</v>
      </c>
      <c r="AZ49" s="42">
        <f>$AJ$14*Data!Z541</f>
        <v>5789374100</v>
      </c>
      <c r="BA49" s="42">
        <f>$AJ$15*Data!AB541</f>
        <v>1172323761.04322</v>
      </c>
      <c r="BB49" s="42">
        <f>$AJ$16*Data!AD541</f>
        <v>2583467395.6900301</v>
      </c>
      <c r="BC49" s="42">
        <f>$AJ$17*Data!AF541</f>
        <v>976360143.83999991</v>
      </c>
      <c r="BD49" s="42">
        <f>$AJ$18*Data!AH541</f>
        <v>2967264580.0000005</v>
      </c>
      <c r="BE49" s="42">
        <f>$AJ$19*Data!AJ541</f>
        <v>2257694000</v>
      </c>
      <c r="BF49" s="42">
        <f>$AJ$20*Data!AL541</f>
        <v>3363000000</v>
      </c>
      <c r="BG49" s="42">
        <f>$AJ$21*Data!AN541</f>
        <v>5004648450</v>
      </c>
      <c r="BH49" s="42">
        <f>$AJ$22*Data!AP541</f>
        <v>1180690592.3999999</v>
      </c>
      <c r="BI49" s="42">
        <v>0</v>
      </c>
      <c r="BJ49" s="42">
        <v>0</v>
      </c>
      <c r="BK49" s="42">
        <v>0</v>
      </c>
      <c r="BL49" s="42">
        <f>$AJ$26*Data!AT541</f>
        <v>1033865.0000000003</v>
      </c>
      <c r="BM49" s="42">
        <f>$AJ$27*Data!AU541</f>
        <v>34232220.00000003</v>
      </c>
      <c r="BN49" s="42">
        <f>$AJ$28*Data!AV541</f>
        <v>36770923.000000015</v>
      </c>
      <c r="BO49" s="42">
        <f>$AJ$29*Data!AW541</f>
        <v>115549972.00000004</v>
      </c>
      <c r="BP49" s="42">
        <f>$AJ$30*Data!AX541</f>
        <v>3473184.0000000047</v>
      </c>
    </row>
    <row r="50" spans="1:68">
      <c r="A50" s="6">
        <v>49</v>
      </c>
      <c r="B50" s="6">
        <f>Data!$D$504*Data!D53/Data!D52</f>
        <v>622.30316328344497</v>
      </c>
      <c r="C50" s="6">
        <f>Data!$F$504*Data!F53/Data!F52</f>
        <v>827.95010138642351</v>
      </c>
      <c r="D50" s="6">
        <f>Data!$H$504*Data!H53/Data!H52</f>
        <v>772.31809354571431</v>
      </c>
      <c r="E50" s="6">
        <f>Data!$J$504*Data!J53/Data!J52</f>
        <v>672.78838543052234</v>
      </c>
      <c r="F50" s="6">
        <f>Data!$L$504*Data!L53/Data!L52</f>
        <v>463.17513045264332</v>
      </c>
      <c r="G50" s="6">
        <f>Data!$N$504*Data!N53/Data!N52</f>
        <v>297.87593669970721</v>
      </c>
      <c r="H50" s="6">
        <f>Data!$P$504*Data!P53/Data!P52</f>
        <v>572.97282553911259</v>
      </c>
      <c r="I50" s="6">
        <f>Data!$R$504*Data!R53/Data!R52</f>
        <v>732.33406380098063</v>
      </c>
      <c r="J50" s="6">
        <f>Data!$T$504*Data!T53/Data!T52</f>
        <v>1386.3995310070343</v>
      </c>
      <c r="K50" s="6">
        <f>Data!$V$504*Data!V53/Data!V52</f>
        <v>944.39135396512756</v>
      </c>
      <c r="L50" s="6">
        <f>Data!$X$504*Data!X53/Data!X52</f>
        <v>1643.5882893756982</v>
      </c>
      <c r="M50" s="6">
        <f>Data!$Z$504*Data!Z53/Data!Z52</f>
        <v>1093.9472299484444</v>
      </c>
      <c r="N50" s="6">
        <f>Data!$AB$504*Data!AB53/Data!AB52</f>
        <v>15218.703252471463</v>
      </c>
      <c r="O50" s="6">
        <f>Data!$AD$504*Data!AD53/Data!AD52</f>
        <v>22162.031884721724</v>
      </c>
      <c r="P50" s="6">
        <f>Data!$AF$504*Data!AF53/Data!AF52</f>
        <v>14606.905761067463</v>
      </c>
      <c r="Q50" s="6">
        <f>Data!$AH$504*Data!AH53/Data!AH52</f>
        <v>17409.371448763693</v>
      </c>
      <c r="R50" s="6">
        <f>Data!$AJ$504*Data!AJ53/Data!AJ52</f>
        <v>18819.89347066401</v>
      </c>
      <c r="S50" s="6">
        <f>Data!$AL$504*Data!AL53/Data!AL52</f>
        <v>26860.424495701289</v>
      </c>
      <c r="T50" s="6">
        <f>Data!$AN$504*Data!AN53/Data!AN52</f>
        <v>16010.712522810161</v>
      </c>
      <c r="U50" s="6">
        <f>Data!$AP$504*Data!AP53/Data!AP52</f>
        <v>2406.1884195604785</v>
      </c>
      <c r="V50" s="6">
        <f>Data!$AQ$504*Data!AQ53/Data!AQ52</f>
        <v>0.52240185270958772</v>
      </c>
      <c r="W50" s="6">
        <f>Data!$AR$504*Data!AR53/Data!AR52</f>
        <v>0.53563082901554537</v>
      </c>
      <c r="X50" s="6">
        <f>Data!$AS$504*Data!AS53/Data!AS52</f>
        <v>0.36385698738560529</v>
      </c>
      <c r="Y50" s="6">
        <f>Data!$AT$504*Data!AT53/Data!AT52</f>
        <v>0.58472501328797888</v>
      </c>
      <c r="Z50" s="6">
        <f>Data!$AU$504*Data!AU53/Data!AU52</f>
        <v>0.65791044776119412</v>
      </c>
      <c r="AA50" s="6">
        <f>Data!$AV$504*Data!AV53/Data!AV52</f>
        <v>0.50434733524886577</v>
      </c>
      <c r="AB50" s="6">
        <f>Data!$AW$504*Data!AW53/Data!AW52</f>
        <v>0.80235837484246686</v>
      </c>
      <c r="AC50" s="6">
        <f>Data!$AX$504*Data!AX53/Data!AX52</f>
        <v>0.67188934230518804</v>
      </c>
      <c r="AE50" s="42">
        <f>$AJ$3*B50+$AJ$4*Simulace!C50+$AJ$5*Simulace!D50+$AJ$6*Simulace!E50+$AJ$7*Simulace!F50+$AJ$8*Simulace!G50+$AJ$9*Simulace!H50+$AJ$10*Simulace!I50+$AJ$11*Simulace!J50+$AJ$12*Simulace!K50+$AJ$13*Simulace!L50+$AJ$14*Simulace!M50+$AJ$15*Simulace!N50+$AJ$16*Simulace!O50+$AJ$17*Simulace!P50+$AJ$18*Simulace!Q50+$AJ$19*Simulace!R50+$AJ$20*Simulace!S50+$AJ$21*Simulace!T50+$AJ$22*Simulace!U50+$AJ$23*Simulace!V50+$AJ$24*Simulace!W50+$AJ$25*Simulace!X50+$AJ$26*Simulace!Y50+$AJ$27*Simulace!Z50+$AJ$28*Simulace!AA50+$AJ$29*Simulace!AB50+$AJ$30*Simulace!AC50</f>
        <v>47824125213.217461</v>
      </c>
      <c r="AF50" s="42">
        <f>AE50-$AN$12</f>
        <v>-279073054.86428833</v>
      </c>
      <c r="AG50" s="42">
        <f t="shared" si="0"/>
        <v>-882506486.9522835</v>
      </c>
      <c r="AM50" s="26" t="s">
        <v>74</v>
      </c>
      <c r="AN50" s="41">
        <f t="shared" si="1"/>
        <v>49398084716.736877</v>
      </c>
      <c r="AO50" s="42">
        <f>$AJ$3*Data!D542</f>
        <v>2590817660</v>
      </c>
      <c r="AP50" s="42">
        <f>$AJ$4*Data!F542</f>
        <v>6665451170.000001</v>
      </c>
      <c r="AQ50" s="42">
        <f>$AJ$5*Data!H542</f>
        <v>1567404880</v>
      </c>
      <c r="AR50" s="42">
        <f>$AJ$6*Data!J542</f>
        <v>3132067686</v>
      </c>
      <c r="AS50" s="42">
        <f>$AJ$7*Data!L542</f>
        <v>664687583</v>
      </c>
      <c r="AT50" s="42">
        <f>$AJ$8*Data!N542</f>
        <v>501976450</v>
      </c>
      <c r="AU50" s="42">
        <f>$AJ$9*Data!P542</f>
        <v>2457074790</v>
      </c>
      <c r="AV50" s="42">
        <f>$AJ$10*Data!R542</f>
        <v>2061404400</v>
      </c>
      <c r="AW50" s="42">
        <f>$AJ$11*Data!T542</f>
        <v>1537393129.9999998</v>
      </c>
      <c r="AX50" s="42">
        <f>$AJ$12*Data!V542</f>
        <v>1560960149.9999998</v>
      </c>
      <c r="AY50" s="42">
        <f>$AJ$13*Data!X542</f>
        <v>1842060750</v>
      </c>
      <c r="AZ50" s="42">
        <f>$AJ$14*Data!Z542</f>
        <v>5678800000</v>
      </c>
      <c r="BA50" s="42">
        <f>$AJ$15*Data!AB542</f>
        <v>1137044552.2263801</v>
      </c>
      <c r="BB50" s="42">
        <f>$AJ$16*Data!AD542</f>
        <v>2350874223.7804999</v>
      </c>
      <c r="BC50" s="42">
        <f>$AJ$17*Data!AF542</f>
        <v>973514412.4799999</v>
      </c>
      <c r="BD50" s="42">
        <f>$AJ$18*Data!AH542</f>
        <v>2899455779.5000005</v>
      </c>
      <c r="BE50" s="42">
        <f>$AJ$19*Data!AJ542</f>
        <v>2217762915</v>
      </c>
      <c r="BF50" s="42">
        <f>$AJ$20*Data!AL542</f>
        <v>3370097400.0000005</v>
      </c>
      <c r="BG50" s="42">
        <f>$AJ$21*Data!AN542</f>
        <v>4802886348.75</v>
      </c>
      <c r="BH50" s="42">
        <f>$AJ$22*Data!AP542</f>
        <v>1214354592</v>
      </c>
      <c r="BI50" s="42">
        <v>0</v>
      </c>
      <c r="BJ50" s="42">
        <v>0</v>
      </c>
      <c r="BK50" s="42">
        <v>0</v>
      </c>
      <c r="BL50" s="42">
        <f>$AJ$26*Data!AT542</f>
        <v>926590.00000000035</v>
      </c>
      <c r="BM50" s="42">
        <f>$AJ$27*Data!AU542</f>
        <v>30591000.000000034</v>
      </c>
      <c r="BN50" s="42">
        <f>$AJ$28*Data!AV542</f>
        <v>34615412.999999963</v>
      </c>
      <c r="BO50" s="42">
        <f>$AJ$29*Data!AW542</f>
        <v>102618737.00000006</v>
      </c>
      <c r="BP50" s="42">
        <f>$AJ$30*Data!AX542</f>
        <v>3244103.9999999995</v>
      </c>
    </row>
    <row r="51" spans="1:68">
      <c r="A51" s="6">
        <v>50</v>
      </c>
      <c r="B51" s="6">
        <f>Data!$D$504*Data!D54/Data!D53</f>
        <v>601.70316742412115</v>
      </c>
      <c r="C51" s="6">
        <f>Data!$F$504*Data!F54/Data!F53</f>
        <v>851.40434938497469</v>
      </c>
      <c r="D51" s="6">
        <f>Data!$H$504*Data!H54/Data!H53</f>
        <v>783.89883044336705</v>
      </c>
      <c r="E51" s="6">
        <f>Data!$J$504*Data!J54/Data!J53</f>
        <v>684.07883081817965</v>
      </c>
      <c r="F51" s="6">
        <f>Data!$L$504*Data!L54/Data!L53</f>
        <v>465.83380603238726</v>
      </c>
      <c r="G51" s="6">
        <f>Data!$N$504*Data!N54/Data!N53</f>
        <v>297.91238041417802</v>
      </c>
      <c r="H51" s="6">
        <f>Data!$P$504*Data!P54/Data!P53</f>
        <v>558.77403974627259</v>
      </c>
      <c r="I51" s="6">
        <f>Data!$R$504*Data!R54/Data!R53</f>
        <v>736.09839540912208</v>
      </c>
      <c r="J51" s="6">
        <f>Data!$T$504*Data!T54/Data!T53</f>
        <v>1391.2250858773918</v>
      </c>
      <c r="K51" s="6">
        <f>Data!$V$504*Data!V54/Data!V53</f>
        <v>925.60292701150536</v>
      </c>
      <c r="L51" s="6">
        <f>Data!$X$504*Data!X54/Data!X53</f>
        <v>1567.2350065565684</v>
      </c>
      <c r="M51" s="6">
        <f>Data!$Z$504*Data!Z54/Data!Z53</f>
        <v>1095.2797763025301</v>
      </c>
      <c r="N51" s="6">
        <f>Data!$AB$504*Data!AB54/Data!AB53</f>
        <v>15147.595386620882</v>
      </c>
      <c r="O51" s="6">
        <f>Data!$AD$504*Data!AD54/Data!AD53</f>
        <v>22111.381978449004</v>
      </c>
      <c r="P51" s="6">
        <f>Data!$AF$504*Data!AF54/Data!AF53</f>
        <v>14596.616174120965</v>
      </c>
      <c r="Q51" s="6">
        <f>Data!$AH$504*Data!AH54/Data!AH53</f>
        <v>17623.759230107386</v>
      </c>
      <c r="R51" s="6">
        <f>Data!$AJ$504*Data!AJ54/Data!AJ53</f>
        <v>18875.272949969109</v>
      </c>
      <c r="S51" s="6">
        <f>Data!$AL$504*Data!AL54/Data!AL53</f>
        <v>27172.784775925218</v>
      </c>
      <c r="T51" s="6">
        <f>Data!$AN$504*Data!AN54/Data!AN53</f>
        <v>16351.390378222517</v>
      </c>
      <c r="U51" s="6">
        <f>Data!$AP$504*Data!AP54/Data!AP53</f>
        <v>2312.1688394871326</v>
      </c>
      <c r="V51" s="6">
        <f>Data!$AQ$504*Data!AQ54/Data!AQ53</f>
        <v>0.5542731423318511</v>
      </c>
      <c r="W51" s="6">
        <f>Data!$AR$504*Data!AR54/Data!AR53</f>
        <v>0.56852737789203134</v>
      </c>
      <c r="X51" s="6">
        <f>Data!$AS$504*Data!AS54/Data!AS53</f>
        <v>0.34311069092069479</v>
      </c>
      <c r="Y51" s="6">
        <f>Data!$AT$504*Data!AT54/Data!AT53</f>
        <v>0.62154882408774603</v>
      </c>
      <c r="Z51" s="6">
        <f>Data!$AU$504*Data!AU54/Data!AU53</f>
        <v>0.70097245065789338</v>
      </c>
      <c r="AA51" s="6">
        <f>Data!$AV$504*Data!AV54/Data!AV53</f>
        <v>0.47220398427729032</v>
      </c>
      <c r="AB51" s="6">
        <f>Data!$AW$504*Data!AW54/Data!AW53</f>
        <v>0.85928707547730909</v>
      </c>
      <c r="AC51" s="6">
        <f>Data!$AX$504*Data!AX54/Data!AX53</f>
        <v>0.62218904252000951</v>
      </c>
      <c r="AE51" s="42">
        <f>$AJ$3*B51+$AJ$4*Simulace!C51+$AJ$5*Simulace!D51+$AJ$6*Simulace!E51+$AJ$7*Simulace!F51+$AJ$8*Simulace!G51+$AJ$9*Simulace!H51+$AJ$10*Simulace!I51+$AJ$11*Simulace!J51+$AJ$12*Simulace!K51+$AJ$13*Simulace!L51+$AJ$14*Simulace!M51+$AJ$15*Simulace!N51+$AJ$16*Simulace!O51+$AJ$17*Simulace!P51+$AJ$18*Simulace!Q51+$AJ$19*Simulace!R51+$AJ$20*Simulace!S51+$AJ$21*Simulace!T51+$AJ$22*Simulace!U51+$AJ$23*Simulace!V51+$AJ$24*Simulace!W51+$AJ$25*Simulace!X51+$AJ$26*Simulace!Y51+$AJ$27*Simulace!Z51+$AJ$28*Simulace!AA51+$AJ$29*Simulace!AB51+$AJ$30*Simulace!AC51</f>
        <v>47906124546.485985</v>
      </c>
      <c r="AF51" s="42">
        <f>AE51-$AN$12</f>
        <v>-197073721.59576416</v>
      </c>
      <c r="AG51" s="42">
        <f t="shared" si="0"/>
        <v>-623201827.20852768</v>
      </c>
      <c r="AM51" s="26" t="s">
        <v>75</v>
      </c>
      <c r="AN51" s="41">
        <f t="shared" si="1"/>
        <v>49829693997.249298</v>
      </c>
      <c r="AO51" s="42">
        <f>$AJ$3*Data!D543</f>
        <v>2666355120</v>
      </c>
      <c r="AP51" s="42">
        <f>$AJ$4*Data!F543</f>
        <v>6670160805</v>
      </c>
      <c r="AQ51" s="42">
        <f>$AJ$5*Data!H543</f>
        <v>1525237889.9999998</v>
      </c>
      <c r="AR51" s="42">
        <f>$AJ$6*Data!J543</f>
        <v>3067567800</v>
      </c>
      <c r="AS51" s="42">
        <f>$AJ$7*Data!L543</f>
        <v>663552697.5</v>
      </c>
      <c r="AT51" s="42">
        <f>$AJ$8*Data!N543</f>
        <v>506575987.5</v>
      </c>
      <c r="AU51" s="42">
        <f>$AJ$9*Data!P543</f>
        <v>2546872649.9999995</v>
      </c>
      <c r="AV51" s="42">
        <f>$AJ$10*Data!R543</f>
        <v>2189033400.0000005</v>
      </c>
      <c r="AW51" s="42">
        <f>$AJ$11*Data!T543</f>
        <v>1523152410</v>
      </c>
      <c r="AX51" s="42">
        <f>$AJ$12*Data!V543</f>
        <v>1564207500</v>
      </c>
      <c r="AY51" s="42">
        <f>$AJ$13*Data!X543</f>
        <v>1829194250</v>
      </c>
      <c r="AZ51" s="42">
        <f>$AJ$14*Data!Z543</f>
        <v>5634004000</v>
      </c>
      <c r="BA51" s="42">
        <f>$AJ$15*Data!AB543</f>
        <v>1147704600.4719999</v>
      </c>
      <c r="BB51" s="42">
        <f>$AJ$16*Data!AD543</f>
        <v>2376098643.1273003</v>
      </c>
      <c r="BC51" s="42">
        <f>$AJ$17*Data!AF543</f>
        <v>979548734.40000021</v>
      </c>
      <c r="BD51" s="42">
        <f>$AJ$18*Data!AH543</f>
        <v>2977879673.9999995</v>
      </c>
      <c r="BE51" s="42">
        <f>$AJ$19*Data!AJ543</f>
        <v>2259744960</v>
      </c>
      <c r="BF51" s="42">
        <f>$AJ$20*Data!AL543</f>
        <v>3386918700</v>
      </c>
      <c r="BG51" s="42">
        <f>$AJ$21*Data!AN543</f>
        <v>4814720831.25</v>
      </c>
      <c r="BH51" s="42">
        <f>$AJ$22*Data!AP543</f>
        <v>1303649100</v>
      </c>
      <c r="BI51" s="42">
        <v>0</v>
      </c>
      <c r="BJ51" s="42">
        <v>0</v>
      </c>
      <c r="BK51" s="42">
        <v>0</v>
      </c>
      <c r="BL51" s="42">
        <f>$AJ$26*Data!AT543</f>
        <v>1058189.9999999995</v>
      </c>
      <c r="BM51" s="42">
        <f>$AJ$27*Data!AU543</f>
        <v>35057880.000000007</v>
      </c>
      <c r="BN51" s="42">
        <f>$AJ$28*Data!AV543</f>
        <v>39186133.000000015</v>
      </c>
      <c r="BO51" s="42">
        <f>$AJ$29*Data!AW543</f>
        <v>118482176.99999997</v>
      </c>
      <c r="BP51" s="42">
        <f>$AJ$30*Data!AX543</f>
        <v>3729864.0000000047</v>
      </c>
    </row>
    <row r="52" spans="1:68">
      <c r="A52" s="6">
        <v>51</v>
      </c>
      <c r="B52" s="6">
        <f>Data!$D$504*Data!D55/Data!D54</f>
        <v>617.00139966429833</v>
      </c>
      <c r="C52" s="6">
        <f>Data!$F$504*Data!F55/Data!F54</f>
        <v>848.34572246200344</v>
      </c>
      <c r="D52" s="6">
        <f>Data!$H$504*Data!H55/Data!H54</f>
        <v>784.38094442826207</v>
      </c>
      <c r="E52" s="6">
        <f>Data!$J$504*Data!J55/Data!J54</f>
        <v>699.19766752231408</v>
      </c>
      <c r="F52" s="6">
        <f>Data!$L$504*Data!L55/Data!L54</f>
        <v>480.19329686902671</v>
      </c>
      <c r="G52" s="6">
        <f>Data!$N$504*Data!N55/Data!N54</f>
        <v>299.54830862916236</v>
      </c>
      <c r="H52" s="6">
        <f>Data!$P$504*Data!P55/Data!P54</f>
        <v>579.00869612681777</v>
      </c>
      <c r="I52" s="6">
        <f>Data!$R$504*Data!R55/Data!R54</f>
        <v>739.3122373030518</v>
      </c>
      <c r="J52" s="6">
        <f>Data!$T$504*Data!T55/Data!T54</f>
        <v>1425.7091733238456</v>
      </c>
      <c r="K52" s="6">
        <f>Data!$V$504*Data!V55/Data!V54</f>
        <v>969.41179606608137</v>
      </c>
      <c r="L52" s="6">
        <f>Data!$X$504*Data!X55/Data!X54</f>
        <v>1656.9381885222288</v>
      </c>
      <c r="M52" s="6">
        <f>Data!$Z$504*Data!Z55/Data!Z54</f>
        <v>1125.841628744625</v>
      </c>
      <c r="N52" s="6">
        <f>Data!$AB$504*Data!AB55/Data!AB54</f>
        <v>15187.393563977528</v>
      </c>
      <c r="O52" s="6">
        <f>Data!$AD$504*Data!AD55/Data!AD54</f>
        <v>22095.076162936995</v>
      </c>
      <c r="P52" s="6">
        <f>Data!$AF$504*Data!AF55/Data!AF54</f>
        <v>14598.712693617525</v>
      </c>
      <c r="Q52" s="6">
        <f>Data!$AH$504*Data!AH55/Data!AH54</f>
        <v>17064.227974404799</v>
      </c>
      <c r="R52" s="6">
        <f>Data!$AJ$504*Data!AJ55/Data!AJ54</f>
        <v>18720.944226109219</v>
      </c>
      <c r="S52" s="6">
        <f>Data!$AL$504*Data!AL55/Data!AL54</f>
        <v>26929.577811163002</v>
      </c>
      <c r="T52" s="6">
        <f>Data!$AN$504*Data!AN55/Data!AN54</f>
        <v>16769.03969210172</v>
      </c>
      <c r="U52" s="6">
        <f>Data!$AP$504*Data!AP55/Data!AP54</f>
        <v>2392.7805172110079</v>
      </c>
      <c r="V52" s="6">
        <f>Data!$AQ$504*Data!AQ55/Data!AQ54</f>
        <v>0.50601941153993168</v>
      </c>
      <c r="W52" s="6">
        <f>Data!$AR$504*Data!AR55/Data!AR54</f>
        <v>0.51872662821437343</v>
      </c>
      <c r="X52" s="6">
        <f>Data!$AS$504*Data!AS55/Data!AS54</f>
        <v>0.35080275912886855</v>
      </c>
      <c r="Y52" s="6">
        <f>Data!$AT$504*Data!AT55/Data!AT54</f>
        <v>0.56582518332595344</v>
      </c>
      <c r="Z52" s="6">
        <f>Data!$AU$504*Data!AU55/Data!AU54</f>
        <v>0.63585034447563238</v>
      </c>
      <c r="AA52" s="6">
        <f>Data!$AV$504*Data!AV55/Data!AV54</f>
        <v>0.48408836674636785</v>
      </c>
      <c r="AB52" s="6">
        <f>Data!$AW$504*Data!AW55/Data!AW54</f>
        <v>0.77331536767943876</v>
      </c>
      <c r="AC52" s="6">
        <f>Data!$AX$504*Data!AX55/Data!AX54</f>
        <v>0.64048547155608049</v>
      </c>
      <c r="AE52" s="42">
        <f>$AJ$3*B52+$AJ$4*Simulace!C52+$AJ$5*Simulace!D52+$AJ$6*Simulace!E52+$AJ$7*Simulace!F52+$AJ$8*Simulace!G52+$AJ$9*Simulace!H52+$AJ$10*Simulace!I52+$AJ$11*Simulace!J52+$AJ$12*Simulace!K52+$AJ$13*Simulace!L52+$AJ$14*Simulace!M52+$AJ$15*Simulace!N52+$AJ$16*Simulace!O52+$AJ$17*Simulace!P52+$AJ$18*Simulace!Q52+$AJ$19*Simulace!R52+$AJ$20*Simulace!S52+$AJ$21*Simulace!T52+$AJ$22*Simulace!U52+$AJ$23*Simulace!V52+$AJ$24*Simulace!W52+$AJ$25*Simulace!X52+$AJ$26*Simulace!Y52+$AJ$27*Simulace!Z52+$AJ$28*Simulace!AA52+$AJ$29*Simulace!AB52+$AJ$30*Simulace!AC52</f>
        <v>48567318691.402191</v>
      </c>
      <c r="AF52" s="42">
        <f>AE52-$AN$12</f>
        <v>464120423.3204422</v>
      </c>
      <c r="AG52" s="42">
        <f t="shared" si="0"/>
        <v>1467677646.2941258</v>
      </c>
      <c r="AM52" s="26" t="s">
        <v>76</v>
      </c>
      <c r="AN52" s="41">
        <f t="shared" si="1"/>
        <v>48926899495.058029</v>
      </c>
      <c r="AO52" s="42">
        <f>$AJ$3*Data!D544</f>
        <v>2567280240</v>
      </c>
      <c r="AP52" s="42">
        <f>$AJ$4*Data!F544</f>
        <v>6367041030</v>
      </c>
      <c r="AQ52" s="42">
        <f>$AJ$5*Data!H544</f>
        <v>1448856740</v>
      </c>
      <c r="AR52" s="42">
        <f>$AJ$6*Data!J544</f>
        <v>2940944423.9999995</v>
      </c>
      <c r="AS52" s="42">
        <f>$AJ$7*Data!L544</f>
        <v>636083987</v>
      </c>
      <c r="AT52" s="42">
        <f>$AJ$8*Data!N544</f>
        <v>503844249.99999994</v>
      </c>
      <c r="AU52" s="42">
        <f>$AJ$9*Data!P544</f>
        <v>2578556531.2499995</v>
      </c>
      <c r="AV52" s="42">
        <f>$AJ$10*Data!R544</f>
        <v>2469662999.9999995</v>
      </c>
      <c r="AW52" s="42">
        <f>$AJ$11*Data!T544</f>
        <v>1517320350</v>
      </c>
      <c r="AX52" s="42">
        <f>$AJ$12*Data!V544</f>
        <v>1578779999.9999998</v>
      </c>
      <c r="AY52" s="42">
        <f>$AJ$13*Data!X544</f>
        <v>1836741374.9999998</v>
      </c>
      <c r="AZ52" s="42">
        <f>$AJ$14*Data!Z544</f>
        <v>5398863749.999999</v>
      </c>
      <c r="BA52" s="42">
        <f>$AJ$15*Data!AB544</f>
        <v>1129176812.520225</v>
      </c>
      <c r="BB52" s="42">
        <f>$AJ$16*Data!AD544</f>
        <v>2307518926.6877999</v>
      </c>
      <c r="BC52" s="42">
        <f>$AJ$17*Data!AF544</f>
        <v>966605799.60000002</v>
      </c>
      <c r="BD52" s="42">
        <f>$AJ$18*Data!AH544</f>
        <v>2920746360</v>
      </c>
      <c r="BE52" s="42">
        <f>$AJ$19*Data!AJ544</f>
        <v>2236846999.9999995</v>
      </c>
      <c r="BF52" s="42">
        <f>$AJ$20*Data!AL544</f>
        <v>3255608999.9999995</v>
      </c>
      <c r="BG52" s="42">
        <f>$AJ$21*Data!AN544</f>
        <v>4711995720</v>
      </c>
      <c r="BH52" s="42">
        <f>$AJ$22*Data!AP544</f>
        <v>1386394380</v>
      </c>
      <c r="BI52" s="42">
        <v>0</v>
      </c>
      <c r="BJ52" s="42">
        <v>0</v>
      </c>
      <c r="BK52" s="42">
        <v>0</v>
      </c>
      <c r="BL52" s="42">
        <f>$AJ$26*Data!AT544</f>
        <v>938314.99999999919</v>
      </c>
      <c r="BM52" s="42">
        <f>$AJ$27*Data!AU544</f>
        <v>30988979.999999993</v>
      </c>
      <c r="BN52" s="42">
        <f>$AJ$28*Data!AV544</f>
        <v>29382457.999999981</v>
      </c>
      <c r="BO52" s="42">
        <f>$AJ$29*Data!AW544</f>
        <v>104032101.99999991</v>
      </c>
      <c r="BP52" s="42">
        <f>$AJ$30*Data!AX544</f>
        <v>2687964.0000000014</v>
      </c>
    </row>
    <row r="53" spans="1:68">
      <c r="A53" s="6">
        <v>52</v>
      </c>
      <c r="B53" s="6">
        <f>Data!$D$504*Data!D56/Data!D55</f>
        <v>608.19603545524467</v>
      </c>
      <c r="C53" s="6">
        <f>Data!$F$504*Data!F56/Data!F55</f>
        <v>832.51077436218952</v>
      </c>
      <c r="D53" s="6">
        <f>Data!$H$504*Data!H56/Data!H55</f>
        <v>784.11746653798525</v>
      </c>
      <c r="E53" s="6">
        <f>Data!$J$504*Data!J56/Data!J55</f>
        <v>686.35582993089429</v>
      </c>
      <c r="F53" s="6">
        <f>Data!$L$504*Data!L56/Data!L55</f>
        <v>465.26938510578913</v>
      </c>
      <c r="G53" s="6">
        <f>Data!$N$504*Data!N56/Data!N55</f>
        <v>294.35986479278091</v>
      </c>
      <c r="H53" s="6">
        <f>Data!$P$504*Data!P56/Data!P55</f>
        <v>580.10652972011724</v>
      </c>
      <c r="I53" s="6">
        <f>Data!$R$504*Data!R56/Data!R55</f>
        <v>735.46641351740971</v>
      </c>
      <c r="J53" s="6">
        <f>Data!$T$504*Data!T56/Data!T55</f>
        <v>1402.90683384882</v>
      </c>
      <c r="K53" s="6">
        <f>Data!$V$504*Data!V56/Data!V55</f>
        <v>973.86873103235462</v>
      </c>
      <c r="L53" s="6">
        <f>Data!$X$504*Data!X56/Data!X55</f>
        <v>1605.700196771174</v>
      </c>
      <c r="M53" s="6">
        <f>Data!$Z$504*Data!Z56/Data!Z55</f>
        <v>1091.8730929406615</v>
      </c>
      <c r="N53" s="6">
        <f>Data!$AB$504*Data!AB56/Data!AB55</f>
        <v>15249.913626554617</v>
      </c>
      <c r="O53" s="6">
        <f>Data!$AD$504*Data!AD56/Data!AD55</f>
        <v>22111.404442344017</v>
      </c>
      <c r="P53" s="6">
        <f>Data!$AF$504*Data!AF56/Data!AF55</f>
        <v>14637.18758598939</v>
      </c>
      <c r="Q53" s="6">
        <f>Data!$AH$504*Data!AH56/Data!AH55</f>
        <v>17315.212064890566</v>
      </c>
      <c r="R53" s="6">
        <f>Data!$AJ$504*Data!AJ56/Data!AJ55</f>
        <v>18781.196256572457</v>
      </c>
      <c r="S53" s="6">
        <f>Data!$AL$504*Data!AL56/Data!AL55</f>
        <v>26912.835664738112</v>
      </c>
      <c r="T53" s="6">
        <f>Data!$AN$504*Data!AN56/Data!AN55</f>
        <v>16465.102449839938</v>
      </c>
      <c r="U53" s="6">
        <f>Data!$AP$504*Data!AP56/Data!AP55</f>
        <v>2469.0296590861035</v>
      </c>
      <c r="V53" s="6">
        <f>Data!$AQ$504*Data!AQ56/Data!AQ55</f>
        <v>0.49886741045214344</v>
      </c>
      <c r="W53" s="6">
        <f>Data!$AR$504*Data!AR56/Data!AR55</f>
        <v>0.51134461955183619</v>
      </c>
      <c r="X53" s="6">
        <f>Data!$AS$504*Data!AS56/Data!AS55</f>
        <v>0.3552827594707873</v>
      </c>
      <c r="Y53" s="6">
        <f>Data!$AT$504*Data!AT56/Data!AT55</f>
        <v>0.55756218275392511</v>
      </c>
      <c r="Z53" s="6">
        <f>Data!$AU$504*Data!AU56/Data!AU55</f>
        <v>0.62618813825608843</v>
      </c>
      <c r="AA53" s="6">
        <f>Data!$AV$504*Data!AV56/Data!AV55</f>
        <v>0.49103775971927405</v>
      </c>
      <c r="AB53" s="6">
        <f>Data!$AW$504*Data!AW56/Data!AW55</f>
        <v>0.76054389857369453</v>
      </c>
      <c r="AC53" s="6">
        <f>Data!$AX$504*Data!AX56/Data!AX55</f>
        <v>0.65125031337799988</v>
      </c>
      <c r="AE53" s="42">
        <f>$AJ$3*B53+$AJ$4*Simulace!C53+$AJ$5*Simulace!D53+$AJ$6*Simulace!E53+$AJ$7*Simulace!F53+$AJ$8*Simulace!G53+$AJ$9*Simulace!H53+$AJ$10*Simulace!I53+$AJ$11*Simulace!J53+$AJ$12*Simulace!K53+$AJ$13*Simulace!L53+$AJ$14*Simulace!M53+$AJ$15*Simulace!N53+$AJ$16*Simulace!O53+$AJ$17*Simulace!P53+$AJ$18*Simulace!Q53+$AJ$19*Simulace!R53+$AJ$20*Simulace!S53+$AJ$21*Simulace!T53+$AJ$22*Simulace!U53+$AJ$23*Simulace!V53+$AJ$24*Simulace!W53+$AJ$25*Simulace!X53+$AJ$26*Simulace!Y53+$AJ$27*Simulace!Z53+$AJ$28*Simulace!AA53+$AJ$29*Simulace!AB53+$AJ$30*Simulace!AC53</f>
        <v>48075322363.71595</v>
      </c>
      <c r="AF53" s="42">
        <f>AE53-$AN$12</f>
        <v>-27875904.36579895</v>
      </c>
      <c r="AG53" s="42">
        <f t="shared" si="0"/>
        <v>-88151349.632956222</v>
      </c>
      <c r="AM53" s="26" t="s">
        <v>77</v>
      </c>
      <c r="AN53" s="41">
        <f t="shared" si="1"/>
        <v>48520489164.465607</v>
      </c>
      <c r="AO53" s="42">
        <f>$AJ$3*Data!D545</f>
        <v>2590612500</v>
      </c>
      <c r="AP53" s="42">
        <f>$AJ$4*Data!F545</f>
        <v>6344515625</v>
      </c>
      <c r="AQ53" s="42">
        <f>$AJ$5*Data!H545</f>
        <v>1395150000</v>
      </c>
      <c r="AR53" s="42">
        <f>$AJ$6*Data!J545</f>
        <v>2941441250</v>
      </c>
      <c r="AS53" s="42">
        <f>$AJ$7*Data!L545</f>
        <v>645012812.5</v>
      </c>
      <c r="AT53" s="42">
        <f>$AJ$8*Data!N545</f>
        <v>472039062.49999994</v>
      </c>
      <c r="AU53" s="42">
        <f>$AJ$9*Data!P545</f>
        <v>2499165000</v>
      </c>
      <c r="AV53" s="42">
        <f>$AJ$10*Data!R545</f>
        <v>2337334400</v>
      </c>
      <c r="AW53" s="42">
        <f>$AJ$11*Data!T545</f>
        <v>1484173600</v>
      </c>
      <c r="AX53" s="42">
        <f>$AJ$12*Data!V545</f>
        <v>1552224000</v>
      </c>
      <c r="AY53" s="42">
        <f>$AJ$13*Data!X545</f>
        <v>1794056000</v>
      </c>
      <c r="AZ53" s="42">
        <f>$AJ$14*Data!Z545</f>
        <v>5377950000.000001</v>
      </c>
      <c r="BA53" s="42">
        <f>$AJ$15*Data!AB545</f>
        <v>1116973273.2280002</v>
      </c>
      <c r="BB53" s="42">
        <f>$AJ$16*Data!AD545</f>
        <v>2304416986.8375998</v>
      </c>
      <c r="BC53" s="42">
        <f>$AJ$17*Data!AF545</f>
        <v>964120070.39999998</v>
      </c>
      <c r="BD53" s="42">
        <f>$AJ$18*Data!AH545</f>
        <v>2938978437.5</v>
      </c>
      <c r="BE53" s="42">
        <f>$AJ$19*Data!AJ545</f>
        <v>2250034374.9999995</v>
      </c>
      <c r="BF53" s="42">
        <f>$AJ$20*Data!AL545</f>
        <v>3248250000</v>
      </c>
      <c r="BG53" s="42">
        <f>$AJ$21*Data!AN545</f>
        <v>4717617187.5</v>
      </c>
      <c r="BH53" s="42">
        <f>$AJ$22*Data!AP545</f>
        <v>1378273680.0000002</v>
      </c>
      <c r="BI53" s="42">
        <v>0</v>
      </c>
      <c r="BJ53" s="42">
        <v>0</v>
      </c>
      <c r="BK53" s="42">
        <v>0</v>
      </c>
      <c r="BL53" s="42">
        <f>$AJ$26*Data!AT545</f>
        <v>952489.99999999965</v>
      </c>
      <c r="BM53" s="42">
        <f>$AJ$27*Data!AU545</f>
        <v>31470120.000000011</v>
      </c>
      <c r="BN53" s="42">
        <f>$AJ$28*Data!AV545</f>
        <v>27499633.000000034</v>
      </c>
      <c r="BO53" s="42">
        <f>$AJ$29*Data!AW545</f>
        <v>105740796.99999999</v>
      </c>
      <c r="BP53" s="42">
        <f>$AJ$30*Data!AX545</f>
        <v>2487864.0000000065</v>
      </c>
    </row>
    <row r="54" spans="1:68">
      <c r="A54" s="6">
        <v>53</v>
      </c>
      <c r="B54" s="6">
        <f>Data!$D$504*Data!D57/Data!D56</f>
        <v>625.29781579700159</v>
      </c>
      <c r="C54" s="6">
        <f>Data!$F$504*Data!F57/Data!F56</f>
        <v>848.63468308916777</v>
      </c>
      <c r="D54" s="6">
        <f>Data!$H$504*Data!H57/Data!H56</f>
        <v>783.14864688441298</v>
      </c>
      <c r="E54" s="6">
        <f>Data!$J$504*Data!J57/Data!J56</f>
        <v>697.06591463380619</v>
      </c>
      <c r="F54" s="6">
        <f>Data!$L$504*Data!L57/Data!L56</f>
        <v>470.78264511036434</v>
      </c>
      <c r="G54" s="6">
        <f>Data!$N$504*Data!N57/Data!N56</f>
        <v>300.78891286352024</v>
      </c>
      <c r="H54" s="6">
        <f>Data!$P$504*Data!P57/Data!P56</f>
        <v>573.16946621304328</v>
      </c>
      <c r="I54" s="6">
        <f>Data!$R$504*Data!R57/Data!R56</f>
        <v>757.12598284913543</v>
      </c>
      <c r="J54" s="6">
        <f>Data!$T$504*Data!T57/Data!T56</f>
        <v>1431.0607610560955</v>
      </c>
      <c r="K54" s="6">
        <f>Data!$V$504*Data!V57/Data!V56</f>
        <v>950.24466047618569</v>
      </c>
      <c r="L54" s="6">
        <f>Data!$X$504*Data!X57/Data!X56</f>
        <v>1628.9892469597116</v>
      </c>
      <c r="M54" s="6">
        <f>Data!$Z$504*Data!Z57/Data!Z56</f>
        <v>1142.1245883065296</v>
      </c>
      <c r="N54" s="6">
        <f>Data!$AB$504*Data!AB57/Data!AB56</f>
        <v>15182.903331482052</v>
      </c>
      <c r="O54" s="6">
        <f>Data!$AD$504*Data!AD57/Data!AD56</f>
        <v>22081.790372539253</v>
      </c>
      <c r="P54" s="6">
        <f>Data!$AF$504*Data!AF57/Data!AF56</f>
        <v>14570.475498903383</v>
      </c>
      <c r="Q54" s="6">
        <f>Data!$AH$504*Data!AH57/Data!AH56</f>
        <v>17415.753268965509</v>
      </c>
      <c r="R54" s="6">
        <f>Data!$AJ$504*Data!AJ57/Data!AJ56</f>
        <v>18909.62728304636</v>
      </c>
      <c r="S54" s="6">
        <f>Data!$AL$504*Data!AL57/Data!AL56</f>
        <v>26972.928496936016</v>
      </c>
      <c r="T54" s="6">
        <f>Data!$AN$504*Data!AN57/Data!AN56</f>
        <v>16580.225008754958</v>
      </c>
      <c r="U54" s="6">
        <f>Data!$AP$504*Data!AP57/Data!AP56</f>
        <v>2416.1480149725398</v>
      </c>
      <c r="V54" s="6">
        <f>Data!$AQ$504*Data!AQ57/Data!AQ56</f>
        <v>0.53658854876436346</v>
      </c>
      <c r="W54" s="6">
        <f>Data!$AR$504*Data!AR57/Data!AR56</f>
        <v>0.55027322754031227</v>
      </c>
      <c r="X54" s="6">
        <f>Data!$AS$504*Data!AS57/Data!AS56</f>
        <v>0.34779875397019294</v>
      </c>
      <c r="Y54" s="6">
        <f>Data!$AT$504*Data!AT57/Data!AT56</f>
        <v>0.60111259908656656</v>
      </c>
      <c r="Z54" s="6">
        <f>Data!$AU$504*Data!AU57/Data!AU56</f>
        <v>0.6770688949522492</v>
      </c>
      <c r="AA54" s="6">
        <f>Data!$AV$504*Data!AV57/Data!AV56</f>
        <v>0.47943439985373448</v>
      </c>
      <c r="AB54" s="6">
        <f>Data!$AW$504*Data!AW57/Data!AW56</f>
        <v>0.82767058823529316</v>
      </c>
      <c r="AC54" s="6">
        <f>Data!$AX$504*Data!AX57/Data!AX56</f>
        <v>0.63329030328919167</v>
      </c>
      <c r="AE54" s="42">
        <f>$AJ$3*B54+$AJ$4*Simulace!C54+$AJ$5*Simulace!D54+$AJ$6*Simulace!E54+$AJ$7*Simulace!F54+$AJ$8*Simulace!G54+$AJ$9*Simulace!H54+$AJ$10*Simulace!I54+$AJ$11*Simulace!J54+$AJ$12*Simulace!K54+$AJ$13*Simulace!L54+$AJ$14*Simulace!M54+$AJ$15*Simulace!N54+$AJ$16*Simulace!O54+$AJ$17*Simulace!P54+$AJ$18*Simulace!Q54+$AJ$19*Simulace!R54+$AJ$20*Simulace!S54+$AJ$21*Simulace!T54+$AJ$22*Simulace!U54+$AJ$23*Simulace!V54+$AJ$24*Simulace!W54+$AJ$25*Simulace!X54+$AJ$26*Simulace!Y54+$AJ$27*Simulace!Z54+$AJ$28*Simulace!AA54+$AJ$29*Simulace!AB54+$AJ$30*Simulace!AC54</f>
        <v>48663150395.534821</v>
      </c>
      <c r="AF54" s="42">
        <f>AE54-$AN$12</f>
        <v>559952127.45307159</v>
      </c>
      <c r="AG54" s="42">
        <f t="shared" si="0"/>
        <v>1770724103.4086056</v>
      </c>
      <c r="AM54" s="26" t="s">
        <v>78</v>
      </c>
      <c r="AN54" s="41">
        <f t="shared" si="1"/>
        <v>47440204056.26165</v>
      </c>
      <c r="AO54" s="42">
        <f>$AJ$3*Data!D546</f>
        <v>2501479680</v>
      </c>
      <c r="AP54" s="42">
        <f>$AJ$4*Data!F546</f>
        <v>6240895290</v>
      </c>
      <c r="AQ54" s="42">
        <f>$AJ$5*Data!H546</f>
        <v>1325766260</v>
      </c>
      <c r="AR54" s="42">
        <f>$AJ$6*Data!J546</f>
        <v>2827732292</v>
      </c>
      <c r="AS54" s="42">
        <f>$AJ$7*Data!L546</f>
        <v>625190216</v>
      </c>
      <c r="AT54" s="42">
        <f>$AJ$8*Data!N546</f>
        <v>426796999.99999994</v>
      </c>
      <c r="AU54" s="42">
        <f>$AJ$9*Data!P546</f>
        <v>2436962850</v>
      </c>
      <c r="AV54" s="42">
        <f>$AJ$10*Data!R546</f>
        <v>2227741500</v>
      </c>
      <c r="AW54" s="42">
        <f>$AJ$11*Data!T546</f>
        <v>1407655925</v>
      </c>
      <c r="AX54" s="42">
        <f>$AJ$12*Data!V546</f>
        <v>1499278499.9999998</v>
      </c>
      <c r="AY54" s="42">
        <f>$AJ$13*Data!X546</f>
        <v>1762216937.4999998</v>
      </c>
      <c r="AZ54" s="42">
        <f>$AJ$14*Data!Z546</f>
        <v>5138770000</v>
      </c>
      <c r="BA54" s="42">
        <f>$AJ$15*Data!AB546</f>
        <v>1118979931.69645</v>
      </c>
      <c r="BB54" s="42">
        <f>$AJ$16*Data!AD546</f>
        <v>2324066284.4651999</v>
      </c>
      <c r="BC54" s="42">
        <f>$AJ$17*Data!AF546</f>
        <v>887391038.60000002</v>
      </c>
      <c r="BD54" s="42">
        <f>$AJ$18*Data!AH546</f>
        <v>2938205326.0000005</v>
      </c>
      <c r="BE54" s="42">
        <f>$AJ$19*Data!AJ546</f>
        <v>2295718600</v>
      </c>
      <c r="BF54" s="42">
        <f>$AJ$20*Data!AL546</f>
        <v>3288583200.0000005</v>
      </c>
      <c r="BG54" s="42">
        <f>$AJ$21*Data!AN546</f>
        <v>4679155215</v>
      </c>
      <c r="BH54" s="42">
        <f>$AJ$22*Data!AP546</f>
        <v>1301170446</v>
      </c>
      <c r="BI54" s="42">
        <v>0</v>
      </c>
      <c r="BJ54" s="42">
        <v>0</v>
      </c>
      <c r="BK54" s="42">
        <v>0</v>
      </c>
      <c r="BL54" s="42">
        <f>$AJ$26*Data!AT546</f>
        <v>1048915</v>
      </c>
      <c r="BM54" s="42">
        <f>$AJ$27*Data!AU546</f>
        <v>34743060.000000022</v>
      </c>
      <c r="BN54" s="42">
        <f>$AJ$28*Data!AV546</f>
        <v>30486182.999999993</v>
      </c>
      <c r="BO54" s="42">
        <f>$AJ$29*Data!AW546</f>
        <v>117364142.00000001</v>
      </c>
      <c r="BP54" s="42">
        <f>$AJ$30*Data!AX546</f>
        <v>2805264.0000000023</v>
      </c>
    </row>
    <row r="55" spans="1:68">
      <c r="A55" s="6">
        <v>54</v>
      </c>
      <c r="B55" s="6">
        <f>Data!$D$504*Data!D58/Data!D57</f>
        <v>620.2279010375961</v>
      </c>
      <c r="C55" s="6">
        <f>Data!$F$504*Data!F58/Data!F57</f>
        <v>848.1323677093983</v>
      </c>
      <c r="D55" s="6">
        <f>Data!$H$504*Data!H58/Data!H57</f>
        <v>786.27417939439522</v>
      </c>
      <c r="E55" s="6">
        <f>Data!$J$504*Data!J58/Data!J57</f>
        <v>688.90441139711527</v>
      </c>
      <c r="F55" s="6">
        <f>Data!$L$504*Data!L58/Data!L57</f>
        <v>475.91521467862447</v>
      </c>
      <c r="G55" s="6">
        <f>Data!$N$504*Data!N58/Data!N57</f>
        <v>298.32932281503804</v>
      </c>
      <c r="H55" s="6">
        <f>Data!$P$504*Data!P58/Data!P57</f>
        <v>572.42581316694975</v>
      </c>
      <c r="I55" s="6">
        <f>Data!$R$504*Data!R58/Data!R57</f>
        <v>737.81455138409035</v>
      </c>
      <c r="J55" s="6">
        <f>Data!$T$504*Data!T58/Data!T57</f>
        <v>1401.4858002951069</v>
      </c>
      <c r="K55" s="6">
        <f>Data!$V$504*Data!V58/Data!V57</f>
        <v>936.41144541832421</v>
      </c>
      <c r="L55" s="6">
        <f>Data!$X$504*Data!X58/Data!X57</f>
        <v>1645.4252407057809</v>
      </c>
      <c r="M55" s="6">
        <f>Data!$Z$504*Data!Z58/Data!Z57</f>
        <v>1094.0586017614635</v>
      </c>
      <c r="N55" s="6">
        <f>Data!$AB$504*Data!AB58/Data!AB57</f>
        <v>15184.045329658944</v>
      </c>
      <c r="O55" s="6">
        <f>Data!$AD$504*Data!AD58/Data!AD57</f>
        <v>22096.879968735251</v>
      </c>
      <c r="P55" s="6">
        <f>Data!$AF$504*Data!AF58/Data!AF57</f>
        <v>14672.583627059719</v>
      </c>
      <c r="Q55" s="6">
        <f>Data!$AH$504*Data!AH58/Data!AH57</f>
        <v>17397.587600376479</v>
      </c>
      <c r="R55" s="6">
        <f>Data!$AJ$504*Data!AJ58/Data!AJ57</f>
        <v>18891.754408895002</v>
      </c>
      <c r="S55" s="6">
        <f>Data!$AL$504*Data!AL58/Data!AL57</f>
        <v>26974.057227145531</v>
      </c>
      <c r="T55" s="6">
        <f>Data!$AN$504*Data!AN58/Data!AN57</f>
        <v>16452.841084531341</v>
      </c>
      <c r="U55" s="6">
        <f>Data!$AP$504*Data!AP58/Data!AP57</f>
        <v>2375.8022620935026</v>
      </c>
      <c r="V55" s="6">
        <f>Data!$AQ$504*Data!AQ58/Data!AQ57</f>
        <v>0.53087867950481482</v>
      </c>
      <c r="W55" s="6">
        <f>Data!$AR$504*Data!AR58/Data!AR57</f>
        <v>0.54437688504326531</v>
      </c>
      <c r="X55" s="6">
        <f>Data!$AS$504*Data!AS58/Data!AS57</f>
        <v>0.36226035946904123</v>
      </c>
      <c r="Y55" s="6">
        <f>Data!$AT$504*Data!AT58/Data!AT57</f>
        <v>0.59450037489234775</v>
      </c>
      <c r="Z55" s="6">
        <f>Data!$AU$504*Data!AU58/Data!AU57</f>
        <v>0.66931435708651155</v>
      </c>
      <c r="AA55" s="6">
        <f>Data!$AV$504*Data!AV58/Data!AV57</f>
        <v>0.50186930206692049</v>
      </c>
      <c r="AB55" s="6">
        <f>Data!$AW$504*Data!AW58/Data!AW57</f>
        <v>0.81735419604275905</v>
      </c>
      <c r="AC55" s="6">
        <f>Data!$AX$504*Data!AX58/Data!AX57</f>
        <v>0.66804757976991469</v>
      </c>
      <c r="AE55" s="42">
        <f>$AJ$3*B55+$AJ$4*Simulace!C55+$AJ$5*Simulace!D55+$AJ$6*Simulace!E55+$AJ$7*Simulace!F55+$AJ$8*Simulace!G55+$AJ$9*Simulace!H55+$AJ$10*Simulace!I55+$AJ$11*Simulace!J55+$AJ$12*Simulace!K55+$AJ$13*Simulace!L55+$AJ$14*Simulace!M55+$AJ$15*Simulace!N55+$AJ$16*Simulace!O55+$AJ$17*Simulace!P55+$AJ$18*Simulace!Q55+$AJ$19*Simulace!R55+$AJ$20*Simulace!S55+$AJ$21*Simulace!T55+$AJ$22*Simulace!U55+$AJ$23*Simulace!V55+$AJ$24*Simulace!W55+$AJ$25*Simulace!X55+$AJ$26*Simulace!Y55+$AJ$27*Simulace!Z55+$AJ$28*Simulace!AA55+$AJ$29*Simulace!AB55+$AJ$30*Simulace!AC55</f>
        <v>48198911055.644394</v>
      </c>
      <c r="AF55" s="42">
        <f>AE55-$AN$12</f>
        <v>95712787.562644958</v>
      </c>
      <c r="AG55" s="42">
        <f t="shared" si="0"/>
        <v>302670409.90179408</v>
      </c>
      <c r="AM55" s="26" t="s">
        <v>79</v>
      </c>
      <c r="AN55" s="41">
        <f t="shared" si="1"/>
        <v>46630369538.033546</v>
      </c>
      <c r="AO55" s="42">
        <f>$AJ$3*Data!D547</f>
        <v>2472532000</v>
      </c>
      <c r="AP55" s="42">
        <f>$AJ$4*Data!F547</f>
        <v>6043695350</v>
      </c>
      <c r="AQ55" s="42">
        <f>$AJ$5*Data!H547</f>
        <v>1305639199.9999998</v>
      </c>
      <c r="AR55" s="42">
        <f>$AJ$6*Data!J547</f>
        <v>2766745520</v>
      </c>
      <c r="AS55" s="42">
        <f>$AJ$7*Data!L547</f>
        <v>623358224.99999988</v>
      </c>
      <c r="AT55" s="42">
        <f>$AJ$8*Data!N547</f>
        <v>389668374.99999994</v>
      </c>
      <c r="AU55" s="42">
        <f>$AJ$9*Data!P547</f>
        <v>2395356412.5</v>
      </c>
      <c r="AV55" s="42">
        <f>$AJ$10*Data!R547</f>
        <v>2173343000.0000005</v>
      </c>
      <c r="AW55" s="42">
        <f>$AJ$11*Data!T547</f>
        <v>1398146750.0000002</v>
      </c>
      <c r="AX55" s="42">
        <f>$AJ$12*Data!V547</f>
        <v>1467984250</v>
      </c>
      <c r="AY55" s="42">
        <f>$AJ$13*Data!X547</f>
        <v>1773872500</v>
      </c>
      <c r="AZ55" s="42">
        <f>$AJ$14*Data!Z547</f>
        <v>5091153750.000001</v>
      </c>
      <c r="BA55" s="42">
        <f>$AJ$15*Data!AB547</f>
        <v>1102640972.9490001</v>
      </c>
      <c r="BB55" s="42">
        <f>$AJ$16*Data!AD547</f>
        <v>2297187903.98455</v>
      </c>
      <c r="BC55" s="42">
        <f>$AJ$17*Data!AF547</f>
        <v>877962410.60000014</v>
      </c>
      <c r="BD55" s="42">
        <f>$AJ$18*Data!AH547</f>
        <v>2883479269.9999995</v>
      </c>
      <c r="BE55" s="42">
        <f>$AJ$19*Data!AJ547</f>
        <v>2262855949.9999995</v>
      </c>
      <c r="BF55" s="42">
        <f>$AJ$20*Data!AL547</f>
        <v>3241862999.9999995</v>
      </c>
      <c r="BG55" s="42">
        <f>$AJ$21*Data!AN547</f>
        <v>4576630049.999999</v>
      </c>
      <c r="BH55" s="42">
        <f>$AJ$22*Data!AP547</f>
        <v>1320833844.0000002</v>
      </c>
      <c r="BI55" s="42">
        <v>0</v>
      </c>
      <c r="BJ55" s="42">
        <v>0</v>
      </c>
      <c r="BK55" s="42">
        <v>0</v>
      </c>
      <c r="BL55" s="42">
        <f>$AJ$26*Data!AT547</f>
        <v>969114.99999999953</v>
      </c>
      <c r="BM55" s="42">
        <f>$AJ$27*Data!AU547</f>
        <v>32034420.000000004</v>
      </c>
      <c r="BN55" s="42">
        <f>$AJ$28*Data!AV547</f>
        <v>22695183.000000067</v>
      </c>
      <c r="BO55" s="42">
        <f>$AJ$29*Data!AW547</f>
        <v>107744821.99999996</v>
      </c>
      <c r="BP55" s="42">
        <f>$AJ$30*Data!AX547</f>
        <v>1977264.0000000102</v>
      </c>
    </row>
    <row r="56" spans="1:68">
      <c r="A56" s="6">
        <v>55</v>
      </c>
      <c r="B56" s="6">
        <f>Data!$D$504*Data!D59/Data!D58</f>
        <v>614.11604643227622</v>
      </c>
      <c r="C56" s="6">
        <f>Data!$F$504*Data!F59/Data!F58</f>
        <v>841.8667241385906</v>
      </c>
      <c r="D56" s="6">
        <f>Data!$H$504*Data!H59/Data!H58</f>
        <v>790.41349160934249</v>
      </c>
      <c r="E56" s="6">
        <f>Data!$J$504*Data!J59/Data!J58</f>
        <v>689.98302284965268</v>
      </c>
      <c r="F56" s="6">
        <f>Data!$L$504*Data!L59/Data!L58</f>
        <v>466.14300065018676</v>
      </c>
      <c r="G56" s="6">
        <f>Data!$N$504*Data!N59/Data!N58</f>
        <v>298.55850907687358</v>
      </c>
      <c r="H56" s="6">
        <f>Data!$P$504*Data!P59/Data!P58</f>
        <v>577.44966909814502</v>
      </c>
      <c r="I56" s="6">
        <f>Data!$R$504*Data!R59/Data!R58</f>
        <v>737.50192403033861</v>
      </c>
      <c r="J56" s="6">
        <f>Data!$T$504*Data!T59/Data!T58</f>
        <v>1421.4461882918145</v>
      </c>
      <c r="K56" s="6">
        <f>Data!$V$504*Data!V59/Data!V58</f>
        <v>967.79329806963972</v>
      </c>
      <c r="L56" s="6">
        <f>Data!$X$504*Data!X59/Data!X58</f>
        <v>1617.167838952467</v>
      </c>
      <c r="M56" s="6">
        <f>Data!$Z$504*Data!Z59/Data!Z58</f>
        <v>1132.8048495713961</v>
      </c>
      <c r="N56" s="6">
        <f>Data!$AB$504*Data!AB59/Data!AB58</f>
        <v>15251.572879358084</v>
      </c>
      <c r="O56" s="6">
        <f>Data!$AD$504*Data!AD59/Data!AD58</f>
        <v>22184.18958062708</v>
      </c>
      <c r="P56" s="6">
        <f>Data!$AF$504*Data!AF59/Data!AF58</f>
        <v>14669.154592192062</v>
      </c>
      <c r="Q56" s="6">
        <f>Data!$AH$504*Data!AH59/Data!AH58</f>
        <v>17195.918772899098</v>
      </c>
      <c r="R56" s="6">
        <f>Data!$AJ$504*Data!AJ59/Data!AJ58</f>
        <v>18727.47528045977</v>
      </c>
      <c r="S56" s="6">
        <f>Data!$AL$504*Data!AL59/Data!AL58</f>
        <v>26764.085480495462</v>
      </c>
      <c r="T56" s="6">
        <f>Data!$AN$504*Data!AN59/Data!AN58</f>
        <v>16469.990703132033</v>
      </c>
      <c r="U56" s="6">
        <f>Data!$AP$504*Data!AP59/Data!AP58</f>
        <v>2399.5854608818008</v>
      </c>
      <c r="V56" s="6">
        <f>Data!$AQ$504*Data!AQ59/Data!AQ58</f>
        <v>0.49589438741245251</v>
      </c>
      <c r="W56" s="6">
        <f>Data!$AR$504*Data!AR59/Data!AR58</f>
        <v>0.50827974897417383</v>
      </c>
      <c r="X56" s="6">
        <f>Data!$AS$504*Data!AS59/Data!AS58</f>
        <v>0.36761847103133261</v>
      </c>
      <c r="Y56" s="6">
        <f>Data!$AT$504*Data!AT59/Data!AT58</f>
        <v>0.55414762964061581</v>
      </c>
      <c r="Z56" s="6">
        <f>Data!$AU$504*Data!AU59/Data!AU58</f>
        <v>0.62222507049474407</v>
      </c>
      <c r="AA56" s="6">
        <f>Data!$AV$504*Data!AV59/Data!AV58</f>
        <v>0.51010170571864655</v>
      </c>
      <c r="AB56" s="6">
        <f>Data!$AW$504*Data!AW59/Data!AW58</f>
        <v>0.75539161411660605</v>
      </c>
      <c r="AC56" s="6">
        <f>Data!$AX$504*Data!AX59/Data!AX58</f>
        <v>0.68061171058134573</v>
      </c>
      <c r="AE56" s="42">
        <f>$AJ$3*B56+$AJ$4*Simulace!C56+$AJ$5*Simulace!D56+$AJ$6*Simulace!E56+$AJ$7*Simulace!F56+$AJ$8*Simulace!G56+$AJ$9*Simulace!H56+$AJ$10*Simulace!I56+$AJ$11*Simulace!J56+$AJ$12*Simulace!K56+$AJ$13*Simulace!L56+$AJ$14*Simulace!M56+$AJ$15*Simulace!N56+$AJ$16*Simulace!O56+$AJ$17*Simulace!P56+$AJ$18*Simulace!Q56+$AJ$19*Simulace!R56+$AJ$20*Simulace!S56+$AJ$21*Simulace!T56+$AJ$22*Simulace!U56+$AJ$23*Simulace!V56+$AJ$24*Simulace!W56+$AJ$25*Simulace!X56+$AJ$26*Simulace!Y56+$AJ$27*Simulace!Z56+$AJ$28*Simulace!AA56+$AJ$29*Simulace!AB56+$AJ$30*Simulace!AC56</f>
        <v>48374983776.26445</v>
      </c>
      <c r="AF56" s="42">
        <f>AE56-$AN$12</f>
        <v>271785508.18270111</v>
      </c>
      <c r="AG56" s="42">
        <f t="shared" si="0"/>
        <v>859461240.88366604</v>
      </c>
      <c r="AM56" s="26" t="s">
        <v>80</v>
      </c>
      <c r="AN56" s="41">
        <f t="shared" si="1"/>
        <v>46545061283.221001</v>
      </c>
      <c r="AO56" s="42">
        <f>$AJ$3*Data!D548</f>
        <v>2438584480</v>
      </c>
      <c r="AP56" s="42">
        <f>$AJ$4*Data!F548</f>
        <v>6016631739.999999</v>
      </c>
      <c r="AQ56" s="42">
        <f>$AJ$5*Data!H548</f>
        <v>1311453080</v>
      </c>
      <c r="AR56" s="42">
        <f>$AJ$6*Data!J548</f>
        <v>2751931336</v>
      </c>
      <c r="AS56" s="42">
        <f>$AJ$7*Data!L548</f>
        <v>644368690</v>
      </c>
      <c r="AT56" s="42">
        <f>$AJ$8*Data!N548</f>
        <v>361828650</v>
      </c>
      <c r="AU56" s="42">
        <f>$AJ$9*Data!P548</f>
        <v>2571091874.9999995</v>
      </c>
      <c r="AV56" s="42">
        <f>$AJ$10*Data!R548</f>
        <v>2274480000</v>
      </c>
      <c r="AW56" s="42">
        <f>$AJ$11*Data!T548</f>
        <v>1436831662.4999998</v>
      </c>
      <c r="AX56" s="42">
        <f>$AJ$12*Data!V548</f>
        <v>1591725937.4999998</v>
      </c>
      <c r="AY56" s="42">
        <f>$AJ$13*Data!X548</f>
        <v>1841522343.75</v>
      </c>
      <c r="AZ56" s="42">
        <f>$AJ$14*Data!Z548</f>
        <v>5139449999.999999</v>
      </c>
      <c r="BA56" s="42">
        <f>$AJ$15*Data!AB548</f>
        <v>1076928220.459125</v>
      </c>
      <c r="BB56" s="42">
        <f>$AJ$16*Data!AD548</f>
        <v>2249342262.5118752</v>
      </c>
      <c r="BC56" s="42">
        <f>$AJ$17*Data!AF548</f>
        <v>859183726.5</v>
      </c>
      <c r="BD56" s="42">
        <f>$AJ$18*Data!AH548</f>
        <v>2815232420</v>
      </c>
      <c r="BE56" s="42">
        <f>$AJ$19*Data!AJ548</f>
        <v>2186548380</v>
      </c>
      <c r="BF56" s="42">
        <f>$AJ$20*Data!AL548</f>
        <v>3089335200</v>
      </c>
      <c r="BG56" s="42">
        <f>$AJ$21*Data!AN548</f>
        <v>4418852670</v>
      </c>
      <c r="BH56" s="42">
        <f>$AJ$22*Data!AP548</f>
        <v>1354190400</v>
      </c>
      <c r="BI56" s="42">
        <v>0</v>
      </c>
      <c r="BJ56" s="42">
        <v>0</v>
      </c>
      <c r="BK56" s="42">
        <v>0</v>
      </c>
      <c r="BL56" s="42">
        <f>$AJ$26*Data!AT548</f>
        <v>758764.99999999977</v>
      </c>
      <c r="BM56" s="42">
        <f>$AJ$27*Data!AU548</f>
        <v>24894540.000000015</v>
      </c>
      <c r="BN56" s="42">
        <f>$AJ$28*Data!AV548</f>
        <v>7178107.9999999702</v>
      </c>
      <c r="BO56" s="42">
        <f>$AJ$29*Data!AW548</f>
        <v>82388632</v>
      </c>
      <c r="BP56" s="42">
        <f>$AJ$30*Data!AX548</f>
        <v>328164</v>
      </c>
    </row>
    <row r="57" spans="1:68">
      <c r="A57" s="6">
        <v>56</v>
      </c>
      <c r="B57" s="6">
        <f>Data!$D$504*Data!D60/Data!D59</f>
        <v>600.11980744954906</v>
      </c>
      <c r="C57" s="6">
        <f>Data!$F$504*Data!F60/Data!F59</f>
        <v>821.92866324567194</v>
      </c>
      <c r="D57" s="6">
        <f>Data!$H$504*Data!H60/Data!H59</f>
        <v>762.95601432891044</v>
      </c>
      <c r="E57" s="6">
        <f>Data!$J$504*Data!J60/Data!J59</f>
        <v>677.60131201652575</v>
      </c>
      <c r="F57" s="6">
        <f>Data!$L$504*Data!L60/Data!L59</f>
        <v>464.08422774113529</v>
      </c>
      <c r="G57" s="6">
        <f>Data!$N$504*Data!N60/Data!N59</f>
        <v>295.2979139560976</v>
      </c>
      <c r="H57" s="6">
        <f>Data!$P$504*Data!P60/Data!P59</f>
        <v>565.3969662235412</v>
      </c>
      <c r="I57" s="6">
        <f>Data!$R$504*Data!R60/Data!R59</f>
        <v>724.31958051697848</v>
      </c>
      <c r="J57" s="6">
        <f>Data!$T$504*Data!T60/Data!T59</f>
        <v>1363.0799653920665</v>
      </c>
      <c r="K57" s="6">
        <f>Data!$V$504*Data!V60/Data!V59</f>
        <v>954.12127630570274</v>
      </c>
      <c r="L57" s="6">
        <f>Data!$X$504*Data!X60/Data!X59</f>
        <v>1586.4180543391938</v>
      </c>
      <c r="M57" s="6">
        <f>Data!$Z$504*Data!Z60/Data!Z59</f>
        <v>1066.2300221973362</v>
      </c>
      <c r="N57" s="6">
        <f>Data!$AB$504*Data!AB60/Data!AB59</f>
        <v>15195.159765643037</v>
      </c>
      <c r="O57" s="6">
        <f>Data!$AD$504*Data!AD60/Data!AD59</f>
        <v>22104.54812476446</v>
      </c>
      <c r="P57" s="6">
        <f>Data!$AF$504*Data!AF60/Data!AF59</f>
        <v>14560.19751683711</v>
      </c>
      <c r="Q57" s="6">
        <f>Data!$AH$504*Data!AH60/Data!AH59</f>
        <v>17417.973354115224</v>
      </c>
      <c r="R57" s="6">
        <f>Data!$AJ$504*Data!AJ60/Data!AJ59</f>
        <v>18803.659711802589</v>
      </c>
      <c r="S57" s="6">
        <f>Data!$AL$504*Data!AL60/Data!AL59</f>
        <v>26757.691267977196</v>
      </c>
      <c r="T57" s="6">
        <f>Data!$AN$504*Data!AN60/Data!AN59</f>
        <v>16292.030661987013</v>
      </c>
      <c r="U57" s="6">
        <f>Data!$AP$504*Data!AP60/Data!AP59</f>
        <v>2405.1133033584956</v>
      </c>
      <c r="V57" s="6">
        <f>Data!$AQ$504*Data!AQ60/Data!AQ59</f>
        <v>0.51008105912441681</v>
      </c>
      <c r="W57" s="6">
        <f>Data!$AR$504*Data!AR60/Data!AR59</f>
        <v>0.52291443715295427</v>
      </c>
      <c r="X57" s="6">
        <f>Data!$AS$504*Data!AS60/Data!AS59</f>
        <v>0.34183075447079592</v>
      </c>
      <c r="Y57" s="6">
        <f>Data!$AT$504*Data!AT60/Data!AT59</f>
        <v>0.57049370730697735</v>
      </c>
      <c r="Z57" s="6">
        <f>Data!$AU$504*Data!AU60/Data!AU59</f>
        <v>0.64127419354838699</v>
      </c>
      <c r="AA57" s="6">
        <f>Data!$AV$504*Data!AV60/Data!AV59</f>
        <v>0.47029727949354128</v>
      </c>
      <c r="AB57" s="6">
        <f>Data!$AW$504*Data!AW60/Data!AW59</f>
        <v>0.78038232108542605</v>
      </c>
      <c r="AC57" s="6">
        <f>Data!$AX$504*Data!AX60/Data!AX59</f>
        <v>0.61941886493968679</v>
      </c>
      <c r="AE57" s="42">
        <f>$AJ$3*B57+$AJ$4*Simulace!C57+$AJ$5*Simulace!D57+$AJ$6*Simulace!E57+$AJ$7*Simulace!F57+$AJ$8*Simulace!G57+$AJ$9*Simulace!H57+$AJ$10*Simulace!I57+$AJ$11*Simulace!J57+$AJ$12*Simulace!K57+$AJ$13*Simulace!L57+$AJ$14*Simulace!M57+$AJ$15*Simulace!N57+$AJ$16*Simulace!O57+$AJ$17*Simulace!P57+$AJ$18*Simulace!Q57+$AJ$19*Simulace!R57+$AJ$20*Simulace!S57+$AJ$21*Simulace!T57+$AJ$22*Simulace!U57+$AJ$23*Simulace!V57+$AJ$24*Simulace!W57+$AJ$25*Simulace!X57+$AJ$26*Simulace!Y57+$AJ$27*Simulace!Z57+$AJ$28*Simulace!AA57+$AJ$29*Simulace!AB57+$AJ$30*Simulace!AC57</f>
        <v>47449807016.791618</v>
      </c>
      <c r="AF57" s="42">
        <f>AE57-$AN$12</f>
        <v>-653391251.29013062</v>
      </c>
      <c r="AG57" s="42">
        <f t="shared" si="0"/>
        <v>-2066204557.304244</v>
      </c>
      <c r="AM57" s="26" t="s">
        <v>81</v>
      </c>
      <c r="AN57" s="41">
        <f t="shared" si="1"/>
        <v>46565518679.129997</v>
      </c>
      <c r="AO57" s="42">
        <f>$AJ$3*Data!D549</f>
        <v>2472956640</v>
      </c>
      <c r="AP57" s="42">
        <f>$AJ$4*Data!F549</f>
        <v>5909179850.000001</v>
      </c>
      <c r="AQ57" s="42">
        <f>$AJ$5*Data!H549</f>
        <v>1310970340</v>
      </c>
      <c r="AR57" s="42">
        <f>$AJ$6*Data!J549</f>
        <v>2782076220.0000005</v>
      </c>
      <c r="AS57" s="42">
        <f>$AJ$7*Data!L549</f>
        <v>623547274</v>
      </c>
      <c r="AT57" s="42">
        <f>$AJ$8*Data!N549</f>
        <v>371344950</v>
      </c>
      <c r="AU57" s="42">
        <f>$AJ$9*Data!P549</f>
        <v>2433755160</v>
      </c>
      <c r="AV57" s="42">
        <f>$AJ$10*Data!R549</f>
        <v>2162217600</v>
      </c>
      <c r="AW57" s="42">
        <f>$AJ$11*Data!T549</f>
        <v>1417456872</v>
      </c>
      <c r="AX57" s="42">
        <f>$AJ$12*Data!V549</f>
        <v>1490025600.0000002</v>
      </c>
      <c r="AY57" s="42">
        <f>$AJ$13*Data!X549</f>
        <v>1798463699.9999998</v>
      </c>
      <c r="AZ57" s="42">
        <f>$AJ$14*Data!Z549</f>
        <v>4975621200</v>
      </c>
      <c r="BA57" s="42">
        <f>$AJ$15*Data!AB549</f>
        <v>1118526196.8311999</v>
      </c>
      <c r="BB57" s="42">
        <f>$AJ$16*Data!AD549</f>
        <v>2330018635.2587996</v>
      </c>
      <c r="BC57" s="42">
        <f>$AJ$17*Data!AF549</f>
        <v>840245041.44000006</v>
      </c>
      <c r="BD57" s="42">
        <f>$AJ$18*Data!AH549</f>
        <v>2878246756.0000005</v>
      </c>
      <c r="BE57" s="42">
        <f>$AJ$19*Data!AJ549</f>
        <v>2261970260</v>
      </c>
      <c r="BF57" s="42">
        <f>$AJ$20*Data!AL549</f>
        <v>3211632000.0000005</v>
      </c>
      <c r="BG57" s="42">
        <f>$AJ$21*Data!AN549</f>
        <v>4680953640</v>
      </c>
      <c r="BH57" s="42">
        <f>$AJ$22*Data!AP549</f>
        <v>1325092089.5999999</v>
      </c>
      <c r="BI57" s="42">
        <v>0</v>
      </c>
      <c r="BJ57" s="42">
        <v>0</v>
      </c>
      <c r="BK57" s="42">
        <v>0</v>
      </c>
      <c r="BL57" s="42">
        <f>$AJ$26*Data!AT549</f>
        <v>992915</v>
      </c>
      <c r="BM57" s="42">
        <f>$AJ$27*Data!AU549</f>
        <v>32842260.000000022</v>
      </c>
      <c r="BN57" s="42">
        <f>$AJ$28*Data!AV549</f>
        <v>24590992.999999985</v>
      </c>
      <c r="BO57" s="42">
        <f>$AJ$29*Data!AW549</f>
        <v>110613742.00000001</v>
      </c>
      <c r="BP57" s="42">
        <f>$AJ$30*Data!AX549</f>
        <v>2178744.0000000014</v>
      </c>
    </row>
    <row r="58" spans="1:68">
      <c r="A58" s="6">
        <v>57</v>
      </c>
      <c r="B58" s="6">
        <f>Data!$D$504*Data!D61/Data!D60</f>
        <v>606.34623143101192</v>
      </c>
      <c r="C58" s="6">
        <f>Data!$F$504*Data!F61/Data!F60</f>
        <v>835.13370539542518</v>
      </c>
      <c r="D58" s="6">
        <f>Data!$H$504*Data!H61/Data!H60</f>
        <v>780.63756349395157</v>
      </c>
      <c r="E58" s="6">
        <f>Data!$J$504*Data!J61/Data!J60</f>
        <v>679.96373915513618</v>
      </c>
      <c r="F58" s="6">
        <f>Data!$L$504*Data!L61/Data!L60</f>
        <v>468.39399689893094</v>
      </c>
      <c r="G58" s="6">
        <f>Data!$N$504*Data!N61/Data!N60</f>
        <v>299.54359964015515</v>
      </c>
      <c r="H58" s="6">
        <f>Data!$P$504*Data!P61/Data!P60</f>
        <v>555.83110990742227</v>
      </c>
      <c r="I58" s="6">
        <f>Data!$R$504*Data!R61/Data!R60</f>
        <v>700.45779333051632</v>
      </c>
      <c r="J58" s="6">
        <f>Data!$T$504*Data!T61/Data!T60</f>
        <v>1383.6207807987141</v>
      </c>
      <c r="K58" s="6">
        <f>Data!$V$504*Data!V61/Data!V60</f>
        <v>934.93453647538877</v>
      </c>
      <c r="L58" s="6">
        <f>Data!$X$504*Data!X61/Data!X60</f>
        <v>1609.2582120814413</v>
      </c>
      <c r="M58" s="6">
        <f>Data!$Z$504*Data!Z61/Data!Z60</f>
        <v>1085.1454739618164</v>
      </c>
      <c r="N58" s="6">
        <f>Data!$AB$504*Data!AB61/Data!AB60</f>
        <v>15190.863172453215</v>
      </c>
      <c r="O58" s="6">
        <f>Data!$AD$504*Data!AD61/Data!AD60</f>
        <v>22097.143870303727</v>
      </c>
      <c r="P58" s="6">
        <f>Data!$AF$504*Data!AF61/Data!AF60</f>
        <v>14584.322830296898</v>
      </c>
      <c r="Q58" s="6">
        <f>Data!$AH$504*Data!AH61/Data!AH60</f>
        <v>17354.907405622813</v>
      </c>
      <c r="R58" s="6">
        <f>Data!$AJ$504*Data!AJ61/Data!AJ60</f>
        <v>18650.689076141654</v>
      </c>
      <c r="S58" s="6">
        <f>Data!$AL$504*Data!AL61/Data!AL60</f>
        <v>26923.466736259878</v>
      </c>
      <c r="T58" s="6">
        <f>Data!$AN$504*Data!AN61/Data!AN60</f>
        <v>16437.907618434459</v>
      </c>
      <c r="U58" s="6">
        <f>Data!$AP$504*Data!AP61/Data!AP60</f>
        <v>2383.8690420102107</v>
      </c>
      <c r="V58" s="6">
        <f>Data!$AQ$504*Data!AQ61/Data!AQ60</f>
        <v>0.4966029458233524</v>
      </c>
      <c r="W58" s="6">
        <f>Data!$AR$504*Data!AR61/Data!AR60</f>
        <v>0.50900192406362366</v>
      </c>
      <c r="X58" s="6">
        <f>Data!$AS$504*Data!AS61/Data!AS60</f>
        <v>0.33985207526286659</v>
      </c>
      <c r="Y58" s="6">
        <f>Data!$AT$504*Data!AT61/Data!AT60</f>
        <v>0.55491674910545308</v>
      </c>
      <c r="Z58" s="6">
        <f>Data!$AU$504*Data!AU61/Data!AU60</f>
        <v>0.6230518326039387</v>
      </c>
      <c r="AA58" s="6">
        <f>Data!$AV$504*Data!AV61/Data!AV60</f>
        <v>0.46718727562118684</v>
      </c>
      <c r="AB58" s="6">
        <f>Data!$AW$504*Data!AW61/Data!AW60</f>
        <v>0.75627280602860159</v>
      </c>
      <c r="AC58" s="6">
        <f>Data!$AX$504*Data!AX61/Data!AX60</f>
        <v>0.61450774604479053</v>
      </c>
      <c r="AE58" s="42">
        <f>$AJ$3*B58+$AJ$4*Simulace!C58+$AJ$5*Simulace!D58+$AJ$6*Simulace!E58+$AJ$7*Simulace!F58+$AJ$8*Simulace!G58+$AJ$9*Simulace!H58+$AJ$10*Simulace!I58+$AJ$11*Simulace!J58+$AJ$12*Simulace!K58+$AJ$13*Simulace!L58+$AJ$14*Simulace!M58+$AJ$15*Simulace!N58+$AJ$16*Simulace!O58+$AJ$17*Simulace!P58+$AJ$18*Simulace!Q58+$AJ$19*Simulace!R58+$AJ$20*Simulace!S58+$AJ$21*Simulace!T58+$AJ$22*Simulace!U58+$AJ$23*Simulace!V58+$AJ$24*Simulace!W58+$AJ$25*Simulace!X58+$AJ$26*Simulace!Y58+$AJ$27*Simulace!Z58+$AJ$28*Simulace!AA58+$AJ$29*Simulace!AB58+$AJ$30*Simulace!AC58</f>
        <v>47616156945.437157</v>
      </c>
      <c r="AF58" s="42">
        <f>AE58-$AN$12</f>
        <v>-487041322.64459229</v>
      </c>
      <c r="AG58" s="42">
        <f t="shared" si="0"/>
        <v>-1540159894.1778541</v>
      </c>
      <c r="AM58" s="26" t="s">
        <v>82</v>
      </c>
      <c r="AN58" s="41">
        <f t="shared" si="1"/>
        <v>45835990459.043472</v>
      </c>
      <c r="AO58" s="42">
        <f>$AJ$3*Data!D550</f>
        <v>2448263999.9999995</v>
      </c>
      <c r="AP58" s="42">
        <f>$AJ$4*Data!F550</f>
        <v>5982945149.999999</v>
      </c>
      <c r="AQ58" s="42">
        <f>$AJ$5*Data!H550</f>
        <v>1315941899.9999998</v>
      </c>
      <c r="AR58" s="42">
        <f>$AJ$6*Data!J550</f>
        <v>2764264931.9999995</v>
      </c>
      <c r="AS58" s="42">
        <f>$AJ$7*Data!L550</f>
        <v>611147900.99999988</v>
      </c>
      <c r="AT58" s="42">
        <f>$AJ$8*Data!N550</f>
        <v>385820174.99999994</v>
      </c>
      <c r="AU58" s="42">
        <f>$AJ$9*Data!P550</f>
        <v>2465786137.4999995</v>
      </c>
      <c r="AV58" s="42">
        <f>$AJ$10*Data!R550</f>
        <v>2076858699.9999998</v>
      </c>
      <c r="AW58" s="42">
        <f>$AJ$11*Data!T550</f>
        <v>1363608610.0000002</v>
      </c>
      <c r="AX58" s="42">
        <f>$AJ$12*Data!V550</f>
        <v>1468667375</v>
      </c>
      <c r="AY58" s="42">
        <f>$AJ$13*Data!X550</f>
        <v>1769516218.75</v>
      </c>
      <c r="AZ58" s="42">
        <f>$AJ$14*Data!Z550</f>
        <v>4766606250</v>
      </c>
      <c r="BA58" s="42">
        <f>$AJ$15*Data!AB550</f>
        <v>1061489118.8965</v>
      </c>
      <c r="BB58" s="42">
        <f>$AJ$16*Data!AD550</f>
        <v>2300438298.4969749</v>
      </c>
      <c r="BC58" s="42">
        <f>$AJ$17*Data!AF550</f>
        <v>750029500.14999998</v>
      </c>
      <c r="BD58" s="42">
        <f>$AJ$18*Data!AH550</f>
        <v>2808311824.4999995</v>
      </c>
      <c r="BE58" s="42">
        <f>$AJ$19*Data!AJ550</f>
        <v>2212837185</v>
      </c>
      <c r="BF58" s="42">
        <f>$AJ$20*Data!AL550</f>
        <v>3200230799.9999995</v>
      </c>
      <c r="BG58" s="42">
        <f>$AJ$21*Data!AN550</f>
        <v>4613939313.75</v>
      </c>
      <c r="BH58" s="42">
        <f>$AJ$22*Data!AP550</f>
        <v>1332991800</v>
      </c>
      <c r="BI58" s="42">
        <v>0</v>
      </c>
      <c r="BJ58" s="42">
        <v>0</v>
      </c>
      <c r="BK58" s="42">
        <v>0</v>
      </c>
      <c r="BL58" s="42">
        <f>$AJ$26*Data!AT550</f>
        <v>837689.99999999872</v>
      </c>
      <c r="BM58" s="42">
        <f>$AJ$27*Data!AU550</f>
        <v>27573479.999999974</v>
      </c>
      <c r="BN58" s="42">
        <f>$AJ$28*Data!AV550</f>
        <v>14839258.000000015</v>
      </c>
      <c r="BO58" s="42">
        <f>$AJ$29*Data!AW550</f>
        <v>91902476.999999851</v>
      </c>
      <c r="BP58" s="42">
        <f>$AJ$30*Data!AX550</f>
        <v>1142364.0000000047</v>
      </c>
    </row>
    <row r="59" spans="1:68">
      <c r="A59" s="6">
        <v>58</v>
      </c>
      <c r="B59" s="6">
        <f>Data!$D$504*Data!D62/Data!D61</f>
        <v>602.17031564307501</v>
      </c>
      <c r="C59" s="6">
        <f>Data!$F$504*Data!F62/Data!F61</f>
        <v>836.16694538873924</v>
      </c>
      <c r="D59" s="6">
        <f>Data!$H$504*Data!H62/Data!H61</f>
        <v>785.15119177875749</v>
      </c>
      <c r="E59" s="6">
        <f>Data!$J$504*Data!J62/Data!J61</f>
        <v>683.77129568789871</v>
      </c>
      <c r="F59" s="6">
        <f>Data!$L$504*Data!L62/Data!L61</f>
        <v>471.13843305483084</v>
      </c>
      <c r="G59" s="6">
        <f>Data!$N$504*Data!N62/Data!N61</f>
        <v>299.43297778667602</v>
      </c>
      <c r="H59" s="6">
        <f>Data!$P$504*Data!P62/Data!P61</f>
        <v>582.20150481436713</v>
      </c>
      <c r="I59" s="6">
        <f>Data!$R$504*Data!R62/Data!R61</f>
        <v>754.24482126501425</v>
      </c>
      <c r="J59" s="6">
        <f>Data!$T$504*Data!T62/Data!T61</f>
        <v>1414.4092281476708</v>
      </c>
      <c r="K59" s="6">
        <f>Data!$V$504*Data!V62/Data!V61</f>
        <v>966.0932859652512</v>
      </c>
      <c r="L59" s="6">
        <f>Data!$X$504*Data!X62/Data!X61</f>
        <v>1615.6743037879789</v>
      </c>
      <c r="M59" s="6">
        <f>Data!$Z$504*Data!Z62/Data!Z61</f>
        <v>1121.0951184120463</v>
      </c>
      <c r="N59" s="6">
        <f>Data!$AB$504*Data!AB62/Data!AB61</f>
        <v>15137.599811721517</v>
      </c>
      <c r="O59" s="6">
        <f>Data!$AD$504*Data!AD62/Data!AD61</f>
        <v>22006.170300833357</v>
      </c>
      <c r="P59" s="6">
        <f>Data!$AF$504*Data!AF62/Data!AF61</f>
        <v>14539.754263041554</v>
      </c>
      <c r="Q59" s="6">
        <f>Data!$AH$504*Data!AH62/Data!AH61</f>
        <v>17203.424416811165</v>
      </c>
      <c r="R59" s="6">
        <f>Data!$AJ$504*Data!AJ62/Data!AJ61</f>
        <v>18775.211035965527</v>
      </c>
      <c r="S59" s="6">
        <f>Data!$AL$504*Data!AL62/Data!AL61</f>
        <v>26825.190953968791</v>
      </c>
      <c r="T59" s="6">
        <f>Data!$AN$504*Data!AN62/Data!AN61</f>
        <v>16462.729817479565</v>
      </c>
      <c r="U59" s="6">
        <f>Data!$AP$504*Data!AP62/Data!AP61</f>
        <v>2342.9804450801034</v>
      </c>
      <c r="V59" s="6">
        <f>Data!$AQ$504*Data!AQ62/Data!AQ61</f>
        <v>0.49550832091934471</v>
      </c>
      <c r="W59" s="6">
        <f>Data!$AR$504*Data!AR62/Data!AR61</f>
        <v>0.50786512188588429</v>
      </c>
      <c r="X59" s="6">
        <f>Data!$AS$504*Data!AS62/Data!AS61</f>
        <v>0.32816331394872589</v>
      </c>
      <c r="Y59" s="6">
        <f>Data!$AT$504*Data!AT62/Data!AT61</f>
        <v>0.5536143297211088</v>
      </c>
      <c r="Z59" s="6">
        <f>Data!$AU$504*Data!AU62/Data!AU61</f>
        <v>0.62147307361787496</v>
      </c>
      <c r="AA59" s="6">
        <f>Data!$AV$504*Data!AV62/Data!AV61</f>
        <v>0.44897947373263364</v>
      </c>
      <c r="AB59" s="6">
        <f>Data!$AW$504*Data!AW62/Data!AW61</f>
        <v>0.7540210631395079</v>
      </c>
      <c r="AC59" s="6">
        <f>Data!$AX$504*Data!AX62/Data!AX61</f>
        <v>0.58612334839681324</v>
      </c>
      <c r="AE59" s="42">
        <f>$AJ$3*B59+$AJ$4*Simulace!C59+$AJ$5*Simulace!D59+$AJ$6*Simulace!E59+$AJ$7*Simulace!F59+$AJ$8*Simulace!G59+$AJ$9*Simulace!H59+$AJ$10*Simulace!I59+$AJ$11*Simulace!J59+$AJ$12*Simulace!K59+$AJ$13*Simulace!L59+$AJ$14*Simulace!M59+$AJ$15*Simulace!N59+$AJ$16*Simulace!O59+$AJ$17*Simulace!P59+$AJ$18*Simulace!Q59+$AJ$19*Simulace!R59+$AJ$20*Simulace!S59+$AJ$21*Simulace!T59+$AJ$22*Simulace!U59+$AJ$23*Simulace!V59+$AJ$24*Simulace!W59+$AJ$25*Simulace!X59+$AJ$26*Simulace!Y59+$AJ$27*Simulace!Z59+$AJ$28*Simulace!AA59+$AJ$29*Simulace!AB59+$AJ$30*Simulace!AC59</f>
        <v>48229824191.985359</v>
      </c>
      <c r="AF59" s="42">
        <f>AE59-$AN$12</f>
        <v>126625923.90361023</v>
      </c>
      <c r="AG59" s="42">
        <f t="shared" si="0"/>
        <v>400426330.35856783</v>
      </c>
      <c r="AM59" s="26" t="s">
        <v>83</v>
      </c>
      <c r="AN59" s="41">
        <f t="shared" si="1"/>
        <v>45460166686.207039</v>
      </c>
      <c r="AO59" s="42">
        <f>$AJ$3*Data!D551</f>
        <v>2363060699.9999995</v>
      </c>
      <c r="AP59" s="42">
        <f>$AJ$4*Data!F551</f>
        <v>5915284374.999999</v>
      </c>
      <c r="AQ59" s="42">
        <f>$AJ$5*Data!H551</f>
        <v>1352064999.9999998</v>
      </c>
      <c r="AR59" s="42">
        <f>$AJ$6*Data!J551</f>
        <v>2616638309.9999995</v>
      </c>
      <c r="AS59" s="42">
        <f>$AJ$7*Data!L551</f>
        <v>588780692.49999988</v>
      </c>
      <c r="AT59" s="42">
        <f>$AJ$8*Data!N551</f>
        <v>403983937.49999994</v>
      </c>
      <c r="AU59" s="42">
        <f>$AJ$9*Data!P551</f>
        <v>2495600235.0000005</v>
      </c>
      <c r="AV59" s="42">
        <f>$AJ$10*Data!R551</f>
        <v>2125354560.0000002</v>
      </c>
      <c r="AW59" s="42">
        <f>$AJ$11*Data!T551</f>
        <v>1385055724</v>
      </c>
      <c r="AX59" s="42">
        <f>$AJ$12*Data!V551</f>
        <v>1474794750</v>
      </c>
      <c r="AY59" s="42">
        <f>$AJ$13*Data!X551</f>
        <v>1751533625.0000002</v>
      </c>
      <c r="AZ59" s="42">
        <f>$AJ$14*Data!Z551</f>
        <v>4854103000</v>
      </c>
      <c r="BA59" s="42">
        <f>$AJ$15*Data!AB551</f>
        <v>1016597885.2650001</v>
      </c>
      <c r="BB59" s="42">
        <f>$AJ$16*Data!AD551</f>
        <v>2157357977.9020405</v>
      </c>
      <c r="BC59" s="42">
        <f>$AJ$17*Data!AF551</f>
        <v>746487336.03999996</v>
      </c>
      <c r="BD59" s="42">
        <f>$AJ$18*Data!AH551</f>
        <v>2793388097.5</v>
      </c>
      <c r="BE59" s="42">
        <f>$AJ$19*Data!AJ551</f>
        <v>2203647874.9999995</v>
      </c>
      <c r="BF59" s="42">
        <f>$AJ$20*Data!AL551</f>
        <v>3244955999.9999995</v>
      </c>
      <c r="BG59" s="42">
        <f>$AJ$21*Data!AN551</f>
        <v>4522984537.499999</v>
      </c>
      <c r="BH59" s="42">
        <f>$AJ$22*Data!AP551</f>
        <v>1318775904</v>
      </c>
      <c r="BI59" s="42">
        <v>0</v>
      </c>
      <c r="BJ59" s="42">
        <v>0</v>
      </c>
      <c r="BK59" s="42">
        <v>0</v>
      </c>
      <c r="BL59" s="42">
        <f>$AJ$26*Data!AT551</f>
        <v>819489.99999999884</v>
      </c>
      <c r="BM59" s="42">
        <f>$AJ$27*Data!AU551</f>
        <v>26955719.999999981</v>
      </c>
      <c r="BN59" s="42">
        <f>$AJ$28*Data!AV551</f>
        <v>11450173.000000071</v>
      </c>
      <c r="BO59" s="42">
        <f>$AJ$29*Data!AW551</f>
        <v>89708596.999999866</v>
      </c>
      <c r="BP59" s="42">
        <f>$AJ$30*Data!AX551</f>
        <v>782184.00000001071</v>
      </c>
    </row>
    <row r="60" spans="1:68">
      <c r="A60" s="6">
        <v>59</v>
      </c>
      <c r="B60" s="6">
        <f>Data!$D$504*Data!D63/Data!D62</f>
        <v>608.68463361405395</v>
      </c>
      <c r="C60" s="6">
        <f>Data!$F$504*Data!F63/Data!F62</f>
        <v>829.67775320782334</v>
      </c>
      <c r="D60" s="6">
        <f>Data!$H$504*Data!H63/Data!H62</f>
        <v>759.74060629720225</v>
      </c>
      <c r="E60" s="6">
        <f>Data!$J$504*Data!J63/Data!J62</f>
        <v>676.42512942004498</v>
      </c>
      <c r="F60" s="6">
        <f>Data!$L$504*Data!L63/Data!L62</f>
        <v>470.81118237202696</v>
      </c>
      <c r="G60" s="6">
        <f>Data!$N$504*Data!N63/Data!N62</f>
        <v>293.37288590460679</v>
      </c>
      <c r="H60" s="6">
        <f>Data!$P$504*Data!P63/Data!P62</f>
        <v>566.33669776995134</v>
      </c>
      <c r="I60" s="6">
        <f>Data!$R$504*Data!R63/Data!R62</f>
        <v>737.32613281139129</v>
      </c>
      <c r="J60" s="6">
        <f>Data!$T$504*Data!T63/Data!T62</f>
        <v>1400.7742457499789</v>
      </c>
      <c r="K60" s="6">
        <f>Data!$V$504*Data!V63/Data!V62</f>
        <v>956.82897946199273</v>
      </c>
      <c r="L60" s="6">
        <f>Data!$X$504*Data!X63/Data!X62</f>
        <v>1597.3325475050592</v>
      </c>
      <c r="M60" s="6">
        <f>Data!$Z$504*Data!Z63/Data!Z62</f>
        <v>1102.9648695764658</v>
      </c>
      <c r="N60" s="6">
        <f>Data!$AB$504*Data!AB63/Data!AB62</f>
        <v>15072.024729374414</v>
      </c>
      <c r="O60" s="6">
        <f>Data!$AD$504*Data!AD63/Data!AD62</f>
        <v>21933.153861718602</v>
      </c>
      <c r="P60" s="6">
        <f>Data!$AF$504*Data!AF63/Data!AF62</f>
        <v>14507.990767455016</v>
      </c>
      <c r="Q60" s="6">
        <f>Data!$AH$504*Data!AH63/Data!AH62</f>
        <v>17114.539513610896</v>
      </c>
      <c r="R60" s="6">
        <f>Data!$AJ$504*Data!AJ63/Data!AJ62</f>
        <v>18552.534491891893</v>
      </c>
      <c r="S60" s="6">
        <f>Data!$AL$504*Data!AL63/Data!AL62</f>
        <v>26679.435089720868</v>
      </c>
      <c r="T60" s="6">
        <f>Data!$AN$504*Data!AN63/Data!AN62</f>
        <v>16439.612171002198</v>
      </c>
      <c r="U60" s="6">
        <f>Data!$AP$504*Data!AP63/Data!AP62</f>
        <v>2389.2222482517504</v>
      </c>
      <c r="V60" s="6">
        <f>Data!$AQ$504*Data!AQ63/Data!AQ62</f>
        <v>0.43573184904820195</v>
      </c>
      <c r="W60" s="6">
        <f>Data!$AR$504*Data!AR63/Data!AR62</f>
        <v>0.44612026913372677</v>
      </c>
      <c r="X60" s="6">
        <f>Data!$AS$504*Data!AS63/Data!AS62</f>
        <v>0.28418019158098357</v>
      </c>
      <c r="Y60" s="6">
        <f>Data!$AT$504*Data!AT63/Data!AT62</f>
        <v>0.48430274943800922</v>
      </c>
      <c r="Z60" s="6">
        <f>Data!$AU$504*Data!AU63/Data!AU62</f>
        <v>0.54005413533834579</v>
      </c>
      <c r="AA60" s="6">
        <f>Data!$AV$504*Data!AV63/Data!AV62</f>
        <v>0.37981555931865907</v>
      </c>
      <c r="AB60" s="6">
        <f>Data!$AW$504*Data!AW63/Data!AW62</f>
        <v>0.64529553888669655</v>
      </c>
      <c r="AC60" s="6">
        <f>Data!$AX$504*Data!AX63/Data!AX62</f>
        <v>0.47669286389414189</v>
      </c>
      <c r="AE60" s="42">
        <f>$AJ$3*B60+$AJ$4*Simulace!C60+$AJ$5*Simulace!D60+$AJ$6*Simulace!E60+$AJ$7*Simulace!F60+$AJ$8*Simulace!G60+$AJ$9*Simulace!H60+$AJ$10*Simulace!I60+$AJ$11*Simulace!J60+$AJ$12*Simulace!K60+$AJ$13*Simulace!L60+$AJ$14*Simulace!M60+$AJ$15*Simulace!N60+$AJ$16*Simulace!O60+$AJ$17*Simulace!P60+$AJ$18*Simulace!Q60+$AJ$19*Simulace!R60+$AJ$20*Simulace!S60+$AJ$21*Simulace!T60+$AJ$22*Simulace!U60+$AJ$23*Simulace!V60+$AJ$24*Simulace!W60+$AJ$25*Simulace!X60+$AJ$26*Simulace!Y60+$AJ$27*Simulace!Z60+$AJ$28*Simulace!AA60+$AJ$29*Simulace!AB60+$AJ$30*Simulace!AC60</f>
        <v>47771845270.67524</v>
      </c>
      <c r="AF60" s="42">
        <f>AE60-$AN$12</f>
        <v>-331352997.4065094</v>
      </c>
      <c r="AG60" s="42">
        <f t="shared" si="0"/>
        <v>-1047830181.3284357</v>
      </c>
      <c r="AM60" s="26" t="s">
        <v>84</v>
      </c>
      <c r="AN60" s="41">
        <f t="shared" si="1"/>
        <v>46041297480.123581</v>
      </c>
      <c r="AO60" s="42">
        <f>$AJ$3*Data!D552</f>
        <v>2401365239.9999995</v>
      </c>
      <c r="AP60" s="42">
        <f>$AJ$4*Data!F552</f>
        <v>5823268219.999999</v>
      </c>
      <c r="AQ60" s="42">
        <f>$AJ$5*Data!H552</f>
        <v>1402495869.9999998</v>
      </c>
      <c r="AR60" s="42">
        <f>$AJ$6*Data!J552</f>
        <v>2622807483.9999995</v>
      </c>
      <c r="AS60" s="42">
        <f>$AJ$7*Data!L552</f>
        <v>618759424.5</v>
      </c>
      <c r="AT60" s="42">
        <f>$AJ$8*Data!N552</f>
        <v>471074612.49999994</v>
      </c>
      <c r="AU60" s="42">
        <f>$AJ$9*Data!P552</f>
        <v>2608846807.5</v>
      </c>
      <c r="AV60" s="42">
        <f>$AJ$10*Data!R552</f>
        <v>2422890000</v>
      </c>
      <c r="AW60" s="42">
        <f>$AJ$11*Data!T552</f>
        <v>1460787302</v>
      </c>
      <c r="AX60" s="42">
        <f>$AJ$12*Data!V552</f>
        <v>1613240924.9999998</v>
      </c>
      <c r="AY60" s="42">
        <f>$AJ$13*Data!X552</f>
        <v>1831301025</v>
      </c>
      <c r="AZ60" s="42">
        <f>$AJ$14*Data!Z552</f>
        <v>5039611199.999999</v>
      </c>
      <c r="BA60" s="42">
        <f>$AJ$15*Data!AB552</f>
        <v>987910480.99874997</v>
      </c>
      <c r="BB60" s="42">
        <f>$AJ$16*Data!AD552</f>
        <v>2239099472.6048398</v>
      </c>
      <c r="BC60" s="42">
        <f>$AJ$17*Data!AF552</f>
        <v>730717241.41999996</v>
      </c>
      <c r="BD60" s="42">
        <f>$AJ$18*Data!AH552</f>
        <v>2680101203.4999995</v>
      </c>
      <c r="BE60" s="42">
        <f>$AJ$19*Data!AJ552</f>
        <v>2143044279.9999998</v>
      </c>
      <c r="BF60" s="42">
        <f>$AJ$20*Data!AL552</f>
        <v>3212017199.9999995</v>
      </c>
      <c r="BG60" s="42">
        <f>$AJ$21*Data!AN552</f>
        <v>4363945987.499999</v>
      </c>
      <c r="BH60" s="42">
        <f>$AJ$22*Data!AP552</f>
        <v>1285682349.5999999</v>
      </c>
      <c r="BI60" s="42">
        <v>0</v>
      </c>
      <c r="BJ60" s="42">
        <v>0</v>
      </c>
      <c r="BK60" s="42">
        <v>0</v>
      </c>
      <c r="BL60" s="42">
        <f>$AJ$26*Data!AT552</f>
        <v>622089.99999999884</v>
      </c>
      <c r="BM60" s="42">
        <f>$AJ$27*Data!AU552</f>
        <v>20255399.999999981</v>
      </c>
      <c r="BN60" s="42">
        <f>$AJ$28*Data!AV552</f>
        <v>-3638397.0000000088</v>
      </c>
      <c r="BO60" s="42">
        <f>$AJ$29*Data!AW552</f>
        <v>65913436.999999873</v>
      </c>
      <c r="BP60" s="42">
        <f>$AJ$30*Data!AX552</f>
        <v>-821375.99999999779</v>
      </c>
    </row>
    <row r="61" spans="1:68">
      <c r="A61" s="6">
        <v>60</v>
      </c>
      <c r="B61" s="6">
        <f>Data!$D$504*Data!D64/Data!D63</f>
        <v>619.89569433520671</v>
      </c>
      <c r="C61" s="6">
        <f>Data!$F$504*Data!F64/Data!F63</f>
        <v>838.44688959627842</v>
      </c>
      <c r="D61" s="6">
        <f>Data!$H$504*Data!H64/Data!H63</f>
        <v>779.57455074278607</v>
      </c>
      <c r="E61" s="6">
        <f>Data!$J$504*Data!J64/Data!J63</f>
        <v>688.87237276162216</v>
      </c>
      <c r="F61" s="6">
        <f>Data!$L$504*Data!L64/Data!L63</f>
        <v>471.5770749104193</v>
      </c>
      <c r="G61" s="6">
        <f>Data!$N$504*Data!N64/Data!N63</f>
        <v>300.60724707748085</v>
      </c>
      <c r="H61" s="6">
        <f>Data!$P$504*Data!P64/Data!P63</f>
        <v>573.22261650311043</v>
      </c>
      <c r="I61" s="6">
        <f>Data!$R$504*Data!R64/Data!R63</f>
        <v>749.43997883389795</v>
      </c>
      <c r="J61" s="6">
        <f>Data!$T$504*Data!T64/Data!T63</f>
        <v>1401.2880511319356</v>
      </c>
      <c r="K61" s="6">
        <f>Data!$V$504*Data!V64/Data!V63</f>
        <v>956.14612200139027</v>
      </c>
      <c r="L61" s="6">
        <f>Data!$X$504*Data!X64/Data!X63</f>
        <v>1627.8048775822251</v>
      </c>
      <c r="M61" s="6">
        <f>Data!$Z$504*Data!Z64/Data!Z63</f>
        <v>1095.7410672653132</v>
      </c>
      <c r="N61" s="6">
        <f>Data!$AB$504*Data!AB64/Data!AB63</f>
        <v>15103.479037596373</v>
      </c>
      <c r="O61" s="6">
        <f>Data!$AD$504*Data!AD64/Data!AD63</f>
        <v>21987.251234816802</v>
      </c>
      <c r="P61" s="6">
        <f>Data!$AF$504*Data!AF64/Data!AF63</f>
        <v>14595.178739688181</v>
      </c>
      <c r="Q61" s="6">
        <f>Data!$AH$504*Data!AH64/Data!AH63</f>
        <v>17276.044647488663</v>
      </c>
      <c r="R61" s="6">
        <f>Data!$AJ$504*Data!AJ64/Data!AJ63</f>
        <v>18777.818619465212</v>
      </c>
      <c r="S61" s="6">
        <f>Data!$AL$504*Data!AL64/Data!AL63</f>
        <v>26835.342655812958</v>
      </c>
      <c r="T61" s="6">
        <f>Data!$AN$504*Data!AN64/Data!AN63</f>
        <v>16456.539224592856</v>
      </c>
      <c r="U61" s="6">
        <f>Data!$AP$504*Data!AP64/Data!AP63</f>
        <v>2437.633043077657</v>
      </c>
      <c r="V61" s="6">
        <f>Data!$AQ$504*Data!AQ64/Data!AQ63</f>
        <v>0.49780268856367155</v>
      </c>
      <c r="W61" s="6">
        <f>Data!$AR$504*Data!AR64/Data!AR63</f>
        <v>0.5101973947895807</v>
      </c>
      <c r="X61" s="6">
        <f>Data!$AS$504*Data!AS64/Data!AS63</f>
        <v>0.30896928353658387</v>
      </c>
      <c r="Y61" s="6">
        <f>Data!$AT$504*Data!AT64/Data!AT63</f>
        <v>0.55606934548467479</v>
      </c>
      <c r="Z61" s="6">
        <f>Data!$AU$504*Data!AU64/Data!AU63</f>
        <v>0.62404796511627958</v>
      </c>
      <c r="AA61" s="6">
        <f>Data!$AV$504*Data!AV64/Data!AV63</f>
        <v>0.41638270015298107</v>
      </c>
      <c r="AB61" s="6">
        <f>Data!$AW$504*Data!AW64/Data!AW63</f>
        <v>0.75651354901484025</v>
      </c>
      <c r="AC61" s="6">
        <f>Data!$AX$504*Data!AX64/Data!AX63</f>
        <v>0.52810311054394199</v>
      </c>
      <c r="AE61" s="42">
        <f>$AJ$3*B61+$AJ$4*Simulace!C61+$AJ$5*Simulace!D61+$AJ$6*Simulace!E61+$AJ$7*Simulace!F61+$AJ$8*Simulace!G61+$AJ$9*Simulace!H61+$AJ$10*Simulace!I61+$AJ$11*Simulace!J61+$AJ$12*Simulace!K61+$AJ$13*Simulace!L61+$AJ$14*Simulace!M61+$AJ$15*Simulace!N61+$AJ$16*Simulace!O61+$AJ$17*Simulace!P61+$AJ$18*Simulace!Q61+$AJ$19*Simulace!R61+$AJ$20*Simulace!S61+$AJ$21*Simulace!T61+$AJ$22*Simulace!U61+$AJ$23*Simulace!V61+$AJ$24*Simulace!W61+$AJ$25*Simulace!X61+$AJ$26*Simulace!Y61+$AJ$27*Simulace!Z61+$AJ$28*Simulace!AA61+$AJ$29*Simulace!AB61+$AJ$30*Simulace!AC61</f>
        <v>48163027310.063248</v>
      </c>
      <c r="AF61" s="42">
        <f>AE61-$AN$12</f>
        <v>59829041.981498718</v>
      </c>
      <c r="AG61" s="42">
        <f t="shared" si="0"/>
        <v>189196042.88736951</v>
      </c>
      <c r="AM61" s="26" t="s">
        <v>85</v>
      </c>
      <c r="AN61" s="41">
        <f t="shared" si="1"/>
        <v>46287514928.705605</v>
      </c>
      <c r="AO61" s="42">
        <f>$AJ$3*Data!D553</f>
        <v>2436683520</v>
      </c>
      <c r="AP61" s="42">
        <f>$AJ$4*Data!F553</f>
        <v>5834517360</v>
      </c>
      <c r="AQ61" s="42">
        <f>$AJ$5*Data!H553</f>
        <v>1401598560.0000002</v>
      </c>
      <c r="AR61" s="42">
        <f>$AJ$6*Data!J553</f>
        <v>2583963008</v>
      </c>
      <c r="AS61" s="42">
        <f>$AJ$7*Data!L553</f>
        <v>640366664</v>
      </c>
      <c r="AT61" s="42">
        <f>$AJ$8*Data!N553</f>
        <v>447083400</v>
      </c>
      <c r="AU61" s="42">
        <f>$AJ$9*Data!P553</f>
        <v>2788666649.9999995</v>
      </c>
      <c r="AV61" s="42">
        <f>$AJ$10*Data!R553</f>
        <v>2626344000</v>
      </c>
      <c r="AW61" s="42">
        <f>$AJ$11*Data!T553</f>
        <v>1491449960</v>
      </c>
      <c r="AX61" s="42">
        <f>$AJ$12*Data!V553</f>
        <v>1646193500</v>
      </c>
      <c r="AY61" s="42">
        <f>$AJ$13*Data!X553</f>
        <v>1802571750</v>
      </c>
      <c r="AZ61" s="42">
        <f>$AJ$14*Data!Z553</f>
        <v>5025720000</v>
      </c>
      <c r="BA61" s="42">
        <f>$AJ$15*Data!AB553</f>
        <v>989613437.64499998</v>
      </c>
      <c r="BB61" s="42">
        <f>$AJ$16*Data!AD553</f>
        <v>2236998432.6605997</v>
      </c>
      <c r="BC61" s="42">
        <f>$AJ$17*Data!AF553</f>
        <v>733404400.39999998</v>
      </c>
      <c r="BD61" s="42">
        <f>$AJ$18*Data!AH553</f>
        <v>2664237912.0000005</v>
      </c>
      <c r="BE61" s="42">
        <f>$AJ$19*Data!AJ553</f>
        <v>2124936320</v>
      </c>
      <c r="BF61" s="42">
        <f>$AJ$20*Data!AL553</f>
        <v>3210153600.0000005</v>
      </c>
      <c r="BG61" s="42">
        <f>$AJ$21*Data!AN553</f>
        <v>4301005500</v>
      </c>
      <c r="BH61" s="42">
        <f>$AJ$22*Data!AP553</f>
        <v>1226599920</v>
      </c>
      <c r="BI61" s="42">
        <v>0</v>
      </c>
      <c r="BJ61" s="42">
        <v>0</v>
      </c>
      <c r="BK61" s="42">
        <v>0</v>
      </c>
      <c r="BL61" s="42">
        <f>$AJ$26*Data!AT553</f>
        <v>559264.99999999977</v>
      </c>
      <c r="BM61" s="42">
        <f>$AJ$27*Data!AU553</f>
        <v>18122940.000000011</v>
      </c>
      <c r="BN61" s="42">
        <f>$AJ$28*Data!AV553</f>
        <v>-1067367.0000000035</v>
      </c>
      <c r="BO61" s="42">
        <f>$AJ$29*Data!AW553</f>
        <v>58340331.999999985</v>
      </c>
      <c r="BP61" s="42">
        <f>$AJ$30*Data!AX553</f>
        <v>-548135.99999999721</v>
      </c>
    </row>
    <row r="62" spans="1:68">
      <c r="A62" s="6">
        <v>61</v>
      </c>
      <c r="B62" s="6">
        <f>Data!$D$504*Data!D65/Data!D64</f>
        <v>622.51123565292721</v>
      </c>
      <c r="C62" s="6">
        <f>Data!$F$504*Data!F65/Data!F64</f>
        <v>845.64673971268644</v>
      </c>
      <c r="D62" s="6">
        <f>Data!$H$504*Data!H65/Data!H64</f>
        <v>779.30820017036285</v>
      </c>
      <c r="E62" s="6">
        <f>Data!$J$504*Data!J65/Data!J64</f>
        <v>699.72105877401725</v>
      </c>
      <c r="F62" s="6">
        <f>Data!$L$504*Data!L65/Data!L64</f>
        <v>474.24975417562314</v>
      </c>
      <c r="G62" s="6">
        <f>Data!$N$504*Data!N65/Data!N64</f>
        <v>300.27048624827495</v>
      </c>
      <c r="H62" s="6">
        <f>Data!$P$504*Data!P65/Data!P64</f>
        <v>579.27959783638335</v>
      </c>
      <c r="I62" s="6">
        <f>Data!$R$504*Data!R65/Data!R64</f>
        <v>748.70533665135997</v>
      </c>
      <c r="J62" s="6">
        <f>Data!$T$504*Data!T65/Data!T64</f>
        <v>1410.208909350247</v>
      </c>
      <c r="K62" s="6">
        <f>Data!$V$504*Data!V65/Data!V64</f>
        <v>989.31249658492311</v>
      </c>
      <c r="L62" s="6">
        <f>Data!$X$504*Data!X65/Data!X64</f>
        <v>1620.7851954934604</v>
      </c>
      <c r="M62" s="6">
        <f>Data!$Z$504*Data!Z65/Data!Z64</f>
        <v>1116.4579632208959</v>
      </c>
      <c r="N62" s="6">
        <f>Data!$AB$504*Data!AB65/Data!AB64</f>
        <v>15254.919364573929</v>
      </c>
      <c r="O62" s="6">
        <f>Data!$AD$504*Data!AD65/Data!AD64</f>
        <v>22208.461847522187</v>
      </c>
      <c r="P62" s="6">
        <f>Data!$AF$504*Data!AF65/Data!AF64</f>
        <v>14667.790108822805</v>
      </c>
      <c r="Q62" s="6">
        <f>Data!$AH$504*Data!AH65/Data!AH64</f>
        <v>17383.784607587244</v>
      </c>
      <c r="R62" s="6">
        <f>Data!$AJ$504*Data!AJ65/Data!AJ64</f>
        <v>18905.121891737934</v>
      </c>
      <c r="S62" s="6">
        <f>Data!$AL$504*Data!AL65/Data!AL64</f>
        <v>27048.523780091822</v>
      </c>
      <c r="T62" s="6">
        <f>Data!$AN$504*Data!AN65/Data!AN64</f>
        <v>16639.697049955736</v>
      </c>
      <c r="U62" s="6">
        <f>Data!$AP$504*Data!AP65/Data!AP64</f>
        <v>2401.8548981365539</v>
      </c>
      <c r="V62" s="6">
        <f>Data!$AQ$504*Data!AQ65/Data!AQ64</f>
        <v>0.53412967381559751</v>
      </c>
      <c r="W62" s="6">
        <f>Data!$AR$504*Data!AR65/Data!AR64</f>
        <v>0.54777418232428676</v>
      </c>
      <c r="X62" s="6">
        <f>Data!$AS$504*Data!AS65/Data!AS64</f>
        <v>0.39229506142201542</v>
      </c>
      <c r="Y62" s="6">
        <f>Data!$AT$504*Data!AT65/Data!AT64</f>
        <v>0.59848403918179238</v>
      </c>
      <c r="Z62" s="6">
        <f>Data!$AU$504*Data!AU65/Data!AU64</f>
        <v>0.67431610942249065</v>
      </c>
      <c r="AA62" s="6">
        <f>Data!$AV$504*Data!AV65/Data!AV64</f>
        <v>0.55265930942104979</v>
      </c>
      <c r="AB62" s="6">
        <f>Data!$AW$504*Data!AW65/Data!AW64</f>
        <v>0.82502084718315771</v>
      </c>
      <c r="AC62" s="6">
        <f>Data!$AX$504*Data!AX65/Data!AX64</f>
        <v>0.75870730948678755</v>
      </c>
      <c r="AE62" s="42">
        <f>$AJ$3*B62+$AJ$4*Simulace!C62+$AJ$5*Simulace!D62+$AJ$6*Simulace!E62+$AJ$7*Simulace!F62+$AJ$8*Simulace!G62+$AJ$9*Simulace!H62+$AJ$10*Simulace!I62+$AJ$11*Simulace!J62+$AJ$12*Simulace!K62+$AJ$13*Simulace!L62+$AJ$14*Simulace!M62+$AJ$15*Simulace!N62+$AJ$16*Simulace!O62+$AJ$17*Simulace!P62+$AJ$18*Simulace!Q62+$AJ$19*Simulace!R62+$AJ$20*Simulace!S62+$AJ$21*Simulace!T62+$AJ$22*Simulace!U62+$AJ$23*Simulace!V62+$AJ$24*Simulace!W62+$AJ$25*Simulace!X62+$AJ$26*Simulace!Y62+$AJ$27*Simulace!Z62+$AJ$28*Simulace!AA62+$AJ$29*Simulace!AB62+$AJ$30*Simulace!AC62</f>
        <v>48600391428.606819</v>
      </c>
      <c r="AF62" s="42">
        <f>AE62-$AN$12</f>
        <v>497193160.52507019</v>
      </c>
      <c r="AG62" s="42">
        <f t="shared" si="0"/>
        <v>1572262824.3169405</v>
      </c>
      <c r="AM62" s="26" t="s">
        <v>86</v>
      </c>
      <c r="AN62" s="41">
        <f t="shared" si="1"/>
        <v>46149933544.21521</v>
      </c>
      <c r="AO62" s="42">
        <f>$AJ$3*Data!D554</f>
        <v>2459532400.0000005</v>
      </c>
      <c r="AP62" s="42">
        <f>$AJ$4*Data!F554</f>
        <v>5849676560.0000019</v>
      </c>
      <c r="AQ62" s="42">
        <f>$AJ$5*Data!H554</f>
        <v>1376274120.0000002</v>
      </c>
      <c r="AR62" s="42">
        <f>$AJ$6*Data!J554</f>
        <v>2616353168.0000005</v>
      </c>
      <c r="AS62" s="42">
        <f>$AJ$7*Data!L554</f>
        <v>638680406.00000012</v>
      </c>
      <c r="AT62" s="42">
        <f>$AJ$8*Data!N554</f>
        <v>489553350.00000012</v>
      </c>
      <c r="AU62" s="42">
        <f>$AJ$9*Data!P554</f>
        <v>2777746837.5000005</v>
      </c>
      <c r="AV62" s="42">
        <f>$AJ$10*Data!R554</f>
        <v>2781506700.0000005</v>
      </c>
      <c r="AW62" s="42">
        <f>$AJ$11*Data!T554</f>
        <v>1521913185</v>
      </c>
      <c r="AX62" s="42">
        <f>$AJ$12*Data!V554</f>
        <v>1761858375.0000002</v>
      </c>
      <c r="AY62" s="42">
        <f>$AJ$13*Data!X554</f>
        <v>1760209312.5</v>
      </c>
      <c r="AZ62" s="42">
        <f>$AJ$14*Data!Z554</f>
        <v>4947187500.000001</v>
      </c>
      <c r="BA62" s="42">
        <f>$AJ$15*Data!AB554</f>
        <v>969541488.64260006</v>
      </c>
      <c r="BB62" s="42">
        <f>$AJ$16*Data!AD554</f>
        <v>2061764341.8726003</v>
      </c>
      <c r="BC62" s="42">
        <f>$AJ$17*Data!AF554</f>
        <v>716168582.70000005</v>
      </c>
      <c r="BD62" s="42">
        <f>$AJ$18*Data!AH554</f>
        <v>2625765688.0000005</v>
      </c>
      <c r="BE62" s="42">
        <f>$AJ$19*Data!AJ554</f>
        <v>2058067960.0000002</v>
      </c>
      <c r="BF62" s="42">
        <f>$AJ$20*Data!AL554</f>
        <v>3167517600.0000005</v>
      </c>
      <c r="BG62" s="42">
        <f>$AJ$21*Data!AN554</f>
        <v>4272925995.000001</v>
      </c>
      <c r="BH62" s="42">
        <f>$AJ$22*Data!AP554</f>
        <v>1273287330.0000002</v>
      </c>
      <c r="BI62" s="42">
        <v>0</v>
      </c>
      <c r="BJ62" s="42">
        <v>0</v>
      </c>
      <c r="BK62" s="42">
        <v>0</v>
      </c>
      <c r="BL62" s="42">
        <f>$AJ$26*Data!AT554</f>
        <v>348565.00000000087</v>
      </c>
      <c r="BM62" s="42">
        <f>$AJ$27*Data!AU554</f>
        <v>10971180.00000005</v>
      </c>
      <c r="BN62" s="42">
        <f>$AJ$28*Data!AV554</f>
        <v>-17558316.999999952</v>
      </c>
      <c r="BO62" s="42">
        <f>$AJ$29*Data!AW554</f>
        <v>32941952.000000119</v>
      </c>
      <c r="BP62" s="42">
        <f>$AJ$30*Data!AX554</f>
        <v>-2300735.9999999916</v>
      </c>
    </row>
    <row r="63" spans="1:68">
      <c r="A63" s="6">
        <v>62</v>
      </c>
      <c r="B63" s="6">
        <f>Data!$D$504*Data!D66/Data!D65</f>
        <v>616.82261968835041</v>
      </c>
      <c r="C63" s="6">
        <f>Data!$F$504*Data!F66/Data!F65</f>
        <v>848.55564619691233</v>
      </c>
      <c r="D63" s="6">
        <f>Data!$H$504*Data!H66/Data!H65</f>
        <v>783.24481079209079</v>
      </c>
      <c r="E63" s="6">
        <f>Data!$J$504*Data!J66/Data!J65</f>
        <v>694.4374146969252</v>
      </c>
      <c r="F63" s="6">
        <f>Data!$L$504*Data!L66/Data!L65</f>
        <v>466.71054834741824</v>
      </c>
      <c r="G63" s="6">
        <f>Data!$N$504*Data!N66/Data!N65</f>
        <v>304.35961601393984</v>
      </c>
      <c r="H63" s="6">
        <f>Data!$P$504*Data!P66/Data!P65</f>
        <v>599.25838207808488</v>
      </c>
      <c r="I63" s="6">
        <f>Data!$R$504*Data!R66/Data!R65</f>
        <v>750.00553341982527</v>
      </c>
      <c r="J63" s="6">
        <f>Data!$T$504*Data!T66/Data!T65</f>
        <v>1426.5314805866346</v>
      </c>
      <c r="K63" s="6">
        <f>Data!$V$504*Data!V66/Data!V65</f>
        <v>943.08639341864045</v>
      </c>
      <c r="L63" s="6">
        <f>Data!$X$504*Data!X66/Data!X65</f>
        <v>1636.0562432441029</v>
      </c>
      <c r="M63" s="6">
        <f>Data!$Z$504*Data!Z66/Data!Z65</f>
        <v>1108.0524018273788</v>
      </c>
      <c r="N63" s="6">
        <f>Data!$AB$504*Data!AB66/Data!AB65</f>
        <v>15231.904571167966</v>
      </c>
      <c r="O63" s="6">
        <f>Data!$AD$504*Data!AD66/Data!AD65</f>
        <v>22165.899833412892</v>
      </c>
      <c r="P63" s="6">
        <f>Data!$AF$504*Data!AF66/Data!AF65</f>
        <v>14618.402500014729</v>
      </c>
      <c r="Q63" s="6">
        <f>Data!$AH$504*Data!AH66/Data!AH65</f>
        <v>17348.108661628063</v>
      </c>
      <c r="R63" s="6">
        <f>Data!$AJ$504*Data!AJ66/Data!AJ65</f>
        <v>18774.732148450854</v>
      </c>
      <c r="S63" s="6">
        <f>Data!$AL$504*Data!AL66/Data!AL65</f>
        <v>26971.714303333611</v>
      </c>
      <c r="T63" s="6">
        <f>Data!$AN$504*Data!AN66/Data!AN65</f>
        <v>16590.562477130359</v>
      </c>
      <c r="U63" s="6">
        <f>Data!$AP$504*Data!AP66/Data!AP65</f>
        <v>2395.5452768468958</v>
      </c>
      <c r="V63" s="6">
        <f>Data!$AQ$504*Data!AQ66/Data!AQ65</f>
        <v>0.50608275215849019</v>
      </c>
      <c r="W63" s="6">
        <f>Data!$AR$504*Data!AR66/Data!AR65</f>
        <v>0.5187597906819732</v>
      </c>
      <c r="X63" s="6">
        <f>Data!$AS$504*Data!AS66/Data!AS65</f>
        <v>0.39131372090433142</v>
      </c>
      <c r="Y63" s="6">
        <f>Data!$AT$504*Data!AT66/Data!AT65</f>
        <v>0.56572304523876205</v>
      </c>
      <c r="Z63" s="6">
        <f>Data!$AU$504*Data!AU66/Data!AU65</f>
        <v>0.63546783088235337</v>
      </c>
      <c r="AA63" s="6">
        <f>Data!$AV$504*Data!AV66/Data!AV65</f>
        <v>0.54973398350569336</v>
      </c>
      <c r="AB63" s="6">
        <f>Data!$AW$504*Data!AW66/Data!AW65</f>
        <v>0.77200966072455612</v>
      </c>
      <c r="AC63" s="6">
        <f>Data!$AX$504*Data!AX66/Data!AX65</f>
        <v>0.74973456464379562</v>
      </c>
      <c r="AE63" s="42">
        <f>$AJ$3*B63+$AJ$4*Simulace!C63+$AJ$5*Simulace!D63+$AJ$6*Simulace!E63+$AJ$7*Simulace!F63+$AJ$8*Simulace!G63+$AJ$9*Simulace!H63+$AJ$10*Simulace!I63+$AJ$11*Simulace!J63+$AJ$12*Simulace!K63+$AJ$13*Simulace!L63+$AJ$14*Simulace!M63+$AJ$15*Simulace!N63+$AJ$16*Simulace!O63+$AJ$17*Simulace!P63+$AJ$18*Simulace!Q63+$AJ$19*Simulace!R63+$AJ$20*Simulace!S63+$AJ$21*Simulace!T63+$AJ$22*Simulace!U63+$AJ$23*Simulace!V63+$AJ$24*Simulace!W63+$AJ$25*Simulace!X63+$AJ$26*Simulace!Y63+$AJ$27*Simulace!Z63+$AJ$28*Simulace!AA63+$AJ$29*Simulace!AB63+$AJ$30*Simulace!AC63</f>
        <v>48513308876.937881</v>
      </c>
      <c r="AF63" s="42">
        <f>AE63-$AN$12</f>
        <v>410110608.85613251</v>
      </c>
      <c r="AG63" s="42">
        <f t="shared" si="0"/>
        <v>1296883616.5838003</v>
      </c>
      <c r="AM63" s="26" t="s">
        <v>87</v>
      </c>
      <c r="AN63" s="41">
        <f t="shared" si="1"/>
        <v>45948979554.9646</v>
      </c>
      <c r="AO63" s="42">
        <f>$AJ$3*Data!D555</f>
        <v>2461165440</v>
      </c>
      <c r="AP63" s="42">
        <f>$AJ$4*Data!F555</f>
        <v>5894295119.999999</v>
      </c>
      <c r="AQ63" s="42">
        <f>$AJ$5*Data!H555</f>
        <v>1364590399.9999998</v>
      </c>
      <c r="AR63" s="42">
        <f>$AJ$6*Data!J555</f>
        <v>2617398783.9999995</v>
      </c>
      <c r="AS63" s="42">
        <f>$AJ$7*Data!L555</f>
        <v>638763132</v>
      </c>
      <c r="AT63" s="42">
        <f>$AJ$8*Data!N555</f>
        <v>491293399.99999994</v>
      </c>
      <c r="AU63" s="42">
        <f>$AJ$9*Data!P555</f>
        <v>2682331650</v>
      </c>
      <c r="AV63" s="42">
        <f>$AJ$10*Data!R555</f>
        <v>2721286400</v>
      </c>
      <c r="AW63" s="42">
        <f>$AJ$11*Data!T555</f>
        <v>1502068750</v>
      </c>
      <c r="AX63" s="42">
        <f>$AJ$12*Data!V555</f>
        <v>1743720250</v>
      </c>
      <c r="AY63" s="42">
        <f>$AJ$13*Data!X555</f>
        <v>1756925250</v>
      </c>
      <c r="AZ63" s="42">
        <f>$AJ$14*Data!Z555</f>
        <v>4899055000</v>
      </c>
      <c r="BA63" s="42">
        <f>$AJ$15*Data!AB555</f>
        <v>977383371.40790009</v>
      </c>
      <c r="BB63" s="42">
        <f>$AJ$16*Data!AD555</f>
        <v>2071556001.3567002</v>
      </c>
      <c r="BC63" s="42">
        <f>$AJ$17*Data!AF555</f>
        <v>716847158.20000005</v>
      </c>
      <c r="BD63" s="42">
        <f>$AJ$18*Data!AH555</f>
        <v>2618828743.999999</v>
      </c>
      <c r="BE63" s="42">
        <f>$AJ$19*Data!AJ555</f>
        <v>2049949799.9999993</v>
      </c>
      <c r="BF63" s="42">
        <f>$AJ$20*Data!AL555</f>
        <v>3156125999.9999995</v>
      </c>
      <c r="BG63" s="42">
        <f>$AJ$21*Data!AN555</f>
        <v>4267664549.9999995</v>
      </c>
      <c r="BH63" s="42">
        <f>$AJ$22*Data!AP555</f>
        <v>1294459740</v>
      </c>
      <c r="BI63" s="42">
        <v>0</v>
      </c>
      <c r="BJ63" s="42">
        <v>0</v>
      </c>
      <c r="BK63" s="42">
        <v>0</v>
      </c>
      <c r="BL63" s="42">
        <f>$AJ$26*Data!AT555</f>
        <v>336664.99999999878</v>
      </c>
      <c r="BM63" s="42">
        <f>$AJ$27*Data!AU555</f>
        <v>10567259.999999978</v>
      </c>
      <c r="BN63" s="42">
        <f>$AJ$28*Data!AV555</f>
        <v>-16909066.999999989</v>
      </c>
      <c r="BO63" s="42">
        <f>$AJ$29*Data!AW555</f>
        <v>31507491.999999866</v>
      </c>
      <c r="BP63" s="42">
        <f>$AJ$30*Data!AX555</f>
        <v>-2231735.9999999958</v>
      </c>
    </row>
    <row r="64" spans="1:68">
      <c r="A64" s="6">
        <v>63</v>
      </c>
      <c r="B64" s="6">
        <f>Data!$D$504*Data!D67/Data!D66</f>
        <v>616.95405166712885</v>
      </c>
      <c r="C64" s="6">
        <f>Data!$F$504*Data!F67/Data!F66</f>
        <v>841.92970634701214</v>
      </c>
      <c r="D64" s="6">
        <f>Data!$H$504*Data!H67/Data!H66</f>
        <v>780.20284945516437</v>
      </c>
      <c r="E64" s="6">
        <f>Data!$J$504*Data!J67/Data!J66</f>
        <v>681.14398694759109</v>
      </c>
      <c r="F64" s="6">
        <f>Data!$L$504*Data!L67/Data!L66</f>
        <v>470.02986469531675</v>
      </c>
      <c r="G64" s="6">
        <f>Data!$N$504*Data!N67/Data!N66</f>
        <v>302.7695874057481</v>
      </c>
      <c r="H64" s="6">
        <f>Data!$P$504*Data!P67/Data!P66</f>
        <v>582.07937208241765</v>
      </c>
      <c r="I64" s="6">
        <f>Data!$R$504*Data!R67/Data!R66</f>
        <v>761.36897004688262</v>
      </c>
      <c r="J64" s="6">
        <f>Data!$T$504*Data!T67/Data!T66</f>
        <v>1432.2867457343787</v>
      </c>
      <c r="K64" s="6">
        <f>Data!$V$504*Data!V67/Data!V66</f>
        <v>974.57406797592603</v>
      </c>
      <c r="L64" s="6">
        <f>Data!$X$504*Data!X67/Data!X66</f>
        <v>1610.2737786141145</v>
      </c>
      <c r="M64" s="6">
        <f>Data!$Z$504*Data!Z67/Data!Z66</f>
        <v>1110.0291712331962</v>
      </c>
      <c r="N64" s="6">
        <f>Data!$AB$504*Data!AB67/Data!AB66</f>
        <v>15196.915876223404</v>
      </c>
      <c r="O64" s="6">
        <f>Data!$AD$504*Data!AD67/Data!AD66</f>
        <v>22121.655068579821</v>
      </c>
      <c r="P64" s="6">
        <f>Data!$AF$504*Data!AF67/Data!AF66</f>
        <v>14582.159420204496</v>
      </c>
      <c r="Q64" s="6">
        <f>Data!$AH$504*Data!AH67/Data!AH66</f>
        <v>17463.725248998471</v>
      </c>
      <c r="R64" s="6">
        <f>Data!$AJ$504*Data!AJ67/Data!AJ66</f>
        <v>18999.785645197422</v>
      </c>
      <c r="S64" s="6">
        <f>Data!$AL$504*Data!AL67/Data!AL66</f>
        <v>26985.883242240234</v>
      </c>
      <c r="T64" s="6">
        <f>Data!$AN$504*Data!AN67/Data!AN66</f>
        <v>16542.594510130846</v>
      </c>
      <c r="U64" s="6">
        <f>Data!$AP$504*Data!AP67/Data!AP66</f>
        <v>2439.2162946111416</v>
      </c>
      <c r="V64" s="6">
        <f>Data!$AQ$504*Data!AQ67/Data!AQ66</f>
        <v>0.548254380913204</v>
      </c>
      <c r="W64" s="6">
        <f>Data!$AR$504*Data!AR67/Data!AR66</f>
        <v>0.56238619854721661</v>
      </c>
      <c r="X64" s="6">
        <f>Data!$AS$504*Data!AS67/Data!AS66</f>
        <v>0.36621363864114614</v>
      </c>
      <c r="Y64" s="6">
        <f>Data!$AT$504*Data!AT67/Data!AT66</f>
        <v>0.61498324146324168</v>
      </c>
      <c r="Z64" s="6">
        <f>Data!$AU$504*Data!AU67/Data!AU66</f>
        <v>0.69388165345413333</v>
      </c>
      <c r="AA64" s="6">
        <f>Data!$AV$504*Data!AV67/Data!AV66</f>
        <v>0.50860723463363811</v>
      </c>
      <c r="AB64" s="6">
        <f>Data!$AW$504*Data!AW67/Data!AW66</f>
        <v>0.8517212387882902</v>
      </c>
      <c r="AC64" s="6">
        <f>Data!$AX$504*Data!AX67/Data!AX66</f>
        <v>0.68004394110985111</v>
      </c>
      <c r="AE64" s="42">
        <f>$AJ$3*B64+$AJ$4*Simulace!C64+$AJ$5*Simulace!D64+$AJ$6*Simulace!E64+$AJ$7*Simulace!F64+$AJ$8*Simulace!G64+$AJ$9*Simulace!H64+$AJ$10*Simulace!I64+$AJ$11*Simulace!J64+$AJ$12*Simulace!K64+$AJ$13*Simulace!L64+$AJ$14*Simulace!M64+$AJ$15*Simulace!N64+$AJ$16*Simulace!O64+$AJ$17*Simulace!P64+$AJ$18*Simulace!Q64+$AJ$19*Simulace!R64+$AJ$20*Simulace!S64+$AJ$21*Simulace!T64+$AJ$22*Simulace!U64+$AJ$23*Simulace!V64+$AJ$24*Simulace!W64+$AJ$25*Simulace!X64+$AJ$26*Simulace!Y64+$AJ$27*Simulace!Z64+$AJ$28*Simulace!AA64+$AJ$29*Simulace!AB64+$AJ$30*Simulace!AC64</f>
        <v>48467217935.418495</v>
      </c>
      <c r="AF64" s="42">
        <f>AE64-$AN$12</f>
        <v>364019667.33674622</v>
      </c>
      <c r="AG64" s="42">
        <f t="shared" si="0"/>
        <v>1151131261.8809178</v>
      </c>
      <c r="AM64" s="26" t="s">
        <v>88</v>
      </c>
      <c r="AN64" s="41">
        <f t="shared" si="1"/>
        <v>46462679699.793098</v>
      </c>
      <c r="AO64" s="42">
        <f>$AJ$3*Data!D556</f>
        <v>2461657800</v>
      </c>
      <c r="AP64" s="42">
        <f>$AJ$4*Data!F556</f>
        <v>5930189475</v>
      </c>
      <c r="AQ64" s="42">
        <f>$AJ$5*Data!H556</f>
        <v>1388890649.9999998</v>
      </c>
      <c r="AR64" s="42">
        <f>$AJ$6*Data!J556</f>
        <v>2659953449.9999995</v>
      </c>
      <c r="AS64" s="42">
        <f>$AJ$7*Data!L556</f>
        <v>630953767.49999988</v>
      </c>
      <c r="AT64" s="42">
        <f>$AJ$8*Data!N556</f>
        <v>495739125</v>
      </c>
      <c r="AU64" s="42">
        <f>$AJ$9*Data!P556</f>
        <v>2693291625.0000005</v>
      </c>
      <c r="AV64" s="42">
        <f>$AJ$10*Data!R556</f>
        <v>2876040000</v>
      </c>
      <c r="AW64" s="42">
        <f>$AJ$11*Data!T556</f>
        <v>1535006460</v>
      </c>
      <c r="AX64" s="42">
        <f>$AJ$12*Data!V556</f>
        <v>1810839999.9999998</v>
      </c>
      <c r="AY64" s="42">
        <f>$AJ$13*Data!X556</f>
        <v>1760908749.9999998</v>
      </c>
      <c r="AZ64" s="42">
        <f>$AJ$14*Data!Z556</f>
        <v>4863969500</v>
      </c>
      <c r="BA64" s="42">
        <f>$AJ$15*Data!AB556</f>
        <v>995035920.1796999</v>
      </c>
      <c r="BB64" s="42">
        <f>$AJ$16*Data!AD556</f>
        <v>2194866547.9134002</v>
      </c>
      <c r="BC64" s="42">
        <f>$AJ$17*Data!AF556</f>
        <v>684775537.19999993</v>
      </c>
      <c r="BD64" s="42">
        <f>$AJ$18*Data!AH556</f>
        <v>2636901067.5</v>
      </c>
      <c r="BE64" s="42">
        <f>$AJ$19*Data!AJ556</f>
        <v>2064450675</v>
      </c>
      <c r="BF64" s="42">
        <f>$AJ$20*Data!AL556</f>
        <v>3165340500</v>
      </c>
      <c r="BG64" s="42">
        <f>$AJ$21*Data!AN556</f>
        <v>4264896037.5</v>
      </c>
      <c r="BH64" s="42">
        <f>$AJ$22*Data!AP556</f>
        <v>1313966808</v>
      </c>
      <c r="BI64" s="42">
        <v>0</v>
      </c>
      <c r="BJ64" s="42">
        <v>0</v>
      </c>
      <c r="BK64" s="42">
        <v>0</v>
      </c>
      <c r="BL64" s="42">
        <f>$AJ$26*Data!AT556</f>
        <v>371489.99999999965</v>
      </c>
      <c r="BM64" s="42">
        <f>$AJ$27*Data!AU556</f>
        <v>11749320.000000009</v>
      </c>
      <c r="BN64" s="42">
        <f>$AJ$28*Data!AV556</f>
        <v>-11195667.000000019</v>
      </c>
      <c r="BO64" s="42">
        <f>$AJ$29*Data!AW556</f>
        <v>35705396.999999978</v>
      </c>
      <c r="BP64" s="42">
        <f>$AJ$30*Data!AX556</f>
        <v>-1624535.9999999988</v>
      </c>
    </row>
    <row r="65" spans="1:68">
      <c r="A65" s="6">
        <v>64</v>
      </c>
      <c r="B65" s="6">
        <f>Data!$D$504*Data!D68/Data!D67</f>
        <v>609.33977249667544</v>
      </c>
      <c r="C65" s="6">
        <f>Data!$F$504*Data!F68/Data!F67</f>
        <v>838.73968706125925</v>
      </c>
      <c r="D65" s="6">
        <f>Data!$H$504*Data!H68/Data!H67</f>
        <v>785.84313459549423</v>
      </c>
      <c r="E65" s="6">
        <f>Data!$J$504*Data!J68/Data!J67</f>
        <v>682.73360659306513</v>
      </c>
      <c r="F65" s="6">
        <f>Data!$L$504*Data!L68/Data!L67</f>
        <v>473.13512577834598</v>
      </c>
      <c r="G65" s="6">
        <f>Data!$N$504*Data!N68/Data!N67</f>
        <v>300.10835435570425</v>
      </c>
      <c r="H65" s="6">
        <f>Data!$P$504*Data!P68/Data!P67</f>
        <v>579.71886530108577</v>
      </c>
      <c r="I65" s="6">
        <f>Data!$R$504*Data!R68/Data!R67</f>
        <v>740.61585537008091</v>
      </c>
      <c r="J65" s="6">
        <f>Data!$T$504*Data!T68/Data!T67</f>
        <v>1400.9573703950618</v>
      </c>
      <c r="K65" s="6">
        <f>Data!$V$504*Data!V68/Data!V67</f>
        <v>963.89874735111641</v>
      </c>
      <c r="L65" s="6">
        <f>Data!$X$504*Data!X68/Data!X67</f>
        <v>1614.1416943232712</v>
      </c>
      <c r="M65" s="6">
        <f>Data!$Z$504*Data!Z68/Data!Z67</f>
        <v>1114.6105751460793</v>
      </c>
      <c r="N65" s="6">
        <f>Data!$AB$504*Data!AB68/Data!AB67</f>
        <v>15130.614762811272</v>
      </c>
      <c r="O65" s="6">
        <f>Data!$AD$504*Data!AD68/Data!AD67</f>
        <v>22027.648901326633</v>
      </c>
      <c r="P65" s="6">
        <f>Data!$AF$504*Data!AF68/Data!AF67</f>
        <v>14610.83710367594</v>
      </c>
      <c r="Q65" s="6">
        <f>Data!$AH$504*Data!AH68/Data!AH67</f>
        <v>17396.374762917454</v>
      </c>
      <c r="R65" s="6">
        <f>Data!$AJ$504*Data!AJ68/Data!AJ67</f>
        <v>18951.911622517924</v>
      </c>
      <c r="S65" s="6">
        <f>Data!$AL$504*Data!AL68/Data!AL67</f>
        <v>26981.126116168336</v>
      </c>
      <c r="T65" s="6">
        <f>Data!$AN$504*Data!AN68/Data!AN67</f>
        <v>16385.535386147141</v>
      </c>
      <c r="U65" s="6">
        <f>Data!$AP$504*Data!AP68/Data!AP67</f>
        <v>2422.8410307276495</v>
      </c>
      <c r="V65" s="6">
        <f>Data!$AQ$504*Data!AQ68/Data!AQ67</f>
        <v>0.54780490081680322</v>
      </c>
      <c r="W65" s="6">
        <f>Data!$AR$504*Data!AR68/Data!AR67</f>
        <v>0.56190617848970448</v>
      </c>
      <c r="X65" s="6">
        <f>Data!$AS$504*Data!AS68/Data!AS67</f>
        <v>0.34361893245977509</v>
      </c>
      <c r="Y65" s="6">
        <f>Data!$AT$504*Data!AT68/Data!AT67</f>
        <v>0.61437560942670255</v>
      </c>
      <c r="Z65" s="6">
        <f>Data!$AU$504*Data!AU68/Data!AU67</f>
        <v>0.69303514376996889</v>
      </c>
      <c r="AA65" s="6">
        <f>Data!$AV$504*Data!AV68/Data!AV67</f>
        <v>0.47265548180108541</v>
      </c>
      <c r="AB65" s="6">
        <f>Data!$AW$504*Data!AW68/Data!AW67</f>
        <v>0.85016918944541275</v>
      </c>
      <c r="AC65" s="6">
        <f>Data!$AX$504*Data!AX68/Data!AX67</f>
        <v>0.6220431939978569</v>
      </c>
      <c r="AE65" s="42">
        <f>$AJ$3*B65+$AJ$4*Simulace!C65+$AJ$5*Simulace!D65+$AJ$6*Simulace!E65+$AJ$7*Simulace!F65+$AJ$8*Simulace!G65+$AJ$9*Simulace!H65+$AJ$10*Simulace!I65+$AJ$11*Simulace!J65+$AJ$12*Simulace!K65+$AJ$13*Simulace!L65+$AJ$14*Simulace!M65+$AJ$15*Simulace!N65+$AJ$16*Simulace!O65+$AJ$17*Simulace!P65+$AJ$18*Simulace!Q65+$AJ$19*Simulace!R65+$AJ$20*Simulace!S65+$AJ$21*Simulace!T65+$AJ$22*Simulace!U65+$AJ$23*Simulace!V65+$AJ$24*Simulace!W65+$AJ$25*Simulace!X65+$AJ$26*Simulace!Y65+$AJ$27*Simulace!Z65+$AJ$28*Simulace!AA65+$AJ$29*Simulace!AB65+$AJ$30*Simulace!AC65</f>
        <v>48229516361.866982</v>
      </c>
      <c r="AF65" s="42">
        <f>AE65-$AN$12</f>
        <v>126318093.78523254</v>
      </c>
      <c r="AG65" s="42">
        <f t="shared" si="0"/>
        <v>399452886.05209512</v>
      </c>
      <c r="AM65" s="26" t="s">
        <v>89</v>
      </c>
      <c r="AN65" s="41">
        <f t="shared" si="1"/>
        <v>46056617346.4533</v>
      </c>
      <c r="AO65" s="42">
        <f>$AJ$3*Data!D557</f>
        <v>2489484479.9999995</v>
      </c>
      <c r="AP65" s="42">
        <f>$AJ$4*Data!F557</f>
        <v>5924572850</v>
      </c>
      <c r="AQ65" s="42">
        <f>$AJ$5*Data!H557</f>
        <v>1406460719.9999995</v>
      </c>
      <c r="AR65" s="42">
        <f>$AJ$6*Data!J557</f>
        <v>2629722171.9999995</v>
      </c>
      <c r="AS65" s="42">
        <f>$AJ$7*Data!L557</f>
        <v>649058752.99999988</v>
      </c>
      <c r="AT65" s="42">
        <f>$AJ$8*Data!N557</f>
        <v>510474999.99999994</v>
      </c>
      <c r="AU65" s="42">
        <f>$AJ$9*Data!P557</f>
        <v>2732831437.5</v>
      </c>
      <c r="AV65" s="42">
        <f>$AJ$10*Data!R557</f>
        <v>2905452300</v>
      </c>
      <c r="AW65" s="42">
        <f>$AJ$11*Data!T557</f>
        <v>1542690987.5</v>
      </c>
      <c r="AX65" s="42">
        <f>$AJ$12*Data!V557</f>
        <v>1788001312.5</v>
      </c>
      <c r="AY65" s="42">
        <f>$AJ$13*Data!X557</f>
        <v>1727537500</v>
      </c>
      <c r="AZ65" s="42">
        <f>$AJ$14*Data!Z557</f>
        <v>4370669875</v>
      </c>
      <c r="BA65" s="42">
        <f>$AJ$15*Data!AB557</f>
        <v>996757150.14987504</v>
      </c>
      <c r="BB65" s="42">
        <f>$AJ$16*Data!AD557</f>
        <v>2189485845.2034249</v>
      </c>
      <c r="BC65" s="42">
        <f>$AJ$17*Data!AF557</f>
        <v>683425529.10000002</v>
      </c>
      <c r="BD65" s="42">
        <f>$AJ$18*Data!AH557</f>
        <v>2616531498</v>
      </c>
      <c r="BE65" s="42">
        <f>$AJ$19*Data!AJ557</f>
        <v>2056805869.9999998</v>
      </c>
      <c r="BF65" s="42">
        <f>$AJ$20*Data!AL557</f>
        <v>3240495299.9999995</v>
      </c>
      <c r="BG65" s="42">
        <f>$AJ$21*Data!AN557</f>
        <v>4205139907.499999</v>
      </c>
      <c r="BH65" s="42">
        <f>$AJ$22*Data!AP557</f>
        <v>1363425750</v>
      </c>
      <c r="BI65" s="42">
        <v>0</v>
      </c>
      <c r="BJ65" s="42">
        <v>0</v>
      </c>
      <c r="BK65" s="42">
        <v>0</v>
      </c>
      <c r="BL65" s="42">
        <f>$AJ$26*Data!AT557</f>
        <v>333514.9999999986</v>
      </c>
      <c r="BM65" s="42">
        <f>$AJ$27*Data!AU557</f>
        <v>10460339.999999974</v>
      </c>
      <c r="BN65" s="42">
        <f>$AJ$28*Data!AV557</f>
        <v>-12559091.999999978</v>
      </c>
      <c r="BO65" s="42">
        <f>$AJ$29*Data!AW557</f>
        <v>31127781.999999851</v>
      </c>
      <c r="BP65" s="42">
        <f>$AJ$30*Data!AX557</f>
        <v>-1769435.9999999944</v>
      </c>
    </row>
    <row r="66" spans="1:68">
      <c r="A66" s="6">
        <v>65</v>
      </c>
      <c r="B66" s="6">
        <f>Data!$D$504*Data!D69/Data!D68</f>
        <v>617.18624245244087</v>
      </c>
      <c r="C66" s="6">
        <f>Data!$F$504*Data!F69/Data!F68</f>
        <v>838.87451538215009</v>
      </c>
      <c r="D66" s="6">
        <f>Data!$H$504*Data!H69/Data!H68</f>
        <v>776.28404982896234</v>
      </c>
      <c r="E66" s="6">
        <f>Data!$J$504*Data!J69/Data!J68</f>
        <v>690.52607261755702</v>
      </c>
      <c r="F66" s="6">
        <f>Data!$L$504*Data!L69/Data!L68</f>
        <v>467.21377231164547</v>
      </c>
      <c r="G66" s="6">
        <f>Data!$N$504*Data!N69/Data!N68</f>
        <v>299.70688972877895</v>
      </c>
      <c r="H66" s="6">
        <f>Data!$P$504*Data!P69/Data!P68</f>
        <v>574.23575824038994</v>
      </c>
      <c r="I66" s="6">
        <f>Data!$R$504*Data!R69/Data!R68</f>
        <v>729.24167252675716</v>
      </c>
      <c r="J66" s="6">
        <f>Data!$T$504*Data!T69/Data!T68</f>
        <v>1401.3744936533851</v>
      </c>
      <c r="K66" s="6">
        <f>Data!$V$504*Data!V69/Data!V68</f>
        <v>948.51063904536068</v>
      </c>
      <c r="L66" s="6">
        <f>Data!$X$504*Data!X69/Data!X68</f>
        <v>1598.5002319660152</v>
      </c>
      <c r="M66" s="6">
        <f>Data!$Z$504*Data!Z69/Data!Z68</f>
        <v>1094.0077793678413</v>
      </c>
      <c r="N66" s="6">
        <f>Data!$AB$504*Data!AB69/Data!AB68</f>
        <v>15218.212030189905</v>
      </c>
      <c r="O66" s="6">
        <f>Data!$AD$504*Data!AD69/Data!AD68</f>
        <v>22151.975985051868</v>
      </c>
      <c r="P66" s="6">
        <f>Data!$AF$504*Data!AF69/Data!AF68</f>
        <v>14635.81626480245</v>
      </c>
      <c r="Q66" s="6">
        <f>Data!$AH$504*Data!AH69/Data!AH68</f>
        <v>17269.600934897495</v>
      </c>
      <c r="R66" s="6">
        <f>Data!$AJ$504*Data!AJ69/Data!AJ68</f>
        <v>18770.915308973355</v>
      </c>
      <c r="S66" s="6">
        <f>Data!$AL$504*Data!AL69/Data!AL68</f>
        <v>26800.263984239555</v>
      </c>
      <c r="T66" s="6">
        <f>Data!$AN$504*Data!AN69/Data!AN68</f>
        <v>16640.081320911144</v>
      </c>
      <c r="U66" s="6">
        <f>Data!$AP$504*Data!AP69/Data!AP68</f>
        <v>2466.4028427276849</v>
      </c>
      <c r="V66" s="6">
        <f>Data!$AQ$504*Data!AQ69/Data!AQ68</f>
        <v>0.50567930801791305</v>
      </c>
      <c r="W66" s="6">
        <f>Data!$AR$504*Data!AR69/Data!AR68</f>
        <v>0.51835219542362543</v>
      </c>
      <c r="X66" s="6">
        <f>Data!$AS$504*Data!AS69/Data!AS68</f>
        <v>0.37121886662059428</v>
      </c>
      <c r="Y66" s="6">
        <f>Data!$AT$504*Data!AT69/Data!AT68</f>
        <v>0.56530530476919338</v>
      </c>
      <c r="Z66" s="6">
        <f>Data!$AU$504*Data!AU69/Data!AU68</f>
        <v>0.63505347593582917</v>
      </c>
      <c r="AA66" s="6">
        <f>Data!$AV$504*Data!AV69/Data!AV68</f>
        <v>0.516519274092616</v>
      </c>
      <c r="AB66" s="6">
        <f>Data!$AW$504*Data!AW69/Data!AW68</f>
        <v>0.77169597280721369</v>
      </c>
      <c r="AC66" s="6">
        <f>Data!$AX$504*Data!AX69/Data!AX68</f>
        <v>0.69266847795952202</v>
      </c>
      <c r="AE66" s="42">
        <f>$AJ$3*B66+$AJ$4*Simulace!C66+$AJ$5*Simulace!D66+$AJ$6*Simulace!E66+$AJ$7*Simulace!F66+$AJ$8*Simulace!G66+$AJ$9*Simulace!H66+$AJ$10*Simulace!I66+$AJ$11*Simulace!J66+$AJ$12*Simulace!K66+$AJ$13*Simulace!L66+$AJ$14*Simulace!M66+$AJ$15*Simulace!N66+$AJ$16*Simulace!O66+$AJ$17*Simulace!P66+$AJ$18*Simulace!Q66+$AJ$19*Simulace!R66+$AJ$20*Simulace!S66+$AJ$21*Simulace!T66+$AJ$22*Simulace!U66+$AJ$23*Simulace!V66+$AJ$24*Simulace!W66+$AJ$25*Simulace!X66+$AJ$26*Simulace!Y66+$AJ$27*Simulace!Z66+$AJ$28*Simulace!AA66+$AJ$29*Simulace!AB66+$AJ$30*Simulace!AC66</f>
        <v>48077516302.937637</v>
      </c>
      <c r="AF66" s="42">
        <f>AE66-$AN$12</f>
        <v>-25681965.144111633</v>
      </c>
      <c r="AG66" s="42">
        <f t="shared" si="0"/>
        <v>-81213504.644447222</v>
      </c>
      <c r="AM66" s="26" t="s">
        <v>90</v>
      </c>
      <c r="AN66" s="41">
        <f t="shared" si="1"/>
        <v>45653544305.925125</v>
      </c>
      <c r="AO66" s="42">
        <f>$AJ$3*Data!D558</f>
        <v>2452230400</v>
      </c>
      <c r="AP66" s="42">
        <f>$AJ$4*Data!F558</f>
        <v>5775022400</v>
      </c>
      <c r="AQ66" s="42">
        <f>$AJ$5*Data!H558</f>
        <v>1337040000</v>
      </c>
      <c r="AR66" s="42">
        <f>$AJ$6*Data!J558</f>
        <v>2557133567.9999995</v>
      </c>
      <c r="AS66" s="42">
        <f>$AJ$7*Data!L558</f>
        <v>636708352</v>
      </c>
      <c r="AT66" s="42">
        <f>$AJ$8*Data!N558</f>
        <v>511046400.00000006</v>
      </c>
      <c r="AU66" s="42">
        <f>$AJ$9*Data!P558</f>
        <v>2688778530</v>
      </c>
      <c r="AV66" s="42">
        <f>$AJ$10*Data!R558</f>
        <v>2879710000</v>
      </c>
      <c r="AW66" s="42">
        <f>$AJ$11*Data!T558</f>
        <v>1565356780.0000002</v>
      </c>
      <c r="AX66" s="42">
        <f>$AJ$12*Data!V558</f>
        <v>1828281000</v>
      </c>
      <c r="AY66" s="42">
        <f>$AJ$13*Data!X558</f>
        <v>1775374700.0000002</v>
      </c>
      <c r="AZ66" s="42">
        <f>$AJ$14*Data!Z558</f>
        <v>4607536000</v>
      </c>
      <c r="BA66" s="42">
        <f>$AJ$15*Data!AB558</f>
        <v>1009358761.8305199</v>
      </c>
      <c r="BB66" s="42">
        <f>$AJ$16*Data!AD558</f>
        <v>2104248041.3745997</v>
      </c>
      <c r="BC66" s="42">
        <f>$AJ$17*Data!AF558</f>
        <v>688838418.72000003</v>
      </c>
      <c r="BD66" s="42">
        <f>$AJ$18*Data!AH558</f>
        <v>2538375392</v>
      </c>
      <c r="BE66" s="42">
        <f>$AJ$19*Data!AJ558</f>
        <v>1988723200</v>
      </c>
      <c r="BF66" s="42">
        <f>$AJ$20*Data!AL558</f>
        <v>3149472000</v>
      </c>
      <c r="BG66" s="42">
        <f>$AJ$21*Data!AN558</f>
        <v>4199196960</v>
      </c>
      <c r="BH66" s="42">
        <f>$AJ$22*Data!AP558</f>
        <v>1360723248</v>
      </c>
      <c r="BI66" s="42">
        <v>0</v>
      </c>
      <c r="BJ66" s="42">
        <v>0</v>
      </c>
      <c r="BK66" s="42">
        <v>0</v>
      </c>
      <c r="BL66" s="42">
        <f>$AJ$26*Data!AT558</f>
        <v>119664.99999999965</v>
      </c>
      <c r="BM66" s="42">
        <f>$AJ$27*Data!AU558</f>
        <v>3201660.0000000088</v>
      </c>
      <c r="BN66" s="42">
        <f>$AJ$28*Data!AV558</f>
        <v>-7092406.999999986</v>
      </c>
      <c r="BO66" s="42">
        <f>$AJ$29*Data!AW558</f>
        <v>5349691.999999973</v>
      </c>
      <c r="BP66" s="42">
        <f>$AJ$30*Data!AX558</f>
        <v>-1188455.9999999953</v>
      </c>
    </row>
    <row r="67" spans="1:68">
      <c r="A67" s="6">
        <v>66</v>
      </c>
      <c r="B67" s="6">
        <f>Data!$D$504*Data!D70/Data!D69</f>
        <v>602.331806965944</v>
      </c>
      <c r="C67" s="6">
        <f>Data!$F$504*Data!F70/Data!F69</f>
        <v>834.64997267856313</v>
      </c>
      <c r="D67" s="6">
        <f>Data!$H$504*Data!H70/Data!H69</f>
        <v>774.70601875170121</v>
      </c>
      <c r="E67" s="6">
        <f>Data!$J$504*Data!J70/Data!J69</f>
        <v>679.7428225466424</v>
      </c>
      <c r="F67" s="6">
        <f>Data!$L$504*Data!L70/Data!L69</f>
        <v>458.65141338393499</v>
      </c>
      <c r="G67" s="6">
        <f>Data!$N$504*Data!N70/Data!N69</f>
        <v>296.38991544426864</v>
      </c>
      <c r="H67" s="6">
        <f>Data!$P$504*Data!P70/Data!P69</f>
        <v>570.79937633780116</v>
      </c>
      <c r="I67" s="6">
        <f>Data!$R$504*Data!R70/Data!R69</f>
        <v>740.39415211542541</v>
      </c>
      <c r="J67" s="6">
        <f>Data!$T$504*Data!T70/Data!T69</f>
        <v>1395.7461934224782</v>
      </c>
      <c r="K67" s="6">
        <f>Data!$V$504*Data!V70/Data!V69</f>
        <v>964.53282851438553</v>
      </c>
      <c r="L67" s="6">
        <f>Data!$X$504*Data!X70/Data!X69</f>
        <v>1601.7608073522044</v>
      </c>
      <c r="M67" s="6">
        <f>Data!$Z$504*Data!Z70/Data!Z69</f>
        <v>1100.949429647374</v>
      </c>
      <c r="N67" s="6">
        <f>Data!$AB$504*Data!AB70/Data!AB69</f>
        <v>15173.661364508758</v>
      </c>
      <c r="O67" s="6">
        <f>Data!$AD$504*Data!AD70/Data!AD69</f>
        <v>22069.14983326057</v>
      </c>
      <c r="P67" s="6">
        <f>Data!$AF$504*Data!AF70/Data!AF69</f>
        <v>14569.028571569799</v>
      </c>
      <c r="Q67" s="6">
        <f>Data!$AH$504*Data!AH70/Data!AH69</f>
        <v>17343.571022938871</v>
      </c>
      <c r="R67" s="6">
        <f>Data!$AJ$504*Data!AJ70/Data!AJ69</f>
        <v>18782.425088306536</v>
      </c>
      <c r="S67" s="6">
        <f>Data!$AL$504*Data!AL70/Data!AL69</f>
        <v>26801.740373398552</v>
      </c>
      <c r="T67" s="6">
        <f>Data!$AN$504*Data!AN70/Data!AN69</f>
        <v>16388.597781168777</v>
      </c>
      <c r="U67" s="6">
        <f>Data!$AP$504*Data!AP70/Data!AP69</f>
        <v>2426.531110822154</v>
      </c>
      <c r="V67" s="6">
        <f>Data!$AQ$504*Data!AQ70/Data!AQ69</f>
        <v>0.50356621596125872</v>
      </c>
      <c r="W67" s="6">
        <f>Data!$AR$504*Data!AR70/Data!AR69</f>
        <v>0.51616502853519319</v>
      </c>
      <c r="X67" s="6">
        <f>Data!$AS$504*Data!AS70/Data!AS69</f>
        <v>0.34451661204232625</v>
      </c>
      <c r="Y67" s="6">
        <f>Data!$AT$504*Data!AT70/Data!AT69</f>
        <v>0.56283060062810786</v>
      </c>
      <c r="Z67" s="6">
        <f>Data!$AU$504*Data!AU70/Data!AU69</f>
        <v>0.63210937499999809</v>
      </c>
      <c r="AA67" s="6">
        <f>Data!$AV$504*Data!AV70/Data!AV69</f>
        <v>0.47412837562908294</v>
      </c>
      <c r="AB67" s="6">
        <f>Data!$AW$504*Data!AW70/Data!AW69</f>
        <v>0.76764985913347938</v>
      </c>
      <c r="AC67" s="6">
        <f>Data!$AX$504*Data!AX70/Data!AX69</f>
        <v>0.62453405461102496</v>
      </c>
      <c r="AE67" s="42">
        <f>$AJ$3*B67+$AJ$4*Simulace!C67+$AJ$5*Simulace!D67+$AJ$6*Simulace!E67+$AJ$7*Simulace!F67+$AJ$8*Simulace!G67+$AJ$9*Simulace!H67+$AJ$10*Simulace!I67+$AJ$11*Simulace!J67+$AJ$12*Simulace!K67+$AJ$13*Simulace!L67+$AJ$14*Simulace!M67+$AJ$15*Simulace!N67+$AJ$16*Simulace!O67+$AJ$17*Simulace!P67+$AJ$18*Simulace!Q67+$AJ$19*Simulace!R67+$AJ$20*Simulace!S67+$AJ$21*Simulace!T67+$AJ$22*Simulace!U67+$AJ$23*Simulace!V67+$AJ$24*Simulace!W67+$AJ$25*Simulace!X67+$AJ$26*Simulace!Y67+$AJ$27*Simulace!Z67+$AJ$28*Simulace!AA67+$AJ$29*Simulace!AB67+$AJ$30*Simulace!AC67</f>
        <v>47943810516.352058</v>
      </c>
      <c r="AF67" s="42">
        <f>AE67-$AN$12</f>
        <v>-159387751.72969055</v>
      </c>
      <c r="AG67" s="42">
        <f t="shared" ref="AG67:AG130" si="2">AF67*SQRT(10)</f>
        <v>-504028326.59926444</v>
      </c>
      <c r="AM67" s="26" t="s">
        <v>91</v>
      </c>
      <c r="AN67" s="41">
        <f t="shared" si="1"/>
        <v>45763349874.603783</v>
      </c>
      <c r="AO67" s="42">
        <f>$AJ$3*Data!D559</f>
        <v>2398009380.0000005</v>
      </c>
      <c r="AP67" s="42">
        <f>$AJ$4*Data!F559</f>
        <v>5797872990.000001</v>
      </c>
      <c r="AQ67" s="42">
        <f>$AJ$5*Data!H559</f>
        <v>1303470870</v>
      </c>
      <c r="AR67" s="42">
        <f>$AJ$6*Data!J559</f>
        <v>2505617400.0000005</v>
      </c>
      <c r="AS67" s="42">
        <f>$AJ$7*Data!L559</f>
        <v>639168075</v>
      </c>
      <c r="AT67" s="42">
        <f>$AJ$8*Data!N559</f>
        <v>497294362.50000006</v>
      </c>
      <c r="AU67" s="42">
        <f>$AJ$9*Data!P559</f>
        <v>2640264344.9999995</v>
      </c>
      <c r="AV67" s="42">
        <f>$AJ$10*Data!R559</f>
        <v>3111133960</v>
      </c>
      <c r="AW67" s="42">
        <f>$AJ$11*Data!T559</f>
        <v>1520951120.0000002</v>
      </c>
      <c r="AX67" s="42">
        <f>$AJ$12*Data!V559</f>
        <v>1803915650.0000002</v>
      </c>
      <c r="AY67" s="42">
        <f>$AJ$13*Data!X559</f>
        <v>1761316675</v>
      </c>
      <c r="AZ67" s="42">
        <f>$AJ$14*Data!Z559</f>
        <v>4549704699.999999</v>
      </c>
      <c r="BA67" s="42">
        <f>$AJ$15*Data!AB559</f>
        <v>1016343848.0265</v>
      </c>
      <c r="BB67" s="42">
        <f>$AJ$16*Data!AD559</f>
        <v>2131695802.2572801</v>
      </c>
      <c r="BC67" s="42">
        <f>$AJ$17*Data!AF559</f>
        <v>709188540.82000005</v>
      </c>
      <c r="BD67" s="42">
        <f>$AJ$18*Data!AH559</f>
        <v>2591998363.5000005</v>
      </c>
      <c r="BE67" s="42">
        <f>$AJ$19*Data!AJ559</f>
        <v>1983090135</v>
      </c>
      <c r="BF67" s="42">
        <f>$AJ$20*Data!AL559</f>
        <v>3163440150</v>
      </c>
      <c r="BG67" s="42">
        <f>$AJ$21*Data!AN559</f>
        <v>4237065787.5</v>
      </c>
      <c r="BH67" s="42">
        <f>$AJ$22*Data!AP559</f>
        <v>1409429016</v>
      </c>
      <c r="BI67" s="42">
        <v>0</v>
      </c>
      <c r="BJ67" s="42">
        <v>0</v>
      </c>
      <c r="BK67" s="42">
        <v>0</v>
      </c>
      <c r="BL67" s="42">
        <f>$AJ$26*Data!AT559</f>
        <v>59640.000000000269</v>
      </c>
      <c r="BM67" s="42">
        <f>$AJ$27*Data!AU559</f>
        <v>1164240.00000003</v>
      </c>
      <c r="BN67" s="42">
        <f>$AJ$28*Data!AV559</f>
        <v>-5897787.0000000019</v>
      </c>
      <c r="BO67" s="42">
        <f>$AJ$29*Data!AW559</f>
        <v>-1885892.9999999516</v>
      </c>
      <c r="BP67" s="42">
        <f>$AJ$30*Data!AX559</f>
        <v>-1061495.999999997</v>
      </c>
    </row>
    <row r="68" spans="1:68">
      <c r="A68" s="6">
        <v>67</v>
      </c>
      <c r="B68" s="6">
        <f>Data!$D$504*Data!D71/Data!D70</f>
        <v>639.14393464170394</v>
      </c>
      <c r="C68" s="6">
        <f>Data!$F$504*Data!F71/Data!F70</f>
        <v>841.41961465311408</v>
      </c>
      <c r="D68" s="6">
        <f>Data!$H$504*Data!H71/Data!H70</f>
        <v>774.0831179629738</v>
      </c>
      <c r="E68" s="6">
        <f>Data!$J$504*Data!J71/Data!J70</f>
        <v>684.15093493340976</v>
      </c>
      <c r="F68" s="6">
        <f>Data!$L$504*Data!L71/Data!L70</f>
        <v>465.43446923975461</v>
      </c>
      <c r="G68" s="6">
        <f>Data!$N$504*Data!N71/Data!N70</f>
        <v>298.40921440133798</v>
      </c>
      <c r="H68" s="6">
        <f>Data!$P$504*Data!P71/Data!P70</f>
        <v>567.2217624967102</v>
      </c>
      <c r="I68" s="6">
        <f>Data!$R$504*Data!R71/Data!R70</f>
        <v>736.5174404801586</v>
      </c>
      <c r="J68" s="6">
        <f>Data!$T$504*Data!T71/Data!T70</f>
        <v>1376.6183360473171</v>
      </c>
      <c r="K68" s="6">
        <f>Data!$V$504*Data!V71/Data!V70</f>
        <v>940.09788319010681</v>
      </c>
      <c r="L68" s="6">
        <f>Data!$X$504*Data!X71/Data!X70</f>
        <v>1612.4308340330906</v>
      </c>
      <c r="M68" s="6">
        <f>Data!$Z$504*Data!Z71/Data!Z70</f>
        <v>1126.0934514246658</v>
      </c>
      <c r="N68" s="6">
        <f>Data!$AB$504*Data!AB71/Data!AB70</f>
        <v>15210.470920395797</v>
      </c>
      <c r="O68" s="6">
        <f>Data!$AD$504*Data!AD71/Data!AD70</f>
        <v>22153.574791735638</v>
      </c>
      <c r="P68" s="6">
        <f>Data!$AF$504*Data!AF71/Data!AF70</f>
        <v>14664.099736709024</v>
      </c>
      <c r="Q68" s="6">
        <f>Data!$AH$504*Data!AH71/Data!AH70</f>
        <v>17446.426497942306</v>
      </c>
      <c r="R68" s="6">
        <f>Data!$AJ$504*Data!AJ71/Data!AJ70</f>
        <v>18877.132959433144</v>
      </c>
      <c r="S68" s="6">
        <f>Data!$AL$504*Data!AL71/Data!AL70</f>
        <v>27131.584542991208</v>
      </c>
      <c r="T68" s="6">
        <f>Data!$AN$504*Data!AN71/Data!AN70</f>
        <v>16677.172121671523</v>
      </c>
      <c r="U68" s="6">
        <f>Data!$AP$504*Data!AP71/Data!AP70</f>
        <v>2392.9119034198638</v>
      </c>
      <c r="V68" s="6">
        <f>Data!$AQ$504*Data!AQ71/Data!AQ70</f>
        <v>0.55716421079891243</v>
      </c>
      <c r="W68" s="6">
        <f>Data!$AR$504*Data!AR71/Data!AR70</f>
        <v>0.57158374142997226</v>
      </c>
      <c r="X68" s="6">
        <f>Data!$AS$504*Data!AS71/Data!AS70</f>
        <v>0.37501396305866519</v>
      </c>
      <c r="Y68" s="6">
        <f>Data!$AT$504*Data!AT71/Data!AT70</f>
        <v>0.62528278373457635</v>
      </c>
      <c r="Z68" s="6">
        <f>Data!$AU$504*Data!AU71/Data!AU70</f>
        <v>0.70593052109181165</v>
      </c>
      <c r="AA68" s="6">
        <f>Data!$AV$504*Data!AV71/Data!AV70</f>
        <v>0.52238806674717242</v>
      </c>
      <c r="AB68" s="6">
        <f>Data!$AW$504*Data!AW71/Data!AW70</f>
        <v>0.86764486512068351</v>
      </c>
      <c r="AC68" s="6">
        <f>Data!$AX$504*Data!AX71/Data!AX70</f>
        <v>0.70168972657286688</v>
      </c>
      <c r="AE68" s="42">
        <f>$AJ$3*B68+$AJ$4*Simulace!C68+$AJ$5*Simulace!D68+$AJ$6*Simulace!E68+$AJ$7*Simulace!F68+$AJ$8*Simulace!G68+$AJ$9*Simulace!H68+$AJ$10*Simulace!I68+$AJ$11*Simulace!J68+$AJ$12*Simulace!K68+$AJ$13*Simulace!L68+$AJ$14*Simulace!M68+$AJ$15*Simulace!N68+$AJ$16*Simulace!O68+$AJ$17*Simulace!P68+$AJ$18*Simulace!Q68+$AJ$19*Simulace!R68+$AJ$20*Simulace!S68+$AJ$21*Simulace!T68+$AJ$22*Simulace!U68+$AJ$23*Simulace!V68+$AJ$24*Simulace!W68+$AJ$25*Simulace!X68+$AJ$26*Simulace!Y68+$AJ$27*Simulace!Z68+$AJ$28*Simulace!AA68+$AJ$29*Simulace!AB68+$AJ$30*Simulace!AC68</f>
        <v>48319438596.489243</v>
      </c>
      <c r="AF68" s="42">
        <f>AE68-$AN$12</f>
        <v>216240328.40749359</v>
      </c>
      <c r="AG68" s="42">
        <f t="shared" si="2"/>
        <v>683811959.75049078</v>
      </c>
      <c r="AM68" s="26" t="s">
        <v>92</v>
      </c>
      <c r="AN68" s="41">
        <f t="shared" si="1"/>
        <v>46049636641.749802</v>
      </c>
      <c r="AO68" s="42">
        <f>$AJ$3*Data!D560</f>
        <v>2370277199.9999995</v>
      </c>
      <c r="AP68" s="42">
        <f>$AJ$4*Data!F560</f>
        <v>5856625319.999999</v>
      </c>
      <c r="AQ68" s="42">
        <f>$AJ$5*Data!H560</f>
        <v>1277359649.9999998</v>
      </c>
      <c r="AR68" s="42">
        <f>$AJ$6*Data!J560</f>
        <v>2516653589.9999995</v>
      </c>
      <c r="AS68" s="42">
        <f>$AJ$7*Data!L560</f>
        <v>618351951</v>
      </c>
      <c r="AT68" s="42">
        <f>$AJ$8*Data!N560</f>
        <v>467972774.99999994</v>
      </c>
      <c r="AU68" s="42">
        <f>$AJ$9*Data!P560</f>
        <v>2636446050.0000005</v>
      </c>
      <c r="AV68" s="42">
        <f>$AJ$10*Data!R560</f>
        <v>3017346000</v>
      </c>
      <c r="AW68" s="42">
        <f>$AJ$11*Data!T560</f>
        <v>1505954190</v>
      </c>
      <c r="AX68" s="42">
        <f>$AJ$12*Data!V560</f>
        <v>1805876250.0000002</v>
      </c>
      <c r="AY68" s="42">
        <f>$AJ$13*Data!X560</f>
        <v>1752233062.5</v>
      </c>
      <c r="AZ68" s="42">
        <f>$AJ$14*Data!Z560</f>
        <v>4985817750</v>
      </c>
      <c r="BA68" s="42">
        <f>$AJ$15*Data!AB560</f>
        <v>1014019401.9370501</v>
      </c>
      <c r="BB68" s="42">
        <f>$AJ$16*Data!AD560</f>
        <v>2148633855.9127502</v>
      </c>
      <c r="BC68" s="42">
        <f>$AJ$17*Data!AF560</f>
        <v>704457798.14999998</v>
      </c>
      <c r="BD68" s="42">
        <f>$AJ$18*Data!AH560</f>
        <v>2586859317</v>
      </c>
      <c r="BE68" s="42">
        <f>$AJ$19*Data!AJ560</f>
        <v>2010026459.9999995</v>
      </c>
      <c r="BF68" s="42">
        <f>$AJ$20*Data!AL560</f>
        <v>3166910099.9999995</v>
      </c>
      <c r="BG68" s="42">
        <f>$AJ$21*Data!AN560</f>
        <v>4206015686.2499995</v>
      </c>
      <c r="BH68" s="42">
        <f>$AJ$22*Data!AP560</f>
        <v>1415380500</v>
      </c>
      <c r="BI68" s="42">
        <v>0</v>
      </c>
      <c r="BJ68" s="42">
        <v>0</v>
      </c>
      <c r="BK68" s="42">
        <v>0</v>
      </c>
      <c r="BL68" s="42">
        <f>$AJ$26*Data!AT560</f>
        <v>54389.999999998829</v>
      </c>
      <c r="BM68" s="42">
        <f>$AJ$27*Data!AU560</f>
        <v>986039.99999998114</v>
      </c>
      <c r="BN68" s="42">
        <f>$AJ$28*Data!AV560</f>
        <v>-10546416.999999963</v>
      </c>
      <c r="BO68" s="42">
        <f>$AJ$29*Data!AW560</f>
        <v>-2518743.0000001253</v>
      </c>
      <c r="BP68" s="42">
        <f>$AJ$30*Data!AX560</f>
        <v>-1555535.999999993</v>
      </c>
    </row>
    <row r="69" spans="1:68">
      <c r="A69" s="6">
        <v>68</v>
      </c>
      <c r="B69" s="6">
        <f>Data!$D$504*Data!D72/Data!D71</f>
        <v>629.52980302808703</v>
      </c>
      <c r="C69" s="6">
        <f>Data!$F$504*Data!F72/Data!F71</f>
        <v>841.28891389901344</v>
      </c>
      <c r="D69" s="6">
        <f>Data!$H$504*Data!H72/Data!H71</f>
        <v>780.87525127816525</v>
      </c>
      <c r="E69" s="6">
        <f>Data!$J$504*Data!J72/Data!J71</f>
        <v>693.54486863748252</v>
      </c>
      <c r="F69" s="6">
        <f>Data!$L$504*Data!L72/Data!L71</f>
        <v>467.98587017031792</v>
      </c>
      <c r="G69" s="6">
        <f>Data!$N$504*Data!N72/Data!N71</f>
        <v>298.44319861947827</v>
      </c>
      <c r="H69" s="6">
        <f>Data!$P$504*Data!P72/Data!P71</f>
        <v>584.87249510010179</v>
      </c>
      <c r="I69" s="6">
        <f>Data!$R$504*Data!R72/Data!R71</f>
        <v>752.0388914322217</v>
      </c>
      <c r="J69" s="6">
        <f>Data!$T$504*Data!T72/Data!T71</f>
        <v>1397.5865600373793</v>
      </c>
      <c r="K69" s="6">
        <f>Data!$V$504*Data!V72/Data!V71</f>
        <v>968.04641813173487</v>
      </c>
      <c r="L69" s="6">
        <f>Data!$X$504*Data!X72/Data!X71</f>
        <v>1629.2643312915864</v>
      </c>
      <c r="M69" s="6">
        <f>Data!$Z$504*Data!Z72/Data!Z71</f>
        <v>1109.8345134185774</v>
      </c>
      <c r="N69" s="6">
        <f>Data!$AB$504*Data!AB72/Data!AB71</f>
        <v>15180.027098427605</v>
      </c>
      <c r="O69" s="6">
        <f>Data!$AD$504*Data!AD72/Data!AD71</f>
        <v>22093.040535724645</v>
      </c>
      <c r="P69" s="6">
        <f>Data!$AF$504*Data!AF72/Data!AF71</f>
        <v>14612.539166545375</v>
      </c>
      <c r="Q69" s="6">
        <f>Data!$AH$504*Data!AH72/Data!AH71</f>
        <v>17308.15572268793</v>
      </c>
      <c r="R69" s="6">
        <f>Data!$AJ$504*Data!AJ72/Data!AJ71</f>
        <v>18769.160967201929</v>
      </c>
      <c r="S69" s="6">
        <f>Data!$AL$504*Data!AL72/Data!AL71</f>
        <v>26917.529081001594</v>
      </c>
      <c r="T69" s="6">
        <f>Data!$AN$504*Data!AN72/Data!AN71</f>
        <v>16361.553835961195</v>
      </c>
      <c r="U69" s="6">
        <f>Data!$AP$504*Data!AP72/Data!AP71</f>
        <v>2472.0470745666562</v>
      </c>
      <c r="V69" s="6">
        <f>Data!$AQ$504*Data!AQ72/Data!AQ71</f>
        <v>0.51106164688874189</v>
      </c>
      <c r="W69" s="6">
        <f>Data!$AR$504*Data!AR72/Data!AR71</f>
        <v>0.52391636308439749</v>
      </c>
      <c r="X69" s="6">
        <f>Data!$AS$504*Data!AS72/Data!AS71</f>
        <v>0.35637113846706825</v>
      </c>
      <c r="Y69" s="6">
        <f>Data!$AT$504*Data!AT72/Data!AT71</f>
        <v>0.57157125250250462</v>
      </c>
      <c r="Z69" s="6">
        <f>Data!$AU$504*Data!AU72/Data!AU71</f>
        <v>0.64245167103538714</v>
      </c>
      <c r="AA69" s="6">
        <f>Data!$AV$504*Data!AV72/Data!AV71</f>
        <v>0.49280380018388059</v>
      </c>
      <c r="AB69" s="6">
        <f>Data!$AW$504*Data!AW72/Data!AW71</f>
        <v>0.78169085520133219</v>
      </c>
      <c r="AC69" s="6">
        <f>Data!$AX$504*Data!AX72/Data!AX71</f>
        <v>0.65417779401022602</v>
      </c>
      <c r="AE69" s="42">
        <f>$AJ$3*B69+$AJ$4*Simulace!C69+$AJ$5*Simulace!D69+$AJ$6*Simulace!E69+$AJ$7*Simulace!F69+$AJ$8*Simulace!G69+$AJ$9*Simulace!H69+$AJ$10*Simulace!I69+$AJ$11*Simulace!J69+$AJ$12*Simulace!K69+$AJ$13*Simulace!L69+$AJ$14*Simulace!M69+$AJ$15*Simulace!N69+$AJ$16*Simulace!O69+$AJ$17*Simulace!P69+$AJ$18*Simulace!Q69+$AJ$19*Simulace!R69+$AJ$20*Simulace!S69+$AJ$21*Simulace!T69+$AJ$22*Simulace!U69+$AJ$23*Simulace!V69+$AJ$24*Simulace!W69+$AJ$25*Simulace!X69+$AJ$26*Simulace!Y69+$AJ$27*Simulace!Z69+$AJ$28*Simulace!AA69+$AJ$29*Simulace!AB69+$AJ$30*Simulace!AC69</f>
        <v>48412782695.04557</v>
      </c>
      <c r="AF69" s="42">
        <f>AE69-$AN$12</f>
        <v>309584426.96382141</v>
      </c>
      <c r="AG69" s="42">
        <f t="shared" si="2"/>
        <v>978991917.32372177</v>
      </c>
      <c r="AM69" s="26" t="s">
        <v>93</v>
      </c>
      <c r="AN69" s="41">
        <f t="shared" si="1"/>
        <v>47429676696.821045</v>
      </c>
      <c r="AO69" s="42">
        <f>$AJ$3*Data!D561</f>
        <v>2498711280</v>
      </c>
      <c r="AP69" s="42">
        <f>$AJ$4*Data!F561</f>
        <v>6084897630.000001</v>
      </c>
      <c r="AQ69" s="42">
        <f>$AJ$5*Data!H561</f>
        <v>1398238500</v>
      </c>
      <c r="AR69" s="42">
        <f>$AJ$6*Data!J561</f>
        <v>2580478692</v>
      </c>
      <c r="AS69" s="42">
        <f>$AJ$7*Data!L561</f>
        <v>656463129</v>
      </c>
      <c r="AT69" s="42">
        <f>$AJ$8*Data!N561</f>
        <v>513508012.49999994</v>
      </c>
      <c r="AU69" s="42">
        <f>$AJ$9*Data!P561</f>
        <v>2730136500</v>
      </c>
      <c r="AV69" s="42">
        <f>$AJ$10*Data!R561</f>
        <v>3296566000</v>
      </c>
      <c r="AW69" s="42">
        <f>$AJ$11*Data!T561</f>
        <v>1604982015</v>
      </c>
      <c r="AX69" s="42">
        <f>$AJ$12*Data!V561</f>
        <v>1912706250</v>
      </c>
      <c r="AY69" s="42">
        <f>$AJ$13*Data!X561</f>
        <v>1803648437.5</v>
      </c>
      <c r="AZ69" s="42">
        <f>$AJ$14*Data!Z561</f>
        <v>5100549999.999999</v>
      </c>
      <c r="BA69" s="42">
        <f>$AJ$15*Data!AB561</f>
        <v>1020116120.6600001</v>
      </c>
      <c r="BB69" s="42">
        <f>$AJ$16*Data!AD561</f>
        <v>2121611116.3110497</v>
      </c>
      <c r="BC69" s="42">
        <f>$AJ$17*Data!AF561</f>
        <v>709479256.85000002</v>
      </c>
      <c r="BD69" s="42">
        <f>$AJ$18*Data!AH561</f>
        <v>2588769655.5</v>
      </c>
      <c r="BE69" s="42">
        <f>$AJ$19*Data!AJ561</f>
        <v>2017992945</v>
      </c>
      <c r="BF69" s="42">
        <f>$AJ$20*Data!AL561</f>
        <v>3178530900.0000005</v>
      </c>
      <c r="BG69" s="42">
        <f>$AJ$21*Data!AN561</f>
        <v>4157199382.5</v>
      </c>
      <c r="BH69" s="42">
        <f>$AJ$22*Data!AP561</f>
        <v>1459294200</v>
      </c>
      <c r="BI69" s="42">
        <v>0</v>
      </c>
      <c r="BJ69" s="42">
        <v>0</v>
      </c>
      <c r="BK69" s="42">
        <v>0</v>
      </c>
      <c r="BL69" s="42">
        <f>$AJ$26*Data!AT561</f>
        <v>79589.999999999782</v>
      </c>
      <c r="BM69" s="42">
        <f>$AJ$27*Data!AU561</f>
        <v>1841400.0000000135</v>
      </c>
      <c r="BN69" s="42">
        <f>$AJ$28*Data!AV561</f>
        <v>-5612117.0000000224</v>
      </c>
      <c r="BO69" s="42">
        <f>$AJ$29*Data!AW561</f>
        <v>518936.9999999897</v>
      </c>
      <c r="BP69" s="42">
        <f>$AJ$30*Data!AX561</f>
        <v>-1031135.9999999992</v>
      </c>
    </row>
    <row r="70" spans="1:68">
      <c r="A70" s="6">
        <v>69</v>
      </c>
      <c r="B70" s="6">
        <f>Data!$D$504*Data!D73/Data!D72</f>
        <v>608.22594637137661</v>
      </c>
      <c r="C70" s="6">
        <f>Data!$F$504*Data!F73/Data!F72</f>
        <v>834.02564145268093</v>
      </c>
      <c r="D70" s="6">
        <f>Data!$H$504*Data!H73/Data!H72</f>
        <v>769.10293459050183</v>
      </c>
      <c r="E70" s="6">
        <f>Data!$J$504*Data!J73/Data!J72</f>
        <v>694.4625270785541</v>
      </c>
      <c r="F70" s="6">
        <f>Data!$L$504*Data!L73/Data!L72</f>
        <v>473.40884152922598</v>
      </c>
      <c r="G70" s="6">
        <f>Data!$N$504*Data!N73/Data!N72</f>
        <v>296.19101477856901</v>
      </c>
      <c r="H70" s="6">
        <f>Data!$P$504*Data!P73/Data!P72</f>
        <v>579.72407246486273</v>
      </c>
      <c r="I70" s="6">
        <f>Data!$R$504*Data!R73/Data!R72</f>
        <v>744.0589460964909</v>
      </c>
      <c r="J70" s="6">
        <f>Data!$T$504*Data!T73/Data!T72</f>
        <v>1410.8727570494084</v>
      </c>
      <c r="K70" s="6">
        <f>Data!$V$504*Data!V73/Data!V72</f>
        <v>967.20576389041787</v>
      </c>
      <c r="L70" s="6">
        <f>Data!$X$504*Data!X73/Data!X72</f>
        <v>1623.4808189510657</v>
      </c>
      <c r="M70" s="6">
        <f>Data!$Z$504*Data!Z73/Data!Z72</f>
        <v>1107.0721183761282</v>
      </c>
      <c r="N70" s="6">
        <f>Data!$AB$504*Data!AB73/Data!AB72</f>
        <v>15164.553684564207</v>
      </c>
      <c r="O70" s="6">
        <f>Data!$AD$504*Data!AD73/Data!AD72</f>
        <v>22068.245578509319</v>
      </c>
      <c r="P70" s="6">
        <f>Data!$AF$504*Data!AF73/Data!AF72</f>
        <v>14561.851014466218</v>
      </c>
      <c r="Q70" s="6">
        <f>Data!$AH$504*Data!AH73/Data!AH72</f>
        <v>17291.248121348755</v>
      </c>
      <c r="R70" s="6">
        <f>Data!$AJ$504*Data!AJ73/Data!AJ72</f>
        <v>18777.141297137212</v>
      </c>
      <c r="S70" s="6">
        <f>Data!$AL$504*Data!AL73/Data!AL72</f>
        <v>26770.695725916936</v>
      </c>
      <c r="T70" s="6">
        <f>Data!$AN$504*Data!AN73/Data!AN72</f>
        <v>16485.91547003109</v>
      </c>
      <c r="U70" s="6">
        <f>Data!$AP$504*Data!AP73/Data!AP72</f>
        <v>2373.3256499026793</v>
      </c>
      <c r="V70" s="6">
        <f>Data!$AQ$504*Data!AQ73/Data!AQ72</f>
        <v>0.49622720273738208</v>
      </c>
      <c r="W70" s="6">
        <f>Data!$AR$504*Data!AR73/Data!AR72</f>
        <v>0.50858346165691515</v>
      </c>
      <c r="X70" s="6">
        <f>Data!$AS$504*Data!AS73/Data!AS72</f>
        <v>0.33693944424715894</v>
      </c>
      <c r="Y70" s="6">
        <f>Data!$AT$504*Data!AT73/Data!AT72</f>
        <v>0.55431614070734792</v>
      </c>
      <c r="Z70" s="6">
        <f>Data!$AU$504*Data!AU73/Data!AU72</f>
        <v>0.62210066555740406</v>
      </c>
      <c r="AA70" s="6">
        <f>Data!$AV$504*Data!AV73/Data!AV72</f>
        <v>0.46234360137041525</v>
      </c>
      <c r="AB70" s="6">
        <f>Data!$AW$504*Data!AW73/Data!AW72</f>
        <v>0.75426456831887145</v>
      </c>
      <c r="AC70" s="6">
        <f>Data!$AX$504*Data!AX73/Data!AX72</f>
        <v>0.60621276799616608</v>
      </c>
      <c r="AE70" s="42">
        <f>$AJ$3*B70+$AJ$4*Simulace!C70+$AJ$5*Simulace!D70+$AJ$6*Simulace!E70+$AJ$7*Simulace!F70+$AJ$8*Simulace!G70+$AJ$9*Simulace!H70+$AJ$10*Simulace!I70+$AJ$11*Simulace!J70+$AJ$12*Simulace!K70+$AJ$13*Simulace!L70+$AJ$14*Simulace!M70+$AJ$15*Simulace!N70+$AJ$16*Simulace!O70+$AJ$17*Simulace!P70+$AJ$18*Simulace!Q70+$AJ$19*Simulace!R70+$AJ$20*Simulace!S70+$AJ$21*Simulace!T70+$AJ$22*Simulace!U70+$AJ$23*Simulace!V70+$AJ$24*Simulace!W70+$AJ$25*Simulace!X70+$AJ$26*Simulace!Y70+$AJ$27*Simulace!Z70+$AJ$28*Simulace!AA70+$AJ$29*Simulace!AB70+$AJ$30*Simulace!AC70</f>
        <v>48166807755.37587</v>
      </c>
      <c r="AF70" s="42">
        <f>AE70-$AN$12</f>
        <v>63609487.294120789</v>
      </c>
      <c r="AG70" s="42">
        <f t="shared" si="2"/>
        <v>201150860.64496255</v>
      </c>
      <c r="AM70" s="26" t="s">
        <v>94</v>
      </c>
      <c r="AN70" s="41">
        <f t="shared" si="1"/>
        <v>48419519114.333199</v>
      </c>
      <c r="AO70" s="42">
        <f>$AJ$3*Data!D562</f>
        <v>2517081280</v>
      </c>
      <c r="AP70" s="42">
        <f>$AJ$4*Data!F562</f>
        <v>6210869840</v>
      </c>
      <c r="AQ70" s="42">
        <f>$AJ$5*Data!H562</f>
        <v>1455263199.9999998</v>
      </c>
      <c r="AR70" s="42">
        <f>$AJ$6*Data!J562</f>
        <v>2599398383.9999995</v>
      </c>
      <c r="AS70" s="42">
        <f>$AJ$7*Data!L562</f>
        <v>643379520</v>
      </c>
      <c r="AT70" s="42">
        <f>$AJ$8*Data!N562</f>
        <v>524559900</v>
      </c>
      <c r="AU70" s="42">
        <f>$AJ$9*Data!P562</f>
        <v>2734013587.5</v>
      </c>
      <c r="AV70" s="42">
        <f>$AJ$10*Data!R562</f>
        <v>3478113599.9999995</v>
      </c>
      <c r="AW70" s="42">
        <f>$AJ$11*Data!T562</f>
        <v>1627926300.0000002</v>
      </c>
      <c r="AX70" s="42">
        <f>$AJ$12*Data!V562</f>
        <v>1938685125</v>
      </c>
      <c r="AY70" s="42">
        <f>$AJ$13*Data!X562</f>
        <v>1816035000</v>
      </c>
      <c r="AZ70" s="42">
        <f>$AJ$14*Data!Z562</f>
        <v>5258370000</v>
      </c>
      <c r="BA70" s="42">
        <f>$AJ$15*Data!AB562</f>
        <v>1034023232.6736</v>
      </c>
      <c r="BB70" s="42">
        <f>$AJ$16*Data!AD562</f>
        <v>2220599446.5096002</v>
      </c>
      <c r="BC70" s="42">
        <f>$AJ$17*Data!AF562</f>
        <v>716350726.64999998</v>
      </c>
      <c r="BD70" s="42">
        <f>$AJ$18*Data!AH562</f>
        <v>2657608912</v>
      </c>
      <c r="BE70" s="42">
        <f>$AJ$19*Data!AJ562</f>
        <v>2051074560.0000002</v>
      </c>
      <c r="BF70" s="42">
        <f>$AJ$20*Data!AL562</f>
        <v>3228991200.0000005</v>
      </c>
      <c r="BG70" s="42">
        <f>$AJ$21*Data!AN562</f>
        <v>4202677170</v>
      </c>
      <c r="BH70" s="42">
        <f>$AJ$22*Data!AP562</f>
        <v>1476062406</v>
      </c>
      <c r="BI70" s="42">
        <v>0</v>
      </c>
      <c r="BJ70" s="42">
        <v>0</v>
      </c>
      <c r="BK70" s="42">
        <v>0</v>
      </c>
      <c r="BL70" s="42">
        <f>$AJ$26*Data!AT562</f>
        <v>241464.99999999927</v>
      </c>
      <c r="BM70" s="42">
        <f>$AJ$27*Data!AU562</f>
        <v>7335899.9999999963</v>
      </c>
      <c r="BN70" s="42">
        <f>$AJ$28*Data!AV562</f>
        <v>1140083.0000000186</v>
      </c>
      <c r="BO70" s="42">
        <f>$AJ$29*Data!AW562</f>
        <v>20031811.999999929</v>
      </c>
      <c r="BP70" s="42">
        <f>$AJ$30*Data!AX562</f>
        <v>-313535.99999999488</v>
      </c>
    </row>
    <row r="71" spans="1:68">
      <c r="A71" s="6">
        <v>70</v>
      </c>
      <c r="B71" s="6">
        <f>Data!$D$504*Data!D74/Data!D73</f>
        <v>615.04652305308957</v>
      </c>
      <c r="C71" s="6">
        <f>Data!$F$504*Data!F74/Data!F73</f>
        <v>845.67079333114145</v>
      </c>
      <c r="D71" s="6">
        <f>Data!$H$504*Data!H74/Data!H73</f>
        <v>776.37940887049376</v>
      </c>
      <c r="E71" s="6">
        <f>Data!$J$504*Data!J74/Data!J73</f>
        <v>685.22067555701835</v>
      </c>
      <c r="F71" s="6">
        <f>Data!$L$504*Data!L74/Data!L73</f>
        <v>468.78559214358756</v>
      </c>
      <c r="G71" s="6">
        <f>Data!$N$504*Data!N74/Data!N73</f>
        <v>297.43144768431887</v>
      </c>
      <c r="H71" s="6">
        <f>Data!$P$504*Data!P74/Data!P73</f>
        <v>572.36216472543811</v>
      </c>
      <c r="I71" s="6">
        <f>Data!$R$504*Data!R74/Data!R73</f>
        <v>735.41971956293571</v>
      </c>
      <c r="J71" s="6">
        <f>Data!$T$504*Data!T74/Data!T73</f>
        <v>1399.1893665754051</v>
      </c>
      <c r="K71" s="6">
        <f>Data!$V$504*Data!V74/Data!V73</f>
        <v>963.02136490522014</v>
      </c>
      <c r="L71" s="6">
        <f>Data!$X$504*Data!X74/Data!X73</f>
        <v>1616.1066827158804</v>
      </c>
      <c r="M71" s="6">
        <f>Data!$Z$504*Data!Z74/Data!Z73</f>
        <v>1092.4809622227888</v>
      </c>
      <c r="N71" s="6">
        <f>Data!$AB$504*Data!AB74/Data!AB73</f>
        <v>15144.702591367159</v>
      </c>
      <c r="O71" s="6">
        <f>Data!$AD$504*Data!AD74/Data!AD73</f>
        <v>22033.192027645706</v>
      </c>
      <c r="P71" s="6">
        <f>Data!$AF$504*Data!AF74/Data!AF73</f>
        <v>14610.38520690314</v>
      </c>
      <c r="Q71" s="6">
        <f>Data!$AH$504*Data!AH74/Data!AH73</f>
        <v>17303.328239960483</v>
      </c>
      <c r="R71" s="6">
        <f>Data!$AJ$504*Data!AJ74/Data!AJ73</f>
        <v>18759.148688112156</v>
      </c>
      <c r="S71" s="6">
        <f>Data!$AL$504*Data!AL74/Data!AL73</f>
        <v>26940.719549470912</v>
      </c>
      <c r="T71" s="6">
        <f>Data!$AN$504*Data!AN74/Data!AN73</f>
        <v>16439.567573935503</v>
      </c>
      <c r="U71" s="6">
        <f>Data!$AP$504*Data!AP74/Data!AP73</f>
        <v>2377.1393172547373</v>
      </c>
      <c r="V71" s="6">
        <f>Data!$AQ$504*Data!AQ74/Data!AQ73</f>
        <v>0.50086189199540354</v>
      </c>
      <c r="W71" s="6">
        <f>Data!$AR$504*Data!AR74/Data!AR73</f>
        <v>0.5133670743482468</v>
      </c>
      <c r="X71" s="6">
        <f>Data!$AS$504*Data!AS74/Data!AS73</f>
        <v>0.33593064291678326</v>
      </c>
      <c r="Y71" s="6">
        <f>Data!$AT$504*Data!AT74/Data!AT73</f>
        <v>0.55966987175227711</v>
      </c>
      <c r="Z71" s="6">
        <f>Data!$AU$504*Data!AU74/Data!AU73</f>
        <v>0.62835863874345499</v>
      </c>
      <c r="AA71" s="6">
        <f>Data!$AV$504*Data!AV74/Data!AV73</f>
        <v>0.46060794575696701</v>
      </c>
      <c r="AB71" s="6">
        <f>Data!$AW$504*Data!AW74/Data!AW73</f>
        <v>0.76252392619010767</v>
      </c>
      <c r="AC71" s="6">
        <f>Data!$AX$504*Data!AX74/Data!AX73</f>
        <v>0.6030885554425236</v>
      </c>
      <c r="AE71" s="42">
        <f>$AJ$3*B71+$AJ$4*Simulace!C71+$AJ$5*Simulace!D71+$AJ$6*Simulace!E71+$AJ$7*Simulace!F71+$AJ$8*Simulace!G71+$AJ$9*Simulace!H71+$AJ$10*Simulace!I71+$AJ$11*Simulace!J71+$AJ$12*Simulace!K71+$AJ$13*Simulace!L71+$AJ$14*Simulace!M71+$AJ$15*Simulace!N71+$AJ$16*Simulace!O71+$AJ$17*Simulace!P71+$AJ$18*Simulace!Q71+$AJ$19*Simulace!R71+$AJ$20*Simulace!S71+$AJ$21*Simulace!T71+$AJ$22*Simulace!U71+$AJ$23*Simulace!V71+$AJ$24*Simulace!W71+$AJ$25*Simulace!X71+$AJ$26*Simulace!Y71+$AJ$27*Simulace!Z71+$AJ$28*Simulace!AA71+$AJ$29*Simulace!AB71+$AJ$30*Simulace!AC71</f>
        <v>48079663179.689934</v>
      </c>
      <c r="AF71" s="42">
        <f>AE71-$AN$12</f>
        <v>-23535088.391815186</v>
      </c>
      <c r="AG71" s="42">
        <f t="shared" si="2"/>
        <v>-74424484.251525313</v>
      </c>
      <c r="AM71" s="26" t="s">
        <v>95</v>
      </c>
      <c r="AN71" s="41">
        <f t="shared" si="1"/>
        <v>48552064050.086205</v>
      </c>
      <c r="AO71" s="42">
        <f>$AJ$3*Data!D563</f>
        <v>2551116660</v>
      </c>
      <c r="AP71" s="42">
        <f>$AJ$4*Data!F563</f>
        <v>6320288625</v>
      </c>
      <c r="AQ71" s="42">
        <f>$AJ$5*Data!H563</f>
        <v>1495482180.0000002</v>
      </c>
      <c r="AR71" s="42">
        <f>$AJ$6*Data!J563</f>
        <v>2671287894</v>
      </c>
      <c r="AS71" s="42">
        <f>$AJ$7*Data!L563</f>
        <v>654909013.5</v>
      </c>
      <c r="AT71" s="42">
        <f>$AJ$8*Data!N563</f>
        <v>529128712.5</v>
      </c>
      <c r="AU71" s="42">
        <f>$AJ$9*Data!P563</f>
        <v>2753014050</v>
      </c>
      <c r="AV71" s="42">
        <f>$AJ$10*Data!R563</f>
        <v>3467488700.0000005</v>
      </c>
      <c r="AW71" s="42">
        <f>$AJ$11*Data!T563</f>
        <v>1531177505.0000002</v>
      </c>
      <c r="AX71" s="42">
        <f>$AJ$12*Data!V563</f>
        <v>1937488750.0000002</v>
      </c>
      <c r="AY71" s="42">
        <f>$AJ$13*Data!X563</f>
        <v>1774890312.5</v>
      </c>
      <c r="AZ71" s="42">
        <f>$AJ$14*Data!Z563</f>
        <v>5237381250.000001</v>
      </c>
      <c r="BA71" s="42">
        <f>$AJ$15*Data!AB563</f>
        <v>1045917668.3255</v>
      </c>
      <c r="BB71" s="42">
        <f>$AJ$16*Data!AD563</f>
        <v>2191018089.2107</v>
      </c>
      <c r="BC71" s="42">
        <f>$AJ$17*Data!AF563</f>
        <v>723750771.05000007</v>
      </c>
      <c r="BD71" s="42">
        <f>$AJ$18*Data!AH563</f>
        <v>2654521222.5</v>
      </c>
      <c r="BE71" s="42">
        <f>$AJ$19*Data!AJ563</f>
        <v>2054774760.0000002</v>
      </c>
      <c r="BF71" s="42">
        <f>$AJ$20*Data!AL563</f>
        <v>3195957600.0000005</v>
      </c>
      <c r="BG71" s="42">
        <f>$AJ$21*Data!AN563</f>
        <v>4239183532.5</v>
      </c>
      <c r="BH71" s="42">
        <f>$AJ$22*Data!AP563</f>
        <v>1485691020</v>
      </c>
      <c r="BI71" s="42">
        <v>0</v>
      </c>
      <c r="BJ71" s="42">
        <v>0</v>
      </c>
      <c r="BK71" s="42">
        <v>0</v>
      </c>
      <c r="BL71" s="42">
        <f>$AJ$26*Data!AT563</f>
        <v>248639.99999999997</v>
      </c>
      <c r="BM71" s="42">
        <f>$AJ$27*Data!AU563</f>
        <v>7579440.0000000196</v>
      </c>
      <c r="BN71" s="42">
        <f>$AJ$28*Data!AV563</f>
        <v>8411683.0000000484</v>
      </c>
      <c r="BO71" s="42">
        <f>$AJ$29*Data!AW563</f>
        <v>20896707.000000011</v>
      </c>
      <c r="BP71" s="42">
        <f>$AJ$30*Data!AX563</f>
        <v>459264.00000000827</v>
      </c>
    </row>
    <row r="72" spans="1:68">
      <c r="A72" s="6">
        <v>71</v>
      </c>
      <c r="B72" s="6">
        <f>Data!$D$504*Data!D75/Data!D74</f>
        <v>609.10587368634117</v>
      </c>
      <c r="C72" s="6">
        <f>Data!$F$504*Data!F75/Data!F74</f>
        <v>849.19987481068097</v>
      </c>
      <c r="D72" s="6">
        <f>Data!$H$504*Data!H75/Data!H74</f>
        <v>790.61761013454088</v>
      </c>
      <c r="E72" s="6">
        <f>Data!$J$504*Data!J75/Data!J74</f>
        <v>696.48391572997775</v>
      </c>
      <c r="F72" s="6">
        <f>Data!$L$504*Data!L75/Data!L74</f>
        <v>470.39106947237906</v>
      </c>
      <c r="G72" s="6">
        <f>Data!$N$504*Data!N75/Data!N74</f>
        <v>299.85964102325858</v>
      </c>
      <c r="H72" s="6">
        <f>Data!$P$504*Data!P75/Data!P74</f>
        <v>577.47453894018224</v>
      </c>
      <c r="I72" s="6">
        <f>Data!$R$504*Data!R75/Data!R74</f>
        <v>751.73279612324109</v>
      </c>
      <c r="J72" s="6">
        <f>Data!$T$504*Data!T75/Data!T74</f>
        <v>1425.2496911948513</v>
      </c>
      <c r="K72" s="6">
        <f>Data!$V$504*Data!V75/Data!V74</f>
        <v>983.66814340114092</v>
      </c>
      <c r="L72" s="6">
        <f>Data!$X$504*Data!X75/Data!X74</f>
        <v>1631.360870632677</v>
      </c>
      <c r="M72" s="6">
        <f>Data!$Z$504*Data!Z75/Data!Z74</f>
        <v>1116.7786882100309</v>
      </c>
      <c r="N72" s="6">
        <f>Data!$AB$504*Data!AB75/Data!AB74</f>
        <v>15184.606013844619</v>
      </c>
      <c r="O72" s="6">
        <f>Data!$AD$504*Data!AD75/Data!AD74</f>
        <v>22104.579626597919</v>
      </c>
      <c r="P72" s="6">
        <f>Data!$AF$504*Data!AF75/Data!AF74</f>
        <v>14615.448616377642</v>
      </c>
      <c r="Q72" s="6">
        <f>Data!$AH$504*Data!AH75/Data!AH74</f>
        <v>17380.86872979191</v>
      </c>
      <c r="R72" s="6">
        <f>Data!$AJ$504*Data!AJ75/Data!AJ74</f>
        <v>18858.824672951527</v>
      </c>
      <c r="S72" s="6">
        <f>Data!$AL$504*Data!AL75/Data!AL74</f>
        <v>27004.689727710367</v>
      </c>
      <c r="T72" s="6">
        <f>Data!$AN$504*Data!AN75/Data!AN74</f>
        <v>16524.430687978984</v>
      </c>
      <c r="U72" s="6">
        <f>Data!$AP$504*Data!AP75/Data!AP74</f>
        <v>2364.9403621162355</v>
      </c>
      <c r="V72" s="6">
        <f>Data!$AQ$504*Data!AQ75/Data!AQ74</f>
        <v>0.53826469344608852</v>
      </c>
      <c r="W72" s="6">
        <f>Data!$AR$504*Data!AR75/Data!AR74</f>
        <v>0.55204448517161064</v>
      </c>
      <c r="X72" s="6">
        <f>Data!$AS$504*Data!AS75/Data!AS74</f>
        <v>0.3596322831583037</v>
      </c>
      <c r="Y72" s="6">
        <f>Data!$AT$504*Data!AT75/Data!AT74</f>
        <v>0.60327363454783556</v>
      </c>
      <c r="Z72" s="6">
        <f>Data!$AU$504*Data!AU75/Data!AU74</f>
        <v>0.67993385284523356</v>
      </c>
      <c r="AA72" s="6">
        <f>Data!$AV$504*Data!AV75/Data!AV74</f>
        <v>0.49805684257602822</v>
      </c>
      <c r="AB72" s="6">
        <f>Data!$AW$504*Data!AW75/Data!AW74</f>
        <v>0.8324910737386817</v>
      </c>
      <c r="AC72" s="6">
        <f>Data!$AX$504*Data!AX75/Data!AX74</f>
        <v>0.66281454742841428</v>
      </c>
      <c r="AE72" s="42">
        <f>$AJ$3*B72+$AJ$4*Simulace!C72+$AJ$5*Simulace!D72+$AJ$6*Simulace!E72+$AJ$7*Simulace!F72+$AJ$8*Simulace!G72+$AJ$9*Simulace!H72+$AJ$10*Simulace!I72+$AJ$11*Simulace!J72+$AJ$12*Simulace!K72+$AJ$13*Simulace!L72+$AJ$14*Simulace!M72+$AJ$15*Simulace!N72+$AJ$16*Simulace!O72+$AJ$17*Simulace!P72+$AJ$18*Simulace!Q72+$AJ$19*Simulace!R72+$AJ$20*Simulace!S72+$AJ$21*Simulace!T72+$AJ$22*Simulace!U72+$AJ$23*Simulace!V72+$AJ$24*Simulace!W72+$AJ$25*Simulace!X72+$AJ$26*Simulace!Y72+$AJ$27*Simulace!Z72+$AJ$28*Simulace!AA72+$AJ$29*Simulace!AB72+$AJ$30*Simulace!AC72</f>
        <v>48529660333.553978</v>
      </c>
      <c r="AF72" s="42">
        <f>AE72-$AN$12</f>
        <v>426462065.472229</v>
      </c>
      <c r="AG72" s="42">
        <f t="shared" si="2"/>
        <v>1348591462.5520947</v>
      </c>
      <c r="AM72" s="26" t="s">
        <v>96</v>
      </c>
      <c r="AN72" s="41">
        <f t="shared" si="1"/>
        <v>48480332199.640396</v>
      </c>
      <c r="AO72" s="42">
        <f>$AJ$3*Data!D564</f>
        <v>2562872400</v>
      </c>
      <c r="AP72" s="42">
        <f>$AJ$4*Data!F564</f>
        <v>6293912625</v>
      </c>
      <c r="AQ72" s="42">
        <f>$AJ$5*Data!H564</f>
        <v>1550072699.9999998</v>
      </c>
      <c r="AR72" s="42">
        <f>$AJ$6*Data!J564</f>
        <v>2694784950</v>
      </c>
      <c r="AS72" s="42">
        <f>$AJ$7*Data!L564</f>
        <v>667982700</v>
      </c>
      <c r="AT72" s="42">
        <f>$AJ$8*Data!N564</f>
        <v>546294375</v>
      </c>
      <c r="AU72" s="42">
        <f>$AJ$9*Data!P564</f>
        <v>2740007700.0000005</v>
      </c>
      <c r="AV72" s="42">
        <f>$AJ$10*Data!R564</f>
        <v>3497190000</v>
      </c>
      <c r="AW72" s="42">
        <f>$AJ$11*Data!T564</f>
        <v>1571837800</v>
      </c>
      <c r="AX72" s="42">
        <f>$AJ$12*Data!V564</f>
        <v>1942431499.9999998</v>
      </c>
      <c r="AY72" s="42">
        <f>$AJ$13*Data!X564</f>
        <v>1752322625</v>
      </c>
      <c r="AZ72" s="42">
        <f>$AJ$14*Data!Z564</f>
        <v>5163099500.000001</v>
      </c>
      <c r="BA72" s="42">
        <f>$AJ$15*Data!AB564</f>
        <v>1034756179.9283999</v>
      </c>
      <c r="BB72" s="42">
        <f>$AJ$16*Data!AD564</f>
        <v>2220311960.4119997</v>
      </c>
      <c r="BC72" s="42">
        <f>$AJ$17*Data!AF564</f>
        <v>716482870.29999995</v>
      </c>
      <c r="BD72" s="42">
        <f>$AJ$18*Data!AH564</f>
        <v>2628147060</v>
      </c>
      <c r="BE72" s="42">
        <f>$AJ$19*Data!AJ564</f>
        <v>2020387050</v>
      </c>
      <c r="BF72" s="42">
        <f>$AJ$20*Data!AL564</f>
        <v>3139438500</v>
      </c>
      <c r="BG72" s="42">
        <f>$AJ$21*Data!AN564</f>
        <v>4214786399.9999995</v>
      </c>
      <c r="BH72" s="42">
        <f>$AJ$22*Data!AP564</f>
        <v>1500538500.0000002</v>
      </c>
      <c r="BI72" s="42">
        <v>0</v>
      </c>
      <c r="BJ72" s="42">
        <v>0</v>
      </c>
      <c r="BK72" s="42">
        <v>0</v>
      </c>
      <c r="BL72" s="42">
        <f>$AJ$26*Data!AT564</f>
        <v>203489.99999999951</v>
      </c>
      <c r="BM72" s="42">
        <f>$AJ$27*Data!AU564</f>
        <v>6046920.0000000037</v>
      </c>
      <c r="BN72" s="42">
        <f>$AJ$28*Data!AV564</f>
        <v>1269932.9999999928</v>
      </c>
      <c r="BO72" s="42">
        <f>$AJ$29*Data!AW564</f>
        <v>15454196.999999955</v>
      </c>
      <c r="BP72" s="42">
        <f>$AJ$30*Data!AX564</f>
        <v>-299735.99999999761</v>
      </c>
    </row>
    <row r="73" spans="1:68">
      <c r="A73" s="6">
        <v>72</v>
      </c>
      <c r="B73" s="6">
        <f>Data!$D$504*Data!D76/Data!D75</f>
        <v>613.79560445945947</v>
      </c>
      <c r="C73" s="6">
        <f>Data!$F$504*Data!F76/Data!F75</f>
        <v>843.34249765857987</v>
      </c>
      <c r="D73" s="6">
        <f>Data!$H$504*Data!H76/Data!H75</f>
        <v>779.08392523924522</v>
      </c>
      <c r="E73" s="6">
        <f>Data!$J$504*Data!J76/Data!J75</f>
        <v>689.58895954661068</v>
      </c>
      <c r="F73" s="6">
        <f>Data!$L$504*Data!L76/Data!L75</f>
        <v>470.74711370531799</v>
      </c>
      <c r="G73" s="6">
        <f>Data!$N$504*Data!N76/Data!N75</f>
        <v>295.79658369059484</v>
      </c>
      <c r="H73" s="6">
        <f>Data!$P$504*Data!P76/Data!P75</f>
        <v>587.46641845735121</v>
      </c>
      <c r="I73" s="6">
        <f>Data!$R$504*Data!R76/Data!R75</f>
        <v>743.31433260012193</v>
      </c>
      <c r="J73" s="6">
        <f>Data!$T$504*Data!T76/Data!T75</f>
        <v>1415.1360692105613</v>
      </c>
      <c r="K73" s="6">
        <f>Data!$V$504*Data!V76/Data!V75</f>
        <v>946.16441439367338</v>
      </c>
      <c r="L73" s="6">
        <f>Data!$X$504*Data!X76/Data!X75</f>
        <v>1612.5202740611094</v>
      </c>
      <c r="M73" s="6">
        <f>Data!$Z$504*Data!Z76/Data!Z75</f>
        <v>1104.0888958984249</v>
      </c>
      <c r="N73" s="6">
        <f>Data!$AB$504*Data!AB76/Data!AB75</f>
        <v>15190.231399452163</v>
      </c>
      <c r="O73" s="6">
        <f>Data!$AD$504*Data!AD76/Data!AD75</f>
        <v>22102.317805556391</v>
      </c>
      <c r="P73" s="6">
        <f>Data!$AF$504*Data!AF76/Data!AF75</f>
        <v>14566.635625052648</v>
      </c>
      <c r="Q73" s="6">
        <f>Data!$AH$504*Data!AH76/Data!AH75</f>
        <v>17285.810857216762</v>
      </c>
      <c r="R73" s="6">
        <f>Data!$AJ$504*Data!AJ76/Data!AJ75</f>
        <v>18730.469432246373</v>
      </c>
      <c r="S73" s="6">
        <f>Data!$AL$504*Data!AL76/Data!AL75</f>
        <v>26838.269473506538</v>
      </c>
      <c r="T73" s="6">
        <f>Data!$AN$504*Data!AN76/Data!AN75</f>
        <v>16661.564296883065</v>
      </c>
      <c r="U73" s="6">
        <f>Data!$AP$504*Data!AP76/Data!AP75</f>
        <v>2498.2424730015878</v>
      </c>
      <c r="V73" s="6">
        <f>Data!$AQ$504*Data!AQ76/Data!AQ75</f>
        <v>0.49036233138203056</v>
      </c>
      <c r="W73" s="6">
        <f>Data!$AR$504*Data!AR76/Data!AR75</f>
        <v>0.50251219120949708</v>
      </c>
      <c r="X73" s="6">
        <f>Data!$AS$504*Data!AS76/Data!AS75</f>
        <v>0.33701574638233001</v>
      </c>
      <c r="Y73" s="6">
        <f>Data!$AT$504*Data!AT76/Data!AT75</f>
        <v>0.5474432015365267</v>
      </c>
      <c r="Z73" s="6">
        <f>Data!$AU$504*Data!AU76/Data!AU75</f>
        <v>0.6139173913043473</v>
      </c>
      <c r="AA73" s="6">
        <f>Data!$AV$504*Data!AV76/Data!AV75</f>
        <v>0.46222996508075026</v>
      </c>
      <c r="AB73" s="6">
        <f>Data!$AW$504*Data!AW76/Data!AW75</f>
        <v>0.74299734321903055</v>
      </c>
      <c r="AC73" s="6">
        <f>Data!$AX$504*Data!AX76/Data!AX75</f>
        <v>0.60543686915271888</v>
      </c>
      <c r="AE73" s="42">
        <f>$AJ$3*B73+$AJ$4*Simulace!C73+$AJ$5*Simulace!D73+$AJ$6*Simulace!E73+$AJ$7*Simulace!F73+$AJ$8*Simulace!G73+$AJ$9*Simulace!H73+$AJ$10*Simulace!I73+$AJ$11*Simulace!J73+$AJ$12*Simulace!K73+$AJ$13*Simulace!L73+$AJ$14*Simulace!M73+$AJ$15*Simulace!N73+$AJ$16*Simulace!O73+$AJ$17*Simulace!P73+$AJ$18*Simulace!Q73+$AJ$19*Simulace!R73+$AJ$20*Simulace!S73+$AJ$21*Simulace!T73+$AJ$22*Simulace!U73+$AJ$23*Simulace!V73+$AJ$24*Simulace!W73+$AJ$25*Simulace!X73+$AJ$26*Simulace!Y73+$AJ$27*Simulace!Z73+$AJ$28*Simulace!AA73+$AJ$29*Simulace!AB73+$AJ$30*Simulace!AC73</f>
        <v>48298017544.276215</v>
      </c>
      <c r="AF73" s="42">
        <f>AE73-$AN$12</f>
        <v>194819276.19446564</v>
      </c>
      <c r="AG73" s="42">
        <f t="shared" si="2"/>
        <v>616072644.87993205</v>
      </c>
      <c r="AM73" s="26" t="s">
        <v>97</v>
      </c>
      <c r="AN73" s="41">
        <f t="shared" si="1"/>
        <v>49032458743.256393</v>
      </c>
      <c r="AO73" s="42">
        <f>$AJ$3*Data!D565</f>
        <v>2282060639.9999995</v>
      </c>
      <c r="AP73" s="42">
        <f>$AJ$4*Data!F565</f>
        <v>6511628200</v>
      </c>
      <c r="AQ73" s="42">
        <f>$AJ$5*Data!H565</f>
        <v>1548187559.9999998</v>
      </c>
      <c r="AR73" s="42">
        <f>$AJ$6*Data!J565</f>
        <v>2676347255.9999995</v>
      </c>
      <c r="AS73" s="42">
        <f>$AJ$7*Data!L565</f>
        <v>676285287.99999988</v>
      </c>
      <c r="AT73" s="42">
        <f>$AJ$8*Data!N565</f>
        <v>555870699.99999988</v>
      </c>
      <c r="AU73" s="42">
        <f>$AJ$9*Data!P565</f>
        <v>2868272010</v>
      </c>
      <c r="AV73" s="42">
        <f>$AJ$10*Data!R565</f>
        <v>3608975099.9999995</v>
      </c>
      <c r="AW73" s="42">
        <f>$AJ$11*Data!T565</f>
        <v>1575645097</v>
      </c>
      <c r="AX73" s="42">
        <f>$AJ$12*Data!V565</f>
        <v>1951778675</v>
      </c>
      <c r="AY73" s="42">
        <f>$AJ$13*Data!X565</f>
        <v>1712687499.9999998</v>
      </c>
      <c r="AZ73" s="42">
        <f>$AJ$14*Data!Z565</f>
        <v>5131211750</v>
      </c>
      <c r="BA73" s="42">
        <f>$AJ$15*Data!AB565</f>
        <v>1048738675.96573</v>
      </c>
      <c r="BB73" s="42">
        <f>$AJ$16*Data!AD565</f>
        <v>2259399936.1006598</v>
      </c>
      <c r="BC73" s="42">
        <f>$AJ$17*Data!AF565</f>
        <v>724226488.18999994</v>
      </c>
      <c r="BD73" s="42">
        <f>$AJ$18*Data!AH565</f>
        <v>2716836093.9999995</v>
      </c>
      <c r="BE73" s="42">
        <f>$AJ$19*Data!AJ565</f>
        <v>2079513319.9999998</v>
      </c>
      <c r="BF73" s="42">
        <f>$AJ$20*Data!AL565</f>
        <v>3279533999.9999995</v>
      </c>
      <c r="BG73" s="42">
        <f>$AJ$21*Data!AN565</f>
        <v>4284896804.9999995</v>
      </c>
      <c r="BH73" s="42">
        <f>$AJ$22*Data!AP565</f>
        <v>1477788984</v>
      </c>
      <c r="BI73" s="42">
        <v>0</v>
      </c>
      <c r="BJ73" s="42">
        <v>0</v>
      </c>
      <c r="BK73" s="42">
        <v>0</v>
      </c>
      <c r="BL73" s="42">
        <f>$AJ$26*Data!AT565</f>
        <v>405964.99999999889</v>
      </c>
      <c r="BM73" s="42">
        <f>$AJ$27*Data!AU565</f>
        <v>12919499.999999983</v>
      </c>
      <c r="BN73" s="42">
        <f>$AJ$28*Data!AV565</f>
        <v>8879142.9999999739</v>
      </c>
      <c r="BO73" s="42">
        <f>$AJ$29*Data!AW565</f>
        <v>39861111.999999881</v>
      </c>
      <c r="BP73" s="42">
        <f>$AJ$30*Data!AX565</f>
        <v>508944.00000000035</v>
      </c>
    </row>
    <row r="74" spans="1:68">
      <c r="A74" s="6">
        <v>73</v>
      </c>
      <c r="B74" s="6">
        <f>Data!$D$504*Data!D77/Data!D76</f>
        <v>608.31109907715427</v>
      </c>
      <c r="C74" s="6">
        <f>Data!$F$504*Data!F77/Data!F76</f>
        <v>835.7652695009491</v>
      </c>
      <c r="D74" s="6">
        <f>Data!$H$504*Data!H77/Data!H76</f>
        <v>777.33122313846059</v>
      </c>
      <c r="E74" s="6">
        <f>Data!$J$504*Data!J77/Data!J76</f>
        <v>686.27695396749482</v>
      </c>
      <c r="F74" s="6">
        <f>Data!$L$504*Data!L77/Data!L76</f>
        <v>466.04050630272013</v>
      </c>
      <c r="G74" s="6">
        <f>Data!$N$504*Data!N77/Data!N76</f>
        <v>296.59840704759728</v>
      </c>
      <c r="H74" s="6">
        <f>Data!$P$504*Data!P77/Data!P76</f>
        <v>567.107016794213</v>
      </c>
      <c r="I74" s="6">
        <f>Data!$R$504*Data!R77/Data!R76</f>
        <v>737.03208439581852</v>
      </c>
      <c r="J74" s="6">
        <f>Data!$T$504*Data!T77/Data!T76</f>
        <v>1422.3117032328748</v>
      </c>
      <c r="K74" s="6">
        <f>Data!$V$504*Data!V77/Data!V76</f>
        <v>945.5504739474834</v>
      </c>
      <c r="L74" s="6">
        <f>Data!$X$504*Data!X77/Data!X76</f>
        <v>1615.4269653521335</v>
      </c>
      <c r="M74" s="6">
        <f>Data!$Z$504*Data!Z77/Data!Z76</f>
        <v>1111.8723893623066</v>
      </c>
      <c r="N74" s="6">
        <f>Data!$AB$504*Data!AB77/Data!AB76</f>
        <v>15147.170158635652</v>
      </c>
      <c r="O74" s="6">
        <f>Data!$AD$504*Data!AD77/Data!AD76</f>
        <v>22043.827555579337</v>
      </c>
      <c r="P74" s="6">
        <f>Data!$AF$504*Data!AF77/Data!AF76</f>
        <v>14577.349072391171</v>
      </c>
      <c r="Q74" s="6">
        <f>Data!$AH$504*Data!AH77/Data!AH76</f>
        <v>17272.105191556169</v>
      </c>
      <c r="R74" s="6">
        <f>Data!$AJ$504*Data!AJ77/Data!AJ76</f>
        <v>18717.556153827012</v>
      </c>
      <c r="S74" s="6">
        <f>Data!$AL$504*Data!AL77/Data!AL76</f>
        <v>26715.600872425948</v>
      </c>
      <c r="T74" s="6">
        <f>Data!$AN$504*Data!AN77/Data!AN76</f>
        <v>16417.753180329091</v>
      </c>
      <c r="U74" s="6">
        <f>Data!$AP$504*Data!AP77/Data!AP76</f>
        <v>2413.9273610274436</v>
      </c>
      <c r="V74" s="6">
        <f>Data!$AQ$504*Data!AQ77/Data!AQ76</f>
        <v>0.48387719628682996</v>
      </c>
      <c r="W74" s="6">
        <f>Data!$AR$504*Data!AR77/Data!AR76</f>
        <v>0.49579012555141044</v>
      </c>
      <c r="X74" s="6">
        <f>Data!$AS$504*Data!AS77/Data!AS76</f>
        <v>0.33739122737219218</v>
      </c>
      <c r="Y74" s="6">
        <f>Data!$AT$504*Data!AT77/Data!AT76</f>
        <v>0.53979548740262751</v>
      </c>
      <c r="Z74" s="6">
        <f>Data!$AU$504*Data!AU77/Data!AU76</f>
        <v>0.60473844731977966</v>
      </c>
      <c r="AA74" s="6">
        <f>Data!$AV$504*Data!AV77/Data!AV76</f>
        <v>0.46267080560018703</v>
      </c>
      <c r="AB74" s="6">
        <f>Data!$AW$504*Data!AW77/Data!AW76</f>
        <v>0.73012742602083303</v>
      </c>
      <c r="AC74" s="6">
        <f>Data!$AX$504*Data!AX77/Data!AX76</f>
        <v>0.60573587337162493</v>
      </c>
      <c r="AE74" s="42">
        <f>$AJ$3*B74+$AJ$4*Simulace!C74+$AJ$5*Simulace!D74+$AJ$6*Simulace!E74+$AJ$7*Simulace!F74+$AJ$8*Simulace!G74+$AJ$9*Simulace!H74+$AJ$10*Simulace!I74+$AJ$11*Simulace!J74+$AJ$12*Simulace!K74+$AJ$13*Simulace!L74+$AJ$14*Simulace!M74+$AJ$15*Simulace!N74+$AJ$16*Simulace!O74+$AJ$17*Simulace!P74+$AJ$18*Simulace!Q74+$AJ$19*Simulace!R74+$AJ$20*Simulace!S74+$AJ$21*Simulace!T74+$AJ$22*Simulace!U74+$AJ$23*Simulace!V74+$AJ$24*Simulace!W74+$AJ$25*Simulace!X74+$AJ$26*Simulace!Y74+$AJ$27*Simulace!Z74+$AJ$28*Simulace!AA74+$AJ$29*Simulace!AB74+$AJ$30*Simulace!AC74</f>
        <v>48023057908.751366</v>
      </c>
      <c r="AF74" s="42">
        <f>AE74-$AN$12</f>
        <v>-80140359.330383301</v>
      </c>
      <c r="AG74" s="42">
        <f t="shared" si="2"/>
        <v>-253426067.98833767</v>
      </c>
      <c r="AM74" s="26" t="s">
        <v>98</v>
      </c>
      <c r="AN74" s="41">
        <f t="shared" si="1"/>
        <v>48238032368.519371</v>
      </c>
      <c r="AO74" s="42">
        <f>$AJ$3*Data!D566</f>
        <v>2329482320</v>
      </c>
      <c r="AP74" s="42">
        <f>$AJ$4*Data!F566</f>
        <v>6433489440.000001</v>
      </c>
      <c r="AQ74" s="42">
        <f>$AJ$5*Data!H566</f>
        <v>1486583040.0000002</v>
      </c>
      <c r="AR74" s="42">
        <f>$AJ$6*Data!J566</f>
        <v>2768677208.0000005</v>
      </c>
      <c r="AS74" s="42">
        <f>$AJ$7*Data!L566</f>
        <v>677625732</v>
      </c>
      <c r="AT74" s="42">
        <f>$AJ$8*Data!N566</f>
        <v>519487950.00000006</v>
      </c>
      <c r="AU74" s="42">
        <f>$AJ$9*Data!P566</f>
        <v>2675398680</v>
      </c>
      <c r="AV74" s="42">
        <f>$AJ$10*Data!R566</f>
        <v>3204732000.0000005</v>
      </c>
      <c r="AW74" s="42">
        <f>$AJ$11*Data!T566</f>
        <v>1485448536</v>
      </c>
      <c r="AX74" s="42">
        <f>$AJ$12*Data!V566</f>
        <v>1819237950.0000002</v>
      </c>
      <c r="AY74" s="42">
        <f>$AJ$13*Data!X566</f>
        <v>1726687500.0000002</v>
      </c>
      <c r="AZ74" s="42">
        <f>$AJ$14*Data!Z566</f>
        <v>5033639400</v>
      </c>
      <c r="BA74" s="42">
        <f>$AJ$15*Data!AB566</f>
        <v>1049260021.9509302</v>
      </c>
      <c r="BB74" s="42">
        <f>$AJ$16*Data!AD566</f>
        <v>2226068226.6584396</v>
      </c>
      <c r="BC74" s="42">
        <f>$AJ$17*Data!AF566</f>
        <v>730146523.71000016</v>
      </c>
      <c r="BD74" s="42">
        <f>$AJ$18*Data!AH566</f>
        <v>2767044980.0000005</v>
      </c>
      <c r="BE74" s="42">
        <f>$AJ$19*Data!AJ566</f>
        <v>2107666720.0000002</v>
      </c>
      <c r="BF74" s="42">
        <f>$AJ$20*Data!AL566</f>
        <v>3408845400</v>
      </c>
      <c r="BG74" s="42">
        <f>$AJ$21*Data!AN566</f>
        <v>4316144445.000001</v>
      </c>
      <c r="BH74" s="42">
        <f>$AJ$22*Data!AP566</f>
        <v>1387030111.2000003</v>
      </c>
      <c r="BI74" s="42">
        <v>0</v>
      </c>
      <c r="BJ74" s="42">
        <v>0</v>
      </c>
      <c r="BK74" s="42">
        <v>0</v>
      </c>
      <c r="BL74" s="42">
        <f>$AJ$26*Data!AT566</f>
        <v>510965.00000000041</v>
      </c>
      <c r="BM74" s="42">
        <f>$AJ$27*Data!AU566</f>
        <v>16483500.000000034</v>
      </c>
      <c r="BN74" s="42">
        <f>$AJ$28*Data!AV566</f>
        <v>14696423.000000071</v>
      </c>
      <c r="BO74" s="42">
        <f>$AJ$29*Data!AW566</f>
        <v>52518112.00000006</v>
      </c>
      <c r="BP74" s="42">
        <f>$AJ$30*Data!AX566</f>
        <v>1127184.0000000107</v>
      </c>
    </row>
    <row r="75" spans="1:68">
      <c r="A75" s="6">
        <v>74</v>
      </c>
      <c r="B75" s="6">
        <f>Data!$D$504*Data!D78/Data!D77</f>
        <v>610.27678357240757</v>
      </c>
      <c r="C75" s="6">
        <f>Data!$F$504*Data!F78/Data!F77</f>
        <v>844.35020044846135</v>
      </c>
      <c r="D75" s="6">
        <f>Data!$H$504*Data!H78/Data!H77</f>
        <v>778.46810268405659</v>
      </c>
      <c r="E75" s="6">
        <f>Data!$J$504*Data!J78/Data!J77</f>
        <v>689.43049655883749</v>
      </c>
      <c r="F75" s="6">
        <f>Data!$L$504*Data!L78/Data!L77</f>
        <v>475.02292127506621</v>
      </c>
      <c r="G75" s="6">
        <f>Data!$N$504*Data!N78/Data!N77</f>
        <v>298.05616796799336</v>
      </c>
      <c r="H75" s="6">
        <f>Data!$P$504*Data!P78/Data!P77</f>
        <v>575.74428907289109</v>
      </c>
      <c r="I75" s="6">
        <f>Data!$R$504*Data!R78/Data!R77</f>
        <v>746.21517923252713</v>
      </c>
      <c r="J75" s="6">
        <f>Data!$T$504*Data!T78/Data!T77</f>
        <v>1417.682191181194</v>
      </c>
      <c r="K75" s="6">
        <f>Data!$V$504*Data!V78/Data!V77</f>
        <v>948.36418454493162</v>
      </c>
      <c r="L75" s="6">
        <f>Data!$X$504*Data!X78/Data!X77</f>
        <v>1614.0697948312784</v>
      </c>
      <c r="M75" s="6">
        <f>Data!$Z$504*Data!Z78/Data!Z77</f>
        <v>1104.9667309082934</v>
      </c>
      <c r="N75" s="6">
        <f>Data!$AB$504*Data!AB78/Data!AB77</f>
        <v>15215.058361310152</v>
      </c>
      <c r="O75" s="6">
        <f>Data!$AD$504*Data!AD78/Data!AD77</f>
        <v>22107.328705776366</v>
      </c>
      <c r="P75" s="6">
        <f>Data!$AF$504*Data!AF78/Data!AF77</f>
        <v>14611.389144283101</v>
      </c>
      <c r="Q75" s="6">
        <f>Data!$AH$504*Data!AH78/Data!AH77</f>
        <v>17417.531295465229</v>
      </c>
      <c r="R75" s="6">
        <f>Data!$AJ$504*Data!AJ78/Data!AJ77</f>
        <v>18899.106007404705</v>
      </c>
      <c r="S75" s="6">
        <f>Data!$AL$504*Data!AL78/Data!AL77</f>
        <v>27038.194314925942</v>
      </c>
      <c r="T75" s="6">
        <f>Data!$AN$504*Data!AN78/Data!AN77</f>
        <v>16564.792449716006</v>
      </c>
      <c r="U75" s="6">
        <f>Data!$AP$504*Data!AP78/Data!AP77</f>
        <v>2397.2798639321632</v>
      </c>
      <c r="V75" s="6">
        <f>Data!$AQ$504*Data!AQ78/Data!AQ77</f>
        <v>0.5531443067166314</v>
      </c>
      <c r="W75" s="6">
        <f>Data!$AR$504*Data!AR78/Data!AR77</f>
        <v>0.56746180429246984</v>
      </c>
      <c r="X75" s="6">
        <f>Data!$AS$504*Data!AS78/Data!AS77</f>
        <v>0.35301369109404118</v>
      </c>
      <c r="Y75" s="6">
        <f>Data!$AT$504*Data!AT78/Data!AT77</f>
        <v>0.62078881514443029</v>
      </c>
      <c r="Z75" s="6">
        <f>Data!$AU$504*Data!AU78/Data!AU77</f>
        <v>0.70091045073793168</v>
      </c>
      <c r="AA75" s="6">
        <f>Data!$AV$504*Data!AV78/Data!AV77</f>
        <v>0.48756521581866319</v>
      </c>
      <c r="AB75" s="6">
        <f>Data!$AW$504*Data!AW78/Data!AW77</f>
        <v>0.86177688152682619</v>
      </c>
      <c r="AC75" s="6">
        <f>Data!$AX$504*Data!AX78/Data!AX77</f>
        <v>0.64599470159249595</v>
      </c>
      <c r="AE75" s="42">
        <f>$AJ$3*B75+$AJ$4*Simulace!C75+$AJ$5*Simulace!D75+$AJ$6*Simulace!E75+$AJ$7*Simulace!F75+$AJ$8*Simulace!G75+$AJ$9*Simulace!H75+$AJ$10*Simulace!I75+$AJ$11*Simulace!J75+$AJ$12*Simulace!K75+$AJ$13*Simulace!L75+$AJ$14*Simulace!M75+$AJ$15*Simulace!N75+$AJ$16*Simulace!O75+$AJ$17*Simulace!P75+$AJ$18*Simulace!Q75+$AJ$19*Simulace!R75+$AJ$20*Simulace!S75+$AJ$21*Simulace!T75+$AJ$22*Simulace!U75+$AJ$23*Simulace!V75+$AJ$24*Simulace!W75+$AJ$25*Simulace!X75+$AJ$26*Simulace!Y75+$AJ$27*Simulace!Z75+$AJ$28*Simulace!AA75+$AJ$29*Simulace!AB75+$AJ$30*Simulace!AC75</f>
        <v>48272962074.349197</v>
      </c>
      <c r="AF75" s="42">
        <f>AE75-$AN$12</f>
        <v>169763806.26744843</v>
      </c>
      <c r="AG75" s="42">
        <f t="shared" si="2"/>
        <v>536840292.0647049</v>
      </c>
      <c r="AM75" s="26" t="s">
        <v>99</v>
      </c>
      <c r="AN75" s="41">
        <f t="shared" si="1"/>
        <v>48244576835.900093</v>
      </c>
      <c r="AO75" s="42">
        <f>$AJ$3*Data!D567</f>
        <v>2271443719.9999995</v>
      </c>
      <c r="AP75" s="42">
        <f>$AJ$4*Data!F567</f>
        <v>6355126050.000001</v>
      </c>
      <c r="AQ75" s="42">
        <f>$AJ$5*Data!H567</f>
        <v>1469952120</v>
      </c>
      <c r="AR75" s="42">
        <f>$AJ$6*Data!J567</f>
        <v>2823977156</v>
      </c>
      <c r="AS75" s="42">
        <f>$AJ$7*Data!L567</f>
        <v>678024711</v>
      </c>
      <c r="AT75" s="42">
        <f>$AJ$8*Data!N567</f>
        <v>522105674.99999994</v>
      </c>
      <c r="AU75" s="42">
        <f>$AJ$9*Data!P567</f>
        <v>2683275074.9999995</v>
      </c>
      <c r="AV75" s="42">
        <f>$AJ$10*Data!R567</f>
        <v>3316638000</v>
      </c>
      <c r="AW75" s="42">
        <f>$AJ$11*Data!T567</f>
        <v>1538241380</v>
      </c>
      <c r="AX75" s="42">
        <f>$AJ$12*Data!V567</f>
        <v>1938126124.9999998</v>
      </c>
      <c r="AY75" s="42">
        <f>$AJ$13*Data!X567</f>
        <v>1751360000</v>
      </c>
      <c r="AZ75" s="42">
        <f>$AJ$14*Data!Z567</f>
        <v>5007795000</v>
      </c>
      <c r="BA75" s="42">
        <f>$AJ$15*Data!AB567</f>
        <v>1033171773.99345</v>
      </c>
      <c r="BB75" s="42">
        <f>$AJ$16*Data!AD567</f>
        <v>2197422203.1066494</v>
      </c>
      <c r="BC75" s="42">
        <f>$AJ$17*Data!AF567</f>
        <v>742768742.29999995</v>
      </c>
      <c r="BD75" s="42">
        <f>$AJ$18*Data!AH567</f>
        <v>2725257352.9999995</v>
      </c>
      <c r="BE75" s="42">
        <f>$AJ$19*Data!AJ567</f>
        <v>2074375940</v>
      </c>
      <c r="BF75" s="42">
        <f>$AJ$20*Data!AL567</f>
        <v>3402207900</v>
      </c>
      <c r="BG75" s="42">
        <f>$AJ$21*Data!AN567</f>
        <v>4269956827.5000005</v>
      </c>
      <c r="BH75" s="42">
        <f>$AJ$22*Data!AP567</f>
        <v>1380181139.9999998</v>
      </c>
      <c r="BI75" s="42">
        <v>0</v>
      </c>
      <c r="BJ75" s="42">
        <v>0</v>
      </c>
      <c r="BK75" s="42">
        <v>0</v>
      </c>
      <c r="BL75" s="42">
        <f>$AJ$26*Data!AT567</f>
        <v>416814.99999999971</v>
      </c>
      <c r="BM75" s="42">
        <f>$AJ$27*Data!AU567</f>
        <v>13287780.000000011</v>
      </c>
      <c r="BN75" s="42">
        <f>$AJ$28*Data!AV567</f>
        <v>7892282.9999999665</v>
      </c>
      <c r="BO75" s="42">
        <f>$AJ$29*Data!AW567</f>
        <v>41169001.999999978</v>
      </c>
      <c r="BP75" s="42">
        <f>$AJ$30*Data!AX567</f>
        <v>404063.99999999965</v>
      </c>
    </row>
    <row r="76" spans="1:68">
      <c r="A76" s="6">
        <v>75</v>
      </c>
      <c r="B76" s="6">
        <f>Data!$D$504*Data!D79/Data!D78</f>
        <v>606.14517222501513</v>
      </c>
      <c r="C76" s="6">
        <f>Data!$F$504*Data!F79/Data!F78</f>
        <v>842.64444781597376</v>
      </c>
      <c r="D76" s="6">
        <f>Data!$H$504*Data!H79/Data!H78</f>
        <v>782.63158994914886</v>
      </c>
      <c r="E76" s="6">
        <f>Data!$J$504*Data!J79/Data!J78</f>
        <v>682.75661309174882</v>
      </c>
      <c r="F76" s="6">
        <f>Data!$L$504*Data!L79/Data!L78</f>
        <v>468.13160057166107</v>
      </c>
      <c r="G76" s="6">
        <f>Data!$N$504*Data!N79/Data!N78</f>
        <v>298.32999658164522</v>
      </c>
      <c r="H76" s="6">
        <f>Data!$P$504*Data!P79/Data!P78</f>
        <v>575.71313238378445</v>
      </c>
      <c r="I76" s="6">
        <f>Data!$R$504*Data!R79/Data!R78</f>
        <v>743.69914053782963</v>
      </c>
      <c r="J76" s="6">
        <f>Data!$T$504*Data!T79/Data!T78</f>
        <v>1430.1882586997835</v>
      </c>
      <c r="K76" s="6">
        <f>Data!$V$504*Data!V79/Data!V78</f>
        <v>952.2966156263102</v>
      </c>
      <c r="L76" s="6">
        <f>Data!$X$504*Data!X79/Data!X78</f>
        <v>1618.453391649188</v>
      </c>
      <c r="M76" s="6">
        <f>Data!$Z$504*Data!Z79/Data!Z78</f>
        <v>1108.8421292979458</v>
      </c>
      <c r="N76" s="6">
        <f>Data!$AB$504*Data!AB79/Data!AB78</f>
        <v>15164.390644209212</v>
      </c>
      <c r="O76" s="6">
        <f>Data!$AD$504*Data!AD79/Data!AD78</f>
        <v>22105.529816699789</v>
      </c>
      <c r="P76" s="6">
        <f>Data!$AF$504*Data!AF79/Data!AF78</f>
        <v>14633.38560436154</v>
      </c>
      <c r="Q76" s="6">
        <f>Data!$AH$504*Data!AH79/Data!AH78</f>
        <v>17262.615940435931</v>
      </c>
      <c r="R76" s="6">
        <f>Data!$AJ$504*Data!AJ79/Data!AJ78</f>
        <v>18732.965101497153</v>
      </c>
      <c r="S76" s="6">
        <f>Data!$AL$504*Data!AL79/Data!AL78</f>
        <v>26798.767153720633</v>
      </c>
      <c r="T76" s="6">
        <f>Data!$AN$504*Data!AN79/Data!AN78</f>
        <v>16450.780344770308</v>
      </c>
      <c r="U76" s="6">
        <f>Data!$AP$504*Data!AP79/Data!AP78</f>
        <v>2400.8892352023804</v>
      </c>
      <c r="V76" s="6">
        <f>Data!$AQ$504*Data!AQ79/Data!AQ78</f>
        <v>0.48653832230177019</v>
      </c>
      <c r="W76" s="6">
        <f>Data!$AR$504*Data!AR79/Data!AR78</f>
        <v>0.49854156729131377</v>
      </c>
      <c r="X76" s="6">
        <f>Data!$AS$504*Data!AS79/Data!AS78</f>
        <v>0.36832160679159315</v>
      </c>
      <c r="Y76" s="6">
        <f>Data!$AT$504*Data!AT79/Data!AT78</f>
        <v>0.54289575727676609</v>
      </c>
      <c r="Z76" s="6">
        <f>Data!$AU$504*Data!AU79/Data!AU78</f>
        <v>0.60840233939844146</v>
      </c>
      <c r="AA76" s="6">
        <f>Data!$AV$504*Data!AV79/Data!AV78</f>
        <v>0.51210246423849015</v>
      </c>
      <c r="AB76" s="6">
        <f>Data!$AW$504*Data!AW79/Data!AW78</f>
        <v>0.73508768898488386</v>
      </c>
      <c r="AC76" s="6">
        <f>Data!$AX$504*Data!AX79/Data!AX78</f>
        <v>0.68606767497034249</v>
      </c>
      <c r="AE76" s="42">
        <f>$AJ$3*B76+$AJ$4*Simulace!C76+$AJ$5*Simulace!D76+$AJ$6*Simulace!E76+$AJ$7*Simulace!F76+$AJ$8*Simulace!G76+$AJ$9*Simulace!H76+$AJ$10*Simulace!I76+$AJ$11*Simulace!J76+$AJ$12*Simulace!K76+$AJ$13*Simulace!L76+$AJ$14*Simulace!M76+$AJ$15*Simulace!N76+$AJ$16*Simulace!O76+$AJ$17*Simulace!P76+$AJ$18*Simulace!Q76+$AJ$19*Simulace!R76+$AJ$20*Simulace!S76+$AJ$21*Simulace!T76+$AJ$22*Simulace!U76+$AJ$23*Simulace!V76+$AJ$24*Simulace!W76+$AJ$25*Simulace!X76+$AJ$26*Simulace!Y76+$AJ$27*Simulace!Z76+$AJ$28*Simulace!AA76+$AJ$29*Simulace!AB76+$AJ$30*Simulace!AC76</f>
        <v>48168962102.050957</v>
      </c>
      <c r="AF76" s="42">
        <f>AE76-$AN$12</f>
        <v>65763833.969207764</v>
      </c>
      <c r="AG76" s="42">
        <f t="shared" si="2"/>
        <v>207963503.00784811</v>
      </c>
      <c r="AM76" s="26" t="s">
        <v>100</v>
      </c>
      <c r="AN76" s="41">
        <f t="shared" si="1"/>
        <v>48116903869.070251</v>
      </c>
      <c r="AO76" s="42">
        <f>$AJ$3*Data!D568</f>
        <v>2258617900</v>
      </c>
      <c r="AP76" s="42">
        <f>$AJ$4*Data!F568</f>
        <v>6412759430.000001</v>
      </c>
      <c r="AQ76" s="42">
        <f>$AJ$5*Data!H568</f>
        <v>1447475920</v>
      </c>
      <c r="AR76" s="42">
        <f>$AJ$6*Data!J568</f>
        <v>2792680968.0000005</v>
      </c>
      <c r="AS76" s="42">
        <f>$AJ$7*Data!L568</f>
        <v>671867350</v>
      </c>
      <c r="AT76" s="42">
        <f>$AJ$8*Data!N568</f>
        <v>519216637.50000006</v>
      </c>
      <c r="AU76" s="42">
        <f>$AJ$9*Data!P568</f>
        <v>2766076312.5</v>
      </c>
      <c r="AV76" s="42">
        <f>$AJ$10*Data!R568</f>
        <v>3360288500</v>
      </c>
      <c r="AW76" s="42">
        <f>$AJ$11*Data!T568</f>
        <v>1519129300</v>
      </c>
      <c r="AX76" s="42">
        <f>$AJ$12*Data!V568</f>
        <v>2025523749.9999998</v>
      </c>
      <c r="AY76" s="42">
        <f>$AJ$13*Data!X568</f>
        <v>1746152812.4999998</v>
      </c>
      <c r="AZ76" s="42">
        <f>$AJ$14*Data!Z568</f>
        <v>4865851249.999999</v>
      </c>
      <c r="BA76" s="42">
        <f>$AJ$15*Data!AB568</f>
        <v>1024697630.29175</v>
      </c>
      <c r="BB76" s="42">
        <f>$AJ$16*Data!AD568</f>
        <v>2176229633.7785001</v>
      </c>
      <c r="BC76" s="42">
        <f>$AJ$17*Data!AF568</f>
        <v>733540115.5</v>
      </c>
      <c r="BD76" s="42">
        <f>$AJ$18*Data!AH568</f>
        <v>2718918510</v>
      </c>
      <c r="BE76" s="42">
        <f>$AJ$19*Data!AJ568</f>
        <v>2048889095</v>
      </c>
      <c r="BF76" s="42">
        <f>$AJ$20*Data!AL568</f>
        <v>3400179750.0000005</v>
      </c>
      <c r="BG76" s="42">
        <f>$AJ$21*Data!AN568</f>
        <v>4256657460.0000005</v>
      </c>
      <c r="BH76" s="42">
        <f>$AJ$22*Data!AP568</f>
        <v>1331900100</v>
      </c>
      <c r="BI76" s="42">
        <v>0</v>
      </c>
      <c r="BJ76" s="42">
        <v>0</v>
      </c>
      <c r="BK76" s="42">
        <v>0</v>
      </c>
      <c r="BL76" s="42">
        <v>0</v>
      </c>
      <c r="BM76" s="42">
        <f>$AJ$27*Data!AU568</f>
        <v>10490040.000000032</v>
      </c>
      <c r="BN76" s="42">
        <f>$AJ$28*Data!AV568</f>
        <v>-937517.00000002934</v>
      </c>
      <c r="BO76" s="42">
        <f>$AJ$29*Data!AW568</f>
        <v>31233257.000000056</v>
      </c>
      <c r="BP76" s="42">
        <f>$AJ$30*Data!AX568</f>
        <v>-534336</v>
      </c>
    </row>
    <row r="77" spans="1:68">
      <c r="A77" s="6">
        <v>76</v>
      </c>
      <c r="B77" s="6">
        <f>Data!$D$504*Data!D80/Data!D79</f>
        <v>615.45728942496794</v>
      </c>
      <c r="C77" s="6">
        <f>Data!$F$504*Data!F80/Data!F79</f>
        <v>833.87703333869888</v>
      </c>
      <c r="D77" s="6">
        <f>Data!$H$504*Data!H80/Data!H79</f>
        <v>773.92403561425954</v>
      </c>
      <c r="E77" s="6">
        <f>Data!$J$504*Data!J80/Data!J79</f>
        <v>689.6654293348704</v>
      </c>
      <c r="F77" s="6">
        <f>Data!$L$504*Data!L80/Data!L79</f>
        <v>470.4700029367155</v>
      </c>
      <c r="G77" s="6">
        <f>Data!$N$504*Data!N80/Data!N79</f>
        <v>300.2831547202191</v>
      </c>
      <c r="H77" s="6">
        <f>Data!$P$504*Data!P80/Data!P79</f>
        <v>572.17174669958069</v>
      </c>
      <c r="I77" s="6">
        <f>Data!$R$504*Data!R80/Data!R79</f>
        <v>741.49101838649494</v>
      </c>
      <c r="J77" s="6">
        <f>Data!$T$504*Data!T80/Data!T79</f>
        <v>1403.6641381878985</v>
      </c>
      <c r="K77" s="6">
        <f>Data!$V$504*Data!V80/Data!V79</f>
        <v>947.21516202452585</v>
      </c>
      <c r="L77" s="6">
        <f>Data!$X$504*Data!X80/Data!X79</f>
        <v>1603.1555137137032</v>
      </c>
      <c r="M77" s="6">
        <f>Data!$Z$504*Data!Z80/Data!Z79</f>
        <v>1088.7698679521636</v>
      </c>
      <c r="N77" s="6">
        <f>Data!$AB$504*Data!AB80/Data!AB79</f>
        <v>15226.522009129871</v>
      </c>
      <c r="O77" s="6">
        <f>Data!$AD$504*Data!AD80/Data!AD79</f>
        <v>22149.290195175428</v>
      </c>
      <c r="P77" s="6">
        <f>Data!$AF$504*Data!AF80/Data!AF79</f>
        <v>14622.735827550267</v>
      </c>
      <c r="Q77" s="6">
        <f>Data!$AH$504*Data!AH80/Data!AH79</f>
        <v>17419.561470167744</v>
      </c>
      <c r="R77" s="6">
        <f>Data!$AJ$504*Data!AJ80/Data!AJ79</f>
        <v>18905.098145955722</v>
      </c>
      <c r="S77" s="6">
        <f>Data!$AL$504*Data!AL80/Data!AL79</f>
        <v>26976.558865745799</v>
      </c>
      <c r="T77" s="6">
        <f>Data!$AN$504*Data!AN80/Data!AN79</f>
        <v>16531.198163734673</v>
      </c>
      <c r="U77" s="6">
        <f>Data!$AP$504*Data!AP80/Data!AP79</f>
        <v>2432.6995471544319</v>
      </c>
      <c r="V77" s="6">
        <f>Data!$AQ$504*Data!AQ80/Data!AQ79</f>
        <v>0.54190259067357438</v>
      </c>
      <c r="W77" s="6">
        <f>Data!$AR$504*Data!AR80/Data!AR79</f>
        <v>0.55582582637123212</v>
      </c>
      <c r="X77" s="6">
        <f>Data!$AS$504*Data!AS80/Data!AS79</f>
        <v>0.37910687846397489</v>
      </c>
      <c r="Y77" s="6">
        <f>Data!$AT$504*Data!AT80/Data!AT79</f>
        <v>0.60762187664733913</v>
      </c>
      <c r="Z77" s="6">
        <f>Data!$AU$504*Data!AU80/Data!AU79</f>
        <v>0.68524193548387013</v>
      </c>
      <c r="AA77" s="6">
        <f>Data!$AV$504*Data!AV80/Data!AV79</f>
        <v>0.52908579415791945</v>
      </c>
      <c r="AB77" s="6">
        <f>Data!$AW$504*Data!AW80/Data!AW79</f>
        <v>0.84021941049604643</v>
      </c>
      <c r="AC77" s="6">
        <f>Data!$AX$504*Data!AX80/Data!AX79</f>
        <v>0.71298238976213624</v>
      </c>
      <c r="AE77" s="42">
        <f>$AJ$3*B77+$AJ$4*Simulace!C77+$AJ$5*Simulace!D77+$AJ$6*Simulace!E77+$AJ$7*Simulace!F77+$AJ$8*Simulace!G77+$AJ$9*Simulace!H77+$AJ$10*Simulace!I77+$AJ$11*Simulace!J77+$AJ$12*Simulace!K77+$AJ$13*Simulace!L77+$AJ$14*Simulace!M77+$AJ$15*Simulace!N77+$AJ$16*Simulace!O77+$AJ$17*Simulace!P77+$AJ$18*Simulace!Q77+$AJ$19*Simulace!R77+$AJ$20*Simulace!S77+$AJ$21*Simulace!T77+$AJ$22*Simulace!U77+$AJ$23*Simulace!V77+$AJ$24*Simulace!W77+$AJ$25*Simulace!X77+$AJ$26*Simulace!Y77+$AJ$27*Simulace!Z77+$AJ$28*Simulace!AA77+$AJ$29*Simulace!AB77+$AJ$30*Simulace!AC77</f>
        <v>48065705444.286682</v>
      </c>
      <c r="AF77" s="42">
        <f>AE77-$AN$12</f>
        <v>-37492823.795066833</v>
      </c>
      <c r="AG77" s="42">
        <f t="shared" si="2"/>
        <v>-118562719.10376929</v>
      </c>
      <c r="AM77" s="26" t="s">
        <v>101</v>
      </c>
      <c r="AN77" s="41">
        <f t="shared" ref="AN77:AN140" si="3">SUM(AO77:BP77)</f>
        <v>48073070183.953827</v>
      </c>
      <c r="AO77" s="42">
        <f>$AJ$3*Data!D569</f>
        <v>2179235519.9999995</v>
      </c>
      <c r="AP77" s="42">
        <f>$AJ$4*Data!F569</f>
        <v>6237786520.000001</v>
      </c>
      <c r="AQ77" s="42">
        <f>$AJ$5*Data!H569</f>
        <v>1462257600.0000002</v>
      </c>
      <c r="AR77" s="42">
        <f>$AJ$6*Data!J569</f>
        <v>2717990968</v>
      </c>
      <c r="AS77" s="42">
        <f>$AJ$7*Data!L569</f>
        <v>694631322</v>
      </c>
      <c r="AT77" s="42">
        <f>$AJ$8*Data!N569</f>
        <v>527709900</v>
      </c>
      <c r="AU77" s="42">
        <f>$AJ$9*Data!P569</f>
        <v>3109814550</v>
      </c>
      <c r="AV77" s="42">
        <f>$AJ$10*Data!R569</f>
        <v>3771252049.9999995</v>
      </c>
      <c r="AW77" s="42">
        <f>$AJ$11*Data!T569</f>
        <v>1546044012.5</v>
      </c>
      <c r="AX77" s="42">
        <f>$AJ$12*Data!V569</f>
        <v>2032597437.5000002</v>
      </c>
      <c r="AY77" s="42">
        <f>$AJ$13*Data!X569</f>
        <v>1795141375</v>
      </c>
      <c r="AZ77" s="42">
        <f>$AJ$14*Data!Z569</f>
        <v>4891991750</v>
      </c>
      <c r="BA77" s="42">
        <f>$AJ$15*Data!AB569</f>
        <v>1004767387.4967251</v>
      </c>
      <c r="BB77" s="42">
        <f>$AJ$16*Data!AD569</f>
        <v>2127072446.8070998</v>
      </c>
      <c r="BC77" s="42">
        <f>$AJ$17*Data!AF569</f>
        <v>718136451.64999998</v>
      </c>
      <c r="BD77" s="42">
        <f>$AJ$18*Data!AH569</f>
        <v>2631041672</v>
      </c>
      <c r="BE77" s="42">
        <f>$AJ$19*Data!AJ569</f>
        <v>1970903119.9999998</v>
      </c>
      <c r="BF77" s="42">
        <f>$AJ$20*Data!AL569</f>
        <v>3290079600</v>
      </c>
      <c r="BG77" s="42">
        <f>$AJ$21*Data!AN569</f>
        <v>3990990375</v>
      </c>
      <c r="BH77" s="42">
        <f>$AJ$22*Data!AP569</f>
        <v>1391177682</v>
      </c>
      <c r="BI77" s="42">
        <v>0</v>
      </c>
      <c r="BJ77" s="42">
        <v>0</v>
      </c>
      <c r="BK77" s="42">
        <v>0</v>
      </c>
      <c r="BL77" s="42">
        <v>0</v>
      </c>
      <c r="BM77" s="42">
        <f>$AJ$27*Data!AU569</f>
        <v>1372140.0000000098</v>
      </c>
      <c r="BN77" s="42">
        <f>$AJ$28*Data!AV569</f>
        <v>-15675492.000000004</v>
      </c>
      <c r="BO77" s="42">
        <f>$AJ$29*Data!AW569</f>
        <v>-1147568.0000000235</v>
      </c>
      <c r="BP77" s="42">
        <f>$AJ$30*Data!AX569</f>
        <v>-2100635.9999999972</v>
      </c>
    </row>
    <row r="78" spans="1:68">
      <c r="A78" s="6">
        <v>77</v>
      </c>
      <c r="B78" s="6">
        <f>Data!$D$504*Data!D81/Data!D80</f>
        <v>612.80453065900474</v>
      </c>
      <c r="C78" s="6">
        <f>Data!$F$504*Data!F81/Data!F80</f>
        <v>834.22457355284996</v>
      </c>
      <c r="D78" s="6">
        <f>Data!$H$504*Data!H81/Data!H80</f>
        <v>781.9716033727733</v>
      </c>
      <c r="E78" s="6">
        <f>Data!$J$504*Data!J81/Data!J80</f>
        <v>697.65837641708026</v>
      </c>
      <c r="F78" s="6">
        <f>Data!$L$504*Data!L81/Data!L80</f>
        <v>468.49514677188074</v>
      </c>
      <c r="G78" s="6">
        <f>Data!$N$504*Data!N81/Data!N80</f>
        <v>298.94751828040012</v>
      </c>
      <c r="H78" s="6">
        <f>Data!$P$504*Data!P81/Data!P80</f>
        <v>572.38998399698755</v>
      </c>
      <c r="I78" s="6">
        <f>Data!$R$504*Data!R81/Data!R80</f>
        <v>741.25915292777711</v>
      </c>
      <c r="J78" s="6">
        <f>Data!$T$504*Data!T81/Data!T80</f>
        <v>1388.3397262884594</v>
      </c>
      <c r="K78" s="6">
        <f>Data!$V$504*Data!V81/Data!V80</f>
        <v>935.92574512997533</v>
      </c>
      <c r="L78" s="6">
        <f>Data!$X$504*Data!X81/Data!X80</f>
        <v>1597.2398109008918</v>
      </c>
      <c r="M78" s="6">
        <f>Data!$Z$504*Data!Z81/Data!Z80</f>
        <v>1086.3539403750176</v>
      </c>
      <c r="N78" s="6">
        <f>Data!$AB$504*Data!AB81/Data!AB80</f>
        <v>15134.379954761447</v>
      </c>
      <c r="O78" s="6">
        <f>Data!$AD$504*Data!AD81/Data!AD80</f>
        <v>22018.230910651328</v>
      </c>
      <c r="P78" s="6">
        <f>Data!$AF$504*Data!AF81/Data!AF80</f>
        <v>14556.66540565172</v>
      </c>
      <c r="Q78" s="6">
        <f>Data!$AH$504*Data!AH81/Data!AH80</f>
        <v>17268.631793455814</v>
      </c>
      <c r="R78" s="6">
        <f>Data!$AJ$504*Data!AJ81/Data!AJ80</f>
        <v>18678.026193472466</v>
      </c>
      <c r="S78" s="6">
        <f>Data!$AL$504*Data!AL81/Data!AL80</f>
        <v>26725.829116457044</v>
      </c>
      <c r="T78" s="6">
        <f>Data!$AN$504*Data!AN81/Data!AN80</f>
        <v>16368.351488019145</v>
      </c>
      <c r="U78" s="6">
        <f>Data!$AP$504*Data!AP81/Data!AP80</f>
        <v>2438.4558369043029</v>
      </c>
      <c r="V78" s="6">
        <f>Data!$AQ$504*Data!AQ81/Data!AQ80</f>
        <v>0.47396877323420133</v>
      </c>
      <c r="W78" s="6">
        <f>Data!$AR$504*Data!AR81/Data!AR80</f>
        <v>0.48553143452587894</v>
      </c>
      <c r="X78" s="6">
        <f>Data!$AS$504*Data!AS81/Data!AS80</f>
        <v>0.33429919110212358</v>
      </c>
      <c r="Y78" s="6">
        <f>Data!$AT$504*Data!AT81/Data!AT80</f>
        <v>0.52817502336616817</v>
      </c>
      <c r="Z78" s="6">
        <f>Data!$AU$504*Data!AU81/Data!AU80</f>
        <v>0.59088737201365293</v>
      </c>
      <c r="AA78" s="6">
        <f>Data!$AV$504*Data!AV81/Data!AV80</f>
        <v>0.45807242897578421</v>
      </c>
      <c r="AB78" s="6">
        <f>Data!$AW$504*Data!AW81/Data!AW80</f>
        <v>0.71099996598061155</v>
      </c>
      <c r="AC78" s="6">
        <f>Data!$AX$504*Data!AX81/Data!AX80</f>
        <v>0.599152486187845</v>
      </c>
      <c r="AE78" s="42">
        <f>$AJ$3*B78+$AJ$4*Simulace!C78+$AJ$5*Simulace!D78+$AJ$6*Simulace!E78+$AJ$7*Simulace!F78+$AJ$8*Simulace!G78+$AJ$9*Simulace!H78+$AJ$10*Simulace!I78+$AJ$11*Simulace!J78+$AJ$12*Simulace!K78+$AJ$13*Simulace!L78+$AJ$14*Simulace!M78+$AJ$15*Simulace!N78+$AJ$16*Simulace!O78+$AJ$17*Simulace!P78+$AJ$18*Simulace!Q78+$AJ$19*Simulace!R78+$AJ$20*Simulace!S78+$AJ$21*Simulace!T78+$AJ$22*Simulace!U78+$AJ$23*Simulace!V78+$AJ$24*Simulace!W78+$AJ$25*Simulace!X78+$AJ$26*Simulace!Y78+$AJ$27*Simulace!Z78+$AJ$28*Simulace!AA78+$AJ$29*Simulace!AB78+$AJ$30*Simulace!AC78</f>
        <v>47911776492.325287</v>
      </c>
      <c r="AF78" s="42">
        <f>AE78-$AN$12</f>
        <v>-191421775.7564621</v>
      </c>
      <c r="AG78" s="42">
        <f t="shared" si="2"/>
        <v>-605328805.14442122</v>
      </c>
      <c r="AM78" s="26" t="s">
        <v>102</v>
      </c>
      <c r="AN78" s="41">
        <f t="shared" si="3"/>
        <v>48153035805.986755</v>
      </c>
      <c r="AO78" s="42">
        <f>$AJ$3*Data!D570</f>
        <v>2201420399.9999995</v>
      </c>
      <c r="AP78" s="42">
        <f>$AJ$4*Data!F570</f>
        <v>6178540724.999999</v>
      </c>
      <c r="AQ78" s="42">
        <f>$AJ$5*Data!H570</f>
        <v>1479520949.9999995</v>
      </c>
      <c r="AR78" s="42">
        <f>$AJ$6*Data!J570</f>
        <v>2686690709.9999995</v>
      </c>
      <c r="AS78" s="42">
        <f>$AJ$7*Data!L570</f>
        <v>712654897.49999988</v>
      </c>
      <c r="AT78" s="42">
        <f>$AJ$8*Data!N570</f>
        <v>536812124.99999994</v>
      </c>
      <c r="AU78" s="42">
        <f>$AJ$9*Data!P570</f>
        <v>3229788600</v>
      </c>
      <c r="AV78" s="42">
        <f>$AJ$10*Data!R570</f>
        <v>3704041400</v>
      </c>
      <c r="AW78" s="42">
        <f>$AJ$11*Data!T570</f>
        <v>1628709030</v>
      </c>
      <c r="AX78" s="42">
        <f>$AJ$12*Data!V570</f>
        <v>2076179249.9999998</v>
      </c>
      <c r="AY78" s="42">
        <f>$AJ$13*Data!X570</f>
        <v>1807890312.5</v>
      </c>
      <c r="AZ78" s="42">
        <f>$AJ$14*Data!Z570</f>
        <v>4848388000</v>
      </c>
      <c r="BA78" s="42">
        <f>$AJ$15*Data!AB570</f>
        <v>1008171320.4202</v>
      </c>
      <c r="BB78" s="42">
        <f>$AJ$16*Data!AD570</f>
        <v>2120104525.0165503</v>
      </c>
      <c r="BC78" s="42">
        <f>$AJ$17*Data!AF570</f>
        <v>718340024.29999995</v>
      </c>
      <c r="BD78" s="42">
        <f>$AJ$18*Data!AH570</f>
        <v>2633539440</v>
      </c>
      <c r="BE78" s="42">
        <f>$AJ$19*Data!AJ570</f>
        <v>1974133949.9999998</v>
      </c>
      <c r="BF78" s="42">
        <f>$AJ$20*Data!AL570</f>
        <v>3267978749.9999995</v>
      </c>
      <c r="BG78" s="42">
        <f>$AJ$21*Data!AN570</f>
        <v>3937031156.2499995</v>
      </c>
      <c r="BH78" s="42">
        <f>$AJ$22*Data!AP570</f>
        <v>1421869176</v>
      </c>
      <c r="BI78" s="42">
        <v>0</v>
      </c>
      <c r="BJ78" s="42">
        <v>0</v>
      </c>
      <c r="BK78" s="42">
        <v>0</v>
      </c>
      <c r="BL78" s="42">
        <v>0</v>
      </c>
      <c r="BM78" s="42">
        <f>$AJ$27*Data!AU570</f>
        <v>1057319.9999999837</v>
      </c>
      <c r="BN78" s="42">
        <f>$AJ$28*Data!AV570</f>
        <v>-15480716.999999996</v>
      </c>
      <c r="BO78" s="42">
        <f>$AJ$29*Data!AW570</f>
        <v>-2265603.0000001159</v>
      </c>
      <c r="BP78" s="42">
        <f>$AJ$30*Data!AX570</f>
        <v>-2079935.9999999965</v>
      </c>
    </row>
    <row r="79" spans="1:68">
      <c r="A79" s="6">
        <v>78</v>
      </c>
      <c r="B79" s="6">
        <f>Data!$D$504*Data!D82/Data!D81</f>
        <v>614.63043799792763</v>
      </c>
      <c r="C79" s="6">
        <f>Data!$F$504*Data!F82/Data!F81</f>
        <v>839.1248230151765</v>
      </c>
      <c r="D79" s="6">
        <f>Data!$H$504*Data!H82/Data!H81</f>
        <v>777.67309601257114</v>
      </c>
      <c r="E79" s="6">
        <f>Data!$J$504*Data!J82/Data!J81</f>
        <v>697.62448016248095</v>
      </c>
      <c r="F79" s="6">
        <f>Data!$L$504*Data!L82/Data!L81</f>
        <v>462.46900737423675</v>
      </c>
      <c r="G79" s="6">
        <f>Data!$N$504*Data!N82/Data!N81</f>
        <v>299.35187535482265</v>
      </c>
      <c r="H79" s="6">
        <f>Data!$P$504*Data!P82/Data!P81</f>
        <v>576.99746653649493</v>
      </c>
      <c r="I79" s="6">
        <f>Data!$R$504*Data!R82/Data!R81</f>
        <v>744.06942307936401</v>
      </c>
      <c r="J79" s="6">
        <f>Data!$T$504*Data!T82/Data!T81</f>
        <v>1417.879559297126</v>
      </c>
      <c r="K79" s="6">
        <f>Data!$V$504*Data!V82/Data!V81</f>
        <v>951.28108439360483</v>
      </c>
      <c r="L79" s="6">
        <f>Data!$X$504*Data!X82/Data!X81</f>
        <v>1624.5740666531162</v>
      </c>
      <c r="M79" s="6">
        <f>Data!$Z$504*Data!Z82/Data!Z81</f>
        <v>1117.8199061100049</v>
      </c>
      <c r="N79" s="6">
        <f>Data!$AB$504*Data!AB82/Data!AB81</f>
        <v>15129.504673961621</v>
      </c>
      <c r="O79" s="6">
        <f>Data!$AD$504*Data!AD82/Data!AD81</f>
        <v>22032.320058501762</v>
      </c>
      <c r="P79" s="6">
        <f>Data!$AF$504*Data!AF82/Data!AF81</f>
        <v>14599.0914100477</v>
      </c>
      <c r="Q79" s="6">
        <f>Data!$AH$504*Data!AH82/Data!AH81</f>
        <v>17284.103296397116</v>
      </c>
      <c r="R79" s="6">
        <f>Data!$AJ$504*Data!AJ82/Data!AJ81</f>
        <v>18711.713751458454</v>
      </c>
      <c r="S79" s="6">
        <f>Data!$AL$504*Data!AL82/Data!AL81</f>
        <v>26907.861063218174</v>
      </c>
      <c r="T79" s="6">
        <f>Data!$AN$504*Data!AN82/Data!AN81</f>
        <v>16623.77496265126</v>
      </c>
      <c r="U79" s="6">
        <f>Data!$AP$504*Data!AP82/Data!AP81</f>
        <v>2346.2987739064615</v>
      </c>
      <c r="V79" s="6">
        <f>Data!$AQ$504*Data!AQ82/Data!AQ81</f>
        <v>0.48814926586853363</v>
      </c>
      <c r="W79" s="6">
        <f>Data!$AR$504*Data!AR82/Data!AR81</f>
        <v>0.5001758555133089</v>
      </c>
      <c r="X79" s="6">
        <f>Data!$AS$504*Data!AS82/Data!AS81</f>
        <v>0.34596407203020607</v>
      </c>
      <c r="Y79" s="6">
        <f>Data!$AT$504*Data!AT82/Data!AT81</f>
        <v>0.54459956569804302</v>
      </c>
      <c r="Z79" s="6">
        <f>Data!$AU$504*Data!AU82/Data!AU81</f>
        <v>0.61014761306532628</v>
      </c>
      <c r="AA79" s="6">
        <f>Data!$AV$504*Data!AV82/Data!AV81</f>
        <v>0.47636610301479587</v>
      </c>
      <c r="AB79" s="6">
        <f>Data!$AW$504*Data!AW82/Data!AW81</f>
        <v>0.73657924474460279</v>
      </c>
      <c r="AC79" s="6">
        <f>Data!$AX$504*Data!AX82/Data!AX81</f>
        <v>0.62797442676018222</v>
      </c>
      <c r="AE79" s="42">
        <f>$AJ$3*B79+$AJ$4*Simulace!C79+$AJ$5*Simulace!D79+$AJ$6*Simulace!E79+$AJ$7*Simulace!F79+$AJ$8*Simulace!G79+$AJ$9*Simulace!H79+$AJ$10*Simulace!I79+$AJ$11*Simulace!J79+$AJ$12*Simulace!K79+$AJ$13*Simulace!L79+$AJ$14*Simulace!M79+$AJ$15*Simulace!N79+$AJ$16*Simulace!O79+$AJ$17*Simulace!P79+$AJ$18*Simulace!Q79+$AJ$19*Simulace!R79+$AJ$20*Simulace!S79+$AJ$21*Simulace!T79+$AJ$22*Simulace!U79+$AJ$23*Simulace!V79+$AJ$24*Simulace!W79+$AJ$25*Simulace!X79+$AJ$26*Simulace!Y79+$AJ$27*Simulace!Z79+$AJ$28*Simulace!AA79+$AJ$29*Simulace!AB79+$AJ$30*Simulace!AC79</f>
        <v>48291104490.422867</v>
      </c>
      <c r="AF79" s="42">
        <f>AE79-$AN$12</f>
        <v>187906222.34111786</v>
      </c>
      <c r="AG79" s="42">
        <f t="shared" si="2"/>
        <v>594211649.11594951</v>
      </c>
      <c r="AM79" s="26" t="s">
        <v>103</v>
      </c>
      <c r="AN79" s="41">
        <f t="shared" si="3"/>
        <v>48236205043.164841</v>
      </c>
      <c r="AO79" s="42">
        <f>$AJ$3*Data!D571</f>
        <v>2241292620</v>
      </c>
      <c r="AP79" s="42">
        <f>$AJ$4*Data!F571</f>
        <v>6250888105.000001</v>
      </c>
      <c r="AQ79" s="42">
        <f>$AJ$5*Data!H571</f>
        <v>1514837520</v>
      </c>
      <c r="AR79" s="42">
        <f>$AJ$6*Data!J571</f>
        <v>2651442024</v>
      </c>
      <c r="AS79" s="42">
        <f>$AJ$7*Data!L571</f>
        <v>712342816.50000012</v>
      </c>
      <c r="AT79" s="42">
        <f>$AJ$8*Data!N571</f>
        <v>555261787.5</v>
      </c>
      <c r="AU79" s="42">
        <f>$AJ$9*Data!P571</f>
        <v>2995646310</v>
      </c>
      <c r="AV79" s="42">
        <f>$AJ$10*Data!R571</f>
        <v>3720357600.0000005</v>
      </c>
      <c r="AW79" s="42">
        <f>$AJ$11*Data!T571</f>
        <v>1542963760</v>
      </c>
      <c r="AX79" s="42">
        <f>$AJ$12*Data!V571</f>
        <v>2150914899.9999995</v>
      </c>
      <c r="AY79" s="42">
        <f>$AJ$13*Data!X571</f>
        <v>1838223899.9999998</v>
      </c>
      <c r="AZ79" s="42">
        <f>$AJ$14*Data!Z571</f>
        <v>4911244599.999999</v>
      </c>
      <c r="BA79" s="42">
        <f>$AJ$15*Data!AB571</f>
        <v>1012839788.4308399</v>
      </c>
      <c r="BB79" s="42">
        <f>$AJ$16*Data!AD571</f>
        <v>2142744071.2740002</v>
      </c>
      <c r="BC79" s="42">
        <f>$AJ$17*Data!AF571</f>
        <v>703321362.75999987</v>
      </c>
      <c r="BD79" s="42">
        <f>$AJ$18*Data!AH571</f>
        <v>2654439147.5000005</v>
      </c>
      <c r="BE79" s="42">
        <f>$AJ$19*Data!AJ571</f>
        <v>2016806085.0000002</v>
      </c>
      <c r="BF79" s="42">
        <f>$AJ$20*Data!AL571</f>
        <v>3316684350.0000005</v>
      </c>
      <c r="BG79" s="42">
        <f>$AJ$21*Data!AN571</f>
        <v>3887130240</v>
      </c>
      <c r="BH79" s="42">
        <f>$AJ$22*Data!AP571</f>
        <v>1419420211.1999998</v>
      </c>
      <c r="BI79" s="42">
        <v>0</v>
      </c>
      <c r="BJ79" s="42">
        <v>0</v>
      </c>
      <c r="BK79" s="42">
        <v>0</v>
      </c>
      <c r="BL79" s="42">
        <v>0</v>
      </c>
      <c r="BM79" s="42">
        <f>$AJ$27*Data!AU571</f>
        <v>3682800.000000027</v>
      </c>
      <c r="BN79" s="42">
        <f>$AJ$28*Data!AV571</f>
        <v>-11663127.000000035</v>
      </c>
      <c r="BO79" s="42">
        <f>$AJ$29*Data!AW571</f>
        <v>7058387.0000000373</v>
      </c>
      <c r="BP79" s="42">
        <f>$AJ$30*Data!AX571</f>
        <v>-1674216.0000000007</v>
      </c>
    </row>
    <row r="80" spans="1:68">
      <c r="A80" s="6">
        <v>79</v>
      </c>
      <c r="B80" s="6">
        <f>Data!$D$504*Data!D83/Data!D82</f>
        <v>613.67964636369891</v>
      </c>
      <c r="C80" s="6">
        <f>Data!$F$504*Data!F83/Data!F82</f>
        <v>845.20322338969174</v>
      </c>
      <c r="D80" s="6">
        <f>Data!$H$504*Data!H83/Data!H82</f>
        <v>772.81080144355349</v>
      </c>
      <c r="E80" s="6">
        <f>Data!$J$504*Data!J83/Data!J82</f>
        <v>696.40292817427087</v>
      </c>
      <c r="F80" s="6">
        <f>Data!$L$504*Data!L83/Data!L82</f>
        <v>475.4737428768309</v>
      </c>
      <c r="G80" s="6">
        <f>Data!$N$504*Data!N83/Data!N82</f>
        <v>298.57871045055327</v>
      </c>
      <c r="H80" s="6">
        <f>Data!$P$504*Data!P83/Data!P82</f>
        <v>568.16202343739485</v>
      </c>
      <c r="I80" s="6">
        <f>Data!$R$504*Data!R83/Data!R82</f>
        <v>765.10849789459814</v>
      </c>
      <c r="J80" s="6">
        <f>Data!$T$504*Data!T83/Data!T82</f>
        <v>1437.4724041827901</v>
      </c>
      <c r="K80" s="6">
        <f>Data!$V$504*Data!V83/Data!V82</f>
        <v>957.56530086377393</v>
      </c>
      <c r="L80" s="6">
        <f>Data!$X$504*Data!X83/Data!X82</f>
        <v>1613.7638990240234</v>
      </c>
      <c r="M80" s="6">
        <f>Data!$Z$504*Data!Z83/Data!Z82</f>
        <v>1108.4355984197275</v>
      </c>
      <c r="N80" s="6">
        <f>Data!$AB$504*Data!AB83/Data!AB82</f>
        <v>15246.873019939863</v>
      </c>
      <c r="O80" s="6">
        <f>Data!$AD$504*Data!AD83/Data!AD82</f>
        <v>22139.223890381789</v>
      </c>
      <c r="P80" s="6">
        <f>Data!$AF$504*Data!AF83/Data!AF82</f>
        <v>14694.093879286613</v>
      </c>
      <c r="Q80" s="6">
        <f>Data!$AH$504*Data!AH83/Data!AH82</f>
        <v>17325.708704593741</v>
      </c>
      <c r="R80" s="6">
        <f>Data!$AJ$504*Data!AJ83/Data!AJ82</f>
        <v>18804.85777082546</v>
      </c>
      <c r="S80" s="6">
        <f>Data!$AL$504*Data!AL83/Data!AL82</f>
        <v>26970.984143238773</v>
      </c>
      <c r="T80" s="6">
        <f>Data!$AN$504*Data!AN83/Data!AN82</f>
        <v>16648.347243339635</v>
      </c>
      <c r="U80" s="6">
        <f>Data!$AP$504*Data!AP83/Data!AP82</f>
        <v>2342.3487855245939</v>
      </c>
      <c r="V80" s="6">
        <f>Data!$AQ$504*Data!AQ83/Data!AQ82</f>
        <v>0.51757095794018748</v>
      </c>
      <c r="W80" s="6">
        <f>Data!$AR$504*Data!AR83/Data!AR82</f>
        <v>0.53064101010101017</v>
      </c>
      <c r="X80" s="6">
        <f>Data!$AS$504*Data!AS83/Data!AS82</f>
        <v>0.35227346536604559</v>
      </c>
      <c r="Y80" s="6">
        <f>Data!$AT$504*Data!AT83/Data!AT82</f>
        <v>0.57912413996130918</v>
      </c>
      <c r="Z80" s="6">
        <f>Data!$AU$504*Data!AU83/Data!AU82</f>
        <v>0.65133116883116726</v>
      </c>
      <c r="AA80" s="6">
        <f>Data!$AV$504*Data!AV83/Data!AV82</f>
        <v>0.48637591100011329</v>
      </c>
      <c r="AB80" s="6">
        <f>Data!$AW$504*Data!AW83/Data!AW82</f>
        <v>0.79356681043335309</v>
      </c>
      <c r="AC80" s="6">
        <f>Data!$AX$504*Data!AX83/Data!AX82</f>
        <v>0.64404484379319704</v>
      </c>
      <c r="AE80" s="42">
        <f>$AJ$3*B80+$AJ$4*Simulace!C80+$AJ$5*Simulace!D80+$AJ$6*Simulace!E80+$AJ$7*Simulace!F80+$AJ$8*Simulace!G80+$AJ$9*Simulace!H80+$AJ$10*Simulace!I80+$AJ$11*Simulace!J80+$AJ$12*Simulace!K80+$AJ$13*Simulace!L80+$AJ$14*Simulace!M80+$AJ$15*Simulace!N80+$AJ$16*Simulace!O80+$AJ$17*Simulace!P80+$AJ$18*Simulace!Q80+$AJ$19*Simulace!R80+$AJ$20*Simulace!S80+$AJ$21*Simulace!T80+$AJ$22*Simulace!U80+$AJ$23*Simulace!V80+$AJ$24*Simulace!W80+$AJ$25*Simulace!X80+$AJ$26*Simulace!Y80+$AJ$27*Simulace!Z80+$AJ$28*Simulace!AA80+$AJ$29*Simulace!AB80+$AJ$30*Simulace!AC80</f>
        <v>48405667069.122887</v>
      </c>
      <c r="AF80" s="42">
        <f>AE80-$AN$12</f>
        <v>302468801.0411377</v>
      </c>
      <c r="AG80" s="42">
        <f t="shared" si="2"/>
        <v>956490332.43030405</v>
      </c>
      <c r="AM80" s="26" t="s">
        <v>104</v>
      </c>
      <c r="AN80" s="41">
        <f t="shared" si="3"/>
        <v>48144388886.753258</v>
      </c>
      <c r="AO80" s="42">
        <f>$AJ$3*Data!D572</f>
        <v>2218677440</v>
      </c>
      <c r="AP80" s="42">
        <f>$AJ$4*Data!F572</f>
        <v>6279283359.999999</v>
      </c>
      <c r="AQ80" s="42">
        <f>$AJ$5*Data!H572</f>
        <v>1473221120</v>
      </c>
      <c r="AR80" s="42">
        <f>$AJ$6*Data!J572</f>
        <v>2675842400</v>
      </c>
      <c r="AS80" s="42">
        <f>$AJ$7*Data!L572</f>
        <v>701669807.99999988</v>
      </c>
      <c r="AT80" s="42">
        <f>$AJ$8*Data!N572</f>
        <v>535269000</v>
      </c>
      <c r="AU80" s="42">
        <f>$AJ$9*Data!P572</f>
        <v>2870419410</v>
      </c>
      <c r="AV80" s="42">
        <f>$AJ$10*Data!R572</f>
        <v>3576452680.0000005</v>
      </c>
      <c r="AW80" s="42">
        <f>$AJ$11*Data!T572</f>
        <v>1520085762</v>
      </c>
      <c r="AX80" s="42">
        <f>$AJ$12*Data!V572</f>
        <v>2007519500.0000002</v>
      </c>
      <c r="AY80" s="42">
        <f>$AJ$13*Data!X572</f>
        <v>1833112075</v>
      </c>
      <c r="AZ80" s="42">
        <f>$AJ$14*Data!Z572</f>
        <v>4946101200</v>
      </c>
      <c r="BA80" s="42">
        <f>$AJ$15*Data!AB572</f>
        <v>1051691181.5377998</v>
      </c>
      <c r="BB80" s="42">
        <f>$AJ$16*Data!AD572</f>
        <v>2150888034.2754598</v>
      </c>
      <c r="BC80" s="42">
        <f>$AJ$17*Data!AF572</f>
        <v>705065658.94000006</v>
      </c>
      <c r="BD80" s="42">
        <f>$AJ$18*Data!AH572</f>
        <v>2692408095.9999995</v>
      </c>
      <c r="BE80" s="42">
        <f>$AJ$19*Data!AJ572</f>
        <v>2045783040</v>
      </c>
      <c r="BF80" s="42">
        <f>$AJ$20*Data!AL572</f>
        <v>3449846399.9999995</v>
      </c>
      <c r="BG80" s="42">
        <f>$AJ$21*Data!AN572</f>
        <v>3991900499.9999995</v>
      </c>
      <c r="BH80" s="42">
        <f>$AJ$22*Data!AP572</f>
        <v>1406037312</v>
      </c>
      <c r="BI80" s="42">
        <v>0</v>
      </c>
      <c r="BJ80" s="42">
        <v>0</v>
      </c>
      <c r="BK80" s="42">
        <v>0</v>
      </c>
      <c r="BL80" s="42">
        <v>0</v>
      </c>
      <c r="BM80" s="42">
        <f>$AJ$27*Data!AU572</f>
        <v>6718140.0000000009</v>
      </c>
      <c r="BN80" s="42">
        <f>$AJ$28*Data!AV572</f>
        <v>-9949106.9999999702</v>
      </c>
      <c r="BO80" s="42">
        <f>$AJ$29*Data!AW572</f>
        <v>17837931.999999948</v>
      </c>
      <c r="BP80" s="42">
        <f>$AJ$30*Data!AX572</f>
        <v>-1492055.9999999937</v>
      </c>
    </row>
    <row r="81" spans="1:68">
      <c r="A81" s="6">
        <v>80</v>
      </c>
      <c r="B81" s="6">
        <f>Data!$D$504*Data!D84/Data!D83</f>
        <v>611.57389678431355</v>
      </c>
      <c r="C81" s="6">
        <f>Data!$F$504*Data!F84/Data!F83</f>
        <v>856.06350782596974</v>
      </c>
      <c r="D81" s="6">
        <f>Data!$H$504*Data!H84/Data!H83</f>
        <v>776.30725848584825</v>
      </c>
      <c r="E81" s="6">
        <f>Data!$J$504*Data!J84/Data!J83</f>
        <v>685.86009132310051</v>
      </c>
      <c r="F81" s="6">
        <f>Data!$L$504*Data!L84/Data!L83</f>
        <v>464.95946626078103</v>
      </c>
      <c r="G81" s="6">
        <f>Data!$N$504*Data!N84/Data!N83</f>
        <v>295.9196818159491</v>
      </c>
      <c r="H81" s="6">
        <f>Data!$P$504*Data!P84/Data!P83</f>
        <v>565.05674198615566</v>
      </c>
      <c r="I81" s="6">
        <f>Data!$R$504*Data!R84/Data!R83</f>
        <v>741.18147245724799</v>
      </c>
      <c r="J81" s="6">
        <f>Data!$T$504*Data!T84/Data!T83</f>
        <v>1404.0194914682247</v>
      </c>
      <c r="K81" s="6">
        <f>Data!$V$504*Data!V84/Data!V83</f>
        <v>969.4343108247142</v>
      </c>
      <c r="L81" s="6">
        <f>Data!$X$504*Data!X84/Data!X83</f>
        <v>1598.8649581196435</v>
      </c>
      <c r="M81" s="6">
        <f>Data!$Z$504*Data!Z84/Data!Z83</f>
        <v>1100.5002657249752</v>
      </c>
      <c r="N81" s="6">
        <f>Data!$AB$504*Data!AB84/Data!AB83</f>
        <v>15197.038184506195</v>
      </c>
      <c r="O81" s="6">
        <f>Data!$AD$504*Data!AD84/Data!AD83</f>
        <v>22107.390949089091</v>
      </c>
      <c r="P81" s="6">
        <f>Data!$AF$504*Data!AF84/Data!AF83</f>
        <v>14600.648369393362</v>
      </c>
      <c r="Q81" s="6">
        <f>Data!$AH$504*Data!AH84/Data!AH83</f>
        <v>17277.281616548797</v>
      </c>
      <c r="R81" s="6">
        <f>Data!$AJ$504*Data!AJ84/Data!AJ83</f>
        <v>18752.626964516832</v>
      </c>
      <c r="S81" s="6">
        <f>Data!$AL$504*Data!AL84/Data!AL83</f>
        <v>26811.006302037935</v>
      </c>
      <c r="T81" s="6">
        <f>Data!$AN$504*Data!AN84/Data!AN83</f>
        <v>16291.119527042098</v>
      </c>
      <c r="U81" s="6">
        <f>Data!$AP$504*Data!AP84/Data!AP83</f>
        <v>2335.9054930492148</v>
      </c>
      <c r="V81" s="6">
        <f>Data!$AQ$504*Data!AQ84/Data!AQ83</f>
        <v>0.47501316674675692</v>
      </c>
      <c r="W81" s="6">
        <f>Data!$AR$504*Data!AR84/Data!AR83</f>
        <v>0.48654512343181083</v>
      </c>
      <c r="X81" s="6">
        <f>Data!$AS$504*Data!AS84/Data!AS83</f>
        <v>0.33562890486507807</v>
      </c>
      <c r="Y81" s="6">
        <f>Data!$AT$504*Data!AT84/Data!AT83</f>
        <v>0.52902539388322756</v>
      </c>
      <c r="Z81" s="6">
        <f>Data!$AU$504*Data!AU84/Data!AU83</f>
        <v>0.59131897711978565</v>
      </c>
      <c r="AA81" s="6">
        <f>Data!$AV$504*Data!AV84/Data!AV83</f>
        <v>0.45990332425686481</v>
      </c>
      <c r="AB81" s="6">
        <f>Data!$AW$504*Data!AW84/Data!AW83</f>
        <v>0.7096902243259956</v>
      </c>
      <c r="AC81" s="6">
        <f>Data!$AX$504*Data!AX84/Data!AX83</f>
        <v>0.60136902887139099</v>
      </c>
      <c r="AE81" s="42">
        <f>$AJ$3*B81+$AJ$4*Simulace!C81+$AJ$5*Simulace!D81+$AJ$6*Simulace!E81+$AJ$7*Simulace!F81+$AJ$8*Simulace!G81+$AJ$9*Simulace!H81+$AJ$10*Simulace!I81+$AJ$11*Simulace!J81+$AJ$12*Simulace!K81+$AJ$13*Simulace!L81+$AJ$14*Simulace!M81+$AJ$15*Simulace!N81+$AJ$16*Simulace!O81+$AJ$17*Simulace!P81+$AJ$18*Simulace!Q81+$AJ$19*Simulace!R81+$AJ$20*Simulace!S81+$AJ$21*Simulace!T81+$AJ$22*Simulace!U81+$AJ$23*Simulace!V81+$AJ$24*Simulace!W81+$AJ$25*Simulace!X81+$AJ$26*Simulace!Y81+$AJ$27*Simulace!Z81+$AJ$28*Simulace!AA81+$AJ$29*Simulace!AB81+$AJ$30*Simulace!AC81</f>
        <v>48109310161.567207</v>
      </c>
      <c r="AF81" s="42">
        <f>AE81-$AN$12</f>
        <v>6111893.485458374</v>
      </c>
      <c r="AG81" s="42">
        <f t="shared" si="2"/>
        <v>19327504.23039367</v>
      </c>
      <c r="AM81" s="26" t="s">
        <v>105</v>
      </c>
      <c r="AN81" s="41">
        <f t="shared" si="3"/>
        <v>48258213369.231323</v>
      </c>
      <c r="AO81" s="42">
        <f>$AJ$3*Data!D573</f>
        <v>2198383040</v>
      </c>
      <c r="AP81" s="42">
        <f>$AJ$4*Data!F573</f>
        <v>6307732970.000001</v>
      </c>
      <c r="AQ81" s="42">
        <f>$AJ$5*Data!H573</f>
        <v>1476938459.9999998</v>
      </c>
      <c r="AR81" s="42">
        <f>$AJ$6*Data!J573</f>
        <v>2649115656</v>
      </c>
      <c r="AS81" s="42">
        <f>$AJ$7*Data!L573</f>
        <v>704379872</v>
      </c>
      <c r="AT81" s="42">
        <f>$AJ$8*Data!N573</f>
        <v>532771400</v>
      </c>
      <c r="AU81" s="42">
        <f>$AJ$9*Data!P573</f>
        <v>3033158456.2500005</v>
      </c>
      <c r="AV81" s="42">
        <f>$AJ$10*Data!R573</f>
        <v>3564407600.0000005</v>
      </c>
      <c r="AW81" s="42">
        <f>$AJ$11*Data!T573</f>
        <v>1520528912.5</v>
      </c>
      <c r="AX81" s="42">
        <f>$AJ$12*Data!V573</f>
        <v>2114906625.0000002</v>
      </c>
      <c r="AY81" s="42">
        <f>$AJ$13*Data!X573</f>
        <v>1815527187.5000002</v>
      </c>
      <c r="AZ81" s="42">
        <f>$AJ$14*Data!Z573</f>
        <v>4905574375.000001</v>
      </c>
      <c r="BA81" s="42">
        <f>$AJ$15*Data!AB573</f>
        <v>1041717723.483125</v>
      </c>
      <c r="BB81" s="42">
        <f>$AJ$16*Data!AD573</f>
        <v>2144382759.1732004</v>
      </c>
      <c r="BC81" s="42">
        <f>$AJ$17*Data!AF573</f>
        <v>701748853.32500005</v>
      </c>
      <c r="BD81" s="42">
        <f>$AJ$18*Data!AH573</f>
        <v>2689093540</v>
      </c>
      <c r="BE81" s="42">
        <f>$AJ$19*Data!AJ573</f>
        <v>2045361480</v>
      </c>
      <c r="BF81" s="42">
        <f>$AJ$20*Data!AL573</f>
        <v>3442985100</v>
      </c>
      <c r="BG81" s="42">
        <f>$AJ$21*Data!AN573</f>
        <v>3968445915.0000005</v>
      </c>
      <c r="BH81" s="42">
        <f>$AJ$22*Data!AP573</f>
        <v>1395599400.0000002</v>
      </c>
      <c r="BI81" s="42">
        <v>0</v>
      </c>
      <c r="BJ81" s="42">
        <v>0</v>
      </c>
      <c r="BK81" s="42">
        <v>0</v>
      </c>
      <c r="BL81" s="42">
        <v>0</v>
      </c>
      <c r="BM81" s="42">
        <f>$AJ$27*Data!AU573</f>
        <v>5827140.0000000102</v>
      </c>
      <c r="BN81" s="42">
        <f>$AJ$28*Data!AV573</f>
        <v>-13208341.99999994</v>
      </c>
      <c r="BO81" s="42">
        <f>$AJ$29*Data!AW573</f>
        <v>14673681.999999976</v>
      </c>
      <c r="BP81" s="42">
        <f>$AJ$30*Data!AX573</f>
        <v>-1838435.9999999907</v>
      </c>
    </row>
    <row r="82" spans="1:68">
      <c r="A82" s="6">
        <v>81</v>
      </c>
      <c r="B82" s="6">
        <f>Data!$D$504*Data!D85/Data!D84</f>
        <v>608.78503544258081</v>
      </c>
      <c r="C82" s="6">
        <f>Data!$F$504*Data!F85/Data!F84</f>
        <v>840.31367197478744</v>
      </c>
      <c r="D82" s="6">
        <f>Data!$H$504*Data!H85/Data!H84</f>
        <v>808.70820354537977</v>
      </c>
      <c r="E82" s="6">
        <f>Data!$J$504*Data!J85/Data!J84</f>
        <v>684.6615796912173</v>
      </c>
      <c r="F82" s="6">
        <f>Data!$L$504*Data!L85/Data!L84</f>
        <v>467.03788370153035</v>
      </c>
      <c r="G82" s="6">
        <f>Data!$N$504*Data!N85/Data!N84</f>
        <v>298.22589559719773</v>
      </c>
      <c r="H82" s="6">
        <f>Data!$P$504*Data!P85/Data!P84</f>
        <v>570.22003287791347</v>
      </c>
      <c r="I82" s="6">
        <f>Data!$R$504*Data!R85/Data!R84</f>
        <v>743.12088682992487</v>
      </c>
      <c r="J82" s="6">
        <f>Data!$T$504*Data!T85/Data!T84</f>
        <v>1390.9406052675661</v>
      </c>
      <c r="K82" s="6">
        <f>Data!$V$504*Data!V85/Data!V84</f>
        <v>931.01715134447272</v>
      </c>
      <c r="L82" s="6">
        <f>Data!$X$504*Data!X85/Data!X84</f>
        <v>1618.5949587782704</v>
      </c>
      <c r="M82" s="6">
        <f>Data!$Z$504*Data!Z85/Data!Z84</f>
        <v>1086.5858734389506</v>
      </c>
      <c r="N82" s="6">
        <f>Data!$AB$504*Data!AB85/Data!AB84</f>
        <v>15283.989874541121</v>
      </c>
      <c r="O82" s="6">
        <f>Data!$AD$504*Data!AD85/Data!AD84</f>
        <v>22200.298419836894</v>
      </c>
      <c r="P82" s="6">
        <f>Data!$AF$504*Data!AF85/Data!AF84</f>
        <v>14614.834894652966</v>
      </c>
      <c r="Q82" s="6">
        <f>Data!$AH$504*Data!AH85/Data!AH84</f>
        <v>17437.843050467523</v>
      </c>
      <c r="R82" s="6">
        <f>Data!$AJ$504*Data!AJ85/Data!AJ84</f>
        <v>18916.624202203941</v>
      </c>
      <c r="S82" s="6">
        <f>Data!$AL$504*Data!AL85/Data!AL84</f>
        <v>26933.861418190481</v>
      </c>
      <c r="T82" s="6">
        <f>Data!$AN$504*Data!AN85/Data!AN84</f>
        <v>16572.572953357321</v>
      </c>
      <c r="U82" s="6">
        <f>Data!$AP$504*Data!AP85/Data!AP84</f>
        <v>2425.2984297243697</v>
      </c>
      <c r="V82" s="6">
        <f>Data!$AQ$504*Data!AQ85/Data!AQ84</f>
        <v>0.51975932173761008</v>
      </c>
      <c r="W82" s="6">
        <f>Data!$AR$504*Data!AR85/Data!AR84</f>
        <v>0.53290981432360862</v>
      </c>
      <c r="X82" s="6">
        <f>Data!$AS$504*Data!AS85/Data!AS84</f>
        <v>0.38011084822812347</v>
      </c>
      <c r="Y82" s="6">
        <f>Data!$AT$504*Data!AT85/Data!AT84</f>
        <v>0.58170781596452492</v>
      </c>
      <c r="Z82" s="6">
        <f>Data!$AU$504*Data!AU85/Data!AU84</f>
        <v>0.65443811881188108</v>
      </c>
      <c r="AA82" s="6">
        <f>Data!$AV$504*Data!AV85/Data!AV84</f>
        <v>0.53098511811968008</v>
      </c>
      <c r="AB82" s="6">
        <f>Data!$AW$504*Data!AW85/Data!AW84</f>
        <v>0.79795060532687789</v>
      </c>
      <c r="AC82" s="6">
        <f>Data!$AX$504*Data!AX85/Data!AX84</f>
        <v>0.7168661147250156</v>
      </c>
      <c r="AE82" s="42">
        <f>$AJ$3*B82+$AJ$4*Simulace!C82+$AJ$5*Simulace!D82+$AJ$6*Simulace!E82+$AJ$7*Simulace!F82+$AJ$8*Simulace!G82+$AJ$9*Simulace!H82+$AJ$10*Simulace!I82+$AJ$11*Simulace!J82+$AJ$12*Simulace!K82+$AJ$13*Simulace!L82+$AJ$14*Simulace!M82+$AJ$15*Simulace!N82+$AJ$16*Simulace!O82+$AJ$17*Simulace!P82+$AJ$18*Simulace!Q82+$AJ$19*Simulace!R82+$AJ$20*Simulace!S82+$AJ$21*Simulace!T82+$AJ$22*Simulace!U82+$AJ$23*Simulace!V82+$AJ$24*Simulace!W82+$AJ$25*Simulace!X82+$AJ$26*Simulace!Y82+$AJ$27*Simulace!Z82+$AJ$28*Simulace!AA82+$AJ$29*Simulace!AB82+$AJ$30*Simulace!AC82</f>
        <v>48087640779.608994</v>
      </c>
      <c r="AF82" s="42">
        <f>AE82-$AN$12</f>
        <v>-15557488.472755432</v>
      </c>
      <c r="AG82" s="42">
        <f t="shared" si="2"/>
        <v>-49197098.245721586</v>
      </c>
      <c r="AM82" s="26" t="s">
        <v>106</v>
      </c>
      <c r="AN82" s="41">
        <f t="shared" si="3"/>
        <v>49202590309.147697</v>
      </c>
      <c r="AO82" s="42">
        <f>$AJ$3*Data!D574</f>
        <v>2227440640.0000005</v>
      </c>
      <c r="AP82" s="42">
        <f>$AJ$4*Data!F574</f>
        <v>6328833280</v>
      </c>
      <c r="AQ82" s="42">
        <f>$AJ$5*Data!H574</f>
        <v>1573516799.9999998</v>
      </c>
      <c r="AR82" s="42">
        <f>$AJ$6*Data!J574</f>
        <v>2620839936</v>
      </c>
      <c r="AS82" s="42">
        <f>$AJ$7*Data!L574</f>
        <v>749359744.00000012</v>
      </c>
      <c r="AT82" s="42">
        <f>$AJ$8*Data!N574</f>
        <v>569219200</v>
      </c>
      <c r="AU82" s="42">
        <f>$AJ$9*Data!P574</f>
        <v>3096445050</v>
      </c>
      <c r="AV82" s="42">
        <f>$AJ$10*Data!R574</f>
        <v>3908571000.0000005</v>
      </c>
      <c r="AW82" s="42">
        <f>$AJ$11*Data!T574</f>
        <v>1579692075</v>
      </c>
      <c r="AX82" s="42">
        <f>$AJ$12*Data!V574</f>
        <v>2123533499.9999998</v>
      </c>
      <c r="AY82" s="42">
        <f>$AJ$13*Data!X574</f>
        <v>1929823875.0000002</v>
      </c>
      <c r="AZ82" s="42">
        <f>$AJ$14*Data!Z574</f>
        <v>4971660000</v>
      </c>
      <c r="BA82" s="42">
        <f>$AJ$15*Data!AB574</f>
        <v>1035667971.1134001</v>
      </c>
      <c r="BB82" s="42">
        <f>$AJ$16*Data!AD574</f>
        <v>2136891074.1843002</v>
      </c>
      <c r="BC82" s="42">
        <f>$AJ$17*Data!AF574</f>
        <v>698907764.85000002</v>
      </c>
      <c r="BD82" s="42">
        <f>$AJ$18*Data!AH574</f>
        <v>2716376320.0000005</v>
      </c>
      <c r="BE82" s="42">
        <f>$AJ$19*Data!AJ574</f>
        <v>2076519679.9999998</v>
      </c>
      <c r="BF82" s="42">
        <f>$AJ$20*Data!AL574</f>
        <v>3472588800</v>
      </c>
      <c r="BG82" s="42">
        <f>$AJ$21*Data!AN574</f>
        <v>3972677760</v>
      </c>
      <c r="BH82" s="42">
        <f>$AJ$22*Data!AP574</f>
        <v>1408037580</v>
      </c>
      <c r="BI82" s="42">
        <v>0</v>
      </c>
      <c r="BJ82" s="42">
        <v>0</v>
      </c>
      <c r="BK82" s="42">
        <v>0</v>
      </c>
      <c r="BL82" s="42">
        <v>0</v>
      </c>
      <c r="BM82" s="42">
        <f>$AJ$27*Data!AU574</f>
        <v>6623100.0000000121</v>
      </c>
      <c r="BN82" s="42">
        <f>$AJ$28*Data!AV574</f>
        <v>-16000116.999999985</v>
      </c>
      <c r="BO82" s="42">
        <f>$AJ$29*Data!AW574</f>
        <v>17500411.999999985</v>
      </c>
      <c r="BP82" s="42">
        <f>$AJ$30*Data!AX574</f>
        <v>-2135135.9999999953</v>
      </c>
    </row>
    <row r="83" spans="1:68">
      <c r="A83" s="6">
        <v>82</v>
      </c>
      <c r="B83" s="6">
        <f>Data!$D$504*Data!D86/Data!D85</f>
        <v>605.71157840031742</v>
      </c>
      <c r="C83" s="6">
        <f>Data!$F$504*Data!F86/Data!F85</f>
        <v>839.59566688177154</v>
      </c>
      <c r="D83" s="6">
        <f>Data!$H$504*Data!H86/Data!H85</f>
        <v>771.11754169800201</v>
      </c>
      <c r="E83" s="6">
        <f>Data!$J$504*Data!J86/Data!J85</f>
        <v>692.26245826216314</v>
      </c>
      <c r="F83" s="6">
        <f>Data!$L$504*Data!L86/Data!L85</f>
        <v>465.3242426273726</v>
      </c>
      <c r="G83" s="6">
        <f>Data!$N$504*Data!N86/Data!N85</f>
        <v>297.4608651953273</v>
      </c>
      <c r="H83" s="6">
        <f>Data!$P$504*Data!P86/Data!P85</f>
        <v>574.78774282175698</v>
      </c>
      <c r="I83" s="6">
        <f>Data!$R$504*Data!R86/Data!R85</f>
        <v>732.73891501106675</v>
      </c>
      <c r="J83" s="6">
        <f>Data!$T$504*Data!T86/Data!T85</f>
        <v>1408.1531240710062</v>
      </c>
      <c r="K83" s="6">
        <f>Data!$V$504*Data!V86/Data!V85</f>
        <v>935.75852107763865</v>
      </c>
      <c r="L83" s="6">
        <f>Data!$X$504*Data!X86/Data!X85</f>
        <v>1600.4016591955401</v>
      </c>
      <c r="M83" s="6">
        <f>Data!$Z$504*Data!Z86/Data!Z85</f>
        <v>1102.6661858619325</v>
      </c>
      <c r="N83" s="6">
        <f>Data!$AB$504*Data!AB86/Data!AB85</f>
        <v>15158.526326458032</v>
      </c>
      <c r="O83" s="6">
        <f>Data!$AD$504*Data!AD86/Data!AD85</f>
        <v>22071.698529983583</v>
      </c>
      <c r="P83" s="6">
        <f>Data!$AF$504*Data!AF86/Data!AF85</f>
        <v>14659.708314979705</v>
      </c>
      <c r="Q83" s="6">
        <f>Data!$AH$504*Data!AH86/Data!AH85</f>
        <v>17386.834165354325</v>
      </c>
      <c r="R83" s="6">
        <f>Data!$AJ$504*Data!AJ86/Data!AJ85</f>
        <v>18916.296138525082</v>
      </c>
      <c r="S83" s="6">
        <f>Data!$AL$504*Data!AL86/Data!AL85</f>
        <v>27006.377841212496</v>
      </c>
      <c r="T83" s="6">
        <f>Data!$AN$504*Data!AN86/Data!AN85</f>
        <v>16269.153999416974</v>
      </c>
      <c r="U83" s="6">
        <f>Data!$AP$504*Data!AP86/Data!AP85</f>
        <v>2395.8189747810343</v>
      </c>
      <c r="V83" s="6">
        <f>Data!$AQ$504*Data!AQ86/Data!AQ85</f>
        <v>0.5118471275390104</v>
      </c>
      <c r="W83" s="6">
        <f>Data!$AR$504*Data!AR86/Data!AR85</f>
        <v>0.52470392416225786</v>
      </c>
      <c r="X83" s="6">
        <f>Data!$AS$504*Data!AS86/Data!AS85</f>
        <v>0.35816546080964717</v>
      </c>
      <c r="Y83" s="6">
        <f>Data!$AT$504*Data!AT86/Data!AT85</f>
        <v>0.57235036852773236</v>
      </c>
      <c r="Z83" s="6">
        <f>Data!$AU$504*Data!AU86/Data!AU85</f>
        <v>0.64316016781836005</v>
      </c>
      <c r="AA83" s="6">
        <f>Data!$AV$504*Data!AV86/Data!AV85</f>
        <v>0.49570566472719368</v>
      </c>
      <c r="AB83" s="6">
        <f>Data!$AW$504*Data!AW86/Data!AW85</f>
        <v>0.78195123520625043</v>
      </c>
      <c r="AC83" s="6">
        <f>Data!$AX$504*Data!AX86/Data!AX85</f>
        <v>0.65897669232811229</v>
      </c>
      <c r="AE83" s="42">
        <f>$AJ$3*B83+$AJ$4*Simulace!C83+$AJ$5*Simulace!D83+$AJ$6*Simulace!E83+$AJ$7*Simulace!F83+$AJ$8*Simulace!G83+$AJ$9*Simulace!H83+$AJ$10*Simulace!I83+$AJ$11*Simulace!J83+$AJ$12*Simulace!K83+$AJ$13*Simulace!L83+$AJ$14*Simulace!M83+$AJ$15*Simulace!N83+$AJ$16*Simulace!O83+$AJ$17*Simulace!P83+$AJ$18*Simulace!Q83+$AJ$19*Simulace!R83+$AJ$20*Simulace!S83+$AJ$21*Simulace!T83+$AJ$22*Simulace!U83+$AJ$23*Simulace!V83+$AJ$24*Simulace!W83+$AJ$25*Simulace!X83+$AJ$26*Simulace!Y83+$AJ$27*Simulace!Z83+$AJ$28*Simulace!AA83+$AJ$29*Simulace!AB83+$AJ$30*Simulace!AC83</f>
        <v>48000408007.745247</v>
      </c>
      <c r="AF83" s="42">
        <f>AE83-$AN$12</f>
        <v>-102790260.33650208</v>
      </c>
      <c r="AG83" s="42">
        <f t="shared" si="2"/>
        <v>-325051343.94501239</v>
      </c>
      <c r="AM83" s="26" t="s">
        <v>107</v>
      </c>
      <c r="AN83" s="41">
        <f t="shared" si="3"/>
        <v>49524757730.992676</v>
      </c>
      <c r="AO83" s="42">
        <f>$AJ$3*Data!D575</f>
        <v>2236676799.9999995</v>
      </c>
      <c r="AP83" s="42">
        <f>$AJ$4*Data!F575</f>
        <v>6224679580</v>
      </c>
      <c r="AQ83" s="42">
        <f>$AJ$5*Data!H575</f>
        <v>1490045119.9999998</v>
      </c>
      <c r="AR83" s="42">
        <f>$AJ$6*Data!J575</f>
        <v>2663013143.9999995</v>
      </c>
      <c r="AS83" s="42">
        <f>$AJ$7*Data!L575</f>
        <v>723701719.99999988</v>
      </c>
      <c r="AT83" s="42">
        <f>$AJ$8*Data!N575</f>
        <v>578780349.99999988</v>
      </c>
      <c r="AU83" s="42">
        <f>$AJ$9*Data!P575</f>
        <v>3087758756.25</v>
      </c>
      <c r="AV83" s="42">
        <f>$AJ$10*Data!R575</f>
        <v>4124740900</v>
      </c>
      <c r="AW83" s="42">
        <f>$AJ$11*Data!T575</f>
        <v>1594165982.4999998</v>
      </c>
      <c r="AX83" s="42">
        <f>$AJ$12*Data!V575</f>
        <v>2226150062.4999995</v>
      </c>
      <c r="AY83" s="42">
        <f>$AJ$13*Data!X575</f>
        <v>1930640468.75</v>
      </c>
      <c r="AZ83" s="42">
        <f>$AJ$14*Data!Z575</f>
        <v>4961362875</v>
      </c>
      <c r="BA83" s="42">
        <f>$AJ$15*Data!AB575</f>
        <v>1048972543.7975</v>
      </c>
      <c r="BB83" s="42">
        <f>$AJ$16*Data!AD575</f>
        <v>2161968013.8701749</v>
      </c>
      <c r="BC83" s="42">
        <f>$AJ$17*Data!AF575</f>
        <v>704391726.32500005</v>
      </c>
      <c r="BD83" s="42">
        <f>$AJ$18*Data!AH575</f>
        <v>2749784939.9999995</v>
      </c>
      <c r="BE83" s="42">
        <f>$AJ$19*Data!AJ575</f>
        <v>2111366580</v>
      </c>
      <c r="BF83" s="42">
        <f>$AJ$20*Data!AL575</f>
        <v>3475699199.9999995</v>
      </c>
      <c r="BG83" s="42">
        <f>$AJ$21*Data!AN575</f>
        <v>4024660544.999999</v>
      </c>
      <c r="BH83" s="42">
        <f>$AJ$22*Data!AP575</f>
        <v>1393275429</v>
      </c>
      <c r="BI83" s="42">
        <v>0</v>
      </c>
      <c r="BJ83" s="42">
        <v>0</v>
      </c>
      <c r="BK83" s="42">
        <v>0</v>
      </c>
      <c r="BL83" s="42">
        <v>0</v>
      </c>
      <c r="BM83" s="42">
        <f>$AJ$27*Data!AU575</f>
        <v>6836939.9999999776</v>
      </c>
      <c r="BN83" s="42">
        <f>$AJ$28*Data!AV575</f>
        <v>-10611341.999999996</v>
      </c>
      <c r="BO83" s="42">
        <f>$AJ$29*Data!AW575</f>
        <v>18259831.999999862</v>
      </c>
      <c r="BP83" s="42">
        <f>$AJ$30*Data!AX575</f>
        <v>-1562435.9999999965</v>
      </c>
    </row>
    <row r="84" spans="1:68">
      <c r="A84" s="6">
        <v>83</v>
      </c>
      <c r="B84" s="6">
        <f>Data!$D$504*Data!D87/Data!D86</f>
        <v>618.52092158726896</v>
      </c>
      <c r="C84" s="6">
        <f>Data!$F$504*Data!F87/Data!F86</f>
        <v>848.14301130321269</v>
      </c>
      <c r="D84" s="6">
        <f>Data!$H$504*Data!H87/Data!H86</f>
        <v>785.17616869608287</v>
      </c>
      <c r="E84" s="6">
        <f>Data!$J$504*Data!J87/Data!J86</f>
        <v>693.93292709918398</v>
      </c>
      <c r="F84" s="6">
        <f>Data!$L$504*Data!L87/Data!L86</f>
        <v>471.83391812579356</v>
      </c>
      <c r="G84" s="6">
        <f>Data!$N$504*Data!N87/Data!N86</f>
        <v>301.27347443051667</v>
      </c>
      <c r="H84" s="6">
        <f>Data!$P$504*Data!P87/Data!P86</f>
        <v>577.8508793788618</v>
      </c>
      <c r="I84" s="6">
        <f>Data!$R$504*Data!R87/Data!R86</f>
        <v>771.90469637174192</v>
      </c>
      <c r="J84" s="6">
        <f>Data!$T$504*Data!T87/Data!T86</f>
        <v>1450.8602676077369</v>
      </c>
      <c r="K84" s="6">
        <f>Data!$V$504*Data!V87/Data!V86</f>
        <v>967.33577968974521</v>
      </c>
      <c r="L84" s="6">
        <f>Data!$X$504*Data!X87/Data!X86</f>
        <v>1612.7231935723471</v>
      </c>
      <c r="M84" s="6">
        <f>Data!$Z$504*Data!Z87/Data!Z86</f>
        <v>1110.911430025574</v>
      </c>
      <c r="N84" s="6">
        <f>Data!$AB$504*Data!AB87/Data!AB86</f>
        <v>15250.244769237748</v>
      </c>
      <c r="O84" s="6">
        <f>Data!$AD$504*Data!AD87/Data!AD86</f>
        <v>22145.824402476723</v>
      </c>
      <c r="P84" s="6">
        <f>Data!$AF$504*Data!AF87/Data!AF86</f>
        <v>14652.158420347983</v>
      </c>
      <c r="Q84" s="6">
        <f>Data!$AH$504*Data!AH87/Data!AH86</f>
        <v>17409.503734891259</v>
      </c>
      <c r="R84" s="6">
        <f>Data!$AJ$504*Data!AJ87/Data!AJ86</f>
        <v>18983.683529112364</v>
      </c>
      <c r="S84" s="6">
        <f>Data!$AL$504*Data!AL87/Data!AL86</f>
        <v>27045.72999774187</v>
      </c>
      <c r="T84" s="6">
        <f>Data!$AN$504*Data!AN87/Data!AN86</f>
        <v>16815.093372063195</v>
      </c>
      <c r="U84" s="6">
        <f>Data!$AP$504*Data!AP87/Data!AP86</f>
        <v>2439.2825750838424</v>
      </c>
      <c r="V84" s="6">
        <f>Data!$AQ$504*Data!AQ87/Data!AQ86</f>
        <v>0.56188225322267271</v>
      </c>
      <c r="W84" s="6">
        <f>Data!$AR$504*Data!AR87/Data!AR86</f>
        <v>0.57660272443055016</v>
      </c>
      <c r="X84" s="6">
        <f>Data!$AS$504*Data!AS87/Data!AS86</f>
        <v>0.36899443974033136</v>
      </c>
      <c r="Y84" s="6">
        <f>Data!$AT$504*Data!AT87/Data!AT86</f>
        <v>0.63156092072089021</v>
      </c>
      <c r="Z84" s="6">
        <f>Data!$AU$504*Data!AU87/Data!AU86</f>
        <v>0.71458062093139618</v>
      </c>
      <c r="AA84" s="6">
        <f>Data!$AV$504*Data!AV87/Data!AV86</f>
        <v>0.51278866401119372</v>
      </c>
      <c r="AB84" s="6">
        <f>Data!$AW$504*Data!AW87/Data!AW86</f>
        <v>0.88347296097219019</v>
      </c>
      <c r="AC84" s="6">
        <f>Data!$AX$504*Data!AX87/Data!AX86</f>
        <v>0.68615068706247861</v>
      </c>
      <c r="AE84" s="42">
        <f>$AJ$3*B84+$AJ$4*Simulace!C84+$AJ$5*Simulace!D84+$AJ$6*Simulace!E84+$AJ$7*Simulace!F84+$AJ$8*Simulace!G84+$AJ$9*Simulace!H84+$AJ$10*Simulace!I84+$AJ$11*Simulace!J84+$AJ$12*Simulace!K84+$AJ$13*Simulace!L84+$AJ$14*Simulace!M84+$AJ$15*Simulace!N84+$AJ$16*Simulace!O84+$AJ$17*Simulace!P84+$AJ$18*Simulace!Q84+$AJ$19*Simulace!R84+$AJ$20*Simulace!S84+$AJ$21*Simulace!T84+$AJ$22*Simulace!U84+$AJ$23*Simulace!V84+$AJ$24*Simulace!W84+$AJ$25*Simulace!X84+$AJ$26*Simulace!Y84+$AJ$27*Simulace!Z84+$AJ$28*Simulace!AA84+$AJ$29*Simulace!AB84+$AJ$30*Simulace!AC84</f>
        <v>48687276777.731766</v>
      </c>
      <c r="AF84" s="42">
        <f>AE84-$AN$12</f>
        <v>584078509.65001678</v>
      </c>
      <c r="AG84" s="42">
        <f t="shared" si="2"/>
        <v>1847018422.8506894</v>
      </c>
      <c r="AM84" s="26" t="s">
        <v>108</v>
      </c>
      <c r="AN84" s="41">
        <f t="shared" si="3"/>
        <v>50179090363.34565</v>
      </c>
      <c r="AO84" s="42">
        <f>$AJ$3*Data!D576</f>
        <v>2224287120</v>
      </c>
      <c r="AP84" s="42">
        <f>$AJ$4*Data!F576</f>
        <v>6399393420</v>
      </c>
      <c r="AQ84" s="42">
        <f>$AJ$5*Data!H576</f>
        <v>1525492280</v>
      </c>
      <c r="AR84" s="42">
        <f>$AJ$6*Data!J576</f>
        <v>2754006904</v>
      </c>
      <c r="AS84" s="42">
        <f>$AJ$7*Data!L576</f>
        <v>740556054</v>
      </c>
      <c r="AT84" s="42">
        <f>$AJ$8*Data!N576</f>
        <v>600431650</v>
      </c>
      <c r="AU84" s="42">
        <f>$AJ$9*Data!P576</f>
        <v>3103608847.5000005</v>
      </c>
      <c r="AV84" s="42">
        <f>$AJ$10*Data!R576</f>
        <v>3972597860.0000005</v>
      </c>
      <c r="AW84" s="42">
        <f>$AJ$11*Data!T576</f>
        <v>1628212404</v>
      </c>
      <c r="AX84" s="42">
        <f>$AJ$12*Data!V576</f>
        <v>2236363850.0000005</v>
      </c>
      <c r="AY84" s="42">
        <f>$AJ$13*Data!X576</f>
        <v>1964364587.5000002</v>
      </c>
      <c r="AZ84" s="42">
        <f>$AJ$14*Data!Z576</f>
        <v>5088499150.000001</v>
      </c>
      <c r="BA84" s="42">
        <f>$AJ$15*Data!AB576</f>
        <v>1065906200.3988302</v>
      </c>
      <c r="BB84" s="42">
        <f>$AJ$16*Data!AD576</f>
        <v>2183490526.3168201</v>
      </c>
      <c r="BC84" s="42">
        <f>$AJ$17*Data!AF576</f>
        <v>709109254.63000011</v>
      </c>
      <c r="BD84" s="42">
        <f>$AJ$18*Data!AH576</f>
        <v>2775486420.0000005</v>
      </c>
      <c r="BE84" s="42">
        <f>$AJ$19*Data!AJ576</f>
        <v>2170689840</v>
      </c>
      <c r="BF84" s="42">
        <f>$AJ$20*Data!AL576</f>
        <v>3532548000</v>
      </c>
      <c r="BG84" s="42">
        <f>$AJ$21*Data!AN576</f>
        <v>4071870630</v>
      </c>
      <c r="BH84" s="42">
        <f>$AJ$22*Data!AP576</f>
        <v>1403958906</v>
      </c>
      <c r="BI84" s="42">
        <v>0</v>
      </c>
      <c r="BJ84" s="42">
        <v>0</v>
      </c>
      <c r="BK84" s="42">
        <v>0</v>
      </c>
      <c r="BL84" s="42">
        <v>0</v>
      </c>
      <c r="BM84" s="42">
        <f>$AJ$27*Data!AU576</f>
        <v>9070380.0000000056</v>
      </c>
      <c r="BN84" s="42">
        <f>$AJ$28*Data!AV576</f>
        <v>-5975696.9999999125</v>
      </c>
      <c r="BO84" s="42">
        <f>$AJ$29*Data!AW576</f>
        <v>26191551.999999963</v>
      </c>
      <c r="BP84" s="42">
        <f>$AJ$30*Data!AX576</f>
        <v>-1069775.9999999877</v>
      </c>
    </row>
    <row r="85" spans="1:68">
      <c r="A85" s="6">
        <v>84</v>
      </c>
      <c r="B85" s="6">
        <f>Data!$D$504*Data!D88/Data!D87</f>
        <v>614.02891195750078</v>
      </c>
      <c r="C85" s="6">
        <f>Data!$F$504*Data!F88/Data!F87</f>
        <v>832.02552860146216</v>
      </c>
      <c r="D85" s="6">
        <f>Data!$H$504*Data!H88/Data!H87</f>
        <v>782.33034318340844</v>
      </c>
      <c r="E85" s="6">
        <f>Data!$J$504*Data!J88/Data!J87</f>
        <v>678.17339721819997</v>
      </c>
      <c r="F85" s="6">
        <f>Data!$L$504*Data!L88/Data!L87</f>
        <v>469.70181261908471</v>
      </c>
      <c r="G85" s="6">
        <f>Data!$N$504*Data!N88/Data!N87</f>
        <v>296.10618807728724</v>
      </c>
      <c r="H85" s="6">
        <f>Data!$P$504*Data!P88/Data!P87</f>
        <v>589.23201370746449</v>
      </c>
      <c r="I85" s="6">
        <f>Data!$R$504*Data!R88/Data!R87</f>
        <v>742.57256599345453</v>
      </c>
      <c r="J85" s="6">
        <f>Data!$T$504*Data!T88/Data!T87</f>
        <v>1423.8799089603556</v>
      </c>
      <c r="K85" s="6">
        <f>Data!$V$504*Data!V88/Data!V87</f>
        <v>963.07625227566996</v>
      </c>
      <c r="L85" s="6">
        <f>Data!$X$504*Data!X88/Data!X87</f>
        <v>1597.3558603295778</v>
      </c>
      <c r="M85" s="6">
        <f>Data!$Z$504*Data!Z88/Data!Z87</f>
        <v>1090.880988094061</v>
      </c>
      <c r="N85" s="6">
        <f>Data!$AB$504*Data!AB88/Data!AB87</f>
        <v>15211.240852337849</v>
      </c>
      <c r="O85" s="6">
        <f>Data!$AD$504*Data!AD88/Data!AD87</f>
        <v>22124.36002034778</v>
      </c>
      <c r="P85" s="6">
        <f>Data!$AF$504*Data!AF88/Data!AF87</f>
        <v>14572.457718061562</v>
      </c>
      <c r="Q85" s="6">
        <f>Data!$AH$504*Data!AH88/Data!AH87</f>
        <v>17367.704339093125</v>
      </c>
      <c r="R85" s="6">
        <f>Data!$AJ$504*Data!AJ88/Data!AJ87</f>
        <v>18847.778569744874</v>
      </c>
      <c r="S85" s="6">
        <f>Data!$AL$504*Data!AL88/Data!AL87</f>
        <v>27028.732209592945</v>
      </c>
      <c r="T85" s="6">
        <f>Data!$AN$504*Data!AN88/Data!AN87</f>
        <v>16422.179816116437</v>
      </c>
      <c r="U85" s="6">
        <f>Data!$AP$504*Data!AP88/Data!AP87</f>
        <v>2444.880818693051</v>
      </c>
      <c r="V85" s="6">
        <f>Data!$AQ$504*Data!AQ88/Data!AQ87</f>
        <v>0.52241173020527953</v>
      </c>
      <c r="W85" s="6">
        <f>Data!$AR$504*Data!AR88/Data!AR87</f>
        <v>0.53565747221078874</v>
      </c>
      <c r="X85" s="6">
        <f>Data!$AS$504*Data!AS88/Data!AS87</f>
        <v>0.34704245443935783</v>
      </c>
      <c r="Y85" s="6">
        <f>Data!$AT$504*Data!AT88/Data!AT87</f>
        <v>0.58482677759670942</v>
      </c>
      <c r="Z85" s="6">
        <f>Data!$AU$504*Data!AU88/Data!AU87</f>
        <v>0.65816872427983686</v>
      </c>
      <c r="AA85" s="6">
        <f>Data!$AV$504*Data!AV88/Data!AV87</f>
        <v>0.47816286355750715</v>
      </c>
      <c r="AB85" s="6">
        <f>Data!$AW$504*Data!AW88/Data!AW87</f>
        <v>0.80314530921329763</v>
      </c>
      <c r="AC85" s="6">
        <f>Data!$AX$504*Data!AX88/Data!AX87</f>
        <v>0.63107859922179055</v>
      </c>
      <c r="AE85" s="42">
        <f>$AJ$3*B85+$AJ$4*Simulace!C85+$AJ$5*Simulace!D85+$AJ$6*Simulace!E85+$AJ$7*Simulace!F85+$AJ$8*Simulace!G85+$AJ$9*Simulace!H85+$AJ$10*Simulace!I85+$AJ$11*Simulace!J85+$AJ$12*Simulace!K85+$AJ$13*Simulace!L85+$AJ$14*Simulace!M85+$AJ$15*Simulace!N85+$AJ$16*Simulace!O85+$AJ$17*Simulace!P85+$AJ$18*Simulace!Q85+$AJ$19*Simulace!R85+$AJ$20*Simulace!S85+$AJ$21*Simulace!T85+$AJ$22*Simulace!U85+$AJ$23*Simulace!V85+$AJ$24*Simulace!W85+$AJ$25*Simulace!X85+$AJ$26*Simulace!Y85+$AJ$27*Simulace!Z85+$AJ$28*Simulace!AA85+$AJ$29*Simulace!AB85+$AJ$30*Simulace!AC85</f>
        <v>48121829432.788193</v>
      </c>
      <c r="AF85" s="42">
        <f>AE85-$AN$12</f>
        <v>18631164.706443787</v>
      </c>
      <c r="AG85" s="42">
        <f t="shared" si="2"/>
        <v>58916915.934104748</v>
      </c>
      <c r="AM85" s="26" t="s">
        <v>109</v>
      </c>
      <c r="AN85" s="41">
        <f t="shared" si="3"/>
        <v>50449335042.769196</v>
      </c>
      <c r="AO85" s="42">
        <f>$AJ$3*Data!D577</f>
        <v>2234649999.9999995</v>
      </c>
      <c r="AP85" s="42">
        <f>$AJ$4*Data!F577</f>
        <v>6413445499.999999</v>
      </c>
      <c r="AQ85" s="42">
        <f>$AJ$5*Data!H577</f>
        <v>1559785700</v>
      </c>
      <c r="AR85" s="42">
        <f>$AJ$6*Data!J577</f>
        <v>2754876520</v>
      </c>
      <c r="AS85" s="42">
        <f>$AJ$7*Data!L577</f>
        <v>764636285</v>
      </c>
      <c r="AT85" s="42">
        <f>$AJ$8*Data!N577</f>
        <v>623162624.99999988</v>
      </c>
      <c r="AU85" s="42">
        <f>$AJ$9*Data!P577</f>
        <v>3135645382.5000005</v>
      </c>
      <c r="AV85" s="42">
        <f>$AJ$10*Data!R577</f>
        <v>4203346890.0000005</v>
      </c>
      <c r="AW85" s="42">
        <f>$AJ$11*Data!T577</f>
        <v>1656496660</v>
      </c>
      <c r="AX85" s="42">
        <f>$AJ$12*Data!V577</f>
        <v>2201791375</v>
      </c>
      <c r="AY85" s="42">
        <f>$AJ$13*Data!X577</f>
        <v>1940788750</v>
      </c>
      <c r="AZ85" s="42">
        <f>$AJ$14*Data!Z577</f>
        <v>5112974500</v>
      </c>
      <c r="BA85" s="42">
        <f>$AJ$15*Data!AB577</f>
        <v>1055451233.38369</v>
      </c>
      <c r="BB85" s="42">
        <f>$AJ$16*Data!AD577</f>
        <v>2217464049.6505051</v>
      </c>
      <c r="BC85" s="42">
        <f>$AJ$17*Data!AF577</f>
        <v>707483887.73500001</v>
      </c>
      <c r="BD85" s="42">
        <f>$AJ$18*Data!AH577</f>
        <v>2784373900</v>
      </c>
      <c r="BE85" s="42">
        <f>$AJ$19*Data!AJ577</f>
        <v>2177158549.9999995</v>
      </c>
      <c r="BF85" s="42">
        <f>$AJ$20*Data!AL577</f>
        <v>3443392499.9999995</v>
      </c>
      <c r="BG85" s="42">
        <f>$AJ$21*Data!AN577</f>
        <v>4002715237.5</v>
      </c>
      <c r="BH85" s="42">
        <f>$AJ$22*Data!AP577</f>
        <v>1432543023</v>
      </c>
      <c r="BI85" s="42">
        <v>0</v>
      </c>
      <c r="BJ85" s="42">
        <v>0</v>
      </c>
      <c r="BK85" s="42">
        <v>0</v>
      </c>
      <c r="BL85" s="42">
        <v>0</v>
      </c>
      <c r="BM85" s="42">
        <f>$AJ$27*Data!AU577</f>
        <v>9224819.9999999832</v>
      </c>
      <c r="BN85" s="42">
        <f>$AJ$28*Data!AV577</f>
        <v>-7572851.999999973</v>
      </c>
      <c r="BO85" s="42">
        <f>$AJ$29*Data!AW577</f>
        <v>26740021.999999885</v>
      </c>
      <c r="BP85" s="42">
        <f>$AJ$30*Data!AX577</f>
        <v>-1239515.9999999939</v>
      </c>
    </row>
    <row r="86" spans="1:68">
      <c r="A86" s="6">
        <v>85</v>
      </c>
      <c r="B86" s="6">
        <f>Data!$D$504*Data!D89/Data!D88</f>
        <v>613.24530411962621</v>
      </c>
      <c r="C86" s="6">
        <f>Data!$F$504*Data!F89/Data!F88</f>
        <v>836.85396196967156</v>
      </c>
      <c r="D86" s="6">
        <f>Data!$H$504*Data!H89/Data!H88</f>
        <v>776.65431518155833</v>
      </c>
      <c r="E86" s="6">
        <f>Data!$J$504*Data!J89/Data!J88</f>
        <v>689.24589938751456</v>
      </c>
      <c r="F86" s="6">
        <f>Data!$L$504*Data!L89/Data!L88</f>
        <v>467.1948805564835</v>
      </c>
      <c r="G86" s="6">
        <f>Data!$N$504*Data!N89/Data!N88</f>
        <v>297.42104450583287</v>
      </c>
      <c r="H86" s="6">
        <f>Data!$P$504*Data!P89/Data!P88</f>
        <v>574.36050539990742</v>
      </c>
      <c r="I86" s="6">
        <f>Data!$R$504*Data!R89/Data!R88</f>
        <v>734.48552992609677</v>
      </c>
      <c r="J86" s="6">
        <f>Data!$T$504*Data!T89/Data!T88</f>
        <v>1374.0971652940827</v>
      </c>
      <c r="K86" s="6">
        <f>Data!$V$504*Data!V89/Data!V88</f>
        <v>915.45586345251718</v>
      </c>
      <c r="L86" s="6">
        <f>Data!$X$504*Data!X89/Data!X88</f>
        <v>1606.7675903491609</v>
      </c>
      <c r="M86" s="6">
        <f>Data!$Z$504*Data!Z89/Data!Z88</f>
        <v>1113.1839229830712</v>
      </c>
      <c r="N86" s="6">
        <f>Data!$AB$504*Data!AB89/Data!AB88</f>
        <v>15225.764559041756</v>
      </c>
      <c r="O86" s="6">
        <f>Data!$AD$504*Data!AD89/Data!AD88</f>
        <v>22150.999125843387</v>
      </c>
      <c r="P86" s="6">
        <f>Data!$AF$504*Data!AF89/Data!AF88</f>
        <v>14626.764166581903</v>
      </c>
      <c r="Q86" s="6">
        <f>Data!$AH$504*Data!AH89/Data!AH88</f>
        <v>17318.658083061902</v>
      </c>
      <c r="R86" s="6">
        <f>Data!$AJ$504*Data!AJ89/Data!AJ88</f>
        <v>18742.90109411622</v>
      </c>
      <c r="S86" s="6">
        <f>Data!$AL$504*Data!AL89/Data!AL88</f>
        <v>26898.528745938809</v>
      </c>
      <c r="T86" s="6">
        <f>Data!$AN$504*Data!AN89/Data!AN88</f>
        <v>16306.219378190217</v>
      </c>
      <c r="U86" s="6">
        <f>Data!$AP$504*Data!AP89/Data!AP88</f>
        <v>2425.3224336917233</v>
      </c>
      <c r="V86" s="6">
        <f>Data!$AQ$504*Data!AQ89/Data!AQ88</f>
        <v>0.48906688222455713</v>
      </c>
      <c r="W86" s="6">
        <f>Data!$AR$504*Data!AR89/Data!AR88</f>
        <v>0.50110375816993558</v>
      </c>
      <c r="X86" s="6">
        <f>Data!$AS$504*Data!AS89/Data!AS88</f>
        <v>0.36332461062027632</v>
      </c>
      <c r="Y86" s="6">
        <f>Data!$AT$504*Data!AT89/Data!AT88</f>
        <v>0.54555261187680926</v>
      </c>
      <c r="Z86" s="6">
        <f>Data!$AU$504*Data!AU89/Data!AU88</f>
        <v>0.61109020852221196</v>
      </c>
      <c r="AA86" s="6">
        <f>Data!$AV$504*Data!AV89/Data!AV88</f>
        <v>0.50375068990559413</v>
      </c>
      <c r="AB86" s="6">
        <f>Data!$AW$504*Data!AW89/Data!AW88</f>
        <v>0.73723478079766835</v>
      </c>
      <c r="AC86" s="6">
        <f>Data!$AX$504*Data!AX89/Data!AX88</f>
        <v>0.67153402777778004</v>
      </c>
      <c r="AE86" s="42">
        <f>$AJ$3*B86+$AJ$4*Simulace!C86+$AJ$5*Simulace!D86+$AJ$6*Simulace!E86+$AJ$7*Simulace!F86+$AJ$8*Simulace!G86+$AJ$9*Simulace!H86+$AJ$10*Simulace!I86+$AJ$11*Simulace!J86+$AJ$12*Simulace!K86+$AJ$13*Simulace!L86+$AJ$14*Simulace!M86+$AJ$15*Simulace!N86+$AJ$16*Simulace!O86+$AJ$17*Simulace!P86+$AJ$18*Simulace!Q86+$AJ$19*Simulace!R86+$AJ$20*Simulace!S86+$AJ$21*Simulace!T86+$AJ$22*Simulace!U86+$AJ$23*Simulace!V86+$AJ$24*Simulace!W86+$AJ$25*Simulace!X86+$AJ$26*Simulace!Y86+$AJ$27*Simulace!Z86+$AJ$28*Simulace!AA86+$AJ$29*Simulace!AB86+$AJ$30*Simulace!AC86</f>
        <v>47974924158.930214</v>
      </c>
      <c r="AF86" s="42">
        <f>AE86-$AN$12</f>
        <v>-128274109.15153503</v>
      </c>
      <c r="AG86" s="42">
        <f t="shared" si="2"/>
        <v>-405638349.74789953</v>
      </c>
      <c r="AM86" s="26" t="s">
        <v>110</v>
      </c>
      <c r="AN86" s="41">
        <f t="shared" si="3"/>
        <v>51196846196.221642</v>
      </c>
      <c r="AO86" s="42">
        <f>$AJ$3*Data!D578</f>
        <v>2227799520</v>
      </c>
      <c r="AP86" s="42">
        <f>$AJ$4*Data!F578</f>
        <v>6471872610.000001</v>
      </c>
      <c r="AQ86" s="42">
        <f>$AJ$5*Data!H578</f>
        <v>1573917360</v>
      </c>
      <c r="AR86" s="42">
        <f>$AJ$6*Data!J578</f>
        <v>2764130754</v>
      </c>
      <c r="AS86" s="42">
        <f>$AJ$7*Data!L578</f>
        <v>785048785.5</v>
      </c>
      <c r="AT86" s="42">
        <f>$AJ$8*Data!N578</f>
        <v>636118087.5</v>
      </c>
      <c r="AU86" s="42">
        <f>$AJ$9*Data!P578</f>
        <v>3276317970</v>
      </c>
      <c r="AV86" s="42">
        <f>$AJ$10*Data!R578</f>
        <v>4468071600</v>
      </c>
      <c r="AW86" s="42">
        <f>$AJ$11*Data!T578</f>
        <v>1680911037</v>
      </c>
      <c r="AX86" s="42">
        <f>$AJ$12*Data!V578</f>
        <v>2325111600</v>
      </c>
      <c r="AY86" s="42">
        <f>$AJ$13*Data!X578</f>
        <v>1901876999.9999998</v>
      </c>
      <c r="AZ86" s="42">
        <f>$AJ$14*Data!Z578</f>
        <v>5109620250</v>
      </c>
      <c r="BA86" s="42">
        <f>$AJ$15*Data!AB578</f>
        <v>1057212698.95242</v>
      </c>
      <c r="BB86" s="42">
        <f>$AJ$16*Data!AD578</f>
        <v>2216875942.2592201</v>
      </c>
      <c r="BC86" s="42">
        <f>$AJ$17*Data!AF578</f>
        <v>707946390.50999987</v>
      </c>
      <c r="BD86" s="42">
        <f>$AJ$18*Data!AH578</f>
        <v>2814732690.0000005</v>
      </c>
      <c r="BE86" s="42">
        <f>$AJ$19*Data!AJ578</f>
        <v>2206646925</v>
      </c>
      <c r="BF86" s="42">
        <f>$AJ$20*Data!AL578</f>
        <v>3468614850.0000005</v>
      </c>
      <c r="BG86" s="42">
        <f>$AJ$21*Data!AN578</f>
        <v>4013550877.5</v>
      </c>
      <c r="BH86" s="42">
        <f>$AJ$22*Data!AP578</f>
        <v>1450837493.9999998</v>
      </c>
      <c r="BI86" s="42">
        <v>0</v>
      </c>
      <c r="BJ86" s="42">
        <v>0</v>
      </c>
      <c r="BK86" s="42">
        <v>0</v>
      </c>
      <c r="BL86" s="42">
        <v>0</v>
      </c>
      <c r="BM86" s="42">
        <f>$AJ$27*Data!AU578</f>
        <v>11856240.000000013</v>
      </c>
      <c r="BN86" s="42">
        <f>$AJ$28*Data!AV578</f>
        <v>-7118377.0000000177</v>
      </c>
      <c r="BO86" s="42">
        <f>$AJ$29*Data!AW578</f>
        <v>36085106.999999985</v>
      </c>
      <c r="BP86" s="42">
        <f>$AJ$30*Data!AX578</f>
        <v>-1191215.9999999988</v>
      </c>
    </row>
    <row r="87" spans="1:68">
      <c r="A87" s="6">
        <v>86</v>
      </c>
      <c r="B87" s="6">
        <f>Data!$D$504*Data!D90/Data!D89</f>
        <v>623.77292100412672</v>
      </c>
      <c r="C87" s="6">
        <f>Data!$F$504*Data!F90/Data!F89</f>
        <v>841.66155339096781</v>
      </c>
      <c r="D87" s="6">
        <f>Data!$H$504*Data!H90/Data!H89</f>
        <v>789.82773264945547</v>
      </c>
      <c r="E87" s="6">
        <f>Data!$J$504*Data!J90/Data!J89</f>
        <v>689.59968077207088</v>
      </c>
      <c r="F87" s="6">
        <f>Data!$L$504*Data!L90/Data!L89</f>
        <v>471.55862130442091</v>
      </c>
      <c r="G87" s="6">
        <f>Data!$N$504*Data!N90/Data!N89</f>
        <v>305.25126168187063</v>
      </c>
      <c r="H87" s="6">
        <f>Data!$P$504*Data!P90/Data!P89</f>
        <v>581.95867348354966</v>
      </c>
      <c r="I87" s="6">
        <f>Data!$R$504*Data!R90/Data!R89</f>
        <v>751.97620883541947</v>
      </c>
      <c r="J87" s="6">
        <f>Data!$T$504*Data!T90/Data!T89</f>
        <v>1358.2523073174355</v>
      </c>
      <c r="K87" s="6">
        <f>Data!$V$504*Data!V90/Data!V89</f>
        <v>951.59979331251509</v>
      </c>
      <c r="L87" s="6">
        <f>Data!$X$504*Data!X90/Data!X89</f>
        <v>1635.1938697208936</v>
      </c>
      <c r="M87" s="6">
        <f>Data!$Z$504*Data!Z90/Data!Z89</f>
        <v>1131.9467989829188</v>
      </c>
      <c r="N87" s="6">
        <f>Data!$AB$504*Data!AB90/Data!AB89</f>
        <v>15244.72878422583</v>
      </c>
      <c r="O87" s="6">
        <f>Data!$AD$504*Data!AD90/Data!AD89</f>
        <v>22149.274008582586</v>
      </c>
      <c r="P87" s="6">
        <f>Data!$AF$504*Data!AF90/Data!AF89</f>
        <v>14649.94457660576</v>
      </c>
      <c r="Q87" s="6">
        <f>Data!$AH$504*Data!AH90/Data!AH89</f>
        <v>17442.56924715274</v>
      </c>
      <c r="R87" s="6">
        <f>Data!$AJ$504*Data!AJ90/Data!AJ89</f>
        <v>18885.87935483531</v>
      </c>
      <c r="S87" s="6">
        <f>Data!$AL$504*Data!AL90/Data!AL89</f>
        <v>26887.696695587438</v>
      </c>
      <c r="T87" s="6">
        <f>Data!$AN$504*Data!AN90/Data!AN89</f>
        <v>16555.947359950522</v>
      </c>
      <c r="U87" s="6">
        <f>Data!$AP$504*Data!AP90/Data!AP89</f>
        <v>2475.0238938632242</v>
      </c>
      <c r="V87" s="6">
        <f>Data!$AQ$504*Data!AQ90/Data!AQ89</f>
        <v>0.54505067260731643</v>
      </c>
      <c r="W87" s="6">
        <f>Data!$AR$504*Data!AR90/Data!AR89</f>
        <v>0.55913431542461067</v>
      </c>
      <c r="X87" s="6">
        <f>Data!$AS$504*Data!AS90/Data!AS89</f>
        <v>0.38053777032394626</v>
      </c>
      <c r="Y87" s="6">
        <f>Data!$AT$504*Data!AT90/Data!AT89</f>
        <v>0.61158724443640411</v>
      </c>
      <c r="Z87" s="6">
        <f>Data!$AU$504*Data!AU90/Data!AU89</f>
        <v>0.69039932236205126</v>
      </c>
      <c r="AA87" s="6">
        <f>Data!$AV$504*Data!AV90/Data!AV89</f>
        <v>0.53062712984282567</v>
      </c>
      <c r="AB87" s="6">
        <f>Data!$AW$504*Data!AW90/Data!AW89</f>
        <v>0.84879092440750337</v>
      </c>
      <c r="AC87" s="6">
        <f>Data!$AX$504*Data!AX90/Data!AX89</f>
        <v>0.7135897789398582</v>
      </c>
      <c r="AE87" s="42">
        <f>$AJ$3*B87+$AJ$4*Simulace!C87+$AJ$5*Simulace!D87+$AJ$6*Simulace!E87+$AJ$7*Simulace!F87+$AJ$8*Simulace!G87+$AJ$9*Simulace!H87+$AJ$10*Simulace!I87+$AJ$11*Simulace!J87+$AJ$12*Simulace!K87+$AJ$13*Simulace!L87+$AJ$14*Simulace!M87+$AJ$15*Simulace!N87+$AJ$16*Simulace!O87+$AJ$17*Simulace!P87+$AJ$18*Simulace!Q87+$AJ$19*Simulace!R87+$AJ$20*Simulace!S87+$AJ$21*Simulace!T87+$AJ$22*Simulace!U87+$AJ$23*Simulace!V87+$AJ$24*Simulace!W87+$AJ$25*Simulace!X87+$AJ$26*Simulace!Y87+$AJ$27*Simulace!Z87+$AJ$28*Simulace!AA87+$AJ$29*Simulace!AB87+$AJ$30*Simulace!AC87</f>
        <v>48506900215.202042</v>
      </c>
      <c r="AF87" s="42">
        <f>AE87-$AN$12</f>
        <v>403701947.12029266</v>
      </c>
      <c r="AG87" s="42">
        <f t="shared" si="2"/>
        <v>1276617648.744978</v>
      </c>
      <c r="AM87" s="26" t="s">
        <v>111</v>
      </c>
      <c r="AN87" s="41">
        <f t="shared" si="3"/>
        <v>50749164243.151085</v>
      </c>
      <c r="AO87" s="42">
        <f>$AJ$3*Data!D579</f>
        <v>2265328700.0000005</v>
      </c>
      <c r="AP87" s="42">
        <f>$AJ$4*Data!F579</f>
        <v>6506424925</v>
      </c>
      <c r="AQ87" s="42">
        <f>$AJ$5*Data!H579</f>
        <v>1529788800</v>
      </c>
      <c r="AR87" s="42">
        <f>$AJ$6*Data!J579</f>
        <v>2772322850.0000005</v>
      </c>
      <c r="AS87" s="42">
        <f>$AJ$7*Data!L579</f>
        <v>768500810.00000012</v>
      </c>
      <c r="AT87" s="42">
        <f>$AJ$8*Data!N579</f>
        <v>594952812.5</v>
      </c>
      <c r="AU87" s="42">
        <f>$AJ$9*Data!P579</f>
        <v>3154295520</v>
      </c>
      <c r="AV87" s="42">
        <f>$AJ$10*Data!R579</f>
        <v>4121353200.0000005</v>
      </c>
      <c r="AW87" s="42">
        <f>$AJ$11*Data!T579</f>
        <v>1603109040.0000002</v>
      </c>
      <c r="AX87" s="42">
        <f>$AJ$12*Data!V579</f>
        <v>2109353999.9999998</v>
      </c>
      <c r="AY87" s="42">
        <f>$AJ$13*Data!X579</f>
        <v>1876784200.0000002</v>
      </c>
      <c r="AZ87" s="42">
        <f>$AJ$14*Data!Z579</f>
        <v>5117887750</v>
      </c>
      <c r="BA87" s="42">
        <f>$AJ$15*Data!AB579</f>
        <v>1068378758.0912299</v>
      </c>
      <c r="BB87" s="42">
        <f>$AJ$16*Data!AD579</f>
        <v>2234353588.4198604</v>
      </c>
      <c r="BC87" s="42">
        <f>$AJ$17*Data!AF579</f>
        <v>714712145.38999999</v>
      </c>
      <c r="BD87" s="42">
        <f>$AJ$18*Data!AH579</f>
        <v>2873805550.0000005</v>
      </c>
      <c r="BE87" s="42">
        <f>$AJ$19*Data!AJ579</f>
        <v>2249183724.9999995</v>
      </c>
      <c r="BF87" s="42">
        <f>$AJ$20*Data!AL579</f>
        <v>3566571750</v>
      </c>
      <c r="BG87" s="42">
        <f>$AJ$21*Data!AN579</f>
        <v>4174681668.7500005</v>
      </c>
      <c r="BH87" s="42">
        <f>$AJ$22*Data!AP579</f>
        <v>1377083646</v>
      </c>
      <c r="BI87" s="42">
        <v>0</v>
      </c>
      <c r="BJ87" s="42">
        <v>0</v>
      </c>
      <c r="BK87" s="42">
        <v>0</v>
      </c>
      <c r="BL87" s="42">
        <v>0</v>
      </c>
      <c r="BM87" s="42">
        <f>$AJ$27*Data!AU579</f>
        <v>16976520.000000026</v>
      </c>
      <c r="BN87" s="42">
        <f>$AJ$28*Data!AV579</f>
        <v>-470057.00000001164</v>
      </c>
      <c r="BO87" s="42">
        <f>$AJ$29*Data!AW579</f>
        <v>54268997.00000003</v>
      </c>
      <c r="BP87" s="42">
        <f>$AJ$30*Data!AX579</f>
        <v>-484655.99999999808</v>
      </c>
    </row>
    <row r="88" spans="1:68">
      <c r="A88" s="6">
        <v>87</v>
      </c>
      <c r="B88" s="6">
        <f>Data!$D$504*Data!D91/Data!D90</f>
        <v>603.46318675035741</v>
      </c>
      <c r="C88" s="6">
        <f>Data!$F$504*Data!F91/Data!F90</f>
        <v>845.13904132830453</v>
      </c>
      <c r="D88" s="6">
        <f>Data!$H$504*Data!H91/Data!H90</f>
        <v>776.33669050855838</v>
      </c>
      <c r="E88" s="6">
        <f>Data!$J$504*Data!J91/Data!J90</f>
        <v>684.22804978265981</v>
      </c>
      <c r="F88" s="6">
        <f>Data!$L$504*Data!L91/Data!L90</f>
        <v>471.65026497883133</v>
      </c>
      <c r="G88" s="6">
        <f>Data!$N$504*Data!N91/Data!N90</f>
        <v>302.72716479639001</v>
      </c>
      <c r="H88" s="6">
        <f>Data!$P$504*Data!P91/Data!P90</f>
        <v>583.50736447975123</v>
      </c>
      <c r="I88" s="6">
        <f>Data!$R$504*Data!R91/Data!R90</f>
        <v>737.96152915020423</v>
      </c>
      <c r="J88" s="6">
        <f>Data!$T$504*Data!T91/Data!T90</f>
        <v>1451.3977228618623</v>
      </c>
      <c r="K88" s="6">
        <f>Data!$V$504*Data!V91/Data!V90</f>
        <v>947.02109410173409</v>
      </c>
      <c r="L88" s="6">
        <f>Data!$X$504*Data!X91/Data!X90</f>
        <v>1625.8445592547821</v>
      </c>
      <c r="M88" s="6">
        <f>Data!$Z$504*Data!Z91/Data!Z90</f>
        <v>1105.987483369229</v>
      </c>
      <c r="N88" s="6">
        <f>Data!$AB$504*Data!AB91/Data!AB90</f>
        <v>15129.620855649389</v>
      </c>
      <c r="O88" s="6">
        <f>Data!$AD$504*Data!AD91/Data!AD90</f>
        <v>22005.237733985057</v>
      </c>
      <c r="P88" s="6">
        <f>Data!$AF$504*Data!AF91/Data!AF90</f>
        <v>14584.251844265118</v>
      </c>
      <c r="Q88" s="6">
        <f>Data!$AH$504*Data!AH91/Data!AH90</f>
        <v>17344.312305676118</v>
      </c>
      <c r="R88" s="6">
        <f>Data!$AJ$504*Data!AJ91/Data!AJ90</f>
        <v>18826.732937294913</v>
      </c>
      <c r="S88" s="6">
        <f>Data!$AL$504*Data!AL91/Data!AL90</f>
        <v>26872.211807399959</v>
      </c>
      <c r="T88" s="6">
        <f>Data!$AN$504*Data!AN91/Data!AN90</f>
        <v>16253.156470204971</v>
      </c>
      <c r="U88" s="6">
        <f>Data!$AP$504*Data!AP91/Data!AP90</f>
        <v>2373.6677862209845</v>
      </c>
      <c r="V88" s="6">
        <f>Data!$AQ$504*Data!AQ91/Data!AQ90</f>
        <v>0.52769410805965344</v>
      </c>
      <c r="W88" s="6">
        <f>Data!$AR$504*Data!AR91/Data!AR90</f>
        <v>0.54113179571664127</v>
      </c>
      <c r="X88" s="6">
        <f>Data!$AS$504*Data!AS91/Data!AS90</f>
        <v>0.33010093923554423</v>
      </c>
      <c r="Y88" s="6">
        <f>Data!$AT$504*Data!AT91/Data!AT90</f>
        <v>0.59105091813969723</v>
      </c>
      <c r="Z88" s="6">
        <f>Data!$AU$504*Data!AU91/Data!AU90</f>
        <v>0.6656335773101566</v>
      </c>
      <c r="AA88" s="6">
        <f>Data!$AV$504*Data!AV91/Data!AV90</f>
        <v>0.45199632245047755</v>
      </c>
      <c r="AB88" s="6">
        <f>Data!$AW$504*Data!AW91/Data!AW90</f>
        <v>0.81360934441755528</v>
      </c>
      <c r="AC88" s="6">
        <f>Data!$AX$504*Data!AX91/Data!AX90</f>
        <v>0.59082328223818181</v>
      </c>
      <c r="AE88" s="42">
        <f>$AJ$3*B88+$AJ$4*Simulace!C88+$AJ$5*Simulace!D88+$AJ$6*Simulace!E88+$AJ$7*Simulace!F88+$AJ$8*Simulace!G88+$AJ$9*Simulace!H88+$AJ$10*Simulace!I88+$AJ$11*Simulace!J88+$AJ$12*Simulace!K88+$AJ$13*Simulace!L88+$AJ$14*Simulace!M88+$AJ$15*Simulace!N88+$AJ$16*Simulace!O88+$AJ$17*Simulace!P88+$AJ$18*Simulace!Q88+$AJ$19*Simulace!R88+$AJ$20*Simulace!S88+$AJ$21*Simulace!T88+$AJ$22*Simulace!U88+$AJ$23*Simulace!V88+$AJ$24*Simulace!W88+$AJ$25*Simulace!X88+$AJ$26*Simulace!Y88+$AJ$27*Simulace!Z88+$AJ$28*Simulace!AA88+$AJ$29*Simulace!AB88+$AJ$30*Simulace!AC88</f>
        <v>48162435052.860931</v>
      </c>
      <c r="AF88" s="42">
        <f>AE88-$AN$12</f>
        <v>59236784.779182434</v>
      </c>
      <c r="AG88" s="42">
        <f t="shared" si="2"/>
        <v>187323161.16741091</v>
      </c>
      <c r="AM88" s="26" t="s">
        <v>112</v>
      </c>
      <c r="AN88" s="41">
        <f t="shared" si="3"/>
        <v>50600903143.828773</v>
      </c>
      <c r="AO88" s="42">
        <f>$AJ$3*Data!D580</f>
        <v>2214996840</v>
      </c>
      <c r="AP88" s="42">
        <f>$AJ$4*Data!F580</f>
        <v>6262743690</v>
      </c>
      <c r="AQ88" s="42">
        <f>$AJ$5*Data!H580</f>
        <v>1521927900</v>
      </c>
      <c r="AR88" s="42">
        <f>$AJ$6*Data!J580</f>
        <v>2824764624</v>
      </c>
      <c r="AS88" s="42">
        <f>$AJ$7*Data!L580</f>
        <v>774231507</v>
      </c>
      <c r="AT88" s="42">
        <f>$AJ$8*Data!N580</f>
        <v>607317749.99999988</v>
      </c>
      <c r="AU88" s="42">
        <f>$AJ$9*Data!P580</f>
        <v>3122885744.9999995</v>
      </c>
      <c r="AV88" s="42">
        <f>$AJ$10*Data!R580</f>
        <v>4082171979.9999995</v>
      </c>
      <c r="AW88" s="42">
        <f>$AJ$11*Data!T580</f>
        <v>1612234935.9999998</v>
      </c>
      <c r="AX88" s="42">
        <f>$AJ$12*Data!V580</f>
        <v>2183615424.9999995</v>
      </c>
      <c r="AY88" s="42">
        <f>$AJ$13*Data!X580</f>
        <v>1900840250</v>
      </c>
      <c r="AZ88" s="42">
        <f>$AJ$14*Data!Z580</f>
        <v>5212198000</v>
      </c>
      <c r="BA88" s="42">
        <f>$AJ$15*Data!AB580</f>
        <v>1105103912.7265499</v>
      </c>
      <c r="BB88" s="42">
        <f>$AJ$16*Data!AD580</f>
        <v>2201043528.2922201</v>
      </c>
      <c r="BC88" s="42">
        <f>$AJ$17*Data!AF580</f>
        <v>710060688.90999997</v>
      </c>
      <c r="BD88" s="42">
        <f>$AJ$18*Data!AH580</f>
        <v>2943300591</v>
      </c>
      <c r="BE88" s="42">
        <f>$AJ$19*Data!AJ580</f>
        <v>2222886780</v>
      </c>
      <c r="BF88" s="42">
        <f>$AJ$20*Data!AL580</f>
        <v>3544244099.9999995</v>
      </c>
      <c r="BG88" s="42">
        <f>$AJ$21*Data!AN580</f>
        <v>4125556192.5</v>
      </c>
      <c r="BH88" s="42">
        <f>$AJ$22*Data!AP580</f>
        <v>1374601694.3999999</v>
      </c>
      <c r="BI88" s="42">
        <v>0</v>
      </c>
      <c r="BJ88" s="42">
        <v>0</v>
      </c>
      <c r="BK88" s="42">
        <v>0</v>
      </c>
      <c r="BL88" s="42">
        <v>0</v>
      </c>
      <c r="BM88" s="42">
        <f>$AJ$27*Data!AU580</f>
        <v>14547059.999999989</v>
      </c>
      <c r="BN88" s="42">
        <f>$AJ$28*Data!AV580</f>
        <v>-5040777.0000000615</v>
      </c>
      <c r="BO88" s="42">
        <f>$AJ$29*Data!AW580</f>
        <v>45641141.999999903</v>
      </c>
      <c r="BP88" s="42">
        <f>$AJ$30*Data!AX580</f>
        <v>-970416.00000000349</v>
      </c>
    </row>
    <row r="89" spans="1:68">
      <c r="A89" s="6">
        <v>88</v>
      </c>
      <c r="B89" s="6">
        <f>Data!$D$504*Data!D92/Data!D91</f>
        <v>610.93672653806391</v>
      </c>
      <c r="C89" s="6">
        <f>Data!$F$504*Data!F92/Data!F91</f>
        <v>837.1670555645909</v>
      </c>
      <c r="D89" s="6">
        <f>Data!$H$504*Data!H92/Data!H91</f>
        <v>775.91640198054642</v>
      </c>
      <c r="E89" s="6">
        <f>Data!$J$504*Data!J92/Data!J91</f>
        <v>681.16927106964306</v>
      </c>
      <c r="F89" s="6">
        <f>Data!$L$504*Data!L92/Data!L91</f>
        <v>470.96637985235566</v>
      </c>
      <c r="G89" s="6">
        <f>Data!$N$504*Data!N92/Data!N91</f>
        <v>306.65939026976355</v>
      </c>
      <c r="H89" s="6">
        <f>Data!$P$504*Data!P92/Data!P91</f>
        <v>568.67065434818039</v>
      </c>
      <c r="I89" s="6">
        <f>Data!$R$504*Data!R92/Data!R91</f>
        <v>734.40379824539662</v>
      </c>
      <c r="J89" s="6">
        <f>Data!$T$504*Data!T92/Data!T91</f>
        <v>1418.3781204881777</v>
      </c>
      <c r="K89" s="6">
        <f>Data!$V$504*Data!V92/Data!V91</f>
        <v>955.12853878647036</v>
      </c>
      <c r="L89" s="6">
        <f>Data!$X$504*Data!X92/Data!X91</f>
        <v>1614.4228042156019</v>
      </c>
      <c r="M89" s="6">
        <f>Data!$Z$504*Data!Z92/Data!Z91</f>
        <v>1098.3717171845374</v>
      </c>
      <c r="N89" s="6">
        <f>Data!$AB$504*Data!AB92/Data!AB91</f>
        <v>15244.98758599026</v>
      </c>
      <c r="O89" s="6">
        <f>Data!$AD$504*Data!AD92/Data!AD91</f>
        <v>22174.523598790438</v>
      </c>
      <c r="P89" s="6">
        <f>Data!$AF$504*Data!AF92/Data!AF91</f>
        <v>14667.471155998994</v>
      </c>
      <c r="Q89" s="6">
        <f>Data!$AH$504*Data!AH92/Data!AH91</f>
        <v>17293.076287566397</v>
      </c>
      <c r="R89" s="6">
        <f>Data!$AJ$504*Data!AJ92/Data!AJ91</f>
        <v>18722.416039792515</v>
      </c>
      <c r="S89" s="6">
        <f>Data!$AL$504*Data!AL92/Data!AL91</f>
        <v>26648.435423146009</v>
      </c>
      <c r="T89" s="6">
        <f>Data!$AN$504*Data!AN92/Data!AN91</f>
        <v>16630.124079547619</v>
      </c>
      <c r="U89" s="6">
        <f>Data!$AP$504*Data!AP92/Data!AP91</f>
        <v>2455.451889957943</v>
      </c>
      <c r="V89" s="6">
        <f>Data!$AQ$504*Data!AQ92/Data!AQ91</f>
        <v>0.50574192618685287</v>
      </c>
      <c r="W89" s="6">
        <f>Data!$AR$504*Data!AR92/Data!AR91</f>
        <v>0.51838450647249157</v>
      </c>
      <c r="X89" s="6">
        <f>Data!$AS$504*Data!AS92/Data!AS91</f>
        <v>0.37679208990330199</v>
      </c>
      <c r="Y89" s="6">
        <f>Data!$AT$504*Data!AT92/Data!AT91</f>
        <v>0.56519933468081507</v>
      </c>
      <c r="Z89" s="6">
        <f>Data!$AU$504*Data!AU92/Data!AU91</f>
        <v>0.63465134529147771</v>
      </c>
      <c r="AA89" s="6">
        <f>Data!$AV$504*Data!AV92/Data!AV91</f>
        <v>0.52469458526481982</v>
      </c>
      <c r="AB89" s="6">
        <f>Data!$AW$504*Data!AW92/Data!AW91</f>
        <v>0.77025543556515308</v>
      </c>
      <c r="AC89" s="6">
        <f>Data!$AX$504*Data!AX92/Data!AX91</f>
        <v>0.70409719757122802</v>
      </c>
      <c r="AE89" s="42">
        <f>$AJ$3*B89+$AJ$4*Simulace!C89+$AJ$5*Simulace!D89+$AJ$6*Simulace!E89+$AJ$7*Simulace!F89+$AJ$8*Simulace!G89+$AJ$9*Simulace!H89+$AJ$10*Simulace!I89+$AJ$11*Simulace!J89+$AJ$12*Simulace!K89+$AJ$13*Simulace!L89+$AJ$14*Simulace!M89+$AJ$15*Simulace!N89+$AJ$16*Simulace!O89+$AJ$17*Simulace!P89+$AJ$18*Simulace!Q89+$AJ$19*Simulace!R89+$AJ$20*Simulace!S89+$AJ$21*Simulace!T89+$AJ$22*Simulace!U89+$AJ$23*Simulace!V89+$AJ$24*Simulace!W89+$AJ$25*Simulace!X89+$AJ$26*Simulace!Y89+$AJ$27*Simulace!Z89+$AJ$28*Simulace!AA89+$AJ$29*Simulace!AB89+$AJ$30*Simulace!AC89</f>
        <v>48077711716.576241</v>
      </c>
      <c r="AF89" s="42">
        <f>AE89-$AN$12</f>
        <v>-25486551.505508423</v>
      </c>
      <c r="AG89" s="42">
        <f t="shared" si="2"/>
        <v>-80595552.460600063</v>
      </c>
      <c r="AM89" s="26" t="s">
        <v>113</v>
      </c>
      <c r="AN89" s="41">
        <f t="shared" si="3"/>
        <v>50930749164.79142</v>
      </c>
      <c r="AO89" s="42">
        <f>$AJ$3*Data!D581</f>
        <v>2219605080</v>
      </c>
      <c r="AP89" s="42">
        <f>$AJ$4*Data!F581</f>
        <v>6224463630</v>
      </c>
      <c r="AQ89" s="42">
        <f>$AJ$5*Data!H581</f>
        <v>1545189799.9999998</v>
      </c>
      <c r="AR89" s="42">
        <f>$AJ$6*Data!J581</f>
        <v>2669408588</v>
      </c>
      <c r="AS89" s="42">
        <f>$AJ$7*Data!L581</f>
        <v>797450500.00000012</v>
      </c>
      <c r="AT89" s="42">
        <f>$AJ$8*Data!N581</f>
        <v>611033500.00000012</v>
      </c>
      <c r="AU89" s="42">
        <f>$AJ$9*Data!P581</f>
        <v>3178949760</v>
      </c>
      <c r="AV89" s="42">
        <f>$AJ$10*Data!R581</f>
        <v>4364594640</v>
      </c>
      <c r="AW89" s="42">
        <f>$AJ$11*Data!T581</f>
        <v>1672933080</v>
      </c>
      <c r="AX89" s="42">
        <f>$AJ$12*Data!V581</f>
        <v>2256063600</v>
      </c>
      <c r="AY89" s="42">
        <f>$AJ$13*Data!X581</f>
        <v>1911125475</v>
      </c>
      <c r="AZ89" s="42">
        <f>$AJ$14*Data!Z581</f>
        <v>5280750300</v>
      </c>
      <c r="BA89" s="42">
        <f>$AJ$15*Data!AB581</f>
        <v>1106443148.61906</v>
      </c>
      <c r="BB89" s="42">
        <f>$AJ$16*Data!AD581</f>
        <v>2220087230.11236</v>
      </c>
      <c r="BC89" s="42">
        <f>$AJ$17*Data!AF581</f>
        <v>711514269.05999994</v>
      </c>
      <c r="BD89" s="42">
        <f>$AJ$18*Data!AH581</f>
        <v>2851972970</v>
      </c>
      <c r="BE89" s="42">
        <f>$AJ$19*Data!AJ581</f>
        <v>2209662840.0000005</v>
      </c>
      <c r="BF89" s="42">
        <f>$AJ$20*Data!AL581</f>
        <v>3548136900.0000005</v>
      </c>
      <c r="BG89" s="42">
        <f>$AJ$21*Data!AN581</f>
        <v>4148710335.0000005</v>
      </c>
      <c r="BH89" s="42">
        <f>$AJ$22*Data!AP581</f>
        <v>1349599860</v>
      </c>
      <c r="BI89" s="42">
        <v>0</v>
      </c>
      <c r="BJ89" s="42">
        <v>0</v>
      </c>
      <c r="BK89" s="42">
        <v>0</v>
      </c>
      <c r="BL89" s="42">
        <v>0</v>
      </c>
      <c r="BM89" s="42">
        <f>$AJ$27*Data!AU581</f>
        <v>13953060.000000022</v>
      </c>
      <c r="BN89" s="42">
        <f>$AJ$28*Data!AV581</f>
        <v>-3612426.9999999772</v>
      </c>
      <c r="BO89" s="42">
        <f>$AJ$29*Data!AW581</f>
        <v>43531642.000000022</v>
      </c>
      <c r="BP89" s="42">
        <f>$AJ$30*Data!AX581</f>
        <v>-818615.99999999441</v>
      </c>
    </row>
    <row r="90" spans="1:68">
      <c r="A90" s="6">
        <v>89</v>
      </c>
      <c r="B90" s="6">
        <f>Data!$D$504*Data!D93/Data!D92</f>
        <v>620.20416706806611</v>
      </c>
      <c r="C90" s="6">
        <f>Data!$F$504*Data!F93/Data!F92</f>
        <v>842.28941985196514</v>
      </c>
      <c r="D90" s="6">
        <f>Data!$H$504*Data!H93/Data!H92</f>
        <v>771.9409744739495</v>
      </c>
      <c r="E90" s="6">
        <f>Data!$J$504*Data!J93/Data!J92</f>
        <v>687.12607167120655</v>
      </c>
      <c r="F90" s="6">
        <f>Data!$L$504*Data!L93/Data!L92</f>
        <v>467.7836103590862</v>
      </c>
      <c r="G90" s="6">
        <f>Data!$N$504*Data!N93/Data!N92</f>
        <v>299.46055679037818</v>
      </c>
      <c r="H90" s="6">
        <f>Data!$P$504*Data!P93/Data!P92</f>
        <v>573.21470462459922</v>
      </c>
      <c r="I90" s="6">
        <f>Data!$R$504*Data!R93/Data!R92</f>
        <v>743.83656261618955</v>
      </c>
      <c r="J90" s="6">
        <f>Data!$T$504*Data!T93/Data!T92</f>
        <v>1386.2798860694638</v>
      </c>
      <c r="K90" s="6">
        <f>Data!$V$504*Data!V93/Data!V92</f>
        <v>939.25434058785072</v>
      </c>
      <c r="L90" s="6">
        <f>Data!$X$504*Data!X93/Data!X92</f>
        <v>1624.136647562038</v>
      </c>
      <c r="M90" s="6">
        <f>Data!$Z$504*Data!Z93/Data!Z92</f>
        <v>1082.6813377465439</v>
      </c>
      <c r="N90" s="6">
        <f>Data!$AB$504*Data!AB93/Data!AB92</f>
        <v>15284.312739191979</v>
      </c>
      <c r="O90" s="6">
        <f>Data!$AD$504*Data!AD93/Data!AD92</f>
        <v>22199.46403911263</v>
      </c>
      <c r="P90" s="6">
        <f>Data!$AF$504*Data!AF93/Data!AF92</f>
        <v>14605.711183441932</v>
      </c>
      <c r="Q90" s="6">
        <f>Data!$AH$504*Data!AH93/Data!AH92</f>
        <v>17366.724637450207</v>
      </c>
      <c r="R90" s="6">
        <f>Data!$AJ$504*Data!AJ93/Data!AJ92</f>
        <v>18839.508186452022</v>
      </c>
      <c r="S90" s="6">
        <f>Data!$AL$504*Data!AL93/Data!AL92</f>
        <v>27020.642110667701</v>
      </c>
      <c r="T90" s="6">
        <f>Data!$AN$504*Data!AN93/Data!AN92</f>
        <v>16408.318410338921</v>
      </c>
      <c r="U90" s="6">
        <f>Data!$AP$504*Data!AP93/Data!AP92</f>
        <v>2435.4170187528957</v>
      </c>
      <c r="V90" s="6">
        <f>Data!$AQ$504*Data!AQ93/Data!AQ92</f>
        <v>0.53371462333825737</v>
      </c>
      <c r="W90" s="6">
        <f>Data!$AR$504*Data!AR93/Data!AR92</f>
        <v>0.54737225217752161</v>
      </c>
      <c r="X90" s="6">
        <f>Data!$AS$504*Data!AS93/Data!AS92</f>
        <v>0.35482301367632674</v>
      </c>
      <c r="Y90" s="6">
        <f>Data!$AT$504*Data!AT93/Data!AT92</f>
        <v>0.59815134410925985</v>
      </c>
      <c r="Z90" s="6">
        <f>Data!$AU$504*Data!AU93/Data!AU92</f>
        <v>0.67415975103734516</v>
      </c>
      <c r="AA90" s="6">
        <f>Data!$AV$504*Data!AV93/Data!AV92</f>
        <v>0.49031961805555563</v>
      </c>
      <c r="AB90" s="6">
        <f>Data!$AW$504*Data!AW93/Data!AW92</f>
        <v>0.82559626247611217</v>
      </c>
      <c r="AC90" s="6">
        <f>Data!$AX$504*Data!AX93/Data!AX92</f>
        <v>0.65012598996691084</v>
      </c>
      <c r="AE90" s="42">
        <f>$AJ$3*B90+$AJ$4*Simulace!C90+$AJ$5*Simulace!D90+$AJ$6*Simulace!E90+$AJ$7*Simulace!F90+$AJ$8*Simulace!G90+$AJ$9*Simulace!H90+$AJ$10*Simulace!I90+$AJ$11*Simulace!J90+$AJ$12*Simulace!K90+$AJ$13*Simulace!L90+$AJ$14*Simulace!M90+$AJ$15*Simulace!N90+$AJ$16*Simulace!O90+$AJ$17*Simulace!P90+$AJ$18*Simulace!Q90+$AJ$19*Simulace!R90+$AJ$20*Simulace!S90+$AJ$21*Simulace!T90+$AJ$22*Simulace!U90+$AJ$23*Simulace!V90+$AJ$24*Simulace!W90+$AJ$25*Simulace!X90+$AJ$26*Simulace!Y90+$AJ$27*Simulace!Z90+$AJ$28*Simulace!AA90+$AJ$29*Simulace!AB90+$AJ$30*Simulace!AC90</f>
        <v>48065094273.710701</v>
      </c>
      <c r="AF90" s="42">
        <f>AE90-$AN$12</f>
        <v>-38103994.371047974</v>
      </c>
      <c r="AG90" s="42">
        <f t="shared" si="2"/>
        <v>-120495410.16274668</v>
      </c>
      <c r="AM90" s="26" t="s">
        <v>114</v>
      </c>
      <c r="AN90" s="41">
        <f t="shared" si="3"/>
        <v>50639766763.287926</v>
      </c>
      <c r="AO90" s="42">
        <f>$AJ$3*Data!D582</f>
        <v>2262614760.0000005</v>
      </c>
      <c r="AP90" s="42">
        <f>$AJ$4*Data!F582</f>
        <v>6164127480.000001</v>
      </c>
      <c r="AQ90" s="42">
        <f>$AJ$5*Data!H582</f>
        <v>1556419620.0000002</v>
      </c>
      <c r="AR90" s="42">
        <f>$AJ$6*Data!J582</f>
        <v>2627899428.0000005</v>
      </c>
      <c r="AS90" s="42">
        <f>$AJ$7*Data!L582</f>
        <v>781143741.00000012</v>
      </c>
      <c r="AT90" s="42">
        <f>$AJ$8*Data!N582</f>
        <v>609354900.00000012</v>
      </c>
      <c r="AU90" s="42">
        <f>$AJ$9*Data!P582</f>
        <v>3182695740</v>
      </c>
      <c r="AV90" s="42">
        <f>$AJ$10*Data!R582</f>
        <v>4267861919.9999995</v>
      </c>
      <c r="AW90" s="42">
        <f>$AJ$11*Data!T582</f>
        <v>1644696144</v>
      </c>
      <c r="AX90" s="42">
        <f>$AJ$12*Data!V582</f>
        <v>2281154400</v>
      </c>
      <c r="AY90" s="42">
        <f>$AJ$13*Data!X582</f>
        <v>1908040050</v>
      </c>
      <c r="AZ90" s="42">
        <f>$AJ$14*Data!Z582</f>
        <v>5208096600</v>
      </c>
      <c r="BA90" s="42">
        <f>$AJ$15*Data!AB582</f>
        <v>1109690818.10496</v>
      </c>
      <c r="BB90" s="42">
        <f>$AJ$16*Data!AD582</f>
        <v>2224475185.9629598</v>
      </c>
      <c r="BC90" s="42">
        <f>$AJ$17*Data!AF582</f>
        <v>712624275.71999991</v>
      </c>
      <c r="BD90" s="42">
        <f>$AJ$18*Data!AH582</f>
        <v>2824985730</v>
      </c>
      <c r="BE90" s="42">
        <f>$AJ$19*Data!AJ582</f>
        <v>2184855330.0000005</v>
      </c>
      <c r="BF90" s="42">
        <f>$AJ$20*Data!AL582</f>
        <v>3514562100.0000005</v>
      </c>
      <c r="BG90" s="42">
        <f>$AJ$21*Data!AN582</f>
        <v>4170849637.5000005</v>
      </c>
      <c r="BH90" s="42">
        <f>$AJ$22*Data!AP582</f>
        <v>1359956304</v>
      </c>
      <c r="BI90" s="42">
        <v>0</v>
      </c>
      <c r="BJ90" s="42">
        <v>0</v>
      </c>
      <c r="BK90" s="42">
        <v>0</v>
      </c>
      <c r="BL90" s="42">
        <v>0</v>
      </c>
      <c r="BM90" s="42">
        <f>$AJ$27*Data!AU582</f>
        <v>11624580.000000047</v>
      </c>
      <c r="BN90" s="42">
        <f>$AJ$28*Data!AV582</f>
        <v>-2521687.0000000279</v>
      </c>
      <c r="BO90" s="42">
        <f>$AJ$29*Data!AW582</f>
        <v>35262402.000000104</v>
      </c>
      <c r="BP90" s="42">
        <f>$AJ$30*Data!AX582</f>
        <v>-702695.99999999988</v>
      </c>
    </row>
    <row r="91" spans="1:68">
      <c r="A91" s="6">
        <v>90</v>
      </c>
      <c r="B91" s="6">
        <f>Data!$D$504*Data!D94/Data!D93</f>
        <v>611.71270292372242</v>
      </c>
      <c r="C91" s="6">
        <f>Data!$F$504*Data!F94/Data!F93</f>
        <v>849.07265095676087</v>
      </c>
      <c r="D91" s="6">
        <f>Data!$H$504*Data!H94/Data!H93</f>
        <v>787.84553923981048</v>
      </c>
      <c r="E91" s="6">
        <f>Data!$J$504*Data!J94/Data!J93</f>
        <v>688.24967565332895</v>
      </c>
      <c r="F91" s="6">
        <f>Data!$L$504*Data!L94/Data!L93</f>
        <v>467.00594623553559</v>
      </c>
      <c r="G91" s="6">
        <f>Data!$N$504*Data!N94/Data!N93</f>
        <v>303.13407453457552</v>
      </c>
      <c r="H91" s="6">
        <f>Data!$P$504*Data!P94/Data!P93</f>
        <v>581.78315373069404</v>
      </c>
      <c r="I91" s="6">
        <f>Data!$R$504*Data!R94/Data!R93</f>
        <v>737.9216137067541</v>
      </c>
      <c r="J91" s="6">
        <f>Data!$T$504*Data!T94/Data!T93</f>
        <v>1428.5832834283701</v>
      </c>
      <c r="K91" s="6">
        <f>Data!$V$504*Data!V94/Data!V93</f>
        <v>959.21281110424195</v>
      </c>
      <c r="L91" s="6">
        <f>Data!$X$504*Data!X94/Data!X93</f>
        <v>1613.3587643776918</v>
      </c>
      <c r="M91" s="6">
        <f>Data!$Z$504*Data!Z94/Data!Z93</f>
        <v>1109.9331459619495</v>
      </c>
      <c r="N91" s="6">
        <f>Data!$AB$504*Data!AB94/Data!AB93</f>
        <v>15120.248677762962</v>
      </c>
      <c r="O91" s="6">
        <f>Data!$AD$504*Data!AD94/Data!AD93</f>
        <v>22012.628856144613</v>
      </c>
      <c r="P91" s="6">
        <f>Data!$AF$504*Data!AF94/Data!AF93</f>
        <v>14593.226524832024</v>
      </c>
      <c r="Q91" s="6">
        <f>Data!$AH$504*Data!AH94/Data!AH93</f>
        <v>17434.564437915607</v>
      </c>
      <c r="R91" s="6">
        <f>Data!$AJ$504*Data!AJ94/Data!AJ93</f>
        <v>18867.080922917918</v>
      </c>
      <c r="S91" s="6">
        <f>Data!$AL$504*Data!AL94/Data!AL93</f>
        <v>27010.594742622754</v>
      </c>
      <c r="T91" s="6">
        <f>Data!$AN$504*Data!AN94/Data!AN93</f>
        <v>16412.639609259062</v>
      </c>
      <c r="U91" s="6">
        <f>Data!$AP$504*Data!AP94/Data!AP93</f>
        <v>2325.0925428628934</v>
      </c>
      <c r="V91" s="6">
        <f>Data!$AQ$504*Data!AQ94/Data!AQ93</f>
        <v>0.53844017216642903</v>
      </c>
      <c r="W91" s="6">
        <f>Data!$AR$504*Data!AR94/Data!AR93</f>
        <v>0.55226339105920563</v>
      </c>
      <c r="X91" s="6">
        <f>Data!$AS$504*Data!AS94/Data!AS93</f>
        <v>0.34541581710962166</v>
      </c>
      <c r="Y91" s="6">
        <f>Data!$AT$504*Data!AT94/Data!AT93</f>
        <v>0.60368525442200061</v>
      </c>
      <c r="Z91" s="6">
        <f>Data!$AU$504*Data!AU94/Data!AU93</f>
        <v>0.68074297188755251</v>
      </c>
      <c r="AA91" s="6">
        <f>Data!$AV$504*Data!AV94/Data!AV93</f>
        <v>0.47575182534649985</v>
      </c>
      <c r="AB91" s="6">
        <f>Data!$AW$504*Data!AW94/Data!AW93</f>
        <v>0.83464283084475832</v>
      </c>
      <c r="AC91" s="6">
        <f>Data!$AX$504*Data!AX94/Data!AX93</f>
        <v>0.62761880811496229</v>
      </c>
      <c r="AE91" s="42">
        <f>$AJ$3*B91+$AJ$4*Simulace!C91+$AJ$5*Simulace!D91+$AJ$6*Simulace!E91+$AJ$7*Simulace!F91+$AJ$8*Simulace!G91+$AJ$9*Simulace!H91+$AJ$10*Simulace!I91+$AJ$11*Simulace!J91+$AJ$12*Simulace!K91+$AJ$13*Simulace!L91+$AJ$14*Simulace!M91+$AJ$15*Simulace!N91+$AJ$16*Simulace!O91+$AJ$17*Simulace!P91+$AJ$18*Simulace!Q91+$AJ$19*Simulace!R91+$AJ$20*Simulace!S91+$AJ$21*Simulace!T91+$AJ$22*Simulace!U91+$AJ$23*Simulace!V91+$AJ$24*Simulace!W91+$AJ$25*Simulace!X91+$AJ$26*Simulace!Y91+$AJ$27*Simulace!Z91+$AJ$28*Simulace!AA91+$AJ$29*Simulace!AB91+$AJ$30*Simulace!AC91</f>
        <v>48305582639.291901</v>
      </c>
      <c r="AF91" s="42">
        <f>AE91-$AN$12</f>
        <v>202384371.21015167</v>
      </c>
      <c r="AG91" s="42">
        <f t="shared" si="2"/>
        <v>639995575.84508717</v>
      </c>
      <c r="AM91" s="26" t="s">
        <v>115</v>
      </c>
      <c r="AN91" s="41">
        <f t="shared" si="3"/>
        <v>50656194940.868004</v>
      </c>
      <c r="AO91" s="42">
        <f>$AJ$3*Data!D583</f>
        <v>2354654420</v>
      </c>
      <c r="AP91" s="42">
        <f>$AJ$4*Data!F583</f>
        <v>6023997594.999999</v>
      </c>
      <c r="AQ91" s="42">
        <f>$AJ$5*Data!H583</f>
        <v>1557434560</v>
      </c>
      <c r="AR91" s="42">
        <f>$AJ$6*Data!J583</f>
        <v>2596314204</v>
      </c>
      <c r="AS91" s="42">
        <f>$AJ$7*Data!L583</f>
        <v>770491676.49999988</v>
      </c>
      <c r="AT91" s="42">
        <f>$AJ$8*Data!N583</f>
        <v>608875662.5</v>
      </c>
      <c r="AU91" s="42">
        <f>$AJ$9*Data!P583</f>
        <v>3260710350</v>
      </c>
      <c r="AV91" s="42">
        <f>$AJ$10*Data!R583</f>
        <v>4376906800</v>
      </c>
      <c r="AW91" s="42">
        <f>$AJ$11*Data!T583</f>
        <v>1701177659.9999998</v>
      </c>
      <c r="AX91" s="42">
        <f>$AJ$12*Data!V583</f>
        <v>2362746750</v>
      </c>
      <c r="AY91" s="42">
        <f>$AJ$13*Data!X583</f>
        <v>1953976250</v>
      </c>
      <c r="AZ91" s="42">
        <f>$AJ$14*Data!Z583</f>
        <v>5188855500</v>
      </c>
      <c r="BA91" s="42">
        <f>$AJ$15*Data!AB583</f>
        <v>1096420742.7707</v>
      </c>
      <c r="BB91" s="42">
        <f>$AJ$16*Data!AD583</f>
        <v>2242543822.1973</v>
      </c>
      <c r="BC91" s="42">
        <f>$AJ$17*Data!AF583</f>
        <v>703797079.89999986</v>
      </c>
      <c r="BD91" s="42">
        <f>$AJ$18*Data!AH583</f>
        <v>2753666580</v>
      </c>
      <c r="BE91" s="42">
        <f>$AJ$19*Data!AJ583</f>
        <v>2144288130</v>
      </c>
      <c r="BF91" s="42">
        <f>$AJ$20*Data!AL583</f>
        <v>3433033050</v>
      </c>
      <c r="BG91" s="42">
        <f>$AJ$21*Data!AN583</f>
        <v>4130499869.999999</v>
      </c>
      <c r="BH91" s="42">
        <f>$AJ$22*Data!AP583</f>
        <v>1383662844</v>
      </c>
      <c r="BI91" s="42">
        <v>0</v>
      </c>
      <c r="BJ91" s="42">
        <v>0</v>
      </c>
      <c r="BK91" s="42">
        <v>0</v>
      </c>
      <c r="BL91" s="42">
        <v>0</v>
      </c>
      <c r="BM91" s="42">
        <f>$AJ$27*Data!AU583</f>
        <v>6807240.0000000047</v>
      </c>
      <c r="BN91" s="42">
        <f>$AJ$28*Data!AV583</f>
        <v>-11195667.000000019</v>
      </c>
      <c r="BO91" s="42">
        <f>$AJ$29*Data!AW583</f>
        <v>18154356.999999959</v>
      </c>
      <c r="BP91" s="42">
        <f>$AJ$30*Data!AX583</f>
        <v>-1624535.9999999988</v>
      </c>
    </row>
    <row r="92" spans="1:68">
      <c r="A92" s="6">
        <v>91</v>
      </c>
      <c r="B92" s="6">
        <f>Data!$D$504*Data!D95/Data!D94</f>
        <v>618.61121015983656</v>
      </c>
      <c r="C92" s="6">
        <f>Data!$F$504*Data!F95/Data!F94</f>
        <v>844.06451520387827</v>
      </c>
      <c r="D92" s="6">
        <f>Data!$H$504*Data!H95/Data!H94</f>
        <v>781.20792034993337</v>
      </c>
      <c r="E92" s="6">
        <f>Data!$J$504*Data!J95/Data!J94</f>
        <v>686.71928732038111</v>
      </c>
      <c r="F92" s="6">
        <f>Data!$L$504*Data!L95/Data!L94</f>
        <v>468.66437558910087</v>
      </c>
      <c r="G92" s="6">
        <f>Data!$N$504*Data!N95/Data!N94</f>
        <v>299.78207959733248</v>
      </c>
      <c r="H92" s="6">
        <f>Data!$P$504*Data!P95/Data!P94</f>
        <v>580.28481768226322</v>
      </c>
      <c r="I92" s="6">
        <f>Data!$R$504*Data!R95/Data!R94</f>
        <v>743.24290105179432</v>
      </c>
      <c r="J92" s="6">
        <f>Data!$T$504*Data!T95/Data!T94</f>
        <v>1402.1230052226497</v>
      </c>
      <c r="K92" s="6">
        <f>Data!$V$504*Data!V95/Data!V94</f>
        <v>941.48845644132632</v>
      </c>
      <c r="L92" s="6">
        <f>Data!$X$504*Data!X95/Data!X94</f>
        <v>1639.0919491525422</v>
      </c>
      <c r="M92" s="6">
        <f>Data!$Z$504*Data!Z95/Data!Z94</f>
        <v>1118.9708374950847</v>
      </c>
      <c r="N92" s="6">
        <f>Data!$AB$504*Data!AB95/Data!AB94</f>
        <v>15176.901553514874</v>
      </c>
      <c r="O92" s="6">
        <f>Data!$AD$504*Data!AD95/Data!AD94</f>
        <v>22089.015918198533</v>
      </c>
      <c r="P92" s="6">
        <f>Data!$AF$504*Data!AF95/Data!AF94</f>
        <v>14620.897948908205</v>
      </c>
      <c r="Q92" s="6">
        <f>Data!$AH$504*Data!AH95/Data!AH94</f>
        <v>17398.763137834114</v>
      </c>
      <c r="R92" s="6">
        <f>Data!$AJ$504*Data!AJ95/Data!AJ94</f>
        <v>18862.933800636471</v>
      </c>
      <c r="S92" s="6">
        <f>Data!$AL$504*Data!AL95/Data!AL94</f>
        <v>27077.203029555047</v>
      </c>
      <c r="T92" s="6">
        <f>Data!$AN$504*Data!AN95/Data!AN94</f>
        <v>16732.187494468038</v>
      </c>
      <c r="U92" s="6">
        <f>Data!$AP$504*Data!AP95/Data!AP94</f>
        <v>2420.2484896536212</v>
      </c>
      <c r="V92" s="6">
        <f>Data!$AQ$504*Data!AQ95/Data!AQ94</f>
        <v>0.53948449082955896</v>
      </c>
      <c r="W92" s="6">
        <f>Data!$AR$504*Data!AR95/Data!AR94</f>
        <v>0.55333682170542642</v>
      </c>
      <c r="X92" s="6">
        <f>Data!$AS$504*Data!AS95/Data!AS94</f>
        <v>0.35210000000000008</v>
      </c>
      <c r="Y92" s="6">
        <f>Data!$AT$504*Data!AT95/Data!AT94</f>
        <v>0.60486663444498179</v>
      </c>
      <c r="Z92" s="6">
        <f>Data!$AU$504*Data!AU95/Data!AU94</f>
        <v>0.68208297690333441</v>
      </c>
      <c r="AA92" s="6">
        <f>Data!$AV$504*Data!AV95/Data!AV94</f>
        <v>0.48610000000000042</v>
      </c>
      <c r="AB92" s="6">
        <f>Data!$AW$504*Data!AW95/Data!AW94</f>
        <v>0.8362655753678252</v>
      </c>
      <c r="AC92" s="6">
        <f>Data!$AX$504*Data!AX95/Data!AX94</f>
        <v>0.64359999999999928</v>
      </c>
      <c r="AE92" s="42">
        <f>$AJ$3*B92+$AJ$4*Simulace!C92+$AJ$5*Simulace!D92+$AJ$6*Simulace!E92+$AJ$7*Simulace!F92+$AJ$8*Simulace!G92+$AJ$9*Simulace!H92+$AJ$10*Simulace!I92+$AJ$11*Simulace!J92+$AJ$12*Simulace!K92+$AJ$13*Simulace!L92+$AJ$14*Simulace!M92+$AJ$15*Simulace!N92+$AJ$16*Simulace!O92+$AJ$17*Simulace!P92+$AJ$18*Simulace!Q92+$AJ$19*Simulace!R92+$AJ$20*Simulace!S92+$AJ$21*Simulace!T92+$AJ$22*Simulace!U92+$AJ$23*Simulace!V92+$AJ$24*Simulace!W92+$AJ$25*Simulace!X92+$AJ$26*Simulace!Y92+$AJ$27*Simulace!Z92+$AJ$28*Simulace!AA92+$AJ$29*Simulace!AB92+$AJ$30*Simulace!AC92</f>
        <v>48407738046.051041</v>
      </c>
      <c r="AF92" s="42">
        <f>AE92-$AN$12</f>
        <v>304539777.96929169</v>
      </c>
      <c r="AG92" s="42">
        <f t="shared" si="2"/>
        <v>963039336.50492954</v>
      </c>
      <c r="AM92" s="26" t="s">
        <v>116</v>
      </c>
      <c r="AN92" s="41">
        <f t="shared" si="3"/>
        <v>51691417372.071922</v>
      </c>
      <c r="AO92" s="42">
        <f>$AJ$3*Data!D584</f>
        <v>2384167120</v>
      </c>
      <c r="AP92" s="42">
        <f>$AJ$4*Data!F584</f>
        <v>6072971520.000001</v>
      </c>
      <c r="AQ92" s="42">
        <f>$AJ$5*Data!H584</f>
        <v>1621348660</v>
      </c>
      <c r="AR92" s="42">
        <f>$AJ$6*Data!J584</f>
        <v>2852127696.0000005</v>
      </c>
      <c r="AS92" s="42">
        <f>$AJ$7*Data!L584</f>
        <v>778243249.00000012</v>
      </c>
      <c r="AT92" s="42">
        <f>$AJ$8*Data!N584</f>
        <v>620791275</v>
      </c>
      <c r="AU92" s="42">
        <f>$AJ$9*Data!P584</f>
        <v>3266633790</v>
      </c>
      <c r="AV92" s="42">
        <f>$AJ$10*Data!R584</f>
        <v>4618754000</v>
      </c>
      <c r="AW92" s="42">
        <f>$AJ$11*Data!T584</f>
        <v>1686779640</v>
      </c>
      <c r="AX92" s="42">
        <f>$AJ$12*Data!V584</f>
        <v>2392808250</v>
      </c>
      <c r="AY92" s="42">
        <f>$AJ$13*Data!X584</f>
        <v>1945616749.9999998</v>
      </c>
      <c r="AZ92" s="42">
        <f>$AJ$14*Data!Z584</f>
        <v>5186086500</v>
      </c>
      <c r="BA92" s="42">
        <f>$AJ$15*Data!AB584</f>
        <v>1097561365.32868</v>
      </c>
      <c r="BB92" s="42">
        <f>$AJ$16*Data!AD584</f>
        <v>2230220403.62324</v>
      </c>
      <c r="BC92" s="42">
        <f>$AJ$17*Data!AF584</f>
        <v>781874691.22000003</v>
      </c>
      <c r="BD92" s="42">
        <f>$AJ$18*Data!AH584</f>
        <v>2812199880</v>
      </c>
      <c r="BE92" s="42">
        <f>$AJ$19*Data!AJ584</f>
        <v>2195619100.0000005</v>
      </c>
      <c r="BF92" s="42">
        <f>$AJ$20*Data!AL584</f>
        <v>3567624300</v>
      </c>
      <c r="BG92" s="42">
        <f>$AJ$21*Data!AN584</f>
        <v>4188261532.5</v>
      </c>
      <c r="BH92" s="42">
        <f>$AJ$22*Data!AP584</f>
        <v>1354517690.4000001</v>
      </c>
      <c r="BI92" s="42">
        <v>0</v>
      </c>
      <c r="BJ92" s="42">
        <v>0</v>
      </c>
      <c r="BK92" s="42">
        <v>0</v>
      </c>
      <c r="BL92" s="42">
        <v>0</v>
      </c>
      <c r="BM92" s="42">
        <f>$AJ$27*Data!AU584</f>
        <v>11885940.000000028</v>
      </c>
      <c r="BN92" s="42">
        <f>$AJ$28*Data!AV584</f>
        <v>-9429706.9999999814</v>
      </c>
      <c r="BO92" s="42">
        <f>$AJ$29*Data!AW584</f>
        <v>36190582.000000045</v>
      </c>
      <c r="BP92" s="42">
        <f>$AJ$30*Data!AX584</f>
        <v>-1436855.9999999949</v>
      </c>
    </row>
    <row r="93" spans="1:68">
      <c r="A93" s="6">
        <v>92</v>
      </c>
      <c r="B93" s="6">
        <f>Data!$D$504*Data!D96/Data!D95</f>
        <v>609.28003515791886</v>
      </c>
      <c r="C93" s="6">
        <f>Data!$F$504*Data!F96/Data!F95</f>
        <v>842.30460104244571</v>
      </c>
      <c r="D93" s="6">
        <f>Data!$H$504*Data!H96/Data!H95</f>
        <v>775.96980777253543</v>
      </c>
      <c r="E93" s="6">
        <f>Data!$J$504*Data!J96/Data!J95</f>
        <v>692.3679825172386</v>
      </c>
      <c r="F93" s="6">
        <f>Data!$L$504*Data!L96/Data!L95</f>
        <v>468.65516489038964</v>
      </c>
      <c r="G93" s="6">
        <f>Data!$N$504*Data!N96/Data!N95</f>
        <v>296.84100007720224</v>
      </c>
      <c r="H93" s="6">
        <f>Data!$P$504*Data!P96/Data!P95</f>
        <v>595.33126980261181</v>
      </c>
      <c r="I93" s="6">
        <f>Data!$R$504*Data!R96/Data!R95</f>
        <v>745.80389208253757</v>
      </c>
      <c r="J93" s="6">
        <f>Data!$T$504*Data!T96/Data!T95</f>
        <v>1392.6354656567596</v>
      </c>
      <c r="K93" s="6">
        <f>Data!$V$504*Data!V96/Data!V95</f>
        <v>982.21474455428449</v>
      </c>
      <c r="L93" s="6">
        <f>Data!$X$504*Data!X96/Data!X95</f>
        <v>1608.6482820260921</v>
      </c>
      <c r="M93" s="6">
        <f>Data!$Z$504*Data!Z96/Data!Z95</f>
        <v>1098.7920065497922</v>
      </c>
      <c r="N93" s="6">
        <f>Data!$AB$504*Data!AB96/Data!AB95</f>
        <v>15258.31083539726</v>
      </c>
      <c r="O93" s="6">
        <f>Data!$AD$504*Data!AD96/Data!AD95</f>
        <v>22183.946949580251</v>
      </c>
      <c r="P93" s="6">
        <f>Data!$AF$504*Data!AF96/Data!AF95</f>
        <v>14642.701856160038</v>
      </c>
      <c r="Q93" s="6">
        <f>Data!$AH$504*Data!AH96/Data!AH95</f>
        <v>17308.69940356167</v>
      </c>
      <c r="R93" s="6">
        <f>Data!$AJ$504*Data!AJ96/Data!AJ95</f>
        <v>18723.816215394869</v>
      </c>
      <c r="S93" s="6">
        <f>Data!$AL$504*Data!AL96/Data!AL95</f>
        <v>26909.522163031284</v>
      </c>
      <c r="T93" s="6">
        <f>Data!$AN$504*Data!AN96/Data!AN95</f>
        <v>16627.383719791367</v>
      </c>
      <c r="U93" s="6">
        <f>Data!$AP$504*Data!AP96/Data!AP95</f>
        <v>2368.5859429476291</v>
      </c>
      <c r="V93" s="6">
        <f>Data!$AQ$504*Data!AQ96/Data!AQ95</f>
        <v>0.50731409188112953</v>
      </c>
      <c r="W93" s="6">
        <f>Data!$AR$504*Data!AR96/Data!AR95</f>
        <v>0.52002308265078312</v>
      </c>
      <c r="X93" s="6">
        <f>Data!$AS$504*Data!AS96/Data!AS95</f>
        <v>0.36253774703557357</v>
      </c>
      <c r="Y93" s="6">
        <f>Data!$AT$504*Data!AT96/Data!AT95</f>
        <v>0.56710332200247382</v>
      </c>
      <c r="Z93" s="6">
        <f>Data!$AU$504*Data!AU96/Data!AU95</f>
        <v>0.63701513911620289</v>
      </c>
      <c r="AA93" s="6">
        <f>Data!$AV$504*Data!AV96/Data!AV95</f>
        <v>0.50229733432062296</v>
      </c>
      <c r="AB93" s="6">
        <f>Data!$AW$504*Data!AW96/Data!AW95</f>
        <v>0.77383355878810467</v>
      </c>
      <c r="AC93" s="6">
        <f>Data!$AX$504*Data!AX96/Data!AX95</f>
        <v>0.66870521183226805</v>
      </c>
      <c r="AE93" s="42">
        <f>$AJ$3*B93+$AJ$4*Simulace!C93+$AJ$5*Simulace!D93+$AJ$6*Simulace!E93+$AJ$7*Simulace!F93+$AJ$8*Simulace!G93+$AJ$9*Simulace!H93+$AJ$10*Simulace!I93+$AJ$11*Simulace!J93+$AJ$12*Simulace!K93+$AJ$13*Simulace!L93+$AJ$14*Simulace!M93+$AJ$15*Simulace!N93+$AJ$16*Simulace!O93+$AJ$17*Simulace!P93+$AJ$18*Simulace!Q93+$AJ$19*Simulace!R93+$AJ$20*Simulace!S93+$AJ$21*Simulace!T93+$AJ$22*Simulace!U93+$AJ$23*Simulace!V93+$AJ$24*Simulace!W93+$AJ$25*Simulace!X93+$AJ$26*Simulace!Y93+$AJ$27*Simulace!Z93+$AJ$28*Simulace!AA93+$AJ$29*Simulace!AB93+$AJ$30*Simulace!AC93</f>
        <v>48325791741.319756</v>
      </c>
      <c r="AF93" s="42">
        <f>AE93-$AN$12</f>
        <v>222593473.23800659</v>
      </c>
      <c r="AG93" s="42">
        <f t="shared" si="2"/>
        <v>703902367.71983624</v>
      </c>
      <c r="AM93" s="26" t="s">
        <v>117</v>
      </c>
      <c r="AN93" s="41">
        <f t="shared" si="3"/>
        <v>50644490503.023048</v>
      </c>
      <c r="AO93" s="42">
        <f>$AJ$3*Data!D585</f>
        <v>2348879680</v>
      </c>
      <c r="AP93" s="42">
        <f>$AJ$4*Data!F585</f>
        <v>6011539520</v>
      </c>
      <c r="AQ93" s="42">
        <f>$AJ$5*Data!H585</f>
        <v>1578242400</v>
      </c>
      <c r="AR93" s="42">
        <f>$AJ$6*Data!J585</f>
        <v>2733020224</v>
      </c>
      <c r="AS93" s="42">
        <f>$AJ$7*Data!L585</f>
        <v>790400856</v>
      </c>
      <c r="AT93" s="42">
        <f>$AJ$8*Data!N585</f>
        <v>609360000.00000012</v>
      </c>
      <c r="AU93" s="42">
        <f>$AJ$9*Data!P585</f>
        <v>3125722657.5</v>
      </c>
      <c r="AV93" s="42">
        <f>$AJ$10*Data!R585</f>
        <v>4304760240</v>
      </c>
      <c r="AW93" s="42">
        <f>$AJ$11*Data!T585</f>
        <v>1654114280</v>
      </c>
      <c r="AX93" s="42">
        <f>$AJ$12*Data!V585</f>
        <v>2370371425</v>
      </c>
      <c r="AY93" s="42">
        <f>$AJ$13*Data!X585</f>
        <v>1914607875</v>
      </c>
      <c r="AZ93" s="42">
        <f>$AJ$14*Data!Z585</f>
        <v>5173785050</v>
      </c>
      <c r="BA93" s="42">
        <f>$AJ$15*Data!AB585</f>
        <v>1099242596.13029</v>
      </c>
      <c r="BB93" s="42">
        <f>$AJ$16*Data!AD585</f>
        <v>2244605062.8027601</v>
      </c>
      <c r="BC93" s="42">
        <f>$AJ$17*Data!AF585</f>
        <v>782841125.58999991</v>
      </c>
      <c r="BD93" s="42">
        <f>$AJ$18*Data!AH585</f>
        <v>2781119040</v>
      </c>
      <c r="BE93" s="42">
        <f>$AJ$19*Data!AJ585</f>
        <v>2163431120.0000005</v>
      </c>
      <c r="BF93" s="42">
        <f>$AJ$20*Data!AL585</f>
        <v>3503820000.0000005</v>
      </c>
      <c r="BG93" s="42">
        <f>$AJ$21*Data!AN585</f>
        <v>4084387740.000001</v>
      </c>
      <c r="BH93" s="42">
        <f>$AJ$22*Data!AP585</f>
        <v>1344355452</v>
      </c>
      <c r="BI93" s="42">
        <v>0</v>
      </c>
      <c r="BJ93" s="42">
        <v>0</v>
      </c>
      <c r="BK93" s="42">
        <v>0</v>
      </c>
      <c r="BL93" s="42">
        <v>0</v>
      </c>
      <c r="BM93" s="42">
        <f>$AJ$27*Data!AU585</f>
        <v>9189180.0000000242</v>
      </c>
      <c r="BN93" s="42">
        <f>$AJ$28*Data!AV585</f>
        <v>-8572696.9999999497</v>
      </c>
      <c r="BO93" s="42">
        <f>$AJ$29*Data!AW585</f>
        <v>26613452.00000003</v>
      </c>
      <c r="BP93" s="42">
        <f>$AJ$30*Data!AX585</f>
        <v>-1345775.9999999916</v>
      </c>
    </row>
    <row r="94" spans="1:68">
      <c r="A94" s="6">
        <v>93</v>
      </c>
      <c r="B94" s="6">
        <f>Data!$D$504*Data!D97/Data!D96</f>
        <v>599.85474758794157</v>
      </c>
      <c r="C94" s="6">
        <f>Data!$F$504*Data!F97/Data!F96</f>
        <v>844.91001247640884</v>
      </c>
      <c r="D94" s="6">
        <f>Data!$H$504*Data!H97/Data!H96</f>
        <v>786.83977656236095</v>
      </c>
      <c r="E94" s="6">
        <f>Data!$J$504*Data!J97/Data!J96</f>
        <v>690.34171729995307</v>
      </c>
      <c r="F94" s="6">
        <f>Data!$L$504*Data!L97/Data!L96</f>
        <v>474.26097695782892</v>
      </c>
      <c r="G94" s="6">
        <f>Data!$N$504*Data!N97/Data!N96</f>
        <v>299.45699940048945</v>
      </c>
      <c r="H94" s="6">
        <f>Data!$P$504*Data!P97/Data!P96</f>
        <v>571.27289527942537</v>
      </c>
      <c r="I94" s="6">
        <f>Data!$R$504*Data!R97/Data!R96</f>
        <v>751.42317282398494</v>
      </c>
      <c r="J94" s="6">
        <f>Data!$T$504*Data!T97/Data!T96</f>
        <v>1398.4337385368879</v>
      </c>
      <c r="K94" s="6">
        <f>Data!$V$504*Data!V97/Data!V96</f>
        <v>939.07409729209951</v>
      </c>
      <c r="L94" s="6">
        <f>Data!$X$504*Data!X97/Data!X96</f>
        <v>1596.3911890123268</v>
      </c>
      <c r="M94" s="6">
        <f>Data!$Z$504*Data!Z97/Data!Z96</f>
        <v>1105.6782122234747</v>
      </c>
      <c r="N94" s="6">
        <f>Data!$AB$504*Data!AB97/Data!AB96</f>
        <v>15182.253689621626</v>
      </c>
      <c r="O94" s="6">
        <f>Data!$AD$504*Data!AD97/Data!AD96</f>
        <v>22092.138910131991</v>
      </c>
      <c r="P94" s="6">
        <f>Data!$AF$504*Data!AF97/Data!AF96</f>
        <v>14615.502244627369</v>
      </c>
      <c r="Q94" s="6">
        <f>Data!$AH$504*Data!AH97/Data!AH96</f>
        <v>17371.503325640006</v>
      </c>
      <c r="R94" s="6">
        <f>Data!$AJ$504*Data!AJ97/Data!AJ96</f>
        <v>18787.719030609631</v>
      </c>
      <c r="S94" s="6">
        <f>Data!$AL$504*Data!AL97/Data!AL96</f>
        <v>26943.220303783626</v>
      </c>
      <c r="T94" s="6">
        <f>Data!$AN$504*Data!AN97/Data!AN96</f>
        <v>16500.474238608338</v>
      </c>
      <c r="U94" s="6">
        <f>Data!$AP$504*Data!AP97/Data!AP96</f>
        <v>2371.9758451595844</v>
      </c>
      <c r="V94" s="6">
        <f>Data!$AQ$504*Data!AQ97/Data!AQ96</f>
        <v>0.5172281214678619</v>
      </c>
      <c r="W94" s="6">
        <f>Data!$AR$504*Data!AR97/Data!AR96</f>
        <v>0.53028652968036638</v>
      </c>
      <c r="X94" s="6">
        <f>Data!$AS$504*Data!AS97/Data!AS96</f>
        <v>0.35505669385796562</v>
      </c>
      <c r="Y94" s="6">
        <f>Data!$AT$504*Data!AT97/Data!AT96</f>
        <v>0.57872470365102102</v>
      </c>
      <c r="Z94" s="6">
        <f>Data!$AU$504*Data!AU97/Data!AU96</f>
        <v>0.65085917854149189</v>
      </c>
      <c r="AA94" s="6">
        <f>Data!$AV$504*Data!AV97/Data!AV96</f>
        <v>0.4906718828376932</v>
      </c>
      <c r="AB94" s="6">
        <f>Data!$AW$504*Data!AW97/Data!AW96</f>
        <v>0.79292864895744197</v>
      </c>
      <c r="AC94" s="6">
        <f>Data!$AX$504*Data!AX97/Data!AX96</f>
        <v>0.65064745020335746</v>
      </c>
      <c r="AE94" s="42">
        <f>$AJ$3*B94+$AJ$4*Simulace!C94+$AJ$5*Simulace!D94+$AJ$6*Simulace!E94+$AJ$7*Simulace!F94+$AJ$8*Simulace!G94+$AJ$9*Simulace!H94+$AJ$10*Simulace!I94+$AJ$11*Simulace!J94+$AJ$12*Simulace!K94+$AJ$13*Simulace!L94+$AJ$14*Simulace!M94+$AJ$15*Simulace!N94+$AJ$16*Simulace!O94+$AJ$17*Simulace!P94+$AJ$18*Simulace!Q94+$AJ$19*Simulace!R94+$AJ$20*Simulace!S94+$AJ$21*Simulace!T94+$AJ$22*Simulace!U94+$AJ$23*Simulace!V94+$AJ$24*Simulace!W94+$AJ$25*Simulace!X94+$AJ$26*Simulace!Y94+$AJ$27*Simulace!Z94+$AJ$28*Simulace!AA94+$AJ$29*Simulace!AB94+$AJ$30*Simulace!AC94</f>
        <v>48140372032.229881</v>
      </c>
      <c r="AF94" s="42">
        <f>AE94-$AN$12</f>
        <v>37173764.148132324</v>
      </c>
      <c r="AG94" s="42">
        <f t="shared" si="2"/>
        <v>117553763.91000707</v>
      </c>
      <c r="AM94" s="26" t="s">
        <v>118</v>
      </c>
      <c r="AN94" s="41">
        <f t="shared" si="3"/>
        <v>50977165832.011299</v>
      </c>
      <c r="AO94" s="42">
        <f>$AJ$3*Data!D586</f>
        <v>2382928020</v>
      </c>
      <c r="AP94" s="42">
        <f>$AJ$4*Data!F586</f>
        <v>6023199105</v>
      </c>
      <c r="AQ94" s="42">
        <f>$AJ$5*Data!H586</f>
        <v>1633881150</v>
      </c>
      <c r="AR94" s="42">
        <f>$AJ$6*Data!J586</f>
        <v>2734685910</v>
      </c>
      <c r="AS94" s="42">
        <f>$AJ$7*Data!L586</f>
        <v>746871048</v>
      </c>
      <c r="AT94" s="42">
        <f>$AJ$8*Data!N586</f>
        <v>615475575</v>
      </c>
      <c r="AU94" s="42">
        <f>$AJ$9*Data!P586</f>
        <v>3214614375</v>
      </c>
      <c r="AV94" s="42">
        <f>$AJ$10*Data!R586</f>
        <v>4389767900</v>
      </c>
      <c r="AW94" s="42">
        <f>$AJ$11*Data!T586</f>
        <v>1789635574.9999998</v>
      </c>
      <c r="AX94" s="42">
        <f>$AJ$12*Data!V586</f>
        <v>2425481624.9999995</v>
      </c>
      <c r="AY94" s="42">
        <f>$AJ$13*Data!X586</f>
        <v>1923427625</v>
      </c>
      <c r="AZ94" s="42">
        <f>$AJ$14*Data!Z586</f>
        <v>5000511250</v>
      </c>
      <c r="BA94" s="42">
        <f>$AJ$15*Data!AB586</f>
        <v>1167225328.3099501</v>
      </c>
      <c r="BB94" s="42">
        <f>$AJ$16*Data!AD586</f>
        <v>2241191500.7513499</v>
      </c>
      <c r="BC94" s="42">
        <f>$AJ$17*Data!AF586</f>
        <v>782079692.44999993</v>
      </c>
      <c r="BD94" s="42">
        <f>$AJ$18*Data!AH586</f>
        <v>2758458779.9999995</v>
      </c>
      <c r="BE94" s="42">
        <f>$AJ$19*Data!AJ586</f>
        <v>2156078430</v>
      </c>
      <c r="BF94" s="42">
        <f>$AJ$20*Data!AL586</f>
        <v>3511534950.0000005</v>
      </c>
      <c r="BG94" s="42">
        <f>$AJ$21*Data!AN586</f>
        <v>4076946472.5</v>
      </c>
      <c r="BH94" s="42">
        <f>$AJ$22*Data!AP586</f>
        <v>1386982926</v>
      </c>
      <c r="BI94" s="42">
        <v>0</v>
      </c>
      <c r="BJ94" s="42">
        <v>0</v>
      </c>
      <c r="BK94" s="42">
        <v>0</v>
      </c>
      <c r="BL94" s="42">
        <v>0</v>
      </c>
      <c r="BM94" s="42">
        <f>$AJ$27*Data!AU586</f>
        <v>7223040.0000000065</v>
      </c>
      <c r="BN94" s="42">
        <f>$AJ$28*Data!AV586</f>
        <v>-9247917.0000000373</v>
      </c>
      <c r="BO94" s="42">
        <f>$AJ$29*Data!AW586</f>
        <v>19631006.999999963</v>
      </c>
      <c r="BP94" s="42">
        <f>$AJ$30*Data!AX586</f>
        <v>-1417536.0000000007</v>
      </c>
    </row>
    <row r="95" spans="1:68">
      <c r="A95" s="6">
        <v>94</v>
      </c>
      <c r="B95" s="6">
        <f>Data!$D$504*Data!D98/Data!D97</f>
        <v>626.20613031744244</v>
      </c>
      <c r="C95" s="6">
        <f>Data!$F$504*Data!F98/Data!F97</f>
        <v>837.0778822620108</v>
      </c>
      <c r="D95" s="6">
        <f>Data!$H$504*Data!H98/Data!H97</f>
        <v>780.85140779468281</v>
      </c>
      <c r="E95" s="6">
        <f>Data!$J$504*Data!J98/Data!J97</f>
        <v>684.23480253572075</v>
      </c>
      <c r="F95" s="6">
        <f>Data!$L$504*Data!L98/Data!L97</f>
        <v>473.14745520313431</v>
      </c>
      <c r="G95" s="6">
        <f>Data!$N$504*Data!N98/Data!N97</f>
        <v>301.15789781460307</v>
      </c>
      <c r="H95" s="6">
        <f>Data!$P$504*Data!P98/Data!P97</f>
        <v>571.26477358310137</v>
      </c>
      <c r="I95" s="6">
        <f>Data!$R$504*Data!R98/Data!R97</f>
        <v>742.23063993424569</v>
      </c>
      <c r="J95" s="6">
        <f>Data!$T$504*Data!T98/Data!T97</f>
        <v>1384.1829146183966</v>
      </c>
      <c r="K95" s="6">
        <f>Data!$V$504*Data!V98/Data!V97</f>
        <v>920.30839970183115</v>
      </c>
      <c r="L95" s="6">
        <f>Data!$X$504*Data!X98/Data!X97</f>
        <v>1610.7849735136915</v>
      </c>
      <c r="M95" s="6">
        <f>Data!$Z$504*Data!Z98/Data!Z97</f>
        <v>1076.3134548871562</v>
      </c>
      <c r="N95" s="6">
        <f>Data!$AB$504*Data!AB98/Data!AB97</f>
        <v>15240.688854494023</v>
      </c>
      <c r="O95" s="6">
        <f>Data!$AD$504*Data!AD98/Data!AD97</f>
        <v>22168.880358086961</v>
      </c>
      <c r="P95" s="6">
        <f>Data!$AF$504*Data!AF98/Data!AF97</f>
        <v>14691.604506371928</v>
      </c>
      <c r="Q95" s="6">
        <f>Data!$AH$504*Data!AH98/Data!AH97</f>
        <v>17515.670610509667</v>
      </c>
      <c r="R95" s="6">
        <f>Data!$AJ$504*Data!AJ98/Data!AJ97</f>
        <v>18946.40085105049</v>
      </c>
      <c r="S95" s="6">
        <f>Data!$AL$504*Data!AL98/Data!AL97</f>
        <v>27129.884637920084</v>
      </c>
      <c r="T95" s="6">
        <f>Data!$AN$504*Data!AN98/Data!AN97</f>
        <v>16398.888769941135</v>
      </c>
      <c r="U95" s="6">
        <f>Data!$AP$504*Data!AP98/Data!AP97</f>
        <v>2455.0749229936714</v>
      </c>
      <c r="V95" s="6">
        <f>Data!$AQ$504*Data!AQ98/Data!AQ97</f>
        <v>0.57869272713541242</v>
      </c>
      <c r="W95" s="6">
        <f>Data!$AR$504*Data!AR98/Data!AR97</f>
        <v>0.59393401983219052</v>
      </c>
      <c r="X95" s="6">
        <f>Data!$AS$504*Data!AS98/Data!AS97</f>
        <v>0.37011130145134402</v>
      </c>
      <c r="Y95" s="6">
        <f>Data!$AT$504*Data!AT98/Data!AT97</f>
        <v>0.6508663181242097</v>
      </c>
      <c r="Z95" s="6">
        <f>Data!$AU$504*Data!AU98/Data!AU97</f>
        <v>0.73694117647058799</v>
      </c>
      <c r="AA95" s="6">
        <f>Data!$AV$504*Data!AV98/Data!AV97</f>
        <v>0.51392274381045333</v>
      </c>
      <c r="AB95" s="6">
        <f>Data!$AW$504*Data!AW98/Data!AW97</f>
        <v>0.91213001050320008</v>
      </c>
      <c r="AC95" s="6">
        <f>Data!$AX$504*Data!AX98/Data!AX97</f>
        <v>0.68642257066226364</v>
      </c>
      <c r="AE95" s="42">
        <f>$AJ$3*B95+$AJ$4*Simulace!C95+$AJ$5*Simulace!D95+$AJ$6*Simulace!E95+$AJ$7*Simulace!F95+$AJ$8*Simulace!G95+$AJ$9*Simulace!H95+$AJ$10*Simulace!I95+$AJ$11*Simulace!J95+$AJ$12*Simulace!K95+$AJ$13*Simulace!L95+$AJ$14*Simulace!M95+$AJ$15*Simulace!N95+$AJ$16*Simulace!O95+$AJ$17*Simulace!P95+$AJ$18*Simulace!Q95+$AJ$19*Simulace!R95+$AJ$20*Simulace!S95+$AJ$21*Simulace!T95+$AJ$22*Simulace!U95+$AJ$23*Simulace!V95+$AJ$24*Simulace!W95+$AJ$25*Simulace!X95+$AJ$26*Simulace!Y95+$AJ$27*Simulace!Z95+$AJ$28*Simulace!AA95+$AJ$29*Simulace!AB95+$AJ$30*Simulace!AC95</f>
        <v>47998744844.211166</v>
      </c>
      <c r="AF95" s="42">
        <f>AE95-$AN$12</f>
        <v>-104453423.87058258</v>
      </c>
      <c r="AG95" s="42">
        <f t="shared" si="2"/>
        <v>-330310728.83404183</v>
      </c>
      <c r="AM95" s="26" t="s">
        <v>119</v>
      </c>
      <c r="AN95" s="41">
        <f t="shared" si="3"/>
        <v>51158217891.576599</v>
      </c>
      <c r="AO95" s="42">
        <f>$AJ$3*Data!D587</f>
        <v>2381122440</v>
      </c>
      <c r="AP95" s="42">
        <f>$AJ$4*Data!F587</f>
        <v>6095406450</v>
      </c>
      <c r="AQ95" s="42">
        <f>$AJ$5*Data!H587</f>
        <v>1620182699.9999998</v>
      </c>
      <c r="AR95" s="42">
        <f>$AJ$6*Data!J587</f>
        <v>2737603088.0000005</v>
      </c>
      <c r="AS95" s="42">
        <f>$AJ$7*Data!L587</f>
        <v>742917483</v>
      </c>
      <c r="AT95" s="42">
        <f>$AJ$8*Data!N587</f>
        <v>639678875</v>
      </c>
      <c r="AU95" s="42">
        <f>$AJ$9*Data!P587</f>
        <v>3159725625.0000005</v>
      </c>
      <c r="AV95" s="42">
        <f>$AJ$10*Data!R587</f>
        <v>4349387400.000001</v>
      </c>
      <c r="AW95" s="42">
        <f>$AJ$11*Data!T587</f>
        <v>1758506009</v>
      </c>
      <c r="AX95" s="42">
        <f>$AJ$12*Data!V587</f>
        <v>2427471750</v>
      </c>
      <c r="AY95" s="42">
        <f>$AJ$13*Data!X587</f>
        <v>2016874600.0000002</v>
      </c>
      <c r="AZ95" s="42">
        <f>$AJ$14*Data!Z587</f>
        <v>5022124750</v>
      </c>
      <c r="BA95" s="42">
        <f>$AJ$15*Data!AB587</f>
        <v>1216093262.2300801</v>
      </c>
      <c r="BB95" s="42">
        <f>$AJ$16*Data!AD587</f>
        <v>2219291063.3365207</v>
      </c>
      <c r="BC95" s="42">
        <f>$AJ$17*Data!AF587</f>
        <v>783368271.61000001</v>
      </c>
      <c r="BD95" s="42">
        <f>$AJ$18*Data!AH587</f>
        <v>2768064950.0000005</v>
      </c>
      <c r="BE95" s="42">
        <f>$AJ$19*Data!AJ587</f>
        <v>2173997960.0000005</v>
      </c>
      <c r="BF95" s="42">
        <f>$AJ$20*Data!AL587</f>
        <v>3574110900</v>
      </c>
      <c r="BG95" s="42">
        <f>$AJ$21*Data!AN587</f>
        <v>4045905675</v>
      </c>
      <c r="BH95" s="42">
        <f>$AJ$22*Data!AP587</f>
        <v>1404579290.4000001</v>
      </c>
      <c r="BI95" s="42">
        <v>0</v>
      </c>
      <c r="BJ95" s="42">
        <v>0</v>
      </c>
      <c r="BK95" s="42">
        <v>0</v>
      </c>
      <c r="BL95" s="42">
        <v>0</v>
      </c>
      <c r="BM95" s="42">
        <f>$AJ$27*Data!AU587</f>
        <v>8179380.0000000149</v>
      </c>
      <c r="BN95" s="42">
        <f>$AJ$28*Data!AV587</f>
        <v>-8105236.999999932</v>
      </c>
      <c r="BO95" s="42">
        <f>$AJ$29*Data!AW587</f>
        <v>23027301.999999993</v>
      </c>
      <c r="BP95" s="42">
        <f>$AJ$30*Data!AX587</f>
        <v>-1296095.9999999895</v>
      </c>
    </row>
    <row r="96" spans="1:68">
      <c r="A96" s="6">
        <v>95</v>
      </c>
      <c r="B96" s="6">
        <f>Data!$D$504*Data!D99/Data!D98</f>
        <v>605.75738802168223</v>
      </c>
      <c r="C96" s="6">
        <f>Data!$F$504*Data!F99/Data!F98</f>
        <v>831.23876888808661</v>
      </c>
      <c r="D96" s="6">
        <f>Data!$H$504*Data!H99/Data!H98</f>
        <v>770.72973179011797</v>
      </c>
      <c r="E96" s="6">
        <f>Data!$J$504*Data!J99/Data!J98</f>
        <v>678.2101590527277</v>
      </c>
      <c r="F96" s="6">
        <f>Data!$L$504*Data!L99/Data!L98</f>
        <v>465.29168595218329</v>
      </c>
      <c r="G96" s="6">
        <f>Data!$N$504*Data!N99/Data!N98</f>
        <v>295.80318499238956</v>
      </c>
      <c r="H96" s="6">
        <f>Data!$P$504*Data!P99/Data!P98</f>
        <v>592.07705799452071</v>
      </c>
      <c r="I96" s="6">
        <f>Data!$R$504*Data!R99/Data!R98</f>
        <v>734.99850297862497</v>
      </c>
      <c r="J96" s="6">
        <f>Data!$T$504*Data!T99/Data!T98</f>
        <v>1374.1116519331367</v>
      </c>
      <c r="K96" s="6">
        <f>Data!$V$504*Data!V99/Data!V98</f>
        <v>932.50623575001464</v>
      </c>
      <c r="L96" s="6">
        <f>Data!$X$504*Data!X99/Data!X98</f>
        <v>1591.678371853121</v>
      </c>
      <c r="M96" s="6">
        <f>Data!$Z$504*Data!Z99/Data!Z98</f>
        <v>1080.3725765303923</v>
      </c>
      <c r="N96" s="6">
        <f>Data!$AB$504*Data!AB99/Data!AB98</f>
        <v>15184.756495354375</v>
      </c>
      <c r="O96" s="6">
        <f>Data!$AD$504*Data!AD99/Data!AD98</f>
        <v>22091.180649659367</v>
      </c>
      <c r="P96" s="6">
        <f>Data!$AF$504*Data!AF99/Data!AF98</f>
        <v>14517.685932757819</v>
      </c>
      <c r="Q96" s="6">
        <f>Data!$AH$504*Data!AH99/Data!AH98</f>
        <v>17362.950278820575</v>
      </c>
      <c r="R96" s="6">
        <f>Data!$AJ$504*Data!AJ99/Data!AJ98</f>
        <v>18911.424557636965</v>
      </c>
      <c r="S96" s="6">
        <f>Data!$AL$504*Data!AL99/Data!AL98</f>
        <v>27001.104604601987</v>
      </c>
      <c r="T96" s="6">
        <f>Data!$AN$504*Data!AN99/Data!AN98</f>
        <v>16170.594428571974</v>
      </c>
      <c r="U96" s="6">
        <f>Data!$AP$504*Data!AP99/Data!AP98</f>
        <v>2481.2856934940332</v>
      </c>
      <c r="V96" s="6">
        <f>Data!$AQ$504*Data!AQ99/Data!AQ98</f>
        <v>0.54014467221432805</v>
      </c>
      <c r="W96" s="6">
        <f>Data!$AR$504*Data!AR99/Data!AR98</f>
        <v>0.55399351535836217</v>
      </c>
      <c r="X96" s="6">
        <f>Data!$AS$504*Data!AS99/Data!AS98</f>
        <v>0.3474510261053263</v>
      </c>
      <c r="Y96" s="6">
        <f>Data!$AT$504*Data!AT99/Data!AT98</f>
        <v>0.60549268568201142</v>
      </c>
      <c r="Z96" s="6">
        <f>Data!$AU$504*Data!AU99/Data!AU98</f>
        <v>0.6826004464285701</v>
      </c>
      <c r="AA96" s="6">
        <f>Data!$AV$504*Data!AV99/Data!AV98</f>
        <v>0.47895987074030516</v>
      </c>
      <c r="AB96" s="6">
        <f>Data!$AW$504*Data!AW99/Data!AW98</f>
        <v>0.83624087238824585</v>
      </c>
      <c r="AC96" s="6">
        <f>Data!$AX$504*Data!AX99/Data!AX98</f>
        <v>0.63270629654705302</v>
      </c>
      <c r="AE96" s="42">
        <f>$AJ$3*B96+$AJ$4*Simulace!C96+$AJ$5*Simulace!D96+$AJ$6*Simulace!E96+$AJ$7*Simulace!F96+$AJ$8*Simulace!G96+$AJ$9*Simulace!H96+$AJ$10*Simulace!I96+$AJ$11*Simulace!J96+$AJ$12*Simulace!K96+$AJ$13*Simulace!L96+$AJ$14*Simulace!M96+$AJ$15*Simulace!N96+$AJ$16*Simulace!O96+$AJ$17*Simulace!P96+$AJ$18*Simulace!Q96+$AJ$19*Simulace!R96+$AJ$20*Simulace!S96+$AJ$21*Simulace!T96+$AJ$22*Simulace!U96+$AJ$23*Simulace!V96+$AJ$24*Simulace!W96+$AJ$25*Simulace!X96+$AJ$26*Simulace!Y96+$AJ$27*Simulace!Z96+$AJ$28*Simulace!AA96+$AJ$29*Simulace!AB96+$AJ$30*Simulace!AC96</f>
        <v>47782374228.545761</v>
      </c>
      <c r="AF96" s="42">
        <f>AE96-$AN$12</f>
        <v>-320824039.53598785</v>
      </c>
      <c r="AG96" s="42">
        <f t="shared" si="2"/>
        <v>-1014534693.0696313</v>
      </c>
      <c r="AM96" s="26" t="s">
        <v>120</v>
      </c>
      <c r="AN96" s="41">
        <f t="shared" si="3"/>
        <v>51214482655.610031</v>
      </c>
      <c r="AO96" s="42">
        <f>$AJ$3*Data!D588</f>
        <v>2411696000</v>
      </c>
      <c r="AP96" s="42">
        <f>$AJ$4*Data!F588</f>
        <v>5973691920.000001</v>
      </c>
      <c r="AQ96" s="42">
        <f>$AJ$5*Data!H588</f>
        <v>1667628480</v>
      </c>
      <c r="AR96" s="42">
        <f>$AJ$6*Data!J588</f>
        <v>2692006240</v>
      </c>
      <c r="AS96" s="42">
        <f>$AJ$7*Data!L588</f>
        <v>764804152</v>
      </c>
      <c r="AT96" s="42">
        <f>$AJ$8*Data!N588</f>
        <v>647402000</v>
      </c>
      <c r="AU96" s="42">
        <f>$AJ$9*Data!P588</f>
        <v>3204399825.0000005</v>
      </c>
      <c r="AV96" s="42">
        <f>$AJ$10*Data!R588</f>
        <v>4381269200</v>
      </c>
      <c r="AW96" s="42">
        <f>$AJ$11*Data!T588</f>
        <v>1813505980</v>
      </c>
      <c r="AX96" s="42">
        <f>$AJ$12*Data!V588</f>
        <v>2510212650</v>
      </c>
      <c r="AY96" s="42">
        <f>$AJ$13*Data!X588</f>
        <v>2055045987.5000002</v>
      </c>
      <c r="AZ96" s="42">
        <f>$AJ$14*Data!Z588</f>
        <v>5072141250</v>
      </c>
      <c r="BA96" s="42">
        <f>$AJ$15*Data!AB588</f>
        <v>1201579001.5736098</v>
      </c>
      <c r="BB96" s="42">
        <f>$AJ$16*Data!AD588</f>
        <v>2194066311.8464203</v>
      </c>
      <c r="BC96" s="42">
        <f>$AJ$17*Data!AF588</f>
        <v>776691088.69000006</v>
      </c>
      <c r="BD96" s="42">
        <f>$AJ$18*Data!AH588</f>
        <v>2705250800</v>
      </c>
      <c r="BE96" s="42">
        <f>$AJ$19*Data!AJ588</f>
        <v>2130990400.0000002</v>
      </c>
      <c r="BF96" s="42">
        <f>$AJ$20*Data!AL588</f>
        <v>3516727200</v>
      </c>
      <c r="BG96" s="42">
        <f>$AJ$21*Data!AN588</f>
        <v>4008357360.0000005</v>
      </c>
      <c r="BH96" s="42">
        <f>$AJ$22*Data!AP588</f>
        <v>1496580030</v>
      </c>
      <c r="BI96" s="42">
        <v>0</v>
      </c>
      <c r="BJ96" s="42">
        <v>0</v>
      </c>
      <c r="BK96" s="42">
        <v>0</v>
      </c>
      <c r="BL96" s="42">
        <v>0</v>
      </c>
      <c r="BM96" s="42">
        <f>$AJ$27*Data!AU588</f>
        <v>2726460.0000000191</v>
      </c>
      <c r="BN96" s="42">
        <f>$AJ$28*Data!AV588</f>
        <v>-14026396.999999972</v>
      </c>
      <c r="BO96" s="42">
        <f>$AJ$29*Data!AW588</f>
        <v>3662092.0000000088</v>
      </c>
      <c r="BP96" s="42">
        <f>$AJ$30*Data!AX588</f>
        <v>-1925375.9999999939</v>
      </c>
    </row>
    <row r="97" spans="1:68">
      <c r="A97" s="6">
        <v>96</v>
      </c>
      <c r="B97" s="6">
        <f>Data!$D$504*Data!D100/Data!D99</f>
        <v>611.22875537305151</v>
      </c>
      <c r="C97" s="6">
        <f>Data!$F$504*Data!F100/Data!F99</f>
        <v>840.1535850708002</v>
      </c>
      <c r="D97" s="6">
        <f>Data!$H$504*Data!H100/Data!H99</f>
        <v>782.287502964655</v>
      </c>
      <c r="E97" s="6">
        <f>Data!$J$504*Data!J100/Data!J99</f>
        <v>690.99545125310442</v>
      </c>
      <c r="F97" s="6">
        <f>Data!$L$504*Data!L100/Data!L99</f>
        <v>465.68846986955907</v>
      </c>
      <c r="G97" s="6">
        <f>Data!$N$504*Data!N100/Data!N99</f>
        <v>299.63169039000337</v>
      </c>
      <c r="H97" s="6">
        <f>Data!$P$504*Data!P100/Data!P99</f>
        <v>592.16395753186066</v>
      </c>
      <c r="I97" s="6">
        <f>Data!$R$504*Data!R100/Data!R99</f>
        <v>754.1780385830524</v>
      </c>
      <c r="J97" s="6">
        <f>Data!$T$504*Data!T100/Data!T99</f>
        <v>1415.2451574179261</v>
      </c>
      <c r="K97" s="6">
        <f>Data!$V$504*Data!V100/Data!V99</f>
        <v>965.06899748615581</v>
      </c>
      <c r="L97" s="6">
        <f>Data!$X$504*Data!X100/Data!X99</f>
        <v>1624.7459147908255</v>
      </c>
      <c r="M97" s="6">
        <f>Data!$Z$504*Data!Z100/Data!Z99</f>
        <v>1110.1787585277436</v>
      </c>
      <c r="N97" s="6">
        <f>Data!$AB$504*Data!AB100/Data!AB99</f>
        <v>15209.809241150773</v>
      </c>
      <c r="O97" s="6">
        <f>Data!$AD$504*Data!AD100/Data!AD99</f>
        <v>22123.441574979566</v>
      </c>
      <c r="P97" s="6">
        <f>Data!$AF$504*Data!AF100/Data!AF99</f>
        <v>14631.779927395075</v>
      </c>
      <c r="Q97" s="6">
        <f>Data!$AH$504*Data!AH100/Data!AH99</f>
        <v>17353.806976178534</v>
      </c>
      <c r="R97" s="6">
        <f>Data!$AJ$504*Data!AJ100/Data!AJ99</f>
        <v>18674.612955412493</v>
      </c>
      <c r="S97" s="6">
        <f>Data!$AL$504*Data!AL100/Data!AL99</f>
        <v>26868.079178317956</v>
      </c>
      <c r="T97" s="6">
        <f>Data!$AN$504*Data!AN100/Data!AN99</f>
        <v>16586.783083856943</v>
      </c>
      <c r="U97" s="6">
        <f>Data!$AP$504*Data!AP100/Data!AP99</f>
        <v>2424.9635647328419</v>
      </c>
      <c r="V97" s="6">
        <f>Data!$AQ$504*Data!AQ100/Data!AQ99</f>
        <v>0.50224312706967111</v>
      </c>
      <c r="W97" s="6">
        <f>Data!$AR$504*Data!AR100/Data!AR99</f>
        <v>0.51479273084479538</v>
      </c>
      <c r="X97" s="6">
        <f>Data!$AS$504*Data!AS100/Data!AS99</f>
        <v>0.36017630552794594</v>
      </c>
      <c r="Y97" s="6">
        <f>Data!$AT$504*Data!AT100/Data!AT99</f>
        <v>0.5612655844155866</v>
      </c>
      <c r="Z97" s="6">
        <f>Data!$AU$504*Data!AU100/Data!AU99</f>
        <v>0.63022403982930364</v>
      </c>
      <c r="AA97" s="6">
        <f>Data!$AV$504*Data!AV100/Data!AV99</f>
        <v>0.49852269358548518</v>
      </c>
      <c r="AB97" s="6">
        <f>Data!$AW$504*Data!AW100/Data!AW99</f>
        <v>0.76498579909760367</v>
      </c>
      <c r="AC97" s="6">
        <f>Data!$AX$504*Data!AX100/Data!AX99</f>
        <v>0.66259645808736722</v>
      </c>
      <c r="AE97" s="42">
        <f>$AJ$3*B97+$AJ$4*Simulace!C97+$AJ$5*Simulace!D97+$AJ$6*Simulace!E97+$AJ$7*Simulace!F97+$AJ$8*Simulace!G97+$AJ$9*Simulace!H97+$AJ$10*Simulace!I97+$AJ$11*Simulace!J97+$AJ$12*Simulace!K97+$AJ$13*Simulace!L97+$AJ$14*Simulace!M97+$AJ$15*Simulace!N97+$AJ$16*Simulace!O97+$AJ$17*Simulace!P97+$AJ$18*Simulace!Q97+$AJ$19*Simulace!R97+$AJ$20*Simulace!S97+$AJ$21*Simulace!T97+$AJ$22*Simulace!U97+$AJ$23*Simulace!V97+$AJ$24*Simulace!W97+$AJ$25*Simulace!X97+$AJ$26*Simulace!Y97+$AJ$27*Simulace!Z97+$AJ$28*Simulace!AA97+$AJ$29*Simulace!AB97+$AJ$30*Simulace!AC97</f>
        <v>48408330817.940613</v>
      </c>
      <c r="AF97" s="42">
        <f>AE97-$AN$12</f>
        <v>305132549.85886383</v>
      </c>
      <c r="AG97" s="42">
        <f t="shared" si="2"/>
        <v>964913845.80889928</v>
      </c>
      <c r="AM97" s="26" t="s">
        <v>121</v>
      </c>
      <c r="AN97" s="41">
        <f t="shared" si="3"/>
        <v>51767080323.218307</v>
      </c>
      <c r="AO97" s="42">
        <f>$AJ$3*Data!D589</f>
        <v>2437372080</v>
      </c>
      <c r="AP97" s="42">
        <f>$AJ$4*Data!F589</f>
        <v>6048961380</v>
      </c>
      <c r="AQ97" s="42">
        <f>$AJ$5*Data!H589</f>
        <v>1728675299.9999998</v>
      </c>
      <c r="AR97" s="42">
        <f>$AJ$6*Data!J589</f>
        <v>2693448383.9999995</v>
      </c>
      <c r="AS97" s="42">
        <f>$AJ$7*Data!L589</f>
        <v>771193500</v>
      </c>
      <c r="AT97" s="42">
        <f>$AJ$8*Data!N589</f>
        <v>656015250</v>
      </c>
      <c r="AU97" s="42">
        <f>$AJ$9*Data!P589</f>
        <v>3291790049.9999995</v>
      </c>
      <c r="AV97" s="42">
        <f>$AJ$10*Data!R589</f>
        <v>4398100800</v>
      </c>
      <c r="AW97" s="42">
        <f>$AJ$11*Data!T589</f>
        <v>1789495889.9999998</v>
      </c>
      <c r="AX97" s="42">
        <f>$AJ$12*Data!V589</f>
        <v>2581169999.9999995</v>
      </c>
      <c r="AY97" s="42">
        <f>$AJ$13*Data!X589</f>
        <v>2030675624.9999998</v>
      </c>
      <c r="AZ97" s="42">
        <f>$AJ$14*Data!Z589</f>
        <v>5069205000</v>
      </c>
      <c r="BA97" s="42">
        <f>$AJ$15*Data!AB589</f>
        <v>1208348342.9037001</v>
      </c>
      <c r="BB97" s="42">
        <f>$AJ$16*Data!AD589</f>
        <v>2243853227.5146003</v>
      </c>
      <c r="BC97" s="42">
        <f>$AJ$17*Data!AF589</f>
        <v>798304789.79999995</v>
      </c>
      <c r="BD97" s="42">
        <f>$AJ$18*Data!AH589</f>
        <v>2741242349.9999995</v>
      </c>
      <c r="BE97" s="42">
        <f>$AJ$19*Data!AJ589</f>
        <v>2163548310</v>
      </c>
      <c r="BF97" s="42">
        <f>$AJ$20*Data!AL589</f>
        <v>3563514900</v>
      </c>
      <c r="BG97" s="42">
        <f>$AJ$21*Data!AN589</f>
        <v>4040953785.0000005</v>
      </c>
      <c r="BH97" s="42">
        <f>$AJ$22*Data!AP589</f>
        <v>1503997199.9999998</v>
      </c>
      <c r="BI97" s="42">
        <v>0</v>
      </c>
      <c r="BJ97" s="42">
        <v>0</v>
      </c>
      <c r="BK97" s="42">
        <v>0</v>
      </c>
      <c r="BL97" s="42">
        <v>0</v>
      </c>
      <c r="BM97" s="42">
        <f>$AJ$27*Data!AU589</f>
        <v>5850899.9999999963</v>
      </c>
      <c r="BN97" s="42">
        <f>$AJ$28*Data!AV589</f>
        <v>-11715067.000000007</v>
      </c>
      <c r="BO97" s="42">
        <f>$AJ$29*Data!AW589</f>
        <v>14758061.999999929</v>
      </c>
      <c r="BP97" s="42">
        <f>$AJ$30*Data!AX589</f>
        <v>-1679735.9999999977</v>
      </c>
    </row>
    <row r="98" spans="1:68">
      <c r="A98" s="6">
        <v>97</v>
      </c>
      <c r="B98" s="6">
        <f>Data!$D$504*Data!D101/Data!D100</f>
        <v>609.17597514979911</v>
      </c>
      <c r="C98" s="6">
        <f>Data!$F$504*Data!F101/Data!F100</f>
        <v>837.15438631974985</v>
      </c>
      <c r="D98" s="6">
        <f>Data!$H$504*Data!H101/Data!H100</f>
        <v>780.25134886593867</v>
      </c>
      <c r="E98" s="6">
        <f>Data!$J$504*Data!J101/Data!J100</f>
        <v>685.89709060785731</v>
      </c>
      <c r="F98" s="6">
        <f>Data!$L$504*Data!L101/Data!L100</f>
        <v>467.7285960846807</v>
      </c>
      <c r="G98" s="6">
        <f>Data!$N$504*Data!N101/Data!N100</f>
        <v>295.73678842940654</v>
      </c>
      <c r="H98" s="6">
        <f>Data!$P$504*Data!P101/Data!P100</f>
        <v>568.52239180453876</v>
      </c>
      <c r="I98" s="6">
        <f>Data!$R$504*Data!R101/Data!R100</f>
        <v>732.20399439498533</v>
      </c>
      <c r="J98" s="6">
        <f>Data!$T$504*Data!T101/Data!T100</f>
        <v>1393.5208520254932</v>
      </c>
      <c r="K98" s="6">
        <f>Data!$V$504*Data!V101/Data!V100</f>
        <v>977.51444638177475</v>
      </c>
      <c r="L98" s="6">
        <f>Data!$X$504*Data!X101/Data!X100</f>
        <v>1591.6246390605738</v>
      </c>
      <c r="M98" s="6">
        <f>Data!$Z$504*Data!Z101/Data!Z100</f>
        <v>1086.871003773678</v>
      </c>
      <c r="N98" s="6">
        <f>Data!$AB$504*Data!AB101/Data!AB100</f>
        <v>15149.491504940708</v>
      </c>
      <c r="O98" s="6">
        <f>Data!$AD$504*Data!AD101/Data!AD100</f>
        <v>22065.850945448488</v>
      </c>
      <c r="P98" s="6">
        <f>Data!$AF$504*Data!AF101/Data!AF100</f>
        <v>14587.189159357582</v>
      </c>
      <c r="Q98" s="6">
        <f>Data!$AH$504*Data!AH101/Data!AH100</f>
        <v>17308.64405479639</v>
      </c>
      <c r="R98" s="6">
        <f>Data!$AJ$504*Data!AJ101/Data!AJ100</f>
        <v>18787.241666415088</v>
      </c>
      <c r="S98" s="6">
        <f>Data!$AL$504*Data!AL101/Data!AL100</f>
        <v>26908.04235876822</v>
      </c>
      <c r="T98" s="6">
        <f>Data!$AN$504*Data!AN101/Data!AN100</f>
        <v>16429.375585970538</v>
      </c>
      <c r="U98" s="6">
        <f>Data!$AP$504*Data!AP101/Data!AP100</f>
        <v>2380.2455822022748</v>
      </c>
      <c r="V98" s="6">
        <f>Data!$AQ$504*Data!AQ101/Data!AQ100</f>
        <v>0.51718399571074336</v>
      </c>
      <c r="W98" s="6">
        <f>Data!$AR$504*Data!AR101/Data!AR100</f>
        <v>0.53024222447599878</v>
      </c>
      <c r="X98" s="6">
        <f>Data!$AS$504*Data!AS101/Data!AS100</f>
        <v>0.35867934075790386</v>
      </c>
      <c r="Y98" s="6">
        <f>Data!$AT$504*Data!AT101/Data!AT100</f>
        <v>0.57868057186801092</v>
      </c>
      <c r="Z98" s="6">
        <f>Data!$AU$504*Data!AU101/Data!AU100</f>
        <v>0.65081829896907251</v>
      </c>
      <c r="AA98" s="6">
        <f>Data!$AV$504*Data!AV101/Data!AV100</f>
        <v>0.49619427693329998</v>
      </c>
      <c r="AB98" s="6">
        <f>Data!$AW$504*Data!AW101/Data!AW100</f>
        <v>0.79290986587674017</v>
      </c>
      <c r="AC98" s="6">
        <f>Data!$AX$504*Data!AX101/Data!AX100</f>
        <v>0.65897652905198612</v>
      </c>
      <c r="AE98" s="42">
        <f>$AJ$3*B98+$AJ$4*Simulace!C98+$AJ$5*Simulace!D98+$AJ$6*Simulace!E98+$AJ$7*Simulace!F98+$AJ$8*Simulace!G98+$AJ$9*Simulace!H98+$AJ$10*Simulace!I98+$AJ$11*Simulace!J98+$AJ$12*Simulace!K98+$AJ$13*Simulace!L98+$AJ$14*Simulace!M98+$AJ$15*Simulace!N98+$AJ$16*Simulace!O98+$AJ$17*Simulace!P98+$AJ$18*Simulace!Q98+$AJ$19*Simulace!R98+$AJ$20*Simulace!S98+$AJ$21*Simulace!T98+$AJ$22*Simulace!U98+$AJ$23*Simulace!V98+$AJ$24*Simulace!W98+$AJ$25*Simulace!X98+$AJ$26*Simulace!Y98+$AJ$27*Simulace!Z98+$AJ$28*Simulace!AA98+$AJ$29*Simulace!AB98+$AJ$30*Simulace!AC98</f>
        <v>47939217713.938789</v>
      </c>
      <c r="AF98" s="42">
        <f>AE98-$AN$12</f>
        <v>-163980554.14295959</v>
      </c>
      <c r="AG98" s="42">
        <f t="shared" si="2"/>
        <v>-518552043.06831253</v>
      </c>
      <c r="AM98" s="26" t="s">
        <v>122</v>
      </c>
      <c r="AN98" s="41">
        <f t="shared" si="3"/>
        <v>52195646038.262497</v>
      </c>
      <c r="AO98" s="42">
        <f>$AJ$3*Data!D590</f>
        <v>2425386599.9999995</v>
      </c>
      <c r="AP98" s="42">
        <f>$AJ$4*Data!F590</f>
        <v>6044964379.999999</v>
      </c>
      <c r="AQ98" s="42">
        <f>$AJ$5*Data!H590</f>
        <v>1777812399.9999998</v>
      </c>
      <c r="AR98" s="42">
        <f>$AJ$6*Data!J590</f>
        <v>2747564819.9999995</v>
      </c>
      <c r="AS98" s="42">
        <f>$AJ$7*Data!L590</f>
        <v>768783196.99999988</v>
      </c>
      <c r="AT98" s="42">
        <f>$AJ$8*Data!N590</f>
        <v>687293424.99999988</v>
      </c>
      <c r="AU98" s="42">
        <f>$AJ$9*Data!P590</f>
        <v>3393973125.0000005</v>
      </c>
      <c r="AV98" s="42">
        <f>$AJ$10*Data!R590</f>
        <v>4311030000</v>
      </c>
      <c r="AW98" s="42">
        <f>$AJ$11*Data!T590</f>
        <v>1839249750.0000002</v>
      </c>
      <c r="AX98" s="42">
        <f>$AJ$12*Data!V590</f>
        <v>2628856250</v>
      </c>
      <c r="AY98" s="42">
        <f>$AJ$13*Data!X590</f>
        <v>1978831250</v>
      </c>
      <c r="AZ98" s="42">
        <f>$AJ$14*Data!Z590</f>
        <v>5093200000</v>
      </c>
      <c r="BA98" s="42">
        <f>$AJ$15*Data!AB590</f>
        <v>1217743734.9899998</v>
      </c>
      <c r="BB98" s="42">
        <f>$AJ$16*Data!AD590</f>
        <v>2241528792.2725</v>
      </c>
      <c r="BC98" s="42">
        <f>$AJ$17*Data!AF590</f>
        <v>802504815</v>
      </c>
      <c r="BD98" s="42">
        <f>$AJ$18*Data!AH590</f>
        <v>2752190350</v>
      </c>
      <c r="BE98" s="42">
        <f>$AJ$19*Data!AJ590</f>
        <v>2183250159.9999995</v>
      </c>
      <c r="BF98" s="42">
        <f>$AJ$20*Data!AL590</f>
        <v>3595846800</v>
      </c>
      <c r="BG98" s="42">
        <f>$AJ$21*Data!AN590</f>
        <v>4121347229.999999</v>
      </c>
      <c r="BH98" s="42">
        <f>$AJ$22*Data!AP590</f>
        <v>1568727000</v>
      </c>
      <c r="BI98" s="42">
        <v>0</v>
      </c>
      <c r="BJ98" s="42">
        <v>0</v>
      </c>
      <c r="BK98" s="42">
        <v>0</v>
      </c>
      <c r="BL98" s="42">
        <v>0</v>
      </c>
      <c r="BM98" s="42">
        <f>$AJ$27*Data!AU590</f>
        <v>6801299.9999999767</v>
      </c>
      <c r="BN98" s="42">
        <f>$AJ$28*Data!AV590</f>
        <v>-8079266.9999999925</v>
      </c>
      <c r="BO98" s="42">
        <f>$AJ$29*Data!AW590</f>
        <v>18133261.999999858</v>
      </c>
      <c r="BP98" s="42">
        <f>$AJ$30*Data!AX590</f>
        <v>-1293335.999999996</v>
      </c>
    </row>
    <row r="99" spans="1:68">
      <c r="A99" s="6">
        <v>98</v>
      </c>
      <c r="B99" s="6">
        <f>Data!$D$504*Data!D102/Data!D101</f>
        <v>614.25752090348919</v>
      </c>
      <c r="C99" s="6">
        <f>Data!$F$504*Data!F102/Data!F101</f>
        <v>833.25190184533847</v>
      </c>
      <c r="D99" s="6">
        <f>Data!$H$504*Data!H102/Data!H101</f>
        <v>782.49687167715661</v>
      </c>
      <c r="E99" s="6">
        <f>Data!$J$504*Data!J102/Data!J101</f>
        <v>686.97535766443946</v>
      </c>
      <c r="F99" s="6">
        <f>Data!$L$504*Data!L102/Data!L101</f>
        <v>464.8397626447649</v>
      </c>
      <c r="G99" s="6">
        <f>Data!$N$504*Data!N102/Data!N101</f>
        <v>297.9434601211031</v>
      </c>
      <c r="H99" s="6">
        <f>Data!$P$504*Data!P102/Data!P101</f>
        <v>583.09092708400249</v>
      </c>
      <c r="I99" s="6">
        <f>Data!$R$504*Data!R102/Data!R101</f>
        <v>738.31639366115132</v>
      </c>
      <c r="J99" s="6">
        <f>Data!$T$504*Data!T102/Data!T101</f>
        <v>1417.1050778882959</v>
      </c>
      <c r="K99" s="6">
        <f>Data!$V$504*Data!V102/Data!V101</f>
        <v>981.47291833235488</v>
      </c>
      <c r="L99" s="6">
        <f>Data!$X$504*Data!X102/Data!X101</f>
        <v>1603.7721827373196</v>
      </c>
      <c r="M99" s="6">
        <f>Data!$Z$504*Data!Z102/Data!Z101</f>
        <v>1112.6933107791531</v>
      </c>
      <c r="N99" s="6">
        <f>Data!$AB$504*Data!AB102/Data!AB101</f>
        <v>15167.296908963803</v>
      </c>
      <c r="O99" s="6">
        <f>Data!$AD$504*Data!AD102/Data!AD101</f>
        <v>22075.896976318862</v>
      </c>
      <c r="P99" s="6">
        <f>Data!$AF$504*Data!AF102/Data!AF101</f>
        <v>14615.983271264402</v>
      </c>
      <c r="Q99" s="6">
        <f>Data!$AH$504*Data!AH102/Data!AH101</f>
        <v>17290.626170698182</v>
      </c>
      <c r="R99" s="6">
        <f>Data!$AJ$504*Data!AJ102/Data!AJ101</f>
        <v>18709.406045711818</v>
      </c>
      <c r="S99" s="6">
        <f>Data!$AL$504*Data!AL102/Data!AL101</f>
        <v>26825.381071148251</v>
      </c>
      <c r="T99" s="6">
        <f>Data!$AN$504*Data!AN102/Data!AN101</f>
        <v>16517.955682346645</v>
      </c>
      <c r="U99" s="6">
        <f>Data!$AP$504*Data!AP102/Data!AP101</f>
        <v>2297.7769526920679</v>
      </c>
      <c r="V99" s="6">
        <f>Data!$AQ$504*Data!AQ102/Data!AQ101</f>
        <v>0.49019201934703627</v>
      </c>
      <c r="W99" s="6">
        <f>Data!$AR$504*Data!AR102/Data!AR101</f>
        <v>0.50232243307353441</v>
      </c>
      <c r="X99" s="6">
        <f>Data!$AS$504*Data!AS102/Data!AS101</f>
        <v>0.35274586543400144</v>
      </c>
      <c r="Y99" s="6">
        <f>Data!$AT$504*Data!AT102/Data!AT101</f>
        <v>0.54716980166795182</v>
      </c>
      <c r="Z99" s="6">
        <f>Data!$AU$504*Data!AU102/Data!AU101</f>
        <v>0.61348006644518116</v>
      </c>
      <c r="AA99" s="6">
        <f>Data!$AV$504*Data!AV102/Data!AV101</f>
        <v>0.4870888925054937</v>
      </c>
      <c r="AB99" s="6">
        <f>Data!$AW$504*Data!AW102/Data!AW101</f>
        <v>0.74204667436870686</v>
      </c>
      <c r="AC99" s="6">
        <f>Data!$AX$504*Data!AX102/Data!AX101</f>
        <v>0.64510177338062358</v>
      </c>
      <c r="AE99" s="42">
        <f>$AJ$3*B99+$AJ$4*Simulace!C99+$AJ$5*Simulace!D99+$AJ$6*Simulace!E99+$AJ$7*Simulace!F99+$AJ$8*Simulace!G99+$AJ$9*Simulace!H99+$AJ$10*Simulace!I99+$AJ$11*Simulace!J99+$AJ$12*Simulace!K99+$AJ$13*Simulace!L99+$AJ$14*Simulace!M99+$AJ$15*Simulace!N99+$AJ$16*Simulace!O99+$AJ$17*Simulace!P99+$AJ$18*Simulace!Q99+$AJ$19*Simulace!R99+$AJ$20*Simulace!S99+$AJ$21*Simulace!T99+$AJ$22*Simulace!U99+$AJ$23*Simulace!V99+$AJ$24*Simulace!W99+$AJ$25*Simulace!X99+$AJ$26*Simulace!Y99+$AJ$27*Simulace!Z99+$AJ$28*Simulace!AA99+$AJ$29*Simulace!AB99+$AJ$30*Simulace!AC99</f>
        <v>48195765016.946625</v>
      </c>
      <c r="AF99" s="42">
        <f>AE99-$AN$12</f>
        <v>92566748.864875793</v>
      </c>
      <c r="AG99" s="42">
        <f t="shared" si="2"/>
        <v>292721762.00981343</v>
      </c>
      <c r="AM99" s="26" t="s">
        <v>123</v>
      </c>
      <c r="AN99" s="41">
        <f t="shared" si="3"/>
        <v>51347099393.415802</v>
      </c>
      <c r="AO99" s="42">
        <f>$AJ$3*Data!D591</f>
        <v>2392776000</v>
      </c>
      <c r="AP99" s="42">
        <f>$AJ$4*Data!F591</f>
        <v>5962039999.999999</v>
      </c>
      <c r="AQ99" s="42">
        <f>$AJ$5*Data!H591</f>
        <v>1732494000</v>
      </c>
      <c r="AR99" s="42">
        <f>$AJ$6*Data!J591</f>
        <v>2692470000</v>
      </c>
      <c r="AS99" s="42">
        <f>$AJ$7*Data!L591</f>
        <v>739404400</v>
      </c>
      <c r="AT99" s="42">
        <f>$AJ$8*Data!N591</f>
        <v>694509999.99999988</v>
      </c>
      <c r="AU99" s="42">
        <f>$AJ$9*Data!P591</f>
        <v>3327244200</v>
      </c>
      <c r="AV99" s="42">
        <f>$AJ$10*Data!R591</f>
        <v>4256273000</v>
      </c>
      <c r="AW99" s="42">
        <f>$AJ$11*Data!T591</f>
        <v>1762784204.9999998</v>
      </c>
      <c r="AX99" s="42">
        <f>$AJ$12*Data!V591</f>
        <v>2493035999.9999995</v>
      </c>
      <c r="AY99" s="42">
        <f>$AJ$13*Data!X591</f>
        <v>1898076687.4999998</v>
      </c>
      <c r="AZ99" s="42">
        <f>$AJ$14*Data!Z591</f>
        <v>5053991250</v>
      </c>
      <c r="BA99" s="42">
        <f>$AJ$15*Data!AB591</f>
        <v>1210815339.8484497</v>
      </c>
      <c r="BB99" s="42">
        <f>$AJ$16*Data!AD591</f>
        <v>2192453435.7673497</v>
      </c>
      <c r="BC99" s="42">
        <f>$AJ$17*Data!AF591</f>
        <v>799054794.29999995</v>
      </c>
      <c r="BD99" s="42">
        <f>$AJ$18*Data!AH591</f>
        <v>2740030999.9999995</v>
      </c>
      <c r="BE99" s="42">
        <f>$AJ$19*Data!AJ591</f>
        <v>2174274000</v>
      </c>
      <c r="BF99" s="42">
        <f>$AJ$20*Data!AL591</f>
        <v>3552150000</v>
      </c>
      <c r="BG99" s="42">
        <f>$AJ$21*Data!AN591</f>
        <v>4078554750</v>
      </c>
      <c r="BH99" s="42">
        <f>$AJ$22*Data!AP591</f>
        <v>1593817092</v>
      </c>
      <c r="BI99" s="42">
        <v>0</v>
      </c>
      <c r="BJ99" s="42">
        <v>0</v>
      </c>
      <c r="BK99" s="42">
        <v>0</v>
      </c>
      <c r="BL99" s="42">
        <v>0</v>
      </c>
      <c r="BM99" s="42">
        <f>$AJ$27*Data!AU591</f>
        <v>4294619.9999999935</v>
      </c>
      <c r="BN99" s="42">
        <f>$AJ$28*Data!AV591</f>
        <v>-11065817.000000045</v>
      </c>
      <c r="BO99" s="42">
        <f>$AJ$29*Data!AW591</f>
        <v>9231171.9999999199</v>
      </c>
      <c r="BP99" s="42">
        <f>$AJ$30*Data!AX591</f>
        <v>-1610736.0000000016</v>
      </c>
    </row>
    <row r="100" spans="1:68">
      <c r="A100" s="6">
        <v>99</v>
      </c>
      <c r="B100" s="6">
        <f>Data!$D$504*Data!D103/Data!D102</f>
        <v>636.90026450308721</v>
      </c>
      <c r="C100" s="6">
        <f>Data!$F$504*Data!F103/Data!F102</f>
        <v>843.4469744576661</v>
      </c>
      <c r="D100" s="6">
        <f>Data!$H$504*Data!H103/Data!H102</f>
        <v>787.53234683901655</v>
      </c>
      <c r="E100" s="6">
        <f>Data!$J$504*Data!J103/Data!J102</f>
        <v>687.90530746591401</v>
      </c>
      <c r="F100" s="6">
        <f>Data!$L$504*Data!L103/Data!L102</f>
        <v>473.01782972640154</v>
      </c>
      <c r="G100" s="6">
        <f>Data!$N$504*Data!N103/Data!N102</f>
        <v>300.41243489680437</v>
      </c>
      <c r="H100" s="6">
        <f>Data!$P$504*Data!P103/Data!P102</f>
        <v>560.9154444848831</v>
      </c>
      <c r="I100" s="6">
        <f>Data!$R$504*Data!R103/Data!R102</f>
        <v>730.13377612916088</v>
      </c>
      <c r="J100" s="6">
        <f>Data!$T$504*Data!T103/Data!T102</f>
        <v>1416.2929528530392</v>
      </c>
      <c r="K100" s="6">
        <f>Data!$V$504*Data!V103/Data!V102</f>
        <v>964.10160885779942</v>
      </c>
      <c r="L100" s="6">
        <f>Data!$X$504*Data!X103/Data!X102</f>
        <v>1588.6171085013661</v>
      </c>
      <c r="M100" s="6">
        <f>Data!$Z$504*Data!Z103/Data!Z102</f>
        <v>1084.1729610425643</v>
      </c>
      <c r="N100" s="6">
        <f>Data!$AB$504*Data!AB103/Data!AB102</f>
        <v>15114.334555374086</v>
      </c>
      <c r="O100" s="6">
        <f>Data!$AD$504*Data!AD103/Data!AD102</f>
        <v>21988.046023514409</v>
      </c>
      <c r="P100" s="6">
        <f>Data!$AF$504*Data!AF103/Data!AF102</f>
        <v>14561.756669134711</v>
      </c>
      <c r="Q100" s="6">
        <f>Data!$AH$504*Data!AH103/Data!AH102</f>
        <v>17345.044857700905</v>
      </c>
      <c r="R100" s="6">
        <f>Data!$AJ$504*Data!AJ103/Data!AJ102</f>
        <v>18771.275804237321</v>
      </c>
      <c r="S100" s="6">
        <f>Data!$AL$504*Data!AL103/Data!AL102</f>
        <v>26894.465262960606</v>
      </c>
      <c r="T100" s="6">
        <f>Data!$AN$504*Data!AN103/Data!AN102</f>
        <v>16091.613069889547</v>
      </c>
      <c r="U100" s="6">
        <f>Data!$AP$504*Data!AP103/Data!AP102</f>
        <v>2417.7194564099291</v>
      </c>
      <c r="V100" s="6">
        <f>Data!$AQ$504*Data!AQ103/Data!AQ102</f>
        <v>0.52060971867007655</v>
      </c>
      <c r="W100" s="6">
        <f>Data!$AR$504*Data!AR103/Data!AR102</f>
        <v>0.53378684116170794</v>
      </c>
      <c r="X100" s="6">
        <f>Data!$AS$504*Data!AS103/Data!AS102</f>
        <v>0.31561094917240456</v>
      </c>
      <c r="Y100" s="6">
        <f>Data!$AT$504*Data!AT103/Data!AT102</f>
        <v>0.58268607623151969</v>
      </c>
      <c r="Z100" s="6">
        <f>Data!$AU$504*Data!AU103/Data!AU102</f>
        <v>0.65557420494699636</v>
      </c>
      <c r="AA100" s="6">
        <f>Data!$AV$504*Data!AV103/Data!AV102</f>
        <v>0.4302423176871869</v>
      </c>
      <c r="AB100" s="6">
        <f>Data!$AW$504*Data!AW103/Data!AW102</f>
        <v>0.79941931376017128</v>
      </c>
      <c r="AC100" s="6">
        <f>Data!$AX$504*Data!AX103/Data!AX102</f>
        <v>0.55879750442313192</v>
      </c>
      <c r="AE100" s="42">
        <f>$AJ$3*B100+$AJ$4*Simulace!C100+$AJ$5*Simulace!D100+$AJ$6*Simulace!E100+$AJ$7*Simulace!F100+$AJ$8*Simulace!G100+$AJ$9*Simulace!H100+$AJ$10*Simulace!I100+$AJ$11*Simulace!J100+$AJ$12*Simulace!K100+$AJ$13*Simulace!L100+$AJ$14*Simulace!M100+$AJ$15*Simulace!N100+$AJ$16*Simulace!O100+$AJ$17*Simulace!P100+$AJ$18*Simulace!Q100+$AJ$19*Simulace!R100+$AJ$20*Simulace!S100+$AJ$21*Simulace!T100+$AJ$22*Simulace!U100+$AJ$23*Simulace!V100+$AJ$24*Simulace!W100+$AJ$25*Simulace!X100+$AJ$26*Simulace!Y100+$AJ$27*Simulace!Z100+$AJ$28*Simulace!AA100+$AJ$29*Simulace!AB100+$AJ$30*Simulace!AC100</f>
        <v>48001285456.148933</v>
      </c>
      <c r="AF100" s="42">
        <f>AE100-$AN$12</f>
        <v>-101912811.93281555</v>
      </c>
      <c r="AG100" s="42">
        <f t="shared" si="2"/>
        <v>-322276608.46008408</v>
      </c>
      <c r="AM100" s="26" t="s">
        <v>124</v>
      </c>
      <c r="AN100" s="41">
        <f t="shared" si="3"/>
        <v>51514311273.000519</v>
      </c>
      <c r="AO100" s="42">
        <f>$AJ$3*Data!D592</f>
        <v>2311721999.9999995</v>
      </c>
      <c r="AP100" s="42">
        <f>$AJ$4*Data!F592</f>
        <v>5905899300</v>
      </c>
      <c r="AQ100" s="42">
        <f>$AJ$5*Data!H592</f>
        <v>1801806449.9999998</v>
      </c>
      <c r="AR100" s="42">
        <f>$AJ$6*Data!J592</f>
        <v>2673498629.9999995</v>
      </c>
      <c r="AS100" s="42">
        <f>$AJ$7*Data!L592</f>
        <v>748832805</v>
      </c>
      <c r="AT100" s="42">
        <f>$AJ$8*Data!N592</f>
        <v>714058687.5</v>
      </c>
      <c r="AU100" s="42">
        <f>$AJ$9*Data!P592</f>
        <v>3201519420</v>
      </c>
      <c r="AV100" s="42">
        <f>$AJ$10*Data!R592</f>
        <v>4464034080</v>
      </c>
      <c r="AW100" s="42">
        <f>$AJ$11*Data!T592</f>
        <v>1835890056.0000002</v>
      </c>
      <c r="AX100" s="42">
        <f>$AJ$12*Data!V592</f>
        <v>2507816850</v>
      </c>
      <c r="AY100" s="42">
        <f>$AJ$13*Data!X592</f>
        <v>1944742250</v>
      </c>
      <c r="AZ100" s="42">
        <f>$AJ$14*Data!Z592</f>
        <v>5090354500</v>
      </c>
      <c r="BA100" s="42">
        <f>$AJ$15*Data!AB592</f>
        <v>1217079516.7189999</v>
      </c>
      <c r="BB100" s="42">
        <f>$AJ$16*Data!AD592</f>
        <v>2276623818.3515196</v>
      </c>
      <c r="BC100" s="42">
        <f>$AJ$17*Data!AF592</f>
        <v>800584803.4799999</v>
      </c>
      <c r="BD100" s="42">
        <f>$AJ$18*Data!AH592</f>
        <v>2727281549.9999995</v>
      </c>
      <c r="BE100" s="42">
        <f>$AJ$19*Data!AJ592</f>
        <v>2123796300</v>
      </c>
      <c r="BF100" s="42">
        <f>$AJ$20*Data!AL592</f>
        <v>3497069249.9999995</v>
      </c>
      <c r="BG100" s="42">
        <f>$AJ$21*Data!AN592</f>
        <v>4050083868.7499995</v>
      </c>
      <c r="BH100" s="42">
        <f>$AJ$22*Data!AP592</f>
        <v>1632414643.1999998</v>
      </c>
      <c r="BI100" s="42">
        <v>0</v>
      </c>
      <c r="BJ100" s="42">
        <v>0</v>
      </c>
      <c r="BK100" s="42">
        <v>0</v>
      </c>
      <c r="BL100" s="42">
        <v>0</v>
      </c>
      <c r="BM100" s="42">
        <f>$AJ$27*Data!AU592</f>
        <v>1413719.9999999972</v>
      </c>
      <c r="BN100" s="42">
        <f>$AJ$28*Data!AV592</f>
        <v>-9741346.9999999944</v>
      </c>
      <c r="BO100" s="42">
        <f>$AJ$29*Data!AW592</f>
        <v>-999903.00000006787</v>
      </c>
      <c r="BP100" s="42">
        <f>$AJ$30*Data!AX592</f>
        <v>-1469975.9999999963</v>
      </c>
    </row>
    <row r="101" spans="1:68">
      <c r="A101" s="6">
        <v>100</v>
      </c>
      <c r="B101" s="6">
        <f>Data!$D$504*Data!D104/Data!D103</f>
        <v>607.80184618811006</v>
      </c>
      <c r="C101" s="6">
        <f>Data!$F$504*Data!F104/Data!F103</f>
        <v>831.51533259867665</v>
      </c>
      <c r="D101" s="6">
        <f>Data!$H$504*Data!H104/Data!H103</f>
        <v>792.20650862977902</v>
      </c>
      <c r="E101" s="6">
        <f>Data!$J$504*Data!J104/Data!J103</f>
        <v>695.63934741299613</v>
      </c>
      <c r="F101" s="6">
        <f>Data!$L$504*Data!L104/Data!L103</f>
        <v>469.64549092971794</v>
      </c>
      <c r="G101" s="6">
        <f>Data!$N$504*Data!N104/Data!N103</f>
        <v>296.83393101062683</v>
      </c>
      <c r="H101" s="6">
        <f>Data!$P$504*Data!P104/Data!P103</f>
        <v>566.91923891090107</v>
      </c>
      <c r="I101" s="6">
        <f>Data!$R$504*Data!R104/Data!R103</f>
        <v>737.25353738295883</v>
      </c>
      <c r="J101" s="6">
        <f>Data!$T$504*Data!T104/Data!T103</f>
        <v>1404.232937960435</v>
      </c>
      <c r="K101" s="6">
        <f>Data!$V$504*Data!V104/Data!V103</f>
        <v>980.4058963616252</v>
      </c>
      <c r="L101" s="6">
        <f>Data!$X$504*Data!X104/Data!X103</f>
        <v>1613.8749602455805</v>
      </c>
      <c r="M101" s="6">
        <f>Data!$Z$504*Data!Z104/Data!Z103</f>
        <v>1096.6739334018625</v>
      </c>
      <c r="N101" s="6">
        <f>Data!$AB$504*Data!AB104/Data!AB103</f>
        <v>15185.730066750015</v>
      </c>
      <c r="O101" s="6">
        <f>Data!$AD$504*Data!AD104/Data!AD103</f>
        <v>22096.373324815584</v>
      </c>
      <c r="P101" s="6">
        <f>Data!$AF$504*Data!AF104/Data!AF103</f>
        <v>14617.028813363644</v>
      </c>
      <c r="Q101" s="6">
        <f>Data!$AH$504*Data!AH104/Data!AH103</f>
        <v>17370.56214740537</v>
      </c>
      <c r="R101" s="6">
        <f>Data!$AJ$504*Data!AJ104/Data!AJ103</f>
        <v>18903.397040697062</v>
      </c>
      <c r="S101" s="6">
        <f>Data!$AL$504*Data!AL104/Data!AL103</f>
        <v>26965.784585602989</v>
      </c>
      <c r="T101" s="6">
        <f>Data!$AN$504*Data!AN104/Data!AN103</f>
        <v>16631.664718589273</v>
      </c>
      <c r="U101" s="6">
        <f>Data!$AP$504*Data!AP104/Data!AP103</f>
        <v>2419.4773855214403</v>
      </c>
      <c r="V101" s="6">
        <f>Data!$AQ$504*Data!AQ104/Data!AQ103</f>
        <v>0.53105195246179993</v>
      </c>
      <c r="W101" s="6">
        <f>Data!$AR$504*Data!AR104/Data!AR103</f>
        <v>0.54459300249910925</v>
      </c>
      <c r="X101" s="6">
        <f>Data!$AS$504*Data!AS104/Data!AS103</f>
        <v>0.35253153035378715</v>
      </c>
      <c r="Y101" s="6">
        <f>Data!$AT$504*Data!AT104/Data!AT103</f>
        <v>0.5949039425993069</v>
      </c>
      <c r="Z101" s="6">
        <f>Data!$AU$504*Data!AU104/Data!AU103</f>
        <v>0.67009378663540498</v>
      </c>
      <c r="AA101" s="6">
        <f>Data!$AV$504*Data!AV104/Data!AV103</f>
        <v>0.48676900633085651</v>
      </c>
      <c r="AB101" s="6">
        <f>Data!$AW$504*Data!AW104/Data!AW103</f>
        <v>0.81933300492611061</v>
      </c>
      <c r="AC101" s="6">
        <f>Data!$AX$504*Data!AX104/Data!AX103</f>
        <v>0.64463539253539182</v>
      </c>
      <c r="AE101" s="42">
        <f>$AJ$3*B101+$AJ$4*Simulace!C101+$AJ$5*Simulace!D101+$AJ$6*Simulace!E101+$AJ$7*Simulace!F101+$AJ$8*Simulace!G101+$AJ$9*Simulace!H101+$AJ$10*Simulace!I101+$AJ$11*Simulace!J101+$AJ$12*Simulace!K101+$AJ$13*Simulace!L101+$AJ$14*Simulace!M101+$AJ$15*Simulace!N101+$AJ$16*Simulace!O101+$AJ$17*Simulace!P101+$AJ$18*Simulace!Q101+$AJ$19*Simulace!R101+$AJ$20*Simulace!S101+$AJ$21*Simulace!T101+$AJ$22*Simulace!U101+$AJ$23*Simulace!V101+$AJ$24*Simulace!W101+$AJ$25*Simulace!X101+$AJ$26*Simulace!Y101+$AJ$27*Simulace!Z101+$AJ$28*Simulace!AA101+$AJ$29*Simulace!AB101+$AJ$30*Simulace!AC101</f>
        <v>48170856835.290047</v>
      </c>
      <c r="AF101" s="42">
        <f>AE101-$AN$12</f>
        <v>67658567.208297729</v>
      </c>
      <c r="AG101" s="42">
        <f t="shared" si="2"/>
        <v>213955175.6018008</v>
      </c>
      <c r="AM101" s="26" t="s">
        <v>125</v>
      </c>
      <c r="AN101" s="41">
        <f t="shared" si="3"/>
        <v>51324010415.688721</v>
      </c>
      <c r="AO101" s="42">
        <f>$AJ$3*Data!D593</f>
        <v>2323296920</v>
      </c>
      <c r="AP101" s="42">
        <f>$AJ$4*Data!F593</f>
        <v>5897918250</v>
      </c>
      <c r="AQ101" s="42">
        <f>$AJ$5*Data!H593</f>
        <v>1762772960</v>
      </c>
      <c r="AR101" s="42">
        <f>$AJ$6*Data!J593</f>
        <v>2683104424</v>
      </c>
      <c r="AS101" s="42">
        <f>$AJ$7*Data!L593</f>
        <v>733135382</v>
      </c>
      <c r="AT101" s="42">
        <f>$AJ$8*Data!N593</f>
        <v>699176775</v>
      </c>
      <c r="AU101" s="42">
        <f>$AJ$9*Data!P593</f>
        <v>3068129340</v>
      </c>
      <c r="AV101" s="42">
        <f>$AJ$10*Data!R593</f>
        <v>4493664000</v>
      </c>
      <c r="AW101" s="42">
        <f>$AJ$11*Data!T593</f>
        <v>1795646736</v>
      </c>
      <c r="AX101" s="42">
        <f>$AJ$12*Data!V593</f>
        <v>2404645200</v>
      </c>
      <c r="AY101" s="42">
        <f>$AJ$13*Data!X593</f>
        <v>1953941400</v>
      </c>
      <c r="AZ101" s="42">
        <f>$AJ$14*Data!Z593</f>
        <v>5110205400</v>
      </c>
      <c r="BA101" s="42">
        <f>$AJ$15*Data!AB593</f>
        <v>1279670209.4037602</v>
      </c>
      <c r="BB101" s="42">
        <f>$AJ$16*Data!AD593</f>
        <v>2300254644.1449599</v>
      </c>
      <c r="BC101" s="42">
        <f>$AJ$17*Data!AF593</f>
        <v>802444814.63999999</v>
      </c>
      <c r="BD101" s="42">
        <f>$AJ$18*Data!AH593</f>
        <v>2734426660</v>
      </c>
      <c r="BE101" s="42">
        <f>$AJ$19*Data!AJ593</f>
        <v>2153405340.0000005</v>
      </c>
      <c r="BF101" s="42">
        <f>$AJ$20*Data!AL593</f>
        <v>3476667600</v>
      </c>
      <c r="BG101" s="42">
        <f>$AJ$21*Data!AN593</f>
        <v>4049164777.5</v>
      </c>
      <c r="BH101" s="42">
        <f>$AJ$22*Data!AP593</f>
        <v>1608571224.0000002</v>
      </c>
      <c r="BI101" s="42">
        <v>0</v>
      </c>
      <c r="BJ101" s="42">
        <v>0</v>
      </c>
      <c r="BK101" s="42">
        <v>0</v>
      </c>
      <c r="BL101" s="42">
        <v>0</v>
      </c>
      <c r="BM101" s="42">
        <f>$AJ$27*Data!AU593</f>
        <v>2025540.0000000065</v>
      </c>
      <c r="BN101" s="42">
        <f>$AJ$28*Data!AV593</f>
        <v>-8131206.9999999637</v>
      </c>
      <c r="BO101" s="42">
        <f>$AJ$29*Data!AW593</f>
        <v>1172881.9999999646</v>
      </c>
      <c r="BP101" s="42">
        <f>$AJ$30*Data!AX593</f>
        <v>-1298855.999999993</v>
      </c>
    </row>
    <row r="102" spans="1:68">
      <c r="A102" s="6">
        <v>101</v>
      </c>
      <c r="B102" s="6">
        <f>Data!$D$504*Data!D105/Data!D104</f>
        <v>615.03836426638179</v>
      </c>
      <c r="C102" s="6">
        <f>Data!$F$504*Data!F105/Data!F104</f>
        <v>846.60959359377011</v>
      </c>
      <c r="D102" s="6">
        <f>Data!$H$504*Data!H105/Data!H104</f>
        <v>778.65484075721315</v>
      </c>
      <c r="E102" s="6">
        <f>Data!$J$504*Data!J105/Data!J104</f>
        <v>692.94240467363534</v>
      </c>
      <c r="F102" s="6">
        <f>Data!$L$504*Data!L105/Data!L104</f>
        <v>472.4242628145991</v>
      </c>
      <c r="G102" s="6">
        <f>Data!$N$504*Data!N105/Data!N104</f>
        <v>302.64138431819578</v>
      </c>
      <c r="H102" s="6">
        <f>Data!$P$504*Data!P105/Data!P104</f>
        <v>580.91500935267368</v>
      </c>
      <c r="I102" s="6">
        <f>Data!$R$504*Data!R105/Data!R104</f>
        <v>750.25981513789907</v>
      </c>
      <c r="J102" s="6">
        <f>Data!$T$504*Data!T105/Data!T104</f>
        <v>1465.262023017526</v>
      </c>
      <c r="K102" s="6">
        <f>Data!$V$504*Data!V105/Data!V104</f>
        <v>968.38419512032203</v>
      </c>
      <c r="L102" s="6">
        <f>Data!$X$504*Data!X105/Data!X104</f>
        <v>1653.4918824383838</v>
      </c>
      <c r="M102" s="6">
        <f>Data!$Z$504*Data!Z105/Data!Z104</f>
        <v>1141.0386538679566</v>
      </c>
      <c r="N102" s="6">
        <f>Data!$AB$504*Data!AB105/Data!AB104</f>
        <v>15219.610858509095</v>
      </c>
      <c r="O102" s="6">
        <f>Data!$AD$504*Data!AD105/Data!AD104</f>
        <v>22150.743684781133</v>
      </c>
      <c r="P102" s="6">
        <f>Data!$AF$504*Data!AF105/Data!AF104</f>
        <v>14649.485477789927</v>
      </c>
      <c r="Q102" s="6">
        <f>Data!$AH$504*Data!AH105/Data!AH104</f>
        <v>17333.096892212678</v>
      </c>
      <c r="R102" s="6">
        <f>Data!$AJ$504*Data!AJ105/Data!AJ104</f>
        <v>18828.324180227792</v>
      </c>
      <c r="S102" s="6">
        <f>Data!$AL$504*Data!AL105/Data!AL104</f>
        <v>26874.505164890954</v>
      </c>
      <c r="T102" s="6">
        <f>Data!$AN$504*Data!AN105/Data!AN104</f>
        <v>16537.588303912271</v>
      </c>
      <c r="U102" s="6">
        <f>Data!$AP$504*Data!AP105/Data!AP104</f>
        <v>2456.4234677486338</v>
      </c>
      <c r="V102" s="6">
        <f>Data!$AQ$504*Data!AQ105/Data!AQ104</f>
        <v>0.52699167184586704</v>
      </c>
      <c r="W102" s="6">
        <f>Data!$AR$504*Data!AR105/Data!AR104</f>
        <v>0.54038919860627332</v>
      </c>
      <c r="X102" s="6">
        <f>Data!$AS$504*Data!AS105/Data!AS104</f>
        <v>0.36617940264403348</v>
      </c>
      <c r="Y102" s="6">
        <f>Data!$AT$504*Data!AT105/Data!AT104</f>
        <v>0.59014212348528761</v>
      </c>
      <c r="Z102" s="6">
        <f>Data!$AU$504*Data!AU105/Data!AU104</f>
        <v>0.6644178082191784</v>
      </c>
      <c r="AA102" s="6">
        <f>Data!$AV$504*Data!AV105/Data!AV104</f>
        <v>0.50792417078980978</v>
      </c>
      <c r="AB102" s="6">
        <f>Data!$AW$504*Data!AW105/Data!AW104</f>
        <v>0.81149369077094013</v>
      </c>
      <c r="AC102" s="6">
        <f>Data!$AX$504*Data!AX105/Data!AX104</f>
        <v>0.67736849769782259</v>
      </c>
      <c r="AE102" s="42">
        <f>$AJ$3*B102+$AJ$4*Simulace!C102+$AJ$5*Simulace!D102+$AJ$6*Simulace!E102+$AJ$7*Simulace!F102+$AJ$8*Simulace!G102+$AJ$9*Simulace!H102+$AJ$10*Simulace!I102+$AJ$11*Simulace!J102+$AJ$12*Simulace!K102+$AJ$13*Simulace!L102+$AJ$14*Simulace!M102+$AJ$15*Simulace!N102+$AJ$16*Simulace!O102+$AJ$17*Simulace!P102+$AJ$18*Simulace!Q102+$AJ$19*Simulace!R102+$AJ$20*Simulace!S102+$AJ$21*Simulace!T102+$AJ$22*Simulace!U102+$AJ$23*Simulace!V102+$AJ$24*Simulace!W102+$AJ$25*Simulace!X102+$AJ$26*Simulace!Y102+$AJ$27*Simulace!Z102+$AJ$28*Simulace!AA102+$AJ$29*Simulace!AB102+$AJ$30*Simulace!AC102</f>
        <v>48699372728.148682</v>
      </c>
      <c r="AF102" s="42">
        <f>AE102-$AN$12</f>
        <v>596174460.06693268</v>
      </c>
      <c r="AG102" s="42">
        <f t="shared" si="2"/>
        <v>1885269176.632607</v>
      </c>
      <c r="AM102" s="26" t="s">
        <v>126</v>
      </c>
      <c r="AN102" s="41">
        <f t="shared" si="3"/>
        <v>51187734557.550903</v>
      </c>
      <c r="AO102" s="42">
        <f>$AJ$3*Data!D594</f>
        <v>2301971840</v>
      </c>
      <c r="AP102" s="42">
        <f>$AJ$4*Data!F594</f>
        <v>6100382400</v>
      </c>
      <c r="AQ102" s="42">
        <f>$AJ$5*Data!H594</f>
        <v>1731189600.0000002</v>
      </c>
      <c r="AR102" s="42">
        <f>$AJ$6*Data!J594</f>
        <v>2763622400</v>
      </c>
      <c r="AS102" s="42">
        <f>$AJ$7*Data!L594</f>
        <v>700444807.99999988</v>
      </c>
      <c r="AT102" s="42">
        <f>$AJ$8*Data!N594</f>
        <v>671277600</v>
      </c>
      <c r="AU102" s="42">
        <f>$AJ$9*Data!P594</f>
        <v>3004510950.0000005</v>
      </c>
      <c r="AV102" s="42">
        <f>$AJ$10*Data!R594</f>
        <v>4351102000</v>
      </c>
      <c r="AW102" s="42">
        <f>$AJ$11*Data!T594</f>
        <v>1783308800</v>
      </c>
      <c r="AX102" s="42">
        <f>$AJ$12*Data!V594</f>
        <v>2354390937.5</v>
      </c>
      <c r="AY102" s="42">
        <f>$AJ$13*Data!X594</f>
        <v>1958196843.75</v>
      </c>
      <c r="AZ102" s="42">
        <f>$AJ$14*Data!Z594</f>
        <v>5129424125</v>
      </c>
      <c r="BA102" s="42">
        <f>$AJ$15*Data!AB594</f>
        <v>1282851734.5642252</v>
      </c>
      <c r="BB102" s="42">
        <f>$AJ$16*Data!AD594</f>
        <v>2303880578.0866752</v>
      </c>
      <c r="BC102" s="42">
        <f>$AJ$17*Data!AF594</f>
        <v>803779822.64999998</v>
      </c>
      <c r="BD102" s="42">
        <f>$AJ$18*Data!AH594</f>
        <v>2723188719.9999995</v>
      </c>
      <c r="BE102" s="42">
        <f>$AJ$19*Data!AJ594</f>
        <v>2106673240</v>
      </c>
      <c r="BF102" s="42">
        <f>$AJ$20*Data!AL594</f>
        <v>3444713999.9999995</v>
      </c>
      <c r="BG102" s="42">
        <f>$AJ$21*Data!AN594</f>
        <v>4074478380</v>
      </c>
      <c r="BH102" s="42">
        <f>$AJ$22*Data!AP594</f>
        <v>1607678604</v>
      </c>
      <c r="BI102" s="42">
        <v>0</v>
      </c>
      <c r="BJ102" s="42">
        <v>0</v>
      </c>
      <c r="BK102" s="42">
        <v>0</v>
      </c>
      <c r="BL102" s="42">
        <v>0</v>
      </c>
      <c r="BM102" s="42">
        <f>$AJ$27*Data!AU594</f>
        <v>1063260.0000000121</v>
      </c>
      <c r="BN102" s="42">
        <f>$AJ$28*Data!AV594</f>
        <v>-6975541.9999999814</v>
      </c>
      <c r="BO102" s="42">
        <f>$AJ$29*Data!AW594</f>
        <v>-2244508.0000000149</v>
      </c>
      <c r="BP102" s="42">
        <f>$AJ$30*Data!AX594</f>
        <v>-1176035.9999999949</v>
      </c>
    </row>
    <row r="103" spans="1:68">
      <c r="A103" s="6">
        <v>102</v>
      </c>
      <c r="B103" s="6">
        <f>Data!$D$504*Data!D106/Data!D105</f>
        <v>613.50647405642292</v>
      </c>
      <c r="C103" s="6">
        <f>Data!$F$504*Data!F106/Data!F105</f>
        <v>828.85798167863402</v>
      </c>
      <c r="D103" s="6">
        <f>Data!$H$504*Data!H106/Data!H105</f>
        <v>782.73984570805692</v>
      </c>
      <c r="E103" s="6">
        <f>Data!$J$504*Data!J106/Data!J105</f>
        <v>635.06604366829993</v>
      </c>
      <c r="F103" s="6">
        <f>Data!$L$504*Data!L106/Data!L105</f>
        <v>482.7581193834344</v>
      </c>
      <c r="G103" s="6">
        <f>Data!$N$504*Data!N106/Data!N105</f>
        <v>300.49006535596425</v>
      </c>
      <c r="H103" s="6">
        <f>Data!$P$504*Data!P106/Data!P105</f>
        <v>570.94425968304779</v>
      </c>
      <c r="I103" s="6">
        <f>Data!$R$504*Data!R106/Data!R105</f>
        <v>736.15354045349261</v>
      </c>
      <c r="J103" s="6">
        <f>Data!$T$504*Data!T106/Data!T105</f>
        <v>1395.0582902529293</v>
      </c>
      <c r="K103" s="6">
        <f>Data!$V$504*Data!V106/Data!V105</f>
        <v>958.13998411815578</v>
      </c>
      <c r="L103" s="6">
        <f>Data!$X$504*Data!X106/Data!X105</f>
        <v>1618.9653966802703</v>
      </c>
      <c r="M103" s="6">
        <f>Data!$Z$504*Data!Z106/Data!Z105</f>
        <v>1141.9262128828123</v>
      </c>
      <c r="N103" s="6">
        <f>Data!$AB$504*Data!AB106/Data!AB105</f>
        <v>15165.431093387466</v>
      </c>
      <c r="O103" s="6">
        <f>Data!$AD$504*Data!AD106/Data!AD105</f>
        <v>22066.203116124489</v>
      </c>
      <c r="P103" s="6">
        <f>Data!$AF$504*Data!AF106/Data!AF105</f>
        <v>14563.415062647309</v>
      </c>
      <c r="Q103" s="6">
        <f>Data!$AH$504*Data!AH106/Data!AH105</f>
        <v>17330.477963382069</v>
      </c>
      <c r="R103" s="6">
        <f>Data!$AJ$504*Data!AJ106/Data!AJ105</f>
        <v>18843.163387521858</v>
      </c>
      <c r="S103" s="6">
        <f>Data!$AL$504*Data!AL106/Data!AL105</f>
        <v>27016.698360642597</v>
      </c>
      <c r="T103" s="6">
        <f>Data!$AN$504*Data!AN106/Data!AN105</f>
        <v>16421.033131721393</v>
      </c>
      <c r="U103" s="6">
        <f>Data!$AP$504*Data!AP106/Data!AP105</f>
        <v>2377.1239710996438</v>
      </c>
      <c r="V103" s="6">
        <f>Data!$AQ$504*Data!AQ106/Data!AQ105</f>
        <v>0.53266207458732451</v>
      </c>
      <c r="W103" s="6">
        <f>Data!$AR$504*Data!AR106/Data!AR105</f>
        <v>0.54625376970527939</v>
      </c>
      <c r="X103" s="6">
        <f>Data!$AS$504*Data!AS106/Data!AS105</f>
        <v>0.34132481167608347</v>
      </c>
      <c r="Y103" s="6">
        <f>Data!$AT$504*Data!AT106/Data!AT105</f>
        <v>0.5967577212138423</v>
      </c>
      <c r="Z103" s="6">
        <f>Data!$AU$504*Data!AU106/Data!AU105</f>
        <v>0.67225056053811716</v>
      </c>
      <c r="AA103" s="6">
        <f>Data!$AV$504*Data!AV106/Data!AV105</f>
        <v>0.46947609610663055</v>
      </c>
      <c r="AB103" s="6">
        <f>Data!$AW$504*Data!AW106/Data!AW105</f>
        <v>0.82214352882121866</v>
      </c>
      <c r="AC103" s="6">
        <f>Data!$AX$504*Data!AX106/Data!AX105</f>
        <v>0.61806291586122775</v>
      </c>
      <c r="AE103" s="42">
        <f>$AJ$3*B103+$AJ$4*Simulace!C103+$AJ$5*Simulace!D103+$AJ$6*Simulace!E103+$AJ$7*Simulace!F103+$AJ$8*Simulace!G103+$AJ$9*Simulace!H103+$AJ$10*Simulace!I103+$AJ$11*Simulace!J103+$AJ$12*Simulace!K103+$AJ$13*Simulace!L103+$AJ$14*Simulace!M103+$AJ$15*Simulace!N103+$AJ$16*Simulace!O103+$AJ$17*Simulace!P103+$AJ$18*Simulace!Q103+$AJ$19*Simulace!R103+$AJ$20*Simulace!S103+$AJ$21*Simulace!T103+$AJ$22*Simulace!U103+$AJ$23*Simulace!V103+$AJ$24*Simulace!W103+$AJ$25*Simulace!X103+$AJ$26*Simulace!Y103+$AJ$27*Simulace!Z103+$AJ$28*Simulace!AA103+$AJ$29*Simulace!AB103+$AJ$30*Simulace!AC103</f>
        <v>48019534733.222351</v>
      </c>
      <c r="AF103" s="42">
        <f>AE103-$AN$12</f>
        <v>-83663534.859397888</v>
      </c>
      <c r="AG103" s="42">
        <f t="shared" si="2"/>
        <v>-264567327.25659242</v>
      </c>
      <c r="AM103" s="26" t="s">
        <v>127</v>
      </c>
      <c r="AN103" s="41">
        <f t="shared" si="3"/>
        <v>50609280464.009399</v>
      </c>
      <c r="AO103" s="42">
        <f>$AJ$3*Data!D595</f>
        <v>2288019800</v>
      </c>
      <c r="AP103" s="42">
        <f>$AJ$4*Data!F595</f>
        <v>6061624975.000001</v>
      </c>
      <c r="AQ103" s="42">
        <f>$AJ$5*Data!H595</f>
        <v>1704900250.0000002</v>
      </c>
      <c r="AR103" s="42">
        <f>$AJ$6*Data!J595</f>
        <v>2769202590</v>
      </c>
      <c r="AS103" s="42">
        <f>$AJ$7*Data!L595</f>
        <v>687993740</v>
      </c>
      <c r="AT103" s="42">
        <f>$AJ$8*Data!N595</f>
        <v>640578062.5</v>
      </c>
      <c r="AU103" s="42">
        <f>$AJ$9*Data!P595</f>
        <v>2890165050</v>
      </c>
      <c r="AV103" s="42">
        <f>$AJ$10*Data!R595</f>
        <v>4139811200</v>
      </c>
      <c r="AW103" s="42">
        <f>$AJ$11*Data!T595</f>
        <v>1719327480</v>
      </c>
      <c r="AX103" s="42">
        <f>$AJ$12*Data!V595</f>
        <v>2179984000</v>
      </c>
      <c r="AY103" s="42">
        <f>$AJ$13*Data!X595</f>
        <v>1984041750</v>
      </c>
      <c r="AZ103" s="42">
        <f>$AJ$14*Data!Z595</f>
        <v>4944085000</v>
      </c>
      <c r="BA103" s="42">
        <f>$AJ$15*Data!AB595</f>
        <v>1295356114.9471998</v>
      </c>
      <c r="BB103" s="42">
        <f>$AJ$16*Data!AD595</f>
        <v>2323356890.6622005</v>
      </c>
      <c r="BC103" s="42">
        <f>$AJ$17*Data!AF595</f>
        <v>809404856.39999998</v>
      </c>
      <c r="BD103" s="42">
        <f>$AJ$18*Data!AH595</f>
        <v>2753642150</v>
      </c>
      <c r="BE103" s="42">
        <f>$AJ$19*Data!AJ595</f>
        <v>2126461150</v>
      </c>
      <c r="BF103" s="42">
        <f>$AJ$20*Data!AL595</f>
        <v>3513007500</v>
      </c>
      <c r="BG103" s="42">
        <f>$AJ$21*Data!AN595</f>
        <v>4136119762.5000005</v>
      </c>
      <c r="BH103" s="42">
        <f>$AJ$22*Data!AP595</f>
        <v>1634275728</v>
      </c>
      <c r="BI103" s="42">
        <v>0</v>
      </c>
      <c r="BJ103" s="42">
        <v>0</v>
      </c>
      <c r="BK103" s="42">
        <v>0</v>
      </c>
      <c r="BL103" s="42">
        <v>0</v>
      </c>
      <c r="BM103" s="42">
        <f>$AJ$27*Data!AU595</f>
        <v>3670920.0000000126</v>
      </c>
      <c r="BN103" s="42">
        <f>$AJ$28*Data!AV595</f>
        <v>-2106166.9999999814</v>
      </c>
      <c r="BO103" s="42">
        <f>$AJ$29*Data!AW595</f>
        <v>7016196.999999986</v>
      </c>
      <c r="BP103" s="42">
        <f>$AJ$30*Data!AX595</f>
        <v>-658535.99999999488</v>
      </c>
    </row>
    <row r="104" spans="1:68">
      <c r="A104" s="6">
        <v>103</v>
      </c>
      <c r="B104" s="6">
        <f>Data!$D$504*Data!D107/Data!D106</f>
        <v>613.77123472608071</v>
      </c>
      <c r="C104" s="6">
        <f>Data!$F$504*Data!F107/Data!F106</f>
        <v>834.38426073623373</v>
      </c>
      <c r="D104" s="6">
        <f>Data!$H$504*Data!H107/Data!H106</f>
        <v>778.09977791776453</v>
      </c>
      <c r="E104" s="6">
        <f>Data!$J$504*Data!J107/Data!J106</f>
        <v>699.71284970672968</v>
      </c>
      <c r="F104" s="6">
        <f>Data!$L$504*Data!L107/Data!L106</f>
        <v>474.56565925404573</v>
      </c>
      <c r="G104" s="6">
        <f>Data!$N$504*Data!N107/Data!N106</f>
        <v>301.65095451165928</v>
      </c>
      <c r="H104" s="6">
        <f>Data!$P$504*Data!P107/Data!P106</f>
        <v>576.39189910321227</v>
      </c>
      <c r="I104" s="6">
        <f>Data!$R$504*Data!R107/Data!R106</f>
        <v>743.45061101854719</v>
      </c>
      <c r="J104" s="6">
        <f>Data!$T$504*Data!T107/Data!T106</f>
        <v>1417.9454672732459</v>
      </c>
      <c r="K104" s="6">
        <f>Data!$V$504*Data!V107/Data!V106</f>
        <v>954.56932347407064</v>
      </c>
      <c r="L104" s="6">
        <f>Data!$X$504*Data!X107/Data!X106</f>
        <v>1613.1066528502531</v>
      </c>
      <c r="M104" s="6">
        <f>Data!$Z$504*Data!Z107/Data!Z106</f>
        <v>1105.0811521386231</v>
      </c>
      <c r="N104" s="6">
        <f>Data!$AB$504*Data!AB107/Data!AB106</f>
        <v>15223.849715323155</v>
      </c>
      <c r="O104" s="6">
        <f>Data!$AD$504*Data!AD107/Data!AD106</f>
        <v>22126.333014946234</v>
      </c>
      <c r="P104" s="6">
        <f>Data!$AF$504*Data!AF107/Data!AF106</f>
        <v>14721.08031403462</v>
      </c>
      <c r="Q104" s="6">
        <f>Data!$AH$504*Data!AH107/Data!AH106</f>
        <v>17419.525625021677</v>
      </c>
      <c r="R104" s="6">
        <f>Data!$AJ$504*Data!AJ107/Data!AJ106</f>
        <v>18865.570489123682</v>
      </c>
      <c r="S104" s="6">
        <f>Data!$AL$504*Data!AL107/Data!AL106</f>
        <v>26962.224386577058</v>
      </c>
      <c r="T104" s="6">
        <f>Data!$AN$504*Data!AN107/Data!AN106</f>
        <v>16590.494507392261</v>
      </c>
      <c r="U104" s="6">
        <f>Data!$AP$504*Data!AP107/Data!AP106</f>
        <v>2391.5888827757999</v>
      </c>
      <c r="V104" s="6">
        <f>Data!$AQ$504*Data!AQ107/Data!AQ106</f>
        <v>0.54084823482744915</v>
      </c>
      <c r="W104" s="6">
        <f>Data!$AR$504*Data!AR107/Data!AR106</f>
        <v>0.55471657219073145</v>
      </c>
      <c r="X104" s="6">
        <f>Data!$AS$504*Data!AS107/Data!AS106</f>
        <v>0.36848801197992487</v>
      </c>
      <c r="Y104" s="6">
        <f>Data!$AT$504*Data!AT107/Data!AT106</f>
        <v>0.60628826245778655</v>
      </c>
      <c r="Z104" s="6">
        <f>Data!$AU$504*Data!AU107/Data!AU106</f>
        <v>0.68350380848748626</v>
      </c>
      <c r="AA104" s="6">
        <f>Data!$AV$504*Data!AV107/Data!AV106</f>
        <v>0.5114774741238417</v>
      </c>
      <c r="AB104" s="6">
        <f>Data!$AW$504*Data!AW107/Data!AW106</f>
        <v>0.83734727302152578</v>
      </c>
      <c r="AC104" s="6">
        <f>Data!$AX$504*Data!AX107/Data!AX106</f>
        <v>0.68280648373768138</v>
      </c>
      <c r="AE104" s="42">
        <f>$AJ$3*B104+$AJ$4*Simulace!C104+$AJ$5*Simulace!D104+$AJ$6*Simulace!E104+$AJ$7*Simulace!F104+$AJ$8*Simulace!G104+$AJ$9*Simulace!H104+$AJ$10*Simulace!I104+$AJ$11*Simulace!J104+$AJ$12*Simulace!K104+$AJ$13*Simulace!L104+$AJ$14*Simulace!M104+$AJ$15*Simulace!N104+$AJ$16*Simulace!O104+$AJ$17*Simulace!P104+$AJ$18*Simulace!Q104+$AJ$19*Simulace!R104+$AJ$20*Simulace!S104+$AJ$21*Simulace!T104+$AJ$22*Simulace!U104+$AJ$23*Simulace!V104+$AJ$24*Simulace!W104+$AJ$25*Simulace!X104+$AJ$26*Simulace!Y104+$AJ$27*Simulace!Z104+$AJ$28*Simulace!AA104+$AJ$29*Simulace!AB104+$AJ$30*Simulace!AC104</f>
        <v>48279959877.150932</v>
      </c>
      <c r="AF104" s="42">
        <f>AE104-$AN$12</f>
        <v>176761609.06918335</v>
      </c>
      <c r="AG104" s="42">
        <f t="shared" si="2"/>
        <v>558969287.53489494</v>
      </c>
      <c r="AM104" s="25" t="s">
        <v>128</v>
      </c>
      <c r="AN104" s="41">
        <f t="shared" si="3"/>
        <v>51086244620.452599</v>
      </c>
      <c r="AO104" s="42">
        <f>$AJ$3*Data!D596</f>
        <v>2282778060</v>
      </c>
      <c r="AP104" s="42">
        <f>$AJ$4*Data!F596</f>
        <v>6191552850</v>
      </c>
      <c r="AQ104" s="42">
        <f>$AJ$5*Data!H596</f>
        <v>1711492560</v>
      </c>
      <c r="AR104" s="42">
        <f>$AJ$6*Data!J596</f>
        <v>2788424826</v>
      </c>
      <c r="AS104" s="42">
        <f>$AJ$7*Data!L596</f>
        <v>702582667.50000012</v>
      </c>
      <c r="AT104" s="42">
        <f>$AJ$8*Data!N596</f>
        <v>642203700</v>
      </c>
      <c r="AU104" s="42">
        <f>$AJ$9*Data!P596</f>
        <v>2992136849.9999995</v>
      </c>
      <c r="AV104" s="42">
        <f>$AJ$10*Data!R596</f>
        <v>4161688400</v>
      </c>
      <c r="AW104" s="42">
        <f>$AJ$11*Data!T596</f>
        <v>1763708180</v>
      </c>
      <c r="AX104" s="42">
        <f>$AJ$12*Data!V596</f>
        <v>2332791000</v>
      </c>
      <c r="AY104" s="42">
        <f>$AJ$13*Data!X596</f>
        <v>1995697999.9999998</v>
      </c>
      <c r="AZ104" s="42">
        <f>$AJ$14*Data!Z596</f>
        <v>5012076000</v>
      </c>
      <c r="BA104" s="42">
        <f>$AJ$15*Data!AB596</f>
        <v>1293873148.9066</v>
      </c>
      <c r="BB104" s="42">
        <f>$AJ$16*Data!AD596</f>
        <v>2317253661.0959997</v>
      </c>
      <c r="BC104" s="42">
        <f>$AJ$17*Data!AF596</f>
        <v>824990664.19999993</v>
      </c>
      <c r="BD104" s="42">
        <f>$AJ$18*Data!AH596</f>
        <v>2733108630</v>
      </c>
      <c r="BE104" s="42">
        <f>$AJ$19*Data!AJ596</f>
        <v>2102133645</v>
      </c>
      <c r="BF104" s="42">
        <f>$AJ$20*Data!AL596</f>
        <v>3486811500</v>
      </c>
      <c r="BG104" s="42">
        <f>$AJ$21*Data!AN596</f>
        <v>4104834063.75</v>
      </c>
      <c r="BH104" s="42">
        <f>$AJ$22*Data!AP596</f>
        <v>1649633760</v>
      </c>
      <c r="BI104" s="42">
        <v>0</v>
      </c>
      <c r="BJ104" s="42">
        <v>0</v>
      </c>
      <c r="BK104" s="42">
        <v>0</v>
      </c>
      <c r="BL104" s="42">
        <v>0</v>
      </c>
      <c r="BM104" s="42">
        <f>$AJ$27*Data!AU596</f>
        <v>1912680.0000000163</v>
      </c>
      <c r="BN104" s="42">
        <f>$AJ$28*Data!AV596</f>
        <v>-5222567.0000000075</v>
      </c>
      <c r="BO104" s="42">
        <f>$AJ$29*Data!AW596</f>
        <v>772076.9999999993</v>
      </c>
      <c r="BP104" s="42">
        <f>$AJ$30*Data!AX596</f>
        <v>-989735.99999999767</v>
      </c>
    </row>
    <row r="105" spans="1:68">
      <c r="A105" s="6">
        <v>104</v>
      </c>
      <c r="B105" s="6">
        <f>Data!$D$504*Data!D108/Data!D107</f>
        <v>619.36386477051246</v>
      </c>
      <c r="C105" s="6">
        <f>Data!$F$504*Data!F108/Data!F107</f>
        <v>836.8214751523858</v>
      </c>
      <c r="D105" s="6">
        <f>Data!$H$504*Data!H108/Data!H107</f>
        <v>772.19602511524931</v>
      </c>
      <c r="E105" s="6">
        <f>Data!$J$504*Data!J108/Data!J107</f>
        <v>680.48566298601452</v>
      </c>
      <c r="F105" s="6">
        <f>Data!$L$504*Data!L108/Data!L107</f>
        <v>466.88439394460733</v>
      </c>
      <c r="G105" s="6">
        <f>Data!$N$504*Data!N108/Data!N107</f>
        <v>301.05048287477558</v>
      </c>
      <c r="H105" s="6">
        <f>Data!$P$504*Data!P108/Data!P107</f>
        <v>582.305642794969</v>
      </c>
      <c r="I105" s="6">
        <f>Data!$R$504*Data!R108/Data!R107</f>
        <v>746.09630089088205</v>
      </c>
      <c r="J105" s="6">
        <f>Data!$T$504*Data!T108/Data!T107</f>
        <v>1416.0004107682719</v>
      </c>
      <c r="K105" s="6">
        <f>Data!$V$504*Data!V108/Data!V107</f>
        <v>916.40763879873214</v>
      </c>
      <c r="L105" s="6">
        <f>Data!$X$504*Data!X108/Data!X107</f>
        <v>1601.803791274375</v>
      </c>
      <c r="M105" s="6">
        <f>Data!$Z$504*Data!Z108/Data!Z107</f>
        <v>1086.8444988551171</v>
      </c>
      <c r="N105" s="6">
        <f>Data!$AB$504*Data!AB108/Data!AB107</f>
        <v>15189.897111413007</v>
      </c>
      <c r="O105" s="6">
        <f>Data!$AD$504*Data!AD108/Data!AD107</f>
        <v>22097.495396737908</v>
      </c>
      <c r="P105" s="6">
        <f>Data!$AF$504*Data!AF108/Data!AF107</f>
        <v>14574.306142416175</v>
      </c>
      <c r="Q105" s="6">
        <f>Data!$AH$504*Data!AH108/Data!AH107</f>
        <v>17327.701247700152</v>
      </c>
      <c r="R105" s="6">
        <f>Data!$AJ$504*Data!AJ108/Data!AJ107</f>
        <v>18818.778891209342</v>
      </c>
      <c r="S105" s="6">
        <f>Data!$AL$504*Data!AL108/Data!AL107</f>
        <v>26808.909911740695</v>
      </c>
      <c r="T105" s="6">
        <f>Data!$AN$504*Data!AN108/Data!AN107</f>
        <v>16284.854794112975</v>
      </c>
      <c r="U105" s="6">
        <f>Data!$AP$504*Data!AP108/Data!AP107</f>
        <v>2328.8461962137658</v>
      </c>
      <c r="V105" s="6">
        <f>Data!$AQ$504*Data!AQ108/Data!AQ107</f>
        <v>0.52283469995564158</v>
      </c>
      <c r="W105" s="6">
        <f>Data!$AR$504*Data!AR108/Data!AR107</f>
        <v>0.53608482428115034</v>
      </c>
      <c r="X105" s="6">
        <f>Data!$AS$504*Data!AS108/Data!AS107</f>
        <v>0.3643550081212783</v>
      </c>
      <c r="Y105" s="6">
        <f>Data!$AT$504*Data!AT108/Data!AT107</f>
        <v>0.58526443550514418</v>
      </c>
      <c r="Z105" s="6">
        <f>Data!$AU$504*Data!AU108/Data!AU107</f>
        <v>0.65860024238226988</v>
      </c>
      <c r="AA105" s="6">
        <f>Data!$AV$504*Data!AV108/Data!AV107</f>
        <v>0.50497522650789661</v>
      </c>
      <c r="AB105" s="6">
        <f>Data!$AW$504*Data!AW108/Data!AW107</f>
        <v>0.8034495965572882</v>
      </c>
      <c r="AC105" s="6">
        <f>Data!$AX$504*Data!AX108/Data!AX107</f>
        <v>0.67252150988615977</v>
      </c>
      <c r="AE105" s="42">
        <f>$AJ$3*B105+$AJ$4*Simulace!C105+$AJ$5*Simulace!D105+$AJ$6*Simulace!E105+$AJ$7*Simulace!F105+$AJ$8*Simulace!G105+$AJ$9*Simulace!H105+$AJ$10*Simulace!I105+$AJ$11*Simulace!J105+$AJ$12*Simulace!K105+$AJ$13*Simulace!L105+$AJ$14*Simulace!M105+$AJ$15*Simulace!N105+$AJ$16*Simulace!O105+$AJ$17*Simulace!P105+$AJ$18*Simulace!Q105+$AJ$19*Simulace!R105+$AJ$20*Simulace!S105+$AJ$21*Simulace!T105+$AJ$22*Simulace!U105+$AJ$23*Simulace!V105+$AJ$24*Simulace!W105+$AJ$25*Simulace!X105+$AJ$26*Simulace!Y105+$AJ$27*Simulace!Z105+$AJ$28*Simulace!AA105+$AJ$29*Simulace!AB105+$AJ$30*Simulace!AC105</f>
        <v>47903772257.833595</v>
      </c>
      <c r="AF105" s="42">
        <f>AE105-$AN$12</f>
        <v>-199426010.24815369</v>
      </c>
      <c r="AG105" s="42">
        <f t="shared" si="2"/>
        <v>-630640417.06424677</v>
      </c>
      <c r="AM105" s="25" t="s">
        <v>129</v>
      </c>
      <c r="AN105" s="41">
        <f t="shared" si="3"/>
        <v>51556629423.071899</v>
      </c>
      <c r="AO105" s="42">
        <f>$AJ$3*Data!D597</f>
        <v>2297808659.9999995</v>
      </c>
      <c r="AP105" s="42">
        <f>$AJ$4*Data!F597</f>
        <v>6270953360</v>
      </c>
      <c r="AQ105" s="42">
        <f>$AJ$5*Data!H597</f>
        <v>1713592999.9999998</v>
      </c>
      <c r="AR105" s="42">
        <f>$AJ$6*Data!J597</f>
        <v>2786222516</v>
      </c>
      <c r="AS105" s="42">
        <f>$AJ$7*Data!L597</f>
        <v>693905537.5</v>
      </c>
      <c r="AT105" s="42">
        <f>$AJ$8*Data!N597</f>
        <v>640604824.99999988</v>
      </c>
      <c r="AU105" s="42">
        <f>$AJ$9*Data!P597</f>
        <v>2978810730</v>
      </c>
      <c r="AV105" s="42">
        <f>$AJ$10*Data!R597</f>
        <v>4319127680</v>
      </c>
      <c r="AW105" s="42">
        <f>$AJ$11*Data!T597</f>
        <v>1752897965</v>
      </c>
      <c r="AX105" s="42">
        <f>$AJ$12*Data!V597</f>
        <v>2411091725</v>
      </c>
      <c r="AY105" s="42">
        <f>$AJ$13*Data!X597</f>
        <v>1948971412.5</v>
      </c>
      <c r="AZ105" s="42">
        <f>$AJ$14*Data!Z597</f>
        <v>4960651500</v>
      </c>
      <c r="BA105" s="42">
        <f>$AJ$15*Data!AB597</f>
        <v>1294443971.6172299</v>
      </c>
      <c r="BB105" s="42">
        <f>$AJ$16*Data!AD597</f>
        <v>2315751590.16467</v>
      </c>
      <c r="BC105" s="42">
        <f>$AJ$17*Data!AF597</f>
        <v>921845531.03999996</v>
      </c>
      <c r="BD105" s="42">
        <f>$AJ$18*Data!AH597</f>
        <v>2764463870</v>
      </c>
      <c r="BE105" s="42">
        <f>$AJ$19*Data!AJ597</f>
        <v>2123659789.9999998</v>
      </c>
      <c r="BF105" s="42">
        <f>$AJ$20*Data!AL597</f>
        <v>3562679400</v>
      </c>
      <c r="BG105" s="42">
        <f>$AJ$21*Data!AN597</f>
        <v>4176135731.25</v>
      </c>
      <c r="BH105" s="42">
        <f>$AJ$22*Data!AP597</f>
        <v>1613542644</v>
      </c>
      <c r="BI105" s="42">
        <v>0</v>
      </c>
      <c r="BJ105" s="42">
        <v>0</v>
      </c>
      <c r="BK105" s="42">
        <v>0</v>
      </c>
      <c r="BL105" s="42">
        <v>0</v>
      </c>
      <c r="BM105" s="42">
        <f>$AJ$27*Data!AU597</f>
        <v>4597560.0000000056</v>
      </c>
      <c r="BN105" s="42">
        <f>$AJ$28*Data!AV597</f>
        <v>-4521376.9999999804</v>
      </c>
      <c r="BO105" s="42">
        <f>$AJ$29*Data!AW597</f>
        <v>10307016.999999961</v>
      </c>
      <c r="BP105" s="42">
        <f>$AJ$30*Data!AX597</f>
        <v>-915215.99999999476</v>
      </c>
    </row>
    <row r="106" spans="1:68">
      <c r="A106" s="6">
        <v>105</v>
      </c>
      <c r="B106" s="6">
        <f>Data!$D$504*Data!D109/Data!D108</f>
        <v>613.24853422172919</v>
      </c>
      <c r="C106" s="6">
        <f>Data!$F$504*Data!F109/Data!F108</f>
        <v>840.62627184801329</v>
      </c>
      <c r="D106" s="6">
        <f>Data!$H$504*Data!H109/Data!H108</f>
        <v>797.32397069076319</v>
      </c>
      <c r="E106" s="6">
        <f>Data!$J$504*Data!J109/Data!J108</f>
        <v>681.14143553660801</v>
      </c>
      <c r="F106" s="6">
        <f>Data!$L$504*Data!L109/Data!L108</f>
        <v>468.10326888336726</v>
      </c>
      <c r="G106" s="6">
        <f>Data!$N$504*Data!N109/Data!N108</f>
        <v>298.22377275023865</v>
      </c>
      <c r="H106" s="6">
        <f>Data!$P$504*Data!P109/Data!P108</f>
        <v>566.57205514815143</v>
      </c>
      <c r="I106" s="6">
        <f>Data!$R$504*Data!R109/Data!R108</f>
        <v>728.96860126877368</v>
      </c>
      <c r="J106" s="6">
        <f>Data!$T$504*Data!T109/Data!T108</f>
        <v>1443.476665565918</v>
      </c>
      <c r="K106" s="6">
        <f>Data!$V$504*Data!V109/Data!V108</f>
        <v>948.95678614686983</v>
      </c>
      <c r="L106" s="6">
        <f>Data!$X$504*Data!X109/Data!X108</f>
        <v>1618.684215424734</v>
      </c>
      <c r="M106" s="6">
        <f>Data!$Z$504*Data!Z109/Data!Z108</f>
        <v>1095.2099038110941</v>
      </c>
      <c r="N106" s="6">
        <f>Data!$AB$504*Data!AB109/Data!AB108</f>
        <v>15224.623307457307</v>
      </c>
      <c r="O106" s="6">
        <f>Data!$AD$504*Data!AD109/Data!AD108</f>
        <v>22163.731966749001</v>
      </c>
      <c r="P106" s="6">
        <f>Data!$AF$504*Data!AF109/Data!AF108</f>
        <v>14597.385314509625</v>
      </c>
      <c r="Q106" s="6">
        <f>Data!$AH$504*Data!AH109/Data!AH108</f>
        <v>17407.894842546655</v>
      </c>
      <c r="R106" s="6">
        <f>Data!$AJ$504*Data!AJ109/Data!AJ108</f>
        <v>18841.443636274329</v>
      </c>
      <c r="S106" s="6">
        <f>Data!$AL$504*Data!AL109/Data!AL108</f>
        <v>27081.8174650281</v>
      </c>
      <c r="T106" s="6">
        <f>Data!$AN$504*Data!AN109/Data!AN108</f>
        <v>16618.460720555438</v>
      </c>
      <c r="U106" s="6">
        <f>Data!$AP$504*Data!AP109/Data!AP108</f>
        <v>2412.150531108804</v>
      </c>
      <c r="V106" s="6">
        <f>Data!$AQ$504*Data!AQ109/Data!AQ108</f>
        <v>0.54592249308871621</v>
      </c>
      <c r="W106" s="6">
        <f>Data!$AR$504*Data!AR109/Data!AR108</f>
        <v>0.55995216978144002</v>
      </c>
      <c r="X106" s="6">
        <f>Data!$AS$504*Data!AS109/Data!AS108</f>
        <v>0.36394281336422712</v>
      </c>
      <c r="Y106" s="6">
        <f>Data!$AT$504*Data!AT109/Data!AT108</f>
        <v>0.61214029675142412</v>
      </c>
      <c r="Z106" s="6">
        <f>Data!$AU$504*Data!AU109/Data!AU108</f>
        <v>0.69032933104631289</v>
      </c>
      <c r="AA106" s="6">
        <f>Data!$AV$504*Data!AV109/Data!AV108</f>
        <v>0.50426969847993985</v>
      </c>
      <c r="AB106" s="6">
        <f>Data!$AW$504*Data!AW109/Data!AW108</f>
        <v>0.84630617584423751</v>
      </c>
      <c r="AC106" s="6">
        <f>Data!$AX$504*Data!AX109/Data!AX108</f>
        <v>0.671277752293576</v>
      </c>
      <c r="AE106" s="42">
        <f>$AJ$3*B106+$AJ$4*Simulace!C106+$AJ$5*Simulace!D106+$AJ$6*Simulace!E106+$AJ$7*Simulace!F106+$AJ$8*Simulace!G106+$AJ$9*Simulace!H106+$AJ$10*Simulace!I106+$AJ$11*Simulace!J106+$AJ$12*Simulace!K106+$AJ$13*Simulace!L106+$AJ$14*Simulace!M106+$AJ$15*Simulace!N106+$AJ$16*Simulace!O106+$AJ$17*Simulace!P106+$AJ$18*Simulace!Q106+$AJ$19*Simulace!R106+$AJ$20*Simulace!S106+$AJ$21*Simulace!T106+$AJ$22*Simulace!U106+$AJ$23*Simulace!V106+$AJ$24*Simulace!W106+$AJ$25*Simulace!X106+$AJ$26*Simulace!Y106+$AJ$27*Simulace!Z106+$AJ$28*Simulace!AA106+$AJ$29*Simulace!AB106+$AJ$30*Simulace!AC106</f>
        <v>48154208780.462112</v>
      </c>
      <c r="AF106" s="42">
        <f>AE106-$AN$12</f>
        <v>51010512.380363464</v>
      </c>
      <c r="AG106" s="42">
        <f t="shared" si="2"/>
        <v>161309403.73416594</v>
      </c>
      <c r="AM106" s="25" t="s">
        <v>130</v>
      </c>
      <c r="AN106" s="41">
        <f t="shared" si="3"/>
        <v>52780097087.864998</v>
      </c>
      <c r="AO106" s="42">
        <f>$AJ$3*Data!D598</f>
        <v>2348220000.0000005</v>
      </c>
      <c r="AP106" s="42">
        <f>$AJ$4*Data!F598</f>
        <v>6388723880</v>
      </c>
      <c r="AQ106" s="42">
        <f>$AJ$5*Data!H598</f>
        <v>1746292939.9999998</v>
      </c>
      <c r="AR106" s="42">
        <f>$AJ$6*Data!J598</f>
        <v>2802600570</v>
      </c>
      <c r="AS106" s="42">
        <f>$AJ$7*Data!L598</f>
        <v>712841318</v>
      </c>
      <c r="AT106" s="42">
        <f>$AJ$8*Data!N598</f>
        <v>670221124.99999988</v>
      </c>
      <c r="AU106" s="42">
        <f>$AJ$9*Data!P598</f>
        <v>3148031250</v>
      </c>
      <c r="AV106" s="42">
        <f>$AJ$10*Data!R598</f>
        <v>4880681000</v>
      </c>
      <c r="AW106" s="42">
        <f>$AJ$11*Data!T598</f>
        <v>1881223499.9999998</v>
      </c>
      <c r="AX106" s="42">
        <f>$AJ$12*Data!V598</f>
        <v>2529751250</v>
      </c>
      <c r="AY106" s="42">
        <f>$AJ$13*Data!X598</f>
        <v>1937121875</v>
      </c>
      <c r="AZ106" s="42">
        <f>$AJ$14*Data!Z598</f>
        <v>5098145000</v>
      </c>
      <c r="BA106" s="42">
        <f>$AJ$15*Data!AB598</f>
        <v>1280559219.0235</v>
      </c>
      <c r="BB106" s="42">
        <f>$AJ$16*Data!AD598</f>
        <v>2294482398.5914998</v>
      </c>
      <c r="BC106" s="42">
        <f>$AJ$17*Data!AF598</f>
        <v>989863082</v>
      </c>
      <c r="BD106" s="42">
        <f>$AJ$18*Data!AH598</f>
        <v>2697126355</v>
      </c>
      <c r="BE106" s="42">
        <f>$AJ$19*Data!AJ598</f>
        <v>2082871140</v>
      </c>
      <c r="BF106" s="42">
        <f>$AJ$20*Data!AL598</f>
        <v>3534071100.0000005</v>
      </c>
      <c r="BG106" s="42">
        <f>$AJ$21*Data!AN598</f>
        <v>4075776101.25</v>
      </c>
      <c r="BH106" s="42">
        <f>$AJ$22*Data!AP598</f>
        <v>1698138000</v>
      </c>
      <c r="BI106" s="42">
        <v>0</v>
      </c>
      <c r="BJ106" s="42">
        <v>0</v>
      </c>
      <c r="BK106" s="42">
        <v>0</v>
      </c>
      <c r="BL106" s="42">
        <v>0</v>
      </c>
      <c r="BM106" s="42">
        <f>$AJ$27*Data!AU598</f>
        <v>356400.0000000135</v>
      </c>
      <c r="BN106" s="42">
        <f>$AJ$28*Data!AV598</f>
        <v>-10676267.00000003</v>
      </c>
      <c r="BO106" s="42">
        <f>$AJ$29*Data!AW598</f>
        <v>-4754813.0000000102</v>
      </c>
      <c r="BP106" s="42">
        <f>$AJ$30*Data!AX598</f>
        <v>-1569336</v>
      </c>
    </row>
    <row r="107" spans="1:68">
      <c r="A107" s="6">
        <v>106</v>
      </c>
      <c r="B107" s="6">
        <f>Data!$D$504*Data!D110/Data!D109</f>
        <v>624.75348562116199</v>
      </c>
      <c r="C107" s="6">
        <f>Data!$F$504*Data!F110/Data!F109</f>
        <v>849.58845622859701</v>
      </c>
      <c r="D107" s="6">
        <f>Data!$H$504*Data!H110/Data!H109</f>
        <v>785.88982636889784</v>
      </c>
      <c r="E107" s="6">
        <f>Data!$J$504*Data!J110/Data!J109</f>
        <v>685.91438087835002</v>
      </c>
      <c r="F107" s="6">
        <f>Data!$L$504*Data!L110/Data!L109</f>
        <v>467.70794223651018</v>
      </c>
      <c r="G107" s="6">
        <f>Data!$N$504*Data!N110/Data!N109</f>
        <v>300.29357878424838</v>
      </c>
      <c r="H107" s="6">
        <f>Data!$P$504*Data!P110/Data!P109</f>
        <v>580.78203788111421</v>
      </c>
      <c r="I107" s="6">
        <f>Data!$R$504*Data!R110/Data!R109</f>
        <v>717.31082846196841</v>
      </c>
      <c r="J107" s="6">
        <f>Data!$T$504*Data!T110/Data!T109</f>
        <v>1425.4936419858491</v>
      </c>
      <c r="K107" s="6">
        <f>Data!$V$504*Data!V110/Data!V109</f>
        <v>948.86549472349577</v>
      </c>
      <c r="L107" s="6">
        <f>Data!$X$504*Data!X110/Data!X109</f>
        <v>1596.694504927347</v>
      </c>
      <c r="M107" s="6">
        <f>Data!$Z$504*Data!Z110/Data!Z109</f>
        <v>1103.3039165589732</v>
      </c>
      <c r="N107" s="6">
        <f>Data!$AB$504*Data!AB110/Data!AB109</f>
        <v>15187.817124900481</v>
      </c>
      <c r="O107" s="6">
        <f>Data!$AD$504*Data!AD110/Data!AD109</f>
        <v>22096.378379629856</v>
      </c>
      <c r="P107" s="6">
        <f>Data!$AF$504*Data!AF110/Data!AF109</f>
        <v>14634.593877604806</v>
      </c>
      <c r="Q107" s="6">
        <f>Data!$AH$504*Data!AH110/Data!AH109</f>
        <v>17364.289414116938</v>
      </c>
      <c r="R107" s="6">
        <f>Data!$AJ$504*Data!AJ110/Data!AJ109</f>
        <v>18787.070016664704</v>
      </c>
      <c r="S107" s="6">
        <f>Data!$AL$504*Data!AL110/Data!AL109</f>
        <v>26966.312987188987</v>
      </c>
      <c r="T107" s="6">
        <f>Data!$AN$504*Data!AN110/Data!AN109</f>
        <v>16485.487292439509</v>
      </c>
      <c r="U107" s="6">
        <f>Data!$AP$504*Data!AP110/Data!AP109</f>
        <v>2431.7432138793492</v>
      </c>
      <c r="V107" s="6">
        <f>Data!$AQ$504*Data!AQ110/Data!AQ109</f>
        <v>0.52010109182029618</v>
      </c>
      <c r="W107" s="6">
        <f>Data!$AR$504*Data!AR110/Data!AR109</f>
        <v>0.53325781719783572</v>
      </c>
      <c r="X107" s="6">
        <f>Data!$AS$504*Data!AS110/Data!AS109</f>
        <v>0.36037482102827462</v>
      </c>
      <c r="Y107" s="6">
        <f>Data!$AT$504*Data!AT110/Data!AT109</f>
        <v>0.58207630698711676</v>
      </c>
      <c r="Z107" s="6">
        <f>Data!$AU$504*Data!AU110/Data!AU109</f>
        <v>0.65482733463034914</v>
      </c>
      <c r="AA107" s="6">
        <f>Data!$AV$504*Data!AV110/Data!AV109</f>
        <v>0.49874973176395371</v>
      </c>
      <c r="AB107" s="6">
        <f>Data!$AW$504*Data!AW110/Data!AW109</f>
        <v>0.79832556278139077</v>
      </c>
      <c r="AC107" s="6">
        <f>Data!$AX$504*Data!AX110/Data!AX109</f>
        <v>0.66276529228513903</v>
      </c>
      <c r="AE107" s="42">
        <f>$AJ$3*B107+$AJ$4*Simulace!C107+$AJ$5*Simulace!D107+$AJ$6*Simulace!E107+$AJ$7*Simulace!F107+$AJ$8*Simulace!G107+$AJ$9*Simulace!H107+$AJ$10*Simulace!I107+$AJ$11*Simulace!J107+$AJ$12*Simulace!K107+$AJ$13*Simulace!L107+$AJ$14*Simulace!M107+$AJ$15*Simulace!N107+$AJ$16*Simulace!O107+$AJ$17*Simulace!P107+$AJ$18*Simulace!Q107+$AJ$19*Simulace!R107+$AJ$20*Simulace!S107+$AJ$21*Simulace!T107+$AJ$22*Simulace!U107+$AJ$23*Simulace!V107+$AJ$24*Simulace!W107+$AJ$25*Simulace!X107+$AJ$26*Simulace!Y107+$AJ$27*Simulace!Z107+$AJ$28*Simulace!AA107+$AJ$29*Simulace!AB107+$AJ$30*Simulace!AC107</f>
        <v>48220218408.708565</v>
      </c>
      <c r="AF107" s="42">
        <f>AE107-$AN$12</f>
        <v>117020140.6268158</v>
      </c>
      <c r="AG107" s="42">
        <f t="shared" si="2"/>
        <v>370050176.49394178</v>
      </c>
      <c r="AM107" s="25" t="s">
        <v>131</v>
      </c>
      <c r="AN107" s="41">
        <f t="shared" si="3"/>
        <v>53031880478.648003</v>
      </c>
      <c r="AO107" s="42">
        <f>$AJ$3*Data!D599</f>
        <v>2348680080</v>
      </c>
      <c r="AP107" s="42">
        <f>$AJ$4*Data!F599</f>
        <v>6367137000.000001</v>
      </c>
      <c r="AQ107" s="42">
        <f>$AJ$5*Data!H599</f>
        <v>1725513480</v>
      </c>
      <c r="AR107" s="42">
        <f>$AJ$6*Data!J599</f>
        <v>2800688748</v>
      </c>
      <c r="AS107" s="42">
        <f>$AJ$7*Data!L599</f>
        <v>686702499</v>
      </c>
      <c r="AT107" s="42">
        <f>$AJ$8*Data!N599</f>
        <v>666227025</v>
      </c>
      <c r="AU107" s="42">
        <f>$AJ$9*Data!P599</f>
        <v>3121075800</v>
      </c>
      <c r="AV107" s="42">
        <f>$AJ$10*Data!R599</f>
        <v>5002459200</v>
      </c>
      <c r="AW107" s="42">
        <f>$AJ$11*Data!T599</f>
        <v>1887097680.0000002</v>
      </c>
      <c r="AX107" s="42">
        <f>$AJ$12*Data!V599</f>
        <v>2484180000</v>
      </c>
      <c r="AY107" s="42">
        <f>$AJ$13*Data!X599</f>
        <v>1998000000</v>
      </c>
      <c r="AZ107" s="42">
        <f>$AJ$14*Data!Z599</f>
        <v>5431896000</v>
      </c>
      <c r="BA107" s="42">
        <f>$AJ$15*Data!AB599</f>
        <v>1279488819.744</v>
      </c>
      <c r="BB107" s="42">
        <f>$AJ$16*Data!AD599</f>
        <v>2291138197.704</v>
      </c>
      <c r="BC107" s="42">
        <f>$AJ$17*Data!AF599</f>
        <v>989491651.19999993</v>
      </c>
      <c r="BD107" s="42">
        <f>$AJ$18*Data!AH599</f>
        <v>2667423990.0000005</v>
      </c>
      <c r="BE107" s="42">
        <f>$AJ$19*Data!AJ599</f>
        <v>2068642170</v>
      </c>
      <c r="BF107" s="42">
        <f>$AJ$20*Data!AL599</f>
        <v>3454510500.0000005</v>
      </c>
      <c r="BG107" s="42">
        <f>$AJ$21*Data!AN599</f>
        <v>4085321535.000001</v>
      </c>
      <c r="BH107" s="42">
        <f>$AJ$22*Data!AP599</f>
        <v>1704789504</v>
      </c>
      <c r="BI107" s="42">
        <v>0</v>
      </c>
      <c r="BJ107" s="42">
        <v>0</v>
      </c>
      <c r="BK107" s="42">
        <v>0</v>
      </c>
      <c r="BL107" s="42">
        <v>0</v>
      </c>
      <c r="BM107" s="42">
        <f>$AJ$27*Data!AU599</f>
        <v>-2203739.9999999711</v>
      </c>
      <c r="BN107" s="42">
        <f>$AJ$28*Data!AV599</f>
        <v>-10935966.999999978</v>
      </c>
      <c r="BO107" s="42">
        <f>$AJ$29*Data!AW599</f>
        <v>-13846757.999999955</v>
      </c>
      <c r="BP107" s="42">
        <f>$AJ$30*Data!AX599</f>
        <v>-1596935.9999999944</v>
      </c>
    </row>
    <row r="108" spans="1:68">
      <c r="A108" s="6">
        <v>107</v>
      </c>
      <c r="B108" s="6">
        <f>Data!$D$504*Data!D111/Data!D110</f>
        <v>615.42723426632369</v>
      </c>
      <c r="C108" s="6">
        <f>Data!$F$504*Data!F111/Data!F110</f>
        <v>843.13470153669516</v>
      </c>
      <c r="D108" s="6">
        <f>Data!$H$504*Data!H111/Data!H110</f>
        <v>780.77052770985858</v>
      </c>
      <c r="E108" s="6">
        <f>Data!$J$504*Data!J111/Data!J110</f>
        <v>682.74736788878215</v>
      </c>
      <c r="F108" s="6">
        <f>Data!$L$504*Data!L111/Data!L110</f>
        <v>472.86921126641494</v>
      </c>
      <c r="G108" s="6">
        <f>Data!$N$504*Data!N111/Data!N110</f>
        <v>297.40501310520324</v>
      </c>
      <c r="H108" s="6">
        <f>Data!$P$504*Data!P111/Data!P110</f>
        <v>584.19040578611509</v>
      </c>
      <c r="I108" s="6">
        <f>Data!$R$504*Data!R111/Data!R110</f>
        <v>744.25675342812963</v>
      </c>
      <c r="J108" s="6">
        <f>Data!$T$504*Data!T111/Data!T110</f>
        <v>1403.8343305277767</v>
      </c>
      <c r="K108" s="6">
        <f>Data!$V$504*Data!V111/Data!V110</f>
        <v>964.19740168368526</v>
      </c>
      <c r="L108" s="6">
        <f>Data!$X$504*Data!X111/Data!X110</f>
        <v>1615.010846372583</v>
      </c>
      <c r="M108" s="6">
        <f>Data!$Z$504*Data!Z111/Data!Z110</f>
        <v>1095.5030104082678</v>
      </c>
      <c r="N108" s="6">
        <f>Data!$AB$504*Data!AB111/Data!AB110</f>
        <v>15185.614794830131</v>
      </c>
      <c r="O108" s="6">
        <f>Data!$AD$504*Data!AD111/Data!AD110</f>
        <v>22097.725522562454</v>
      </c>
      <c r="P108" s="6">
        <f>Data!$AF$504*Data!AF111/Data!AF110</f>
        <v>14601.38152724224</v>
      </c>
      <c r="Q108" s="6">
        <f>Data!$AH$504*Data!AH111/Data!AH110</f>
        <v>17312.508968943857</v>
      </c>
      <c r="R108" s="6">
        <f>Data!$AJ$504*Data!AJ111/Data!AJ110</f>
        <v>18849.501422272271</v>
      </c>
      <c r="S108" s="6">
        <f>Data!$AL$504*Data!AL111/Data!AL110</f>
        <v>26882.890091858921</v>
      </c>
      <c r="T108" s="6">
        <f>Data!$AN$504*Data!AN111/Data!AN110</f>
        <v>16513.411684030434</v>
      </c>
      <c r="U108" s="6">
        <f>Data!$AP$504*Data!AP111/Data!AP110</f>
        <v>2392.2872999449728</v>
      </c>
      <c r="V108" s="6">
        <f>Data!$AQ$504*Data!AQ111/Data!AQ110</f>
        <v>0.51624205518553801</v>
      </c>
      <c r="W108" s="6">
        <f>Data!$AR$504*Data!AR111/Data!AR110</f>
        <v>0.52927015283188683</v>
      </c>
      <c r="X108" s="6">
        <f>Data!$AS$504*Data!AS111/Data!AS110</f>
        <v>0.35321943620178053</v>
      </c>
      <c r="Y108" s="6">
        <f>Data!$AT$504*Data!AT111/Data!AT110</f>
        <v>0.57759324032347914</v>
      </c>
      <c r="Z108" s="6">
        <f>Data!$AU$504*Data!AU111/Data!AU110</f>
        <v>0.64954846526655974</v>
      </c>
      <c r="AA108" s="6">
        <f>Data!$AV$504*Data!AV111/Data!AV110</f>
        <v>0.48780707819572394</v>
      </c>
      <c r="AB108" s="6">
        <f>Data!$AW$504*Data!AW111/Data!AW110</f>
        <v>0.79123758542141476</v>
      </c>
      <c r="AC108" s="6">
        <f>Data!$AX$504*Data!AX111/Data!AX110</f>
        <v>0.64617691965477286</v>
      </c>
      <c r="AE108" s="42">
        <f>$AJ$3*B108+$AJ$4*Simulace!C108+$AJ$5*Simulace!D108+$AJ$6*Simulace!E108+$AJ$7*Simulace!F108+$AJ$8*Simulace!G108+$AJ$9*Simulace!H108+$AJ$10*Simulace!I108+$AJ$11*Simulace!J108+$AJ$12*Simulace!K108+$AJ$13*Simulace!L108+$AJ$14*Simulace!M108+$AJ$15*Simulace!N108+$AJ$16*Simulace!O108+$AJ$17*Simulace!P108+$AJ$18*Simulace!Q108+$AJ$19*Simulace!R108+$AJ$20*Simulace!S108+$AJ$21*Simulace!T108+$AJ$22*Simulace!U108+$AJ$23*Simulace!V108+$AJ$24*Simulace!W108+$AJ$25*Simulace!X108+$AJ$26*Simulace!Y108+$AJ$27*Simulace!Z108+$AJ$28*Simulace!AA108+$AJ$29*Simulace!AB108+$AJ$30*Simulace!AC108</f>
        <v>48210226393.564819</v>
      </c>
      <c r="AF108" s="42">
        <f>AE108-$AN$12</f>
        <v>107028125.48307037</v>
      </c>
      <c r="AG108" s="42">
        <f t="shared" si="2"/>
        <v>338452650.22481149</v>
      </c>
      <c r="AM108" s="25" t="s">
        <v>132</v>
      </c>
      <c r="AN108" s="41">
        <f t="shared" si="3"/>
        <v>52491974769.379738</v>
      </c>
      <c r="AO108" s="42">
        <f>$AJ$3*Data!D600</f>
        <v>2295859680</v>
      </c>
      <c r="AP108" s="42">
        <f>$AJ$4*Data!F600</f>
        <v>6276732840</v>
      </c>
      <c r="AQ108" s="42">
        <f>$AJ$5*Data!H600</f>
        <v>1663115220</v>
      </c>
      <c r="AR108" s="42">
        <f>$AJ$6*Data!J600</f>
        <v>2815347876</v>
      </c>
      <c r="AS108" s="42">
        <f>$AJ$7*Data!L600</f>
        <v>690467505</v>
      </c>
      <c r="AT108" s="42">
        <f>$AJ$8*Data!N600</f>
        <v>635817900</v>
      </c>
      <c r="AU108" s="42">
        <f>$AJ$9*Data!P600</f>
        <v>3047237010</v>
      </c>
      <c r="AV108" s="42">
        <f>$AJ$10*Data!R600</f>
        <v>5017095240</v>
      </c>
      <c r="AW108" s="42">
        <f>$AJ$11*Data!T600</f>
        <v>1821325102.9999998</v>
      </c>
      <c r="AX108" s="42">
        <f>$AJ$12*Data!V600</f>
        <v>2388616525</v>
      </c>
      <c r="AY108" s="42">
        <f>$AJ$13*Data!X600</f>
        <v>1952048662.5</v>
      </c>
      <c r="AZ108" s="42">
        <f>$AJ$14*Data!Z600</f>
        <v>5305516850</v>
      </c>
      <c r="BA108" s="42">
        <f>$AJ$15*Data!AB600</f>
        <v>1285174307.4281499</v>
      </c>
      <c r="BB108" s="42">
        <f>$AJ$16*Data!AD600</f>
        <v>2300467474.0715899</v>
      </c>
      <c r="BC108" s="42">
        <f>$AJ$17*Data!AF600</f>
        <v>991014517.48000002</v>
      </c>
      <c r="BD108" s="42">
        <f>$AJ$18*Data!AH600</f>
        <v>2720724342.0000005</v>
      </c>
      <c r="BE108" s="42">
        <f>$AJ$19*Data!AJ600</f>
        <v>2062854510.0000002</v>
      </c>
      <c r="BF108" s="42">
        <f>$AJ$20*Data!AL600</f>
        <v>3423043800</v>
      </c>
      <c r="BG108" s="42">
        <f>$AJ$21*Data!AN600</f>
        <v>4127966077.4999995</v>
      </c>
      <c r="BH108" s="42">
        <f>$AJ$22*Data!AP600</f>
        <v>1706740880.4000001</v>
      </c>
      <c r="BI108" s="42">
        <v>0</v>
      </c>
      <c r="BJ108" s="42">
        <v>0</v>
      </c>
      <c r="BK108" s="42">
        <v>0</v>
      </c>
      <c r="BL108" s="42">
        <v>0</v>
      </c>
      <c r="BM108" s="42">
        <f>$AJ$27*Data!AU600</f>
        <v>-3914459.9999999935</v>
      </c>
      <c r="BN108" s="42">
        <f>$AJ$28*Data!AV600</f>
        <v>-9871196.9999999683</v>
      </c>
      <c r="BO108" s="42">
        <f>$AJ$29*Data!AW600</f>
        <v>-19922118.000000037</v>
      </c>
      <c r="BP108" s="42">
        <f>$AJ$30*Data!AX600</f>
        <v>-1483775.9999999935</v>
      </c>
    </row>
    <row r="109" spans="1:68">
      <c r="A109" s="6">
        <v>108</v>
      </c>
      <c r="B109" s="6">
        <f>Data!$D$504*Data!D112/Data!D111</f>
        <v>608.55177303638413</v>
      </c>
      <c r="C109" s="6">
        <f>Data!$F$504*Data!F112/Data!F111</f>
        <v>853.29797587813789</v>
      </c>
      <c r="D109" s="6">
        <f>Data!$H$504*Data!H112/Data!H111</f>
        <v>795.80822988967884</v>
      </c>
      <c r="E109" s="6">
        <f>Data!$J$504*Data!J112/Data!J111</f>
        <v>697.02733195548331</v>
      </c>
      <c r="F109" s="6">
        <f>Data!$L$504*Data!L112/Data!L111</f>
        <v>478.2121259051126</v>
      </c>
      <c r="G109" s="6">
        <f>Data!$N$504*Data!N112/Data!N111</f>
        <v>301.62012177503954</v>
      </c>
      <c r="H109" s="6">
        <f>Data!$P$504*Data!P112/Data!P111</f>
        <v>565.77459036334153</v>
      </c>
      <c r="I109" s="6">
        <f>Data!$R$504*Data!R112/Data!R111</f>
        <v>737.49895348804762</v>
      </c>
      <c r="J109" s="6">
        <f>Data!$T$504*Data!T112/Data!T111</f>
        <v>1397.3244832606006</v>
      </c>
      <c r="K109" s="6">
        <f>Data!$V$504*Data!V112/Data!V111</f>
        <v>933.72578654505742</v>
      </c>
      <c r="L109" s="6">
        <f>Data!$X$504*Data!X112/Data!X111</f>
        <v>1597.5258230246898</v>
      </c>
      <c r="M109" s="6">
        <f>Data!$Z$504*Data!Z112/Data!Z111</f>
        <v>1102.013607857484</v>
      </c>
      <c r="N109" s="6">
        <f>Data!$AB$504*Data!AB112/Data!AB111</f>
        <v>15184.73277790284</v>
      </c>
      <c r="O109" s="6">
        <f>Data!$AD$504*Data!AD112/Data!AD111</f>
        <v>22099.011660019762</v>
      </c>
      <c r="P109" s="6">
        <f>Data!$AF$504*Data!AF112/Data!AF111</f>
        <v>14580.908361195219</v>
      </c>
      <c r="Q109" s="6">
        <f>Data!$AH$504*Data!AH112/Data!AH111</f>
        <v>17380.758171552083</v>
      </c>
      <c r="R109" s="6">
        <f>Data!$AJ$504*Data!AJ112/Data!AJ111</f>
        <v>18803.286312008229</v>
      </c>
      <c r="S109" s="6">
        <f>Data!$AL$504*Data!AL112/Data!AL111</f>
        <v>26939.713992053697</v>
      </c>
      <c r="T109" s="6">
        <f>Data!$AN$504*Data!AN112/Data!AN111</f>
        <v>16397.138887036708</v>
      </c>
      <c r="U109" s="6">
        <f>Data!$AP$504*Data!AP112/Data!AP111</f>
        <v>2325.5243847815123</v>
      </c>
      <c r="V109" s="6">
        <f>Data!$AQ$504*Data!AQ112/Data!AQ111</f>
        <v>0.5228887137226792</v>
      </c>
      <c r="W109" s="6">
        <f>Data!$AR$504*Data!AR112/Data!AR111</f>
        <v>0.53613842913030452</v>
      </c>
      <c r="X109" s="6">
        <f>Data!$AS$504*Data!AS112/Data!AS111</f>
        <v>0.34788442143812875</v>
      </c>
      <c r="Y109" s="6">
        <f>Data!$AT$504*Data!AT112/Data!AT111</f>
        <v>0.5853151094302198</v>
      </c>
      <c r="Z109" s="6">
        <f>Data!$AU$504*Data!AU112/Data!AU111</f>
        <v>0.6586416747809144</v>
      </c>
      <c r="AA109" s="6">
        <f>Data!$AV$504*Data!AV112/Data!AV111</f>
        <v>0.47967360603468312</v>
      </c>
      <c r="AB109" s="6">
        <f>Data!$AW$504*Data!AW112/Data!AW111</f>
        <v>0.80344896265560184</v>
      </c>
      <c r="AC109" s="6">
        <f>Data!$AX$504*Data!AX112/Data!AX111</f>
        <v>0.63390379298120991</v>
      </c>
      <c r="AE109" s="42">
        <f>$AJ$3*B109+$AJ$4*Simulace!C109+$AJ$5*Simulace!D109+$AJ$6*Simulace!E109+$AJ$7*Simulace!F109+$AJ$8*Simulace!G109+$AJ$9*Simulace!H109+$AJ$10*Simulace!I109+$AJ$11*Simulace!J109+$AJ$12*Simulace!K109+$AJ$13*Simulace!L109+$AJ$14*Simulace!M109+$AJ$15*Simulace!N109+$AJ$16*Simulace!O109+$AJ$17*Simulace!P109+$AJ$18*Simulace!Q109+$AJ$19*Simulace!R109+$AJ$20*Simulace!S109+$AJ$21*Simulace!T109+$AJ$22*Simulace!U109+$AJ$23*Simulace!V109+$AJ$24*Simulace!W109+$AJ$25*Simulace!X109+$AJ$26*Simulace!Y109+$AJ$27*Simulace!Z109+$AJ$28*Simulace!AA109+$AJ$29*Simulace!AB109+$AJ$30*Simulace!AC109</f>
        <v>48140574440.006218</v>
      </c>
      <c r="AF109" s="42">
        <f>AE109-$AN$12</f>
        <v>37376171.924468994</v>
      </c>
      <c r="AG109" s="42">
        <f t="shared" si="2"/>
        <v>118193833.49936089</v>
      </c>
      <c r="AM109" s="25" t="s">
        <v>133</v>
      </c>
      <c r="AN109" s="41">
        <f t="shared" si="3"/>
        <v>52251993724.238899</v>
      </c>
      <c r="AO109" s="42">
        <f>$AJ$3*Data!D601</f>
        <v>2310505280.0000005</v>
      </c>
      <c r="AP109" s="42">
        <f>$AJ$4*Data!F601</f>
        <v>6307786100</v>
      </c>
      <c r="AQ109" s="42">
        <f>$AJ$5*Data!H601</f>
        <v>1636099880</v>
      </c>
      <c r="AR109" s="42">
        <f>$AJ$6*Data!J601</f>
        <v>2777102372.0000005</v>
      </c>
      <c r="AS109" s="42">
        <f>$AJ$7*Data!L601</f>
        <v>698924037</v>
      </c>
      <c r="AT109" s="42">
        <f>$AJ$8*Data!N601</f>
        <v>623920250</v>
      </c>
      <c r="AU109" s="42">
        <f>$AJ$9*Data!P601</f>
        <v>3004157137.5</v>
      </c>
      <c r="AV109" s="42">
        <f>$AJ$10*Data!R601</f>
        <v>5042832700</v>
      </c>
      <c r="AW109" s="42">
        <f>$AJ$11*Data!T601</f>
        <v>1819560405</v>
      </c>
      <c r="AX109" s="42">
        <f>$AJ$12*Data!V601</f>
        <v>2405377375</v>
      </c>
      <c r="AY109" s="42">
        <f>$AJ$13*Data!X601</f>
        <v>1929764124.9999998</v>
      </c>
      <c r="AZ109" s="42">
        <f>$AJ$14*Data!Z601</f>
        <v>5225084499.999999</v>
      </c>
      <c r="BA109" s="42">
        <f>$AJ$15*Data!AB601</f>
        <v>1279900254.3554499</v>
      </c>
      <c r="BB109" s="42">
        <f>$AJ$16*Data!AD601</f>
        <v>2290340641.2834501</v>
      </c>
      <c r="BC109" s="42">
        <f>$AJ$17*Data!AF601</f>
        <v>989677366.60000002</v>
      </c>
      <c r="BD109" s="42">
        <f>$AJ$18*Data!AH601</f>
        <v>2693678043.0000005</v>
      </c>
      <c r="BE109" s="42">
        <f>$AJ$19*Data!AJ601</f>
        <v>2039409550</v>
      </c>
      <c r="BF109" s="42">
        <f>$AJ$20*Data!AL601</f>
        <v>3394888200.0000005</v>
      </c>
      <c r="BG109" s="42">
        <f>$AJ$21*Data!AN601</f>
        <v>4100870632.500001</v>
      </c>
      <c r="BH109" s="42">
        <f>$AJ$22*Data!AP601</f>
        <v>1726883766</v>
      </c>
      <c r="BI109" s="42">
        <v>0</v>
      </c>
      <c r="BJ109" s="42">
        <v>0</v>
      </c>
      <c r="BK109" s="42">
        <v>0</v>
      </c>
      <c r="BL109" s="42">
        <v>0</v>
      </c>
      <c r="BM109" s="42">
        <f>$AJ$27*Data!AU601</f>
        <v>-5791499.9999999665</v>
      </c>
      <c r="BN109" s="42">
        <f>$AJ$28*Data!AV601</f>
        <v>-10806117.000000004</v>
      </c>
      <c r="BO109" s="42">
        <f>$AJ$29*Data!AW601</f>
        <v>-26588137.999999937</v>
      </c>
      <c r="BP109" s="42">
        <f>$AJ$30*Data!AX601</f>
        <v>-1583135.9999999972</v>
      </c>
    </row>
    <row r="110" spans="1:68">
      <c r="A110" s="6">
        <v>109</v>
      </c>
      <c r="B110" s="6">
        <f>Data!$D$504*Data!D113/Data!D112</f>
        <v>614.81503012905091</v>
      </c>
      <c r="C110" s="6">
        <f>Data!$F$504*Data!F113/Data!F112</f>
        <v>834.81970720064328</v>
      </c>
      <c r="D110" s="6">
        <f>Data!$H$504*Data!H113/Data!H112</f>
        <v>776.60480691936414</v>
      </c>
      <c r="E110" s="6">
        <f>Data!$J$504*Data!J113/Data!J112</f>
        <v>678.37838693011417</v>
      </c>
      <c r="F110" s="6">
        <f>Data!$L$504*Data!L113/Data!L112</f>
        <v>476.12305565401465</v>
      </c>
      <c r="G110" s="6">
        <f>Data!$N$504*Data!N113/Data!N112</f>
        <v>296.53764756543768</v>
      </c>
      <c r="H110" s="6">
        <f>Data!$P$504*Data!P113/Data!P112</f>
        <v>572.00795234910424</v>
      </c>
      <c r="I110" s="6">
        <f>Data!$R$504*Data!R113/Data!R112</f>
        <v>742.34784874301874</v>
      </c>
      <c r="J110" s="6">
        <f>Data!$T$504*Data!T113/Data!T112</f>
        <v>1404.4391521603034</v>
      </c>
      <c r="K110" s="6">
        <f>Data!$V$504*Data!V113/Data!V112</f>
        <v>947.20789742102841</v>
      </c>
      <c r="L110" s="6">
        <f>Data!$X$504*Data!X113/Data!X112</f>
        <v>1641.8703300784666</v>
      </c>
      <c r="M110" s="6">
        <f>Data!$Z$504*Data!Z113/Data!Z112</f>
        <v>1122.0952356526677</v>
      </c>
      <c r="N110" s="6">
        <f>Data!$AB$504*Data!AB113/Data!AB112</f>
        <v>15145.100378762754</v>
      </c>
      <c r="O110" s="6">
        <f>Data!$AD$504*Data!AD113/Data!AD112</f>
        <v>22036.507582743205</v>
      </c>
      <c r="P110" s="6">
        <f>Data!$AF$504*Data!AF113/Data!AF112</f>
        <v>14563.86006814947</v>
      </c>
      <c r="Q110" s="6">
        <f>Data!$AH$504*Data!AH113/Data!AH112</f>
        <v>17275.049352565162</v>
      </c>
      <c r="R110" s="6">
        <f>Data!$AJ$504*Data!AJ113/Data!AJ112</f>
        <v>18748.392932736722</v>
      </c>
      <c r="S110" s="6">
        <f>Data!$AL$504*Data!AL113/Data!AL112</f>
        <v>26851.94538673645</v>
      </c>
      <c r="T110" s="6">
        <f>Data!$AN$504*Data!AN113/Data!AN112</f>
        <v>16636.709998659797</v>
      </c>
      <c r="U110" s="6">
        <f>Data!$AP$504*Data!AP113/Data!AP112</f>
        <v>2379.2757158412433</v>
      </c>
      <c r="V110" s="6">
        <f>Data!$AQ$504*Data!AQ113/Data!AQ112</f>
        <v>0.49553527914273837</v>
      </c>
      <c r="W110" s="6">
        <f>Data!$AR$504*Data!AR113/Data!AR112</f>
        <v>0.50787425417661192</v>
      </c>
      <c r="X110" s="6">
        <f>Data!$AS$504*Data!AS113/Data!AS112</f>
        <v>0.33955099436880826</v>
      </c>
      <c r="Y110" s="6">
        <f>Data!$AT$504*Data!AT113/Data!AT112</f>
        <v>0.55354386751874285</v>
      </c>
      <c r="Z110" s="6">
        <f>Data!$AU$504*Data!AU113/Data!AU112</f>
        <v>0.62123874598070705</v>
      </c>
      <c r="AA110" s="6">
        <f>Data!$AV$504*Data!AV113/Data!AV112</f>
        <v>0.46694561431160997</v>
      </c>
      <c r="AB110" s="6">
        <f>Data!$AW$504*Data!AW113/Data!AW112</f>
        <v>0.75325253841251949</v>
      </c>
      <c r="AC110" s="6">
        <f>Data!$AX$504*Data!AX113/Data!AX112</f>
        <v>0.61464552816267859</v>
      </c>
      <c r="AE110" s="42">
        <f>$AJ$3*B110+$AJ$4*Simulace!C110+$AJ$5*Simulace!D110+$AJ$6*Simulace!E110+$AJ$7*Simulace!F110+$AJ$8*Simulace!G110+$AJ$9*Simulace!H110+$AJ$10*Simulace!I110+$AJ$11*Simulace!J110+$AJ$12*Simulace!K110+$AJ$13*Simulace!L110+$AJ$14*Simulace!M110+$AJ$15*Simulace!N110+$AJ$16*Simulace!O110+$AJ$17*Simulace!P110+$AJ$18*Simulace!Q110+$AJ$19*Simulace!R110+$AJ$20*Simulace!S110+$AJ$21*Simulace!T110+$AJ$22*Simulace!U110+$AJ$23*Simulace!V110+$AJ$24*Simulace!W110+$AJ$25*Simulace!X110+$AJ$26*Simulace!Y110+$AJ$27*Simulace!Z110+$AJ$28*Simulace!AA110+$AJ$29*Simulace!AB110+$AJ$30*Simulace!AC110</f>
        <v>48181755876.401123</v>
      </c>
      <c r="AF110" s="42">
        <f>AE110-$AN$12</f>
        <v>78557608.319374084</v>
      </c>
      <c r="AG110" s="42">
        <f t="shared" si="2"/>
        <v>248420969.82461432</v>
      </c>
      <c r="AM110" s="25" t="s">
        <v>134</v>
      </c>
      <c r="AN110" s="41">
        <f t="shared" si="3"/>
        <v>52259412086.313248</v>
      </c>
      <c r="AO110" s="42">
        <f>$AJ$3*Data!D602</f>
        <v>2329612040</v>
      </c>
      <c r="AP110" s="42">
        <f>$AJ$4*Data!F602</f>
        <v>6298481980</v>
      </c>
      <c r="AQ110" s="42">
        <f>$AJ$5*Data!H602</f>
        <v>1659820020.0000002</v>
      </c>
      <c r="AR110" s="42">
        <f>$AJ$6*Data!J602</f>
        <v>2809699464.0000005</v>
      </c>
      <c r="AS110" s="42">
        <f>$AJ$7*Data!L602</f>
        <v>715942556</v>
      </c>
      <c r="AT110" s="42">
        <f>$AJ$8*Data!N602</f>
        <v>631142850</v>
      </c>
      <c r="AU110" s="42">
        <f>$AJ$9*Data!P602</f>
        <v>2985413399.9999995</v>
      </c>
      <c r="AV110" s="42">
        <f>$AJ$10*Data!R602</f>
        <v>4998087600</v>
      </c>
      <c r="AW110" s="42">
        <f>$AJ$11*Data!T602</f>
        <v>1841724885</v>
      </c>
      <c r="AX110" s="42">
        <f>$AJ$12*Data!V602</f>
        <v>2361185750</v>
      </c>
      <c r="AY110" s="42">
        <f>$AJ$13*Data!X602</f>
        <v>1928212812.5</v>
      </c>
      <c r="AZ110" s="42">
        <f>$AJ$14*Data!Z602</f>
        <v>5255671500</v>
      </c>
      <c r="BA110" s="42">
        <f>$AJ$15*Data!AB602</f>
        <v>1273680413.4651999</v>
      </c>
      <c r="BB110" s="42">
        <f>$AJ$16*Data!AD602</f>
        <v>2337542725.6480498</v>
      </c>
      <c r="BC110" s="42">
        <f>$AJ$17*Data!AF602</f>
        <v>990420228.19999993</v>
      </c>
      <c r="BD110" s="42">
        <f>$AJ$18*Data!AH602</f>
        <v>2634807210</v>
      </c>
      <c r="BE110" s="42">
        <f>$AJ$19*Data!AJ602</f>
        <v>2032032470.0000005</v>
      </c>
      <c r="BF110" s="42">
        <f>$AJ$20*Data!AL602</f>
        <v>3392749800</v>
      </c>
      <c r="BG110" s="42">
        <f>$AJ$21*Data!AN602</f>
        <v>4106855092.5000005</v>
      </c>
      <c r="BH110" s="42">
        <f>$AJ$22*Data!AP602</f>
        <v>1721172420</v>
      </c>
      <c r="BI110" s="42">
        <v>0</v>
      </c>
      <c r="BJ110" s="42">
        <v>0</v>
      </c>
      <c r="BK110" s="42">
        <v>0</v>
      </c>
      <c r="BL110" s="42">
        <v>0</v>
      </c>
      <c r="BM110" s="42">
        <f>$AJ$27*Data!AU602</f>
        <v>-5934059.9999999721</v>
      </c>
      <c r="BN110" s="42">
        <f>$AJ$28*Data!AV602</f>
        <v>-10286717.000000015</v>
      </c>
      <c r="BO110" s="42">
        <f>$AJ$29*Data!AW602</f>
        <v>-27094417.999999959</v>
      </c>
      <c r="BP110" s="42">
        <f>$AJ$30*Data!AX602</f>
        <v>-1527935.9999999984</v>
      </c>
    </row>
    <row r="111" spans="1:68">
      <c r="A111" s="6">
        <v>110</v>
      </c>
      <c r="B111" s="6">
        <f>Data!$D$504*Data!D114/Data!D113</f>
        <v>617.348363024337</v>
      </c>
      <c r="C111" s="6">
        <f>Data!$F$504*Data!F114/Data!F113</f>
        <v>835.83921511969118</v>
      </c>
      <c r="D111" s="6">
        <f>Data!$H$504*Data!H114/Data!H113</f>
        <v>773.27181839306138</v>
      </c>
      <c r="E111" s="6">
        <f>Data!$J$504*Data!J114/Data!J113</f>
        <v>676.06094808475154</v>
      </c>
      <c r="F111" s="6">
        <f>Data!$L$504*Data!L114/Data!L113</f>
        <v>468.79347595755763</v>
      </c>
      <c r="G111" s="6">
        <f>Data!$N$504*Data!N114/Data!N113</f>
        <v>297.78546257234359</v>
      </c>
      <c r="H111" s="6">
        <f>Data!$P$504*Data!P114/Data!P113</f>
        <v>585.19740104943833</v>
      </c>
      <c r="I111" s="6">
        <f>Data!$R$504*Data!R114/Data!R113</f>
        <v>740.61556679890566</v>
      </c>
      <c r="J111" s="6">
        <f>Data!$T$504*Data!T114/Data!T113</f>
        <v>1411.3884794138369</v>
      </c>
      <c r="K111" s="6">
        <f>Data!$V$504*Data!V114/Data!V113</f>
        <v>957.79714734680647</v>
      </c>
      <c r="L111" s="6">
        <f>Data!$X$504*Data!X114/Data!X113</f>
        <v>1622.6816685137574</v>
      </c>
      <c r="M111" s="6">
        <f>Data!$Z$504*Data!Z114/Data!Z113</f>
        <v>1112.1542022090418</v>
      </c>
      <c r="N111" s="6">
        <f>Data!$AB$504*Data!AB114/Data!AB113</f>
        <v>15152.839983263086</v>
      </c>
      <c r="O111" s="6">
        <f>Data!$AD$504*Data!AD114/Data!AD113</f>
        <v>22051.538647873243</v>
      </c>
      <c r="P111" s="6">
        <f>Data!$AF$504*Data!AF114/Data!AF113</f>
        <v>14608.976260716448</v>
      </c>
      <c r="Q111" s="6">
        <f>Data!$AH$504*Data!AH114/Data!AH113</f>
        <v>17338.734791383275</v>
      </c>
      <c r="R111" s="6">
        <f>Data!$AJ$504*Data!AJ114/Data!AJ113</f>
        <v>18809.363039802083</v>
      </c>
      <c r="S111" s="6">
        <f>Data!$AL$504*Data!AL114/Data!AL113</f>
        <v>26907.75859249158</v>
      </c>
      <c r="T111" s="6">
        <f>Data!$AN$504*Data!AN114/Data!AN113</f>
        <v>16725.270706854932</v>
      </c>
      <c r="U111" s="6">
        <f>Data!$AP$504*Data!AP114/Data!AP113</f>
        <v>2451.0116352364207</v>
      </c>
      <c r="V111" s="6">
        <f>Data!$AQ$504*Data!AQ114/Data!AQ113</f>
        <v>0.51936321070234093</v>
      </c>
      <c r="W111" s="6">
        <f>Data!$AR$504*Data!AR114/Data!AR113</f>
        <v>0.53249562909772208</v>
      </c>
      <c r="X111" s="6">
        <f>Data!$AS$504*Data!AS114/Data!AS113</f>
        <v>0.35001795402468711</v>
      </c>
      <c r="Y111" s="6">
        <f>Data!$AT$504*Data!AT114/Data!AT113</f>
        <v>0.58122067744220662</v>
      </c>
      <c r="Z111" s="6">
        <f>Data!$AU$504*Data!AU114/Data!AU113</f>
        <v>0.65382218844984796</v>
      </c>
      <c r="AA111" s="6">
        <f>Data!$AV$504*Data!AV114/Data!AV113</f>
        <v>0.48290958241036935</v>
      </c>
      <c r="AB111" s="6">
        <f>Data!$AW$504*Data!AW114/Data!AW113</f>
        <v>0.79698322619225725</v>
      </c>
      <c r="AC111" s="6">
        <f>Data!$AX$504*Data!AX114/Data!AX113</f>
        <v>0.63874904842660407</v>
      </c>
      <c r="AE111" s="42">
        <f>$AJ$3*B111+$AJ$4*Simulace!C111+$AJ$5*Simulace!D111+$AJ$6*Simulace!E111+$AJ$7*Simulace!F111+$AJ$8*Simulace!G111+$AJ$9*Simulace!H111+$AJ$10*Simulace!I111+$AJ$11*Simulace!J111+$AJ$12*Simulace!K111+$AJ$13*Simulace!L111+$AJ$14*Simulace!M111+$AJ$15*Simulace!N111+$AJ$16*Simulace!O111+$AJ$17*Simulace!P111+$AJ$18*Simulace!Q111+$AJ$19*Simulace!R111+$AJ$20*Simulace!S111+$AJ$21*Simulace!T111+$AJ$22*Simulace!U111+$AJ$23*Simulace!V111+$AJ$24*Simulace!W111+$AJ$25*Simulace!X111+$AJ$26*Simulace!Y111+$AJ$27*Simulace!Z111+$AJ$28*Simulace!AA111+$AJ$29*Simulace!AB111+$AJ$30*Simulace!AC111</f>
        <v>48258784375.859207</v>
      </c>
      <c r="AF111" s="42">
        <f>AE111-$AN$12</f>
        <v>155586107.77745819</v>
      </c>
      <c r="AG111" s="42">
        <f t="shared" si="2"/>
        <v>492006472.85720581</v>
      </c>
      <c r="AM111" s="25" t="s">
        <v>135</v>
      </c>
      <c r="AN111" s="41">
        <f t="shared" si="3"/>
        <v>52586034760.883324</v>
      </c>
      <c r="AO111" s="42">
        <f>$AJ$3*Data!D603</f>
        <v>2355445200</v>
      </c>
      <c r="AP111" s="42">
        <f>$AJ$4*Data!F603</f>
        <v>6297766790.000001</v>
      </c>
      <c r="AQ111" s="42">
        <f>$AJ$5*Data!H603</f>
        <v>1683114240</v>
      </c>
      <c r="AR111" s="42">
        <f>$AJ$6*Data!J603</f>
        <v>2831641516.0000005</v>
      </c>
      <c r="AS111" s="42">
        <f>$AJ$7*Data!L603</f>
        <v>722622383</v>
      </c>
      <c r="AT111" s="42">
        <f>$AJ$8*Data!N603</f>
        <v>637933075.00000012</v>
      </c>
      <c r="AU111" s="42">
        <f>$AJ$9*Data!P603</f>
        <v>3047637284.9999995</v>
      </c>
      <c r="AV111" s="42">
        <f>$AJ$10*Data!R603</f>
        <v>5124838839.999999</v>
      </c>
      <c r="AW111" s="42">
        <f>$AJ$11*Data!T603</f>
        <v>1855448594.9999998</v>
      </c>
      <c r="AX111" s="42">
        <f>$AJ$12*Data!V603</f>
        <v>2294823299.9999995</v>
      </c>
      <c r="AY111" s="42">
        <f>$AJ$13*Data!X603</f>
        <v>1955663875</v>
      </c>
      <c r="AZ111" s="42">
        <f>$AJ$14*Data!Z603</f>
        <v>5317273500</v>
      </c>
      <c r="BA111" s="42">
        <f>$AJ$15*Data!AB603</f>
        <v>1269737500.5221498</v>
      </c>
      <c r="BB111" s="42">
        <f>$AJ$16*Data!AD603</f>
        <v>2337147572.6211801</v>
      </c>
      <c r="BC111" s="42">
        <f>$AJ$17*Data!AF603</f>
        <v>989974511.24000001</v>
      </c>
      <c r="BD111" s="42">
        <f>$AJ$18*Data!AH603</f>
        <v>2639966210.0000005</v>
      </c>
      <c r="BE111" s="42">
        <f>$AJ$19*Data!AJ603</f>
        <v>2031285630.0000002</v>
      </c>
      <c r="BF111" s="42">
        <f>$AJ$20*Data!AL603</f>
        <v>3395957400.0000005</v>
      </c>
      <c r="BG111" s="42">
        <f>$AJ$21*Data!AN603</f>
        <v>4084153312.500001</v>
      </c>
      <c r="BH111" s="42">
        <f>$AJ$22*Data!AP603</f>
        <v>1757818655.9999998</v>
      </c>
      <c r="BI111" s="42">
        <v>0</v>
      </c>
      <c r="BJ111" s="42">
        <v>0</v>
      </c>
      <c r="BK111" s="42">
        <v>0</v>
      </c>
      <c r="BL111" s="42">
        <v>0</v>
      </c>
      <c r="BM111" s="42">
        <f>$AJ$27*Data!AU603</f>
        <v>-5720219.9999999637</v>
      </c>
      <c r="BN111" s="42">
        <f>$AJ$28*Data!AV603</f>
        <v>-10598357.000000026</v>
      </c>
      <c r="BO111" s="42">
        <f>$AJ$29*Data!AW603</f>
        <v>-26334997.999999929</v>
      </c>
      <c r="BP111" s="42">
        <f>$AJ$30*Data!AX603</f>
        <v>-1561055.9999999998</v>
      </c>
    </row>
    <row r="112" spans="1:68">
      <c r="A112" s="6">
        <v>111</v>
      </c>
      <c r="B112" s="6">
        <f>Data!$D$504*Data!D115/Data!D114</f>
        <v>613.15164000486868</v>
      </c>
      <c r="C112" s="6">
        <f>Data!$F$504*Data!F115/Data!F114</f>
        <v>837.99549048698907</v>
      </c>
      <c r="D112" s="6">
        <f>Data!$H$504*Data!H115/Data!H114</f>
        <v>781.46139224059618</v>
      </c>
      <c r="E112" s="6">
        <f>Data!$J$504*Data!J115/Data!J114</f>
        <v>696.04453796341841</v>
      </c>
      <c r="F112" s="6">
        <f>Data!$L$504*Data!L115/Data!L114</f>
        <v>474.44710672702814</v>
      </c>
      <c r="G112" s="6">
        <f>Data!$N$504*Data!N115/Data!N114</f>
        <v>302.12930179379327</v>
      </c>
      <c r="H112" s="6">
        <f>Data!$P$504*Data!P115/Data!P114</f>
        <v>566.49331591714076</v>
      </c>
      <c r="I112" s="6">
        <f>Data!$R$504*Data!R115/Data!R114</f>
        <v>733.42835035049779</v>
      </c>
      <c r="J112" s="6">
        <f>Data!$T$504*Data!T115/Data!T114</f>
        <v>1421.4529703709525</v>
      </c>
      <c r="K112" s="6">
        <f>Data!$V$504*Data!V115/Data!V114</f>
        <v>944.85916424422226</v>
      </c>
      <c r="L112" s="6">
        <f>Data!$X$504*Data!X115/Data!X114</f>
        <v>1627.4117659087067</v>
      </c>
      <c r="M112" s="6">
        <f>Data!$Z$504*Data!Z115/Data!Z114</f>
        <v>1111.2844288464146</v>
      </c>
      <c r="N112" s="6">
        <f>Data!$AB$504*Data!AB115/Data!AB114</f>
        <v>15275.24724655679</v>
      </c>
      <c r="O112" s="6">
        <f>Data!$AD$504*Data!AD115/Data!AD114</f>
        <v>22195.117535632486</v>
      </c>
      <c r="P112" s="6">
        <f>Data!$AF$504*Data!AF115/Data!AF114</f>
        <v>14641.131460240116</v>
      </c>
      <c r="Q112" s="6">
        <f>Data!$AH$504*Data!AH115/Data!AH114</f>
        <v>17329.415927214792</v>
      </c>
      <c r="R112" s="6">
        <f>Data!$AJ$504*Data!AJ115/Data!AJ114</f>
        <v>18836.648533602896</v>
      </c>
      <c r="S112" s="6">
        <f>Data!$AL$504*Data!AL115/Data!AL114</f>
        <v>26950.24826872192</v>
      </c>
      <c r="T112" s="6">
        <f>Data!$AN$504*Data!AN115/Data!AN114</f>
        <v>16505.049170949296</v>
      </c>
      <c r="U112" s="6">
        <f>Data!$AP$504*Data!AP115/Data!AP114</f>
        <v>2399.9000628182421</v>
      </c>
      <c r="V112" s="6">
        <f>Data!$AQ$504*Data!AQ115/Data!AQ114</f>
        <v>0.52913590504451125</v>
      </c>
      <c r="W112" s="6">
        <f>Data!$AR$504*Data!AR115/Data!AR114</f>
        <v>0.54259707073855024</v>
      </c>
      <c r="X112" s="6">
        <f>Data!$AS$504*Data!AS115/Data!AS114</f>
        <v>0.37906579671351082</v>
      </c>
      <c r="Y112" s="6">
        <f>Data!$AT$504*Data!AT115/Data!AT114</f>
        <v>0.59259010219166053</v>
      </c>
      <c r="Z112" s="6">
        <f>Data!$AU$504*Data!AU115/Data!AU114</f>
        <v>0.66723458038422789</v>
      </c>
      <c r="AA112" s="6">
        <f>Data!$AV$504*Data!AV115/Data!AV114</f>
        <v>0.52744800561565897</v>
      </c>
      <c r="AB112" s="6">
        <f>Data!$AW$504*Data!AW115/Data!AW114</f>
        <v>0.8150681384248244</v>
      </c>
      <c r="AC112" s="6">
        <f>Data!$AX$504*Data!AX115/Data!AX114</f>
        <v>0.70653032086576817</v>
      </c>
      <c r="AE112" s="42">
        <f>$AJ$3*B112+$AJ$4*Simulace!C112+$AJ$5*Simulace!D112+$AJ$6*Simulace!E112+$AJ$7*Simulace!F112+$AJ$8*Simulace!G112+$AJ$9*Simulace!H112+$AJ$10*Simulace!I112+$AJ$11*Simulace!J112+$AJ$12*Simulace!K112+$AJ$13*Simulace!L112+$AJ$14*Simulace!M112+$AJ$15*Simulace!N112+$AJ$16*Simulace!O112+$AJ$17*Simulace!P112+$AJ$18*Simulace!Q112+$AJ$19*Simulace!R112+$AJ$20*Simulace!S112+$AJ$21*Simulace!T112+$AJ$22*Simulace!U112+$AJ$23*Simulace!V112+$AJ$24*Simulace!W112+$AJ$25*Simulace!X112+$AJ$26*Simulace!Y112+$AJ$27*Simulace!Z112+$AJ$28*Simulace!AA112+$AJ$29*Simulace!AB112+$AJ$30*Simulace!AC112</f>
        <v>48212010440.951408</v>
      </c>
      <c r="AF112" s="42">
        <f>AE112-$AN$12</f>
        <v>108812172.86965942</v>
      </c>
      <c r="AG112" s="42">
        <f t="shared" si="2"/>
        <v>344094303.42010385</v>
      </c>
      <c r="AM112" s="25" t="s">
        <v>136</v>
      </c>
      <c r="AN112" s="41">
        <f t="shared" si="3"/>
        <v>53025960547.706215</v>
      </c>
      <c r="AO112" s="42">
        <f>$AJ$3*Data!D604</f>
        <v>2355038560</v>
      </c>
      <c r="AP112" s="42">
        <f>$AJ$4*Data!F604</f>
        <v>6315380680</v>
      </c>
      <c r="AQ112" s="42">
        <f>$AJ$5*Data!H604</f>
        <v>1685984720</v>
      </c>
      <c r="AR112" s="42">
        <f>$AJ$6*Data!J604</f>
        <v>2869772752</v>
      </c>
      <c r="AS112" s="42">
        <f>$AJ$7*Data!L604</f>
        <v>736907275.99999988</v>
      </c>
      <c r="AT112" s="42">
        <f>$AJ$8*Data!N604</f>
        <v>628326300</v>
      </c>
      <c r="AU112" s="42">
        <f>$AJ$9*Data!P604</f>
        <v>3149965102.5</v>
      </c>
      <c r="AV112" s="42">
        <f>$AJ$10*Data!R604</f>
        <v>5174030200</v>
      </c>
      <c r="AW112" s="42">
        <f>$AJ$11*Data!T604</f>
        <v>1858236627</v>
      </c>
      <c r="AX112" s="42">
        <f>$AJ$12*Data!V604</f>
        <v>2379679350</v>
      </c>
      <c r="AY112" s="42">
        <f>$AJ$13*Data!X604</f>
        <v>1941598975</v>
      </c>
      <c r="AZ112" s="42">
        <f>$AJ$14*Data!Z604</f>
        <v>5278366900</v>
      </c>
      <c r="BA112" s="42">
        <f>$AJ$15*Data!AB604</f>
        <v>1272552298.8394101</v>
      </c>
      <c r="BB112" s="42">
        <f>$AJ$16*Data!AD604</f>
        <v>2345830378.1268101</v>
      </c>
      <c r="BC112" s="42">
        <f>$AJ$17*Data!AF604</f>
        <v>993688819.24000001</v>
      </c>
      <c r="BD112" s="42">
        <f>$AJ$18*Data!AH604</f>
        <v>2680278440</v>
      </c>
      <c r="BE112" s="42">
        <f>$AJ$19*Data!AJ604</f>
        <v>2061916359.9999995</v>
      </c>
      <c r="BF112" s="42">
        <f>$AJ$20*Data!AL604</f>
        <v>3401378400</v>
      </c>
      <c r="BG112" s="42">
        <f>$AJ$21*Data!AN604</f>
        <v>4136070330.0000005</v>
      </c>
      <c r="BH112" s="42">
        <f>$AJ$22*Data!AP604</f>
        <v>1786565340</v>
      </c>
      <c r="BI112" s="42">
        <v>0</v>
      </c>
      <c r="BJ112" s="42">
        <v>0</v>
      </c>
      <c r="BK112" s="42">
        <v>0</v>
      </c>
      <c r="BL112" s="42">
        <v>0</v>
      </c>
      <c r="BM112" s="42">
        <f>$AJ$27*Data!AU604</f>
        <v>-2263140.0000000014</v>
      </c>
      <c r="BN112" s="42">
        <f>$AJ$28*Data!AV604</f>
        <v>-8001356.9999999898</v>
      </c>
      <c r="BO112" s="42">
        <f>$AJ$29*Data!AW604</f>
        <v>-14057708.000000063</v>
      </c>
      <c r="BP112" s="42">
        <f>$AJ$30*Data!AX604</f>
        <v>-1285055.9999999958</v>
      </c>
    </row>
    <row r="113" spans="1:68">
      <c r="A113" s="6">
        <v>112</v>
      </c>
      <c r="B113" s="6">
        <f>Data!$D$504*Data!D116/Data!D115</f>
        <v>619.04596955986381</v>
      </c>
      <c r="C113" s="6">
        <f>Data!$F$504*Data!F116/Data!F115</f>
        <v>831.80843228304298</v>
      </c>
      <c r="D113" s="6">
        <f>Data!$H$504*Data!H116/Data!H115</f>
        <v>774.05537321487941</v>
      </c>
      <c r="E113" s="6">
        <f>Data!$J$504*Data!J116/Data!J115</f>
        <v>687.9103370167328</v>
      </c>
      <c r="F113" s="6">
        <f>Data!$L$504*Data!L116/Data!L115</f>
        <v>465.68185626219156</v>
      </c>
      <c r="G113" s="6">
        <f>Data!$N$504*Data!N116/Data!N115</f>
        <v>295.05945268189862</v>
      </c>
      <c r="H113" s="6">
        <f>Data!$P$504*Data!P116/Data!P115</f>
        <v>567.83223911480786</v>
      </c>
      <c r="I113" s="6">
        <f>Data!$R$504*Data!R116/Data!R115</f>
        <v>740.08755681298783</v>
      </c>
      <c r="J113" s="6">
        <f>Data!$T$504*Data!T116/Data!T115</f>
        <v>1386.7789094616157</v>
      </c>
      <c r="K113" s="6">
        <f>Data!$V$504*Data!V116/Data!V115</f>
        <v>935.63610901095979</v>
      </c>
      <c r="L113" s="6">
        <f>Data!$X$504*Data!X116/Data!X115</f>
        <v>1603.0220797462837</v>
      </c>
      <c r="M113" s="6">
        <f>Data!$Z$504*Data!Z116/Data!Z115</f>
        <v>1100.5509336964165</v>
      </c>
      <c r="N113" s="6">
        <f>Data!$AB$504*Data!AB116/Data!AB115</f>
        <v>15180.867229408794</v>
      </c>
      <c r="O113" s="6">
        <f>Data!$AD$504*Data!AD116/Data!AD115</f>
        <v>22117.582074861515</v>
      </c>
      <c r="P113" s="6">
        <f>Data!$AF$504*Data!AF116/Data!AF115</f>
        <v>14650.598391963789</v>
      </c>
      <c r="Q113" s="6">
        <f>Data!$AH$504*Data!AH116/Data!AH115</f>
        <v>17329.947841752135</v>
      </c>
      <c r="R113" s="6">
        <f>Data!$AJ$504*Data!AJ116/Data!AJ115</f>
        <v>18776.310151466365</v>
      </c>
      <c r="S113" s="6">
        <f>Data!$AL$504*Data!AL116/Data!AL115</f>
        <v>26779.425050330665</v>
      </c>
      <c r="T113" s="6">
        <f>Data!$AN$504*Data!AN116/Data!AN115</f>
        <v>16430.104424849451</v>
      </c>
      <c r="U113" s="6">
        <f>Data!$AP$504*Data!AP116/Data!AP115</f>
        <v>2385.7164878415865</v>
      </c>
      <c r="V113" s="6">
        <f>Data!$AQ$504*Data!AQ116/Data!AQ115</f>
        <v>0.5077249348918893</v>
      </c>
      <c r="W113" s="6">
        <f>Data!$AR$504*Data!AR116/Data!AR115</f>
        <v>0.52046764346764385</v>
      </c>
      <c r="X113" s="6">
        <f>Data!$AS$504*Data!AS116/Data!AS115</f>
        <v>0.36608283721251494</v>
      </c>
      <c r="Y113" s="6">
        <f>Data!$AT$504*Data!AT116/Data!AT115</f>
        <v>0.56769066314332517</v>
      </c>
      <c r="Z113" s="6">
        <f>Data!$AU$504*Data!AU116/Data!AU115</f>
        <v>0.63787574159525262</v>
      </c>
      <c r="AA113" s="6">
        <f>Data!$AV$504*Data!AV116/Data!AV115</f>
        <v>0.50737311819773279</v>
      </c>
      <c r="AB113" s="6">
        <f>Data!$AW$504*Data!AW116/Data!AW115</f>
        <v>0.77552685730917548</v>
      </c>
      <c r="AC113" s="6">
        <f>Data!$AX$504*Data!AX116/Data!AX115</f>
        <v>0.67560190245589735</v>
      </c>
      <c r="AE113" s="42">
        <f>$AJ$3*B113+$AJ$4*Simulace!C113+$AJ$5*Simulace!D113+$AJ$6*Simulace!E113+$AJ$7*Simulace!F113+$AJ$8*Simulace!G113+$AJ$9*Simulace!H113+$AJ$10*Simulace!I113+$AJ$11*Simulace!J113+$AJ$12*Simulace!K113+$AJ$13*Simulace!L113+$AJ$14*Simulace!M113+$AJ$15*Simulace!N113+$AJ$16*Simulace!O113+$AJ$17*Simulace!P113+$AJ$18*Simulace!Q113+$AJ$19*Simulace!R113+$AJ$20*Simulace!S113+$AJ$21*Simulace!T113+$AJ$22*Simulace!U113+$AJ$23*Simulace!V113+$AJ$24*Simulace!W113+$AJ$25*Simulace!X113+$AJ$26*Simulace!Y113+$AJ$27*Simulace!Z113+$AJ$28*Simulace!AA113+$AJ$29*Simulace!AB113+$AJ$30*Simulace!AC113</f>
        <v>47932480536.650421</v>
      </c>
      <c r="AF113" s="42">
        <f>AE113-$AN$12</f>
        <v>-170717731.43132782</v>
      </c>
      <c r="AG113" s="42">
        <f t="shared" si="2"/>
        <v>-539856868.29991317</v>
      </c>
      <c r="AM113" s="25" t="s">
        <v>137</v>
      </c>
      <c r="AN113" s="41">
        <f t="shared" si="3"/>
        <v>52814273485.118439</v>
      </c>
      <c r="AO113" s="42">
        <f>$AJ$3*Data!D605</f>
        <v>2317260000</v>
      </c>
      <c r="AP113" s="42">
        <f>$AJ$4*Data!F605</f>
        <v>6339637149.999999</v>
      </c>
      <c r="AQ113" s="42">
        <f>$AJ$5*Data!H605</f>
        <v>1711682719.9999998</v>
      </c>
      <c r="AR113" s="42">
        <f>$AJ$6*Data!J605</f>
        <v>2846367699.9999995</v>
      </c>
      <c r="AS113" s="42">
        <f>$AJ$7*Data!L605</f>
        <v>744941158.49999988</v>
      </c>
      <c r="AT113" s="42">
        <f>$AJ$8*Data!N605</f>
        <v>636763737.49999988</v>
      </c>
      <c r="AU113" s="42">
        <f>$AJ$9*Data!P605</f>
        <v>3075160927.5</v>
      </c>
      <c r="AV113" s="42">
        <f>$AJ$10*Data!R605</f>
        <v>5008055820.000001</v>
      </c>
      <c r="AW113" s="42">
        <f>$AJ$11*Data!T605</f>
        <v>1851242978</v>
      </c>
      <c r="AX113" s="42">
        <f>$AJ$12*Data!V605</f>
        <v>2343575375</v>
      </c>
      <c r="AY113" s="42">
        <f>$AJ$13*Data!X605</f>
        <v>1975395312.5</v>
      </c>
      <c r="AZ113" s="42">
        <f>$AJ$14*Data!Z605</f>
        <v>5230510550</v>
      </c>
      <c r="BA113" s="42">
        <f>$AJ$15*Data!AB605</f>
        <v>1280111877.05375</v>
      </c>
      <c r="BB113" s="42">
        <f>$AJ$16*Data!AD605</f>
        <v>2334941987.89469</v>
      </c>
      <c r="BC113" s="42">
        <f>$AJ$17*Data!AF605</f>
        <v>999111708.91999996</v>
      </c>
      <c r="BD113" s="42">
        <f>$AJ$18*Data!AH605</f>
        <v>2675083564.9999995</v>
      </c>
      <c r="BE113" s="42">
        <f>$AJ$19*Data!AJ605</f>
        <v>2061395874.9999998</v>
      </c>
      <c r="BF113" s="42">
        <f>$AJ$20*Data!AL605</f>
        <v>3429544799.9999995</v>
      </c>
      <c r="BG113" s="42">
        <f>$AJ$21*Data!AN605</f>
        <v>4168026596.249999</v>
      </c>
      <c r="BH113" s="42">
        <f>$AJ$22*Data!AP605</f>
        <v>1808903952.0000002</v>
      </c>
      <c r="BI113" s="42">
        <v>0</v>
      </c>
      <c r="BJ113" s="42">
        <v>0</v>
      </c>
      <c r="BK113" s="42">
        <v>0</v>
      </c>
      <c r="BL113" s="42">
        <v>0</v>
      </c>
      <c r="BM113" s="42">
        <f>$AJ$27*Data!AU605</f>
        <v>-2708640.0000000182</v>
      </c>
      <c r="BN113" s="42">
        <f>$AJ$28*Data!AV605</f>
        <v>-4209736.9999999693</v>
      </c>
      <c r="BO113" s="42">
        <f>$AJ$29*Data!AW605</f>
        <v>-15639833.000000123</v>
      </c>
      <c r="BP113" s="42">
        <f>$AJ$30*Data!AX605</f>
        <v>-882095.9999999936</v>
      </c>
    </row>
    <row r="114" spans="1:68">
      <c r="A114" s="6">
        <v>113</v>
      </c>
      <c r="B114" s="6">
        <f>Data!$D$504*Data!D117/Data!D116</f>
        <v>602.05702060842486</v>
      </c>
      <c r="C114" s="6">
        <f>Data!$F$504*Data!F117/Data!F116</f>
        <v>834.4103472626432</v>
      </c>
      <c r="D114" s="6">
        <f>Data!$H$504*Data!H117/Data!H116</f>
        <v>770.32413815314953</v>
      </c>
      <c r="E114" s="6">
        <f>Data!$J$504*Data!J117/Data!J116</f>
        <v>682.66189976205976</v>
      </c>
      <c r="F114" s="6">
        <f>Data!$L$504*Data!L117/Data!L116</f>
        <v>459.93824664148309</v>
      </c>
      <c r="G114" s="6">
        <f>Data!$N$504*Data!N117/Data!N116</f>
        <v>298.18827306661677</v>
      </c>
      <c r="H114" s="6">
        <f>Data!$P$504*Data!P117/Data!P116</f>
        <v>555.2189633994434</v>
      </c>
      <c r="I114" s="6">
        <f>Data!$R$504*Data!R117/Data!R116</f>
        <v>720.94093970665438</v>
      </c>
      <c r="J114" s="6">
        <f>Data!$T$504*Data!T117/Data!T116</f>
        <v>1373.1598850338905</v>
      </c>
      <c r="K114" s="6">
        <f>Data!$V$504*Data!V117/Data!V116</f>
        <v>914.65734044596968</v>
      </c>
      <c r="L114" s="6">
        <f>Data!$X$504*Data!X117/Data!X116</f>
        <v>1580.0631539831306</v>
      </c>
      <c r="M114" s="6">
        <f>Data!$Z$504*Data!Z117/Data!Z116</f>
        <v>1068.0723099478116</v>
      </c>
      <c r="N114" s="6">
        <f>Data!$AB$504*Data!AB117/Data!AB116</f>
        <v>15223.032506374842</v>
      </c>
      <c r="O114" s="6">
        <f>Data!$AD$504*Data!AD117/Data!AD116</f>
        <v>22146.181169418316</v>
      </c>
      <c r="P114" s="6">
        <f>Data!$AF$504*Data!AF117/Data!AF116</f>
        <v>14524.239333573812</v>
      </c>
      <c r="Q114" s="6">
        <f>Data!$AH$504*Data!AH117/Data!AH116</f>
        <v>17324.02023994262</v>
      </c>
      <c r="R114" s="6">
        <f>Data!$AJ$504*Data!AJ117/Data!AJ116</f>
        <v>18702.460206987042</v>
      </c>
      <c r="S114" s="6">
        <f>Data!$AL$504*Data!AL117/Data!AL116</f>
        <v>26643.907903677988</v>
      </c>
      <c r="T114" s="6">
        <f>Data!$AN$504*Data!AN117/Data!AN116</f>
        <v>16499.775574226387</v>
      </c>
      <c r="U114" s="6">
        <f>Data!$AP$504*Data!AP117/Data!AP116</f>
        <v>2352.382942023904</v>
      </c>
      <c r="V114" s="6">
        <f>Data!$AQ$504*Data!AQ117/Data!AQ116</f>
        <v>0.52497176426937153</v>
      </c>
      <c r="W114" s="6">
        <f>Data!$AR$504*Data!AR117/Data!AR116</f>
        <v>0.53829286159601186</v>
      </c>
      <c r="X114" s="6">
        <f>Data!$AS$504*Data!AS117/Data!AS116</f>
        <v>0.34742217350870219</v>
      </c>
      <c r="Y114" s="6">
        <f>Data!$AT$504*Data!AT117/Data!AT116</f>
        <v>0.58774565385110178</v>
      </c>
      <c r="Z114" s="6">
        <f>Data!$AU$504*Data!AU117/Data!AU116</f>
        <v>0.66151972353337896</v>
      </c>
      <c r="AA114" s="6">
        <f>Data!$AV$504*Data!AV117/Data!AV116</f>
        <v>0.47901089397695845</v>
      </c>
      <c r="AB114" s="6">
        <f>Data!$AW$504*Data!AW117/Data!AW116</f>
        <v>0.80736265015295328</v>
      </c>
      <c r="AC114" s="6">
        <f>Data!$AX$504*Data!AX117/Data!AX116</f>
        <v>0.63299616113353607</v>
      </c>
      <c r="AE114" s="42">
        <f>$AJ$3*B114+$AJ$4*Simulace!C114+$AJ$5*Simulace!D114+$AJ$6*Simulace!E114+$AJ$7*Simulace!F114+$AJ$8*Simulace!G114+$AJ$9*Simulace!H114+$AJ$10*Simulace!I114+$AJ$11*Simulace!J114+$AJ$12*Simulace!K114+$AJ$13*Simulace!L114+$AJ$14*Simulace!M114+$AJ$15*Simulace!N114+$AJ$16*Simulace!O114+$AJ$17*Simulace!P114+$AJ$18*Simulace!Q114+$AJ$19*Simulace!R114+$AJ$20*Simulace!S114+$AJ$21*Simulace!T114+$AJ$22*Simulace!U114+$AJ$23*Simulace!V114+$AJ$24*Simulace!W114+$AJ$25*Simulace!X114+$AJ$26*Simulace!Y114+$AJ$27*Simulace!Z114+$AJ$28*Simulace!AA114+$AJ$29*Simulace!AB114+$AJ$30*Simulace!AC114</f>
        <v>47432440594.372704</v>
      </c>
      <c r="AF114" s="42">
        <f>AE114-$AN$12</f>
        <v>-670757673.70904541</v>
      </c>
      <c r="AG114" s="42">
        <f t="shared" si="2"/>
        <v>-2121122006.9566255</v>
      </c>
      <c r="AM114" s="25" t="s">
        <v>138</v>
      </c>
      <c r="AN114" s="41">
        <f t="shared" si="3"/>
        <v>53106101696.426598</v>
      </c>
      <c r="AO114" s="42">
        <f>$AJ$3*Data!D606</f>
        <v>2279229360</v>
      </c>
      <c r="AP114" s="42">
        <f>$AJ$4*Data!F606</f>
        <v>6551356559.999999</v>
      </c>
      <c r="AQ114" s="42">
        <f>$AJ$5*Data!H606</f>
        <v>1707708600.0000002</v>
      </c>
      <c r="AR114" s="42">
        <f>$AJ$6*Data!J606</f>
        <v>2823792312</v>
      </c>
      <c r="AS114" s="42">
        <f>$AJ$7*Data!L606</f>
        <v>760282530</v>
      </c>
      <c r="AT114" s="42">
        <f>$AJ$8*Data!N606</f>
        <v>641580600.00000012</v>
      </c>
      <c r="AU114" s="42">
        <f>$AJ$9*Data!P606</f>
        <v>3078407295</v>
      </c>
      <c r="AV114" s="42">
        <f>$AJ$10*Data!R606</f>
        <v>5096669599.999999</v>
      </c>
      <c r="AW114" s="42">
        <f>$AJ$11*Data!T606</f>
        <v>1811203368</v>
      </c>
      <c r="AX114" s="42">
        <f>$AJ$12*Data!V606</f>
        <v>2290403449.9999995</v>
      </c>
      <c r="AY114" s="42">
        <f>$AJ$13*Data!X606</f>
        <v>1974555399.9999998</v>
      </c>
      <c r="AZ114" s="42">
        <f>$AJ$14*Data!Z606</f>
        <v>5409150400</v>
      </c>
      <c r="BA114" s="42">
        <f>$AJ$15*Data!AB606</f>
        <v>1277176725.87152</v>
      </c>
      <c r="BB114" s="42">
        <f>$AJ$16*Data!AD606</f>
        <v>2333853707.5150795</v>
      </c>
      <c r="BC114" s="42">
        <f>$AJ$17*Data!AF606</f>
        <v>1000560289.0399998</v>
      </c>
      <c r="BD114" s="42">
        <f>$AJ$18*Data!AH606</f>
        <v>2637334140.0000005</v>
      </c>
      <c r="BE114" s="42">
        <f>$AJ$19*Data!AJ606</f>
        <v>2027166240</v>
      </c>
      <c r="BF114" s="42">
        <f>$AJ$20*Data!AL606</f>
        <v>3409705800</v>
      </c>
      <c r="BG114" s="42">
        <f>$AJ$21*Data!AN606</f>
        <v>4195308870.0000005</v>
      </c>
      <c r="BH114" s="42">
        <f>$AJ$22*Data!AP606</f>
        <v>1837710360</v>
      </c>
      <c r="BI114" s="42">
        <v>0</v>
      </c>
      <c r="BJ114" s="42">
        <v>0</v>
      </c>
      <c r="BK114" s="42">
        <v>0</v>
      </c>
      <c r="BL114" s="42">
        <v>0</v>
      </c>
      <c r="BM114" s="42">
        <f>$AJ$27*Data!AU606</f>
        <v>-5945939.999999986</v>
      </c>
      <c r="BN114" s="42">
        <f>$AJ$28*Data!AV606</f>
        <v>-3196907.0000000228</v>
      </c>
      <c r="BO114" s="42">
        <f>$AJ$29*Data!AW606</f>
        <v>-27136608.000000007</v>
      </c>
      <c r="BP114" s="42">
        <f>$AJ$30*Data!AX606</f>
        <v>-774455.9999999993</v>
      </c>
    </row>
    <row r="115" spans="1:68">
      <c r="A115" s="6">
        <v>114</v>
      </c>
      <c r="B115" s="6">
        <f>Data!$D$504*Data!D118/Data!D117</f>
        <v>598.30871615544993</v>
      </c>
      <c r="C115" s="6">
        <f>Data!$F$504*Data!F118/Data!F117</f>
        <v>833.55164230476066</v>
      </c>
      <c r="D115" s="6">
        <f>Data!$H$504*Data!H118/Data!H117</f>
        <v>772.02325182324307</v>
      </c>
      <c r="E115" s="6">
        <f>Data!$J$504*Data!J118/Data!J117</f>
        <v>690.21915225707926</v>
      </c>
      <c r="F115" s="6">
        <f>Data!$L$504*Data!L118/Data!L117</f>
        <v>458.31501947044984</v>
      </c>
      <c r="G115" s="6">
        <f>Data!$N$504*Data!N118/Data!N117</f>
        <v>296.24469404060557</v>
      </c>
      <c r="H115" s="6">
        <f>Data!$P$504*Data!P118/Data!P117</f>
        <v>568.42333765787271</v>
      </c>
      <c r="I115" s="6">
        <f>Data!$R$504*Data!R118/Data!R117</f>
        <v>727.45195722666324</v>
      </c>
      <c r="J115" s="6">
        <f>Data!$T$504*Data!T118/Data!T117</f>
        <v>1387.0898181134523</v>
      </c>
      <c r="K115" s="6">
        <f>Data!$V$504*Data!V118/Data!V117</f>
        <v>920.1582235857046</v>
      </c>
      <c r="L115" s="6">
        <f>Data!$X$504*Data!X118/Data!X117</f>
        <v>1589.2038347030714</v>
      </c>
      <c r="M115" s="6">
        <f>Data!$Z$504*Data!Z118/Data!Z117</f>
        <v>1068.0298268139836</v>
      </c>
      <c r="N115" s="6">
        <f>Data!$AB$504*Data!AB118/Data!AB117</f>
        <v>15087.792786054573</v>
      </c>
      <c r="O115" s="6">
        <f>Data!$AD$504*Data!AD118/Data!AD117</f>
        <v>22014.925936972508</v>
      </c>
      <c r="P115" s="6">
        <f>Data!$AF$504*Data!AF118/Data!AF117</f>
        <v>14634.861982453243</v>
      </c>
      <c r="Q115" s="6">
        <f>Data!$AH$504*Data!AH118/Data!AH117</f>
        <v>17435.235494377925</v>
      </c>
      <c r="R115" s="6">
        <f>Data!$AJ$504*Data!AJ118/Data!AJ117</f>
        <v>18850.053909285805</v>
      </c>
      <c r="S115" s="6">
        <f>Data!$AL$504*Data!AL118/Data!AL117</f>
        <v>26901.806175628884</v>
      </c>
      <c r="T115" s="6">
        <f>Data!$AN$504*Data!AN118/Data!AN117</f>
        <v>16319.794456857646</v>
      </c>
      <c r="U115" s="6">
        <f>Data!$AP$504*Data!AP118/Data!AP117</f>
        <v>2398.8805043034008</v>
      </c>
      <c r="V115" s="6">
        <f>Data!$AQ$504*Data!AQ118/Data!AQ117</f>
        <v>0.55717870053736995</v>
      </c>
      <c r="W115" s="6">
        <f>Data!$AR$504*Data!AR118/Data!AR117</f>
        <v>0.57157925515543218</v>
      </c>
      <c r="X115" s="6">
        <f>Data!$AS$504*Data!AS118/Data!AS117</f>
        <v>0.35411484448633324</v>
      </c>
      <c r="Y115" s="6">
        <f>Data!$AT$504*Data!AT118/Data!AT117</f>
        <v>0.62519312139095118</v>
      </c>
      <c r="Z115" s="6">
        <f>Data!$AU$504*Data!AU118/Data!AU117</f>
        <v>0.70566345194545821</v>
      </c>
      <c r="AA115" s="6">
        <f>Data!$AV$504*Data!AV118/Data!AV117</f>
        <v>0.48915745893147816</v>
      </c>
      <c r="AB115" s="6">
        <f>Data!$AW$504*Data!AW118/Data!AW117</f>
        <v>0.86678436213991616</v>
      </c>
      <c r="AC115" s="6">
        <f>Data!$AX$504*Data!AX118/Data!AX117</f>
        <v>0.64818212580617962</v>
      </c>
      <c r="AE115" s="42">
        <f>$AJ$3*B115+$AJ$4*Simulace!C115+$AJ$5*Simulace!D115+$AJ$6*Simulace!E115+$AJ$7*Simulace!F115+$AJ$8*Simulace!G115+$AJ$9*Simulace!H115+$AJ$10*Simulace!I115+$AJ$11*Simulace!J115+$AJ$12*Simulace!K115+$AJ$13*Simulace!L115+$AJ$14*Simulace!M115+$AJ$15*Simulace!N115+$AJ$16*Simulace!O115+$AJ$17*Simulace!P115+$AJ$18*Simulace!Q115+$AJ$19*Simulace!R115+$AJ$20*Simulace!S115+$AJ$21*Simulace!T115+$AJ$22*Simulace!U115+$AJ$23*Simulace!V115+$AJ$24*Simulace!W115+$AJ$25*Simulace!X115+$AJ$26*Simulace!Y115+$AJ$27*Simulace!Z115+$AJ$28*Simulace!AA115+$AJ$29*Simulace!AB115+$AJ$30*Simulace!AC115</f>
        <v>47587038474.714012</v>
      </c>
      <c r="AF115" s="42">
        <f>AE115-$AN$12</f>
        <v>-516159793.36773682</v>
      </c>
      <c r="AG115" s="42">
        <f t="shared" si="2"/>
        <v>-1632240583.6439211</v>
      </c>
      <c r="AM115" s="25" t="s">
        <v>139</v>
      </c>
      <c r="AN115" s="41">
        <f t="shared" si="3"/>
        <v>53601478090.047058</v>
      </c>
      <c r="AO115" s="42">
        <f>$AJ$3*Data!D607</f>
        <v>2360708600</v>
      </c>
      <c r="AP115" s="42">
        <f>$AJ$4*Data!F607</f>
        <v>6470076270</v>
      </c>
      <c r="AQ115" s="42">
        <f>$AJ$5*Data!H607</f>
        <v>1798814700.0000002</v>
      </c>
      <c r="AR115" s="42">
        <f>$AJ$6*Data!J607</f>
        <v>2838205282</v>
      </c>
      <c r="AS115" s="42">
        <f>$AJ$7*Data!L607</f>
        <v>782163850.99999988</v>
      </c>
      <c r="AT115" s="42">
        <f>$AJ$8*Data!N607</f>
        <v>653343075</v>
      </c>
      <c r="AU115" s="42">
        <f>$AJ$9*Data!P607</f>
        <v>3232742040.0000005</v>
      </c>
      <c r="AV115" s="42">
        <f>$AJ$10*Data!R607</f>
        <v>5257675720</v>
      </c>
      <c r="AW115" s="42">
        <f>$AJ$11*Data!T607</f>
        <v>1888621592</v>
      </c>
      <c r="AX115" s="42">
        <f>$AJ$12*Data!V607</f>
        <v>2404408600</v>
      </c>
      <c r="AY115" s="42">
        <f>$AJ$13*Data!X607</f>
        <v>2001450000</v>
      </c>
      <c r="AZ115" s="42">
        <f>$AJ$14*Data!Z607</f>
        <v>5411920800</v>
      </c>
      <c r="BA115" s="42">
        <f>$AJ$15*Data!AB607</f>
        <v>1265400528.0719001</v>
      </c>
      <c r="BB115" s="42">
        <f>$AJ$16*Data!AD607</f>
        <v>2297153004.2951603</v>
      </c>
      <c r="BC115" s="42">
        <f>$AJ$17*Data!AF607</f>
        <v>991200232.88000011</v>
      </c>
      <c r="BD115" s="42">
        <f>$AJ$18*Data!AH607</f>
        <v>2612052415</v>
      </c>
      <c r="BE115" s="42">
        <f>$AJ$19*Data!AJ607</f>
        <v>2015087285</v>
      </c>
      <c r="BF115" s="42">
        <f>$AJ$20*Data!AL607</f>
        <v>3393990000</v>
      </c>
      <c r="BG115" s="42">
        <f>$AJ$21*Data!AN607</f>
        <v>4133879819.9999995</v>
      </c>
      <c r="BH115" s="42">
        <f>$AJ$22*Data!AP607</f>
        <v>1846745920.8</v>
      </c>
      <c r="BI115" s="42">
        <v>0</v>
      </c>
      <c r="BJ115" s="42">
        <v>0</v>
      </c>
      <c r="BK115" s="42">
        <v>0</v>
      </c>
      <c r="BL115" s="42">
        <v>0</v>
      </c>
      <c r="BM115" s="42">
        <f>$AJ$27*Data!AU607</f>
        <v>-8114039.9999999981</v>
      </c>
      <c r="BN115" s="42">
        <f>$AJ$28*Data!AV607</f>
        <v>-9741346.9999999944</v>
      </c>
      <c r="BO115" s="42">
        <f>$AJ$29*Data!AW607</f>
        <v>-34836283.000000052</v>
      </c>
      <c r="BP115" s="42">
        <f>$AJ$30*Data!AX607</f>
        <v>-1469975.9999999963</v>
      </c>
    </row>
    <row r="116" spans="1:68">
      <c r="A116" s="6">
        <v>115</v>
      </c>
      <c r="B116" s="6">
        <f>Data!$D$504*Data!D119/Data!D118</f>
        <v>613.98845330693939</v>
      </c>
      <c r="C116" s="6">
        <f>Data!$F$504*Data!F119/Data!F118</f>
        <v>848.10405346859341</v>
      </c>
      <c r="D116" s="6">
        <f>Data!$H$504*Data!H119/Data!H118</f>
        <v>794.25587560315944</v>
      </c>
      <c r="E116" s="6">
        <f>Data!$J$504*Data!J119/Data!J118</f>
        <v>694.71265902589971</v>
      </c>
      <c r="F116" s="6">
        <f>Data!$L$504*Data!L119/Data!L118</f>
        <v>461.86357891150016</v>
      </c>
      <c r="G116" s="6">
        <f>Data!$N$504*Data!N119/Data!N118</f>
        <v>304.9977360326626</v>
      </c>
      <c r="H116" s="6">
        <f>Data!$P$504*Data!P119/Data!P118</f>
        <v>571.53300503511389</v>
      </c>
      <c r="I116" s="6">
        <f>Data!$R$504*Data!R119/Data!R118</f>
        <v>735.55340724773282</v>
      </c>
      <c r="J116" s="6">
        <f>Data!$T$504*Data!T119/Data!T118</f>
        <v>1404.3752416034145</v>
      </c>
      <c r="K116" s="6">
        <f>Data!$V$504*Data!V119/Data!V118</f>
        <v>952.9418745195544</v>
      </c>
      <c r="L116" s="6">
        <f>Data!$X$504*Data!X119/Data!X118</f>
        <v>1611.5635794465329</v>
      </c>
      <c r="M116" s="6">
        <f>Data!$Z$504*Data!Z119/Data!Z118</f>
        <v>1117.5359840894835</v>
      </c>
      <c r="N116" s="6">
        <f>Data!$AB$504*Data!AB119/Data!AB118</f>
        <v>15159.54210743431</v>
      </c>
      <c r="O116" s="6">
        <f>Data!$AD$504*Data!AD119/Data!AD118</f>
        <v>22100.950340093881</v>
      </c>
      <c r="P116" s="6">
        <f>Data!$AF$504*Data!AF119/Data!AF118</f>
        <v>14618.901442405075</v>
      </c>
      <c r="Q116" s="6">
        <f>Data!$AH$504*Data!AH119/Data!AH118</f>
        <v>17246.455490187545</v>
      </c>
      <c r="R116" s="6">
        <f>Data!$AJ$504*Data!AJ119/Data!AJ118</f>
        <v>18772.581003833817</v>
      </c>
      <c r="S116" s="6">
        <f>Data!$AL$504*Data!AL119/Data!AL118</f>
        <v>27042.962865691625</v>
      </c>
      <c r="T116" s="6">
        <f>Data!$AN$504*Data!AN119/Data!AN118</f>
        <v>16307.997645911957</v>
      </c>
      <c r="U116" s="6">
        <f>Data!$AP$504*Data!AP119/Data!AP118</f>
        <v>2342.5435808129159</v>
      </c>
      <c r="V116" s="6">
        <f>Data!$AQ$504*Data!AQ119/Data!AQ118</f>
        <v>0.5527125958752348</v>
      </c>
      <c r="W116" s="6">
        <f>Data!$AR$504*Data!AR119/Data!AR118</f>
        <v>0.56694347452776384</v>
      </c>
      <c r="X116" s="6">
        <f>Data!$AS$504*Data!AS119/Data!AS118</f>
        <v>0.36129198072160157</v>
      </c>
      <c r="Y116" s="6">
        <f>Data!$AT$504*Data!AT119/Data!AT118</f>
        <v>0.61989136245878729</v>
      </c>
      <c r="Z116" s="6">
        <f>Data!$AU$504*Data!AU119/Data!AU118</f>
        <v>0.69925046125461332</v>
      </c>
      <c r="AA116" s="6">
        <f>Data!$AV$504*Data!AV119/Data!AV118</f>
        <v>0.50004065740128045</v>
      </c>
      <c r="AB116" s="6">
        <f>Data!$AW$504*Data!AW119/Data!AW118</f>
        <v>0.8576558754129332</v>
      </c>
      <c r="AC116" s="6">
        <f>Data!$AX$504*Data!AX119/Data!AX118</f>
        <v>0.66447524950099801</v>
      </c>
      <c r="AE116" s="42">
        <f>$AJ$3*B116+$AJ$4*Simulace!C116+$AJ$5*Simulace!D116+$AJ$6*Simulace!E116+$AJ$7*Simulace!F116+$AJ$8*Simulace!G116+$AJ$9*Simulace!H116+$AJ$10*Simulace!I116+$AJ$11*Simulace!J116+$AJ$12*Simulace!K116+$AJ$13*Simulace!L116+$AJ$14*Simulace!M116+$AJ$15*Simulace!N116+$AJ$16*Simulace!O116+$AJ$17*Simulace!P116+$AJ$18*Simulace!Q116+$AJ$19*Simulace!R116+$AJ$20*Simulace!S116+$AJ$21*Simulace!T116+$AJ$22*Simulace!U116+$AJ$23*Simulace!V116+$AJ$24*Simulace!W116+$AJ$25*Simulace!X116+$AJ$26*Simulace!Y116+$AJ$27*Simulace!Z116+$AJ$28*Simulace!AA116+$AJ$29*Simulace!AB116+$AJ$30*Simulace!AC116</f>
        <v>48242288263.784378</v>
      </c>
      <c r="AF116" s="42">
        <f>AE116-$AN$12</f>
        <v>139089995.70262909</v>
      </c>
      <c r="AG116" s="42">
        <f t="shared" si="2"/>
        <v>439841186.16333985</v>
      </c>
      <c r="AM116" s="25" t="s">
        <v>140</v>
      </c>
      <c r="AN116" s="41">
        <f t="shared" si="3"/>
        <v>53583042734.518501</v>
      </c>
      <c r="AO116" s="42">
        <f>$AJ$3*Data!D608</f>
        <v>2338939960</v>
      </c>
      <c r="AP116" s="42">
        <f>$AJ$4*Data!F608</f>
        <v>6510748790</v>
      </c>
      <c r="AQ116" s="42">
        <f>$AJ$5*Data!H608</f>
        <v>1842982800.0000002</v>
      </c>
      <c r="AR116" s="42">
        <f>$AJ$6*Data!J608</f>
        <v>2798636808.0000005</v>
      </c>
      <c r="AS116" s="42">
        <f>$AJ$7*Data!L608</f>
        <v>758188889.50000012</v>
      </c>
      <c r="AT116" s="42">
        <f>$AJ$8*Data!N608</f>
        <v>646167750</v>
      </c>
      <c r="AU116" s="42">
        <f>$AJ$9*Data!P608</f>
        <v>3313160550</v>
      </c>
      <c r="AV116" s="42">
        <f>$AJ$10*Data!R608</f>
        <v>5174167600</v>
      </c>
      <c r="AW116" s="42">
        <f>$AJ$11*Data!T608</f>
        <v>1898248624.9999998</v>
      </c>
      <c r="AX116" s="42">
        <f>$AJ$12*Data!V608</f>
        <v>2491702500</v>
      </c>
      <c r="AY116" s="42">
        <f>$AJ$13*Data!X608</f>
        <v>2039913968.7499995</v>
      </c>
      <c r="AZ116" s="42">
        <f>$AJ$14*Data!Z608</f>
        <v>5366537750</v>
      </c>
      <c r="BA116" s="42">
        <f>$AJ$15*Data!AB608</f>
        <v>1264517899.5618751</v>
      </c>
      <c r="BB116" s="42">
        <f>$AJ$16*Data!AD608</f>
        <v>2305545542.8066244</v>
      </c>
      <c r="BC116" s="42">
        <f>$AJ$17*Data!AF608</f>
        <v>995155970.89999986</v>
      </c>
      <c r="BD116" s="42">
        <f>$AJ$18*Data!AH608</f>
        <v>2525635616</v>
      </c>
      <c r="BE116" s="42">
        <f>$AJ$19*Data!AJ608</f>
        <v>2005742155.0000002</v>
      </c>
      <c r="BF116" s="42">
        <f>$AJ$20*Data!AL608</f>
        <v>3360072300.0000005</v>
      </c>
      <c r="BG116" s="42">
        <f>$AJ$21*Data!AN608</f>
        <v>4136597370.0000005</v>
      </c>
      <c r="BH116" s="42">
        <f>$AJ$22*Data!AP608</f>
        <v>1868294609.9999998</v>
      </c>
      <c r="BI116" s="42">
        <v>0</v>
      </c>
      <c r="BJ116" s="42">
        <v>0</v>
      </c>
      <c r="BK116" s="42">
        <v>0</v>
      </c>
      <c r="BL116" s="42">
        <v>0</v>
      </c>
      <c r="BM116" s="42">
        <f>$AJ$27*Data!AU608</f>
        <v>-9610919.9999999702</v>
      </c>
      <c r="BN116" s="42">
        <f>$AJ$28*Data!AV608</f>
        <v>-6975542.0000000736</v>
      </c>
      <c r="BO116" s="42">
        <f>$AJ$29*Data!AW608</f>
        <v>-40152222.999999955</v>
      </c>
      <c r="BP116" s="42">
        <f>$AJ$30*Data!AX608</f>
        <v>-1176036.0000000047</v>
      </c>
    </row>
    <row r="117" spans="1:68">
      <c r="A117" s="6">
        <v>116</v>
      </c>
      <c r="B117" s="6">
        <f>Data!$D$504*Data!D120/Data!D119</f>
        <v>611.38857992741578</v>
      </c>
      <c r="C117" s="6">
        <f>Data!$F$504*Data!F120/Data!F119</f>
        <v>839.55477137019113</v>
      </c>
      <c r="D117" s="6">
        <f>Data!$H$504*Data!H120/Data!H119</f>
        <v>775.33352685513842</v>
      </c>
      <c r="E117" s="6">
        <f>Data!$J$504*Data!J120/Data!J119</f>
        <v>700.3972369696254</v>
      </c>
      <c r="F117" s="6">
        <f>Data!$L$504*Data!L120/Data!L119</f>
        <v>473.95474892349409</v>
      </c>
      <c r="G117" s="6">
        <f>Data!$N$504*Data!N120/Data!N119</f>
        <v>300.42579189700996</v>
      </c>
      <c r="H117" s="6">
        <f>Data!$P$504*Data!P120/Data!P119</f>
        <v>580.71527984796683</v>
      </c>
      <c r="I117" s="6">
        <f>Data!$R$504*Data!R120/Data!R119</f>
        <v>756.66085097674238</v>
      </c>
      <c r="J117" s="6">
        <f>Data!$T$504*Data!T120/Data!T119</f>
        <v>1435.7208870743291</v>
      </c>
      <c r="K117" s="6">
        <f>Data!$V$504*Data!V120/Data!V119</f>
        <v>977.0090976244212</v>
      </c>
      <c r="L117" s="6">
        <f>Data!$X$504*Data!X120/Data!X119</f>
        <v>1623.6404913371971</v>
      </c>
      <c r="M117" s="6">
        <f>Data!$Z$504*Data!Z120/Data!Z119</f>
        <v>1130.3097453104112</v>
      </c>
      <c r="N117" s="6">
        <f>Data!$AB$504*Data!AB120/Data!AB119</f>
        <v>15218.506461358103</v>
      </c>
      <c r="O117" s="6">
        <f>Data!$AD$504*Data!AD120/Data!AD119</f>
        <v>22124.122316627534</v>
      </c>
      <c r="P117" s="6">
        <f>Data!$AF$504*Data!AF120/Data!AF119</f>
        <v>14555.536199745271</v>
      </c>
      <c r="Q117" s="6">
        <f>Data!$AH$504*Data!AH120/Data!AH119</f>
        <v>17421.87207339198</v>
      </c>
      <c r="R117" s="6">
        <f>Data!$AJ$504*Data!AJ120/Data!AJ119</f>
        <v>18487.050510856145</v>
      </c>
      <c r="S117" s="6">
        <f>Data!$AL$504*Data!AL120/Data!AL119</f>
        <v>26800.917661533225</v>
      </c>
      <c r="T117" s="6">
        <f>Data!$AN$504*Data!AN120/Data!AN119</f>
        <v>16632.368013418913</v>
      </c>
      <c r="U117" s="6">
        <f>Data!$AP$504*Data!AP120/Data!AP119</f>
        <v>2401.1550803741734</v>
      </c>
      <c r="V117" s="6">
        <f>Data!$AQ$504*Data!AQ120/Data!AQ119</f>
        <v>0.52875916018331037</v>
      </c>
      <c r="W117" s="6">
        <f>Data!$AR$504*Data!AR120/Data!AR119</f>
        <v>0.54219559967802688</v>
      </c>
      <c r="X117" s="6">
        <f>Data!$AS$504*Data!AS120/Data!AS119</f>
        <v>0.3568087546480524</v>
      </c>
      <c r="Y117" s="6">
        <f>Data!$AT$504*Data!AT120/Data!AT119</f>
        <v>0.59208619758664605</v>
      </c>
      <c r="Z117" s="6">
        <f>Data!$AU$504*Data!AU120/Data!AU119</f>
        <v>0.66654232424677229</v>
      </c>
      <c r="AA117" s="6">
        <f>Data!$AV$504*Data!AV120/Data!AV119</f>
        <v>0.49322348988490944</v>
      </c>
      <c r="AB117" s="6">
        <f>Data!$AW$504*Data!AW120/Data!AW119</f>
        <v>0.81383982997874937</v>
      </c>
      <c r="AC117" s="6">
        <f>Data!$AX$504*Data!AX120/Data!AX119</f>
        <v>0.65422816175285803</v>
      </c>
      <c r="AE117" s="42">
        <f>$AJ$3*B117+$AJ$4*Simulace!C117+$AJ$5*Simulace!D117+$AJ$6*Simulace!E117+$AJ$7*Simulace!F117+$AJ$8*Simulace!G117+$AJ$9*Simulace!H117+$AJ$10*Simulace!I117+$AJ$11*Simulace!J117+$AJ$12*Simulace!K117+$AJ$13*Simulace!L117+$AJ$14*Simulace!M117+$AJ$15*Simulace!N117+$AJ$16*Simulace!O117+$AJ$17*Simulace!P117+$AJ$18*Simulace!Q117+$AJ$19*Simulace!R117+$AJ$20*Simulace!S117+$AJ$21*Simulace!T117+$AJ$22*Simulace!U117+$AJ$23*Simulace!V117+$AJ$24*Simulace!W117+$AJ$25*Simulace!X117+$AJ$26*Simulace!Y117+$AJ$27*Simulace!Z117+$AJ$28*Simulace!AA117+$AJ$29*Simulace!AB117+$AJ$30*Simulace!AC117</f>
        <v>48536602787.357338</v>
      </c>
      <c r="AF117" s="42">
        <f>AE117-$AN$12</f>
        <v>433404519.27558899</v>
      </c>
      <c r="AG117" s="42">
        <f t="shared" si="2"/>
        <v>1370545429.1212108</v>
      </c>
      <c r="AM117" s="25" t="s">
        <v>141</v>
      </c>
      <c r="AN117" s="41">
        <f t="shared" si="3"/>
        <v>53375383236.29464</v>
      </c>
      <c r="AO117" s="42">
        <f>$AJ$3*Data!D609</f>
        <v>2309456280.0000005</v>
      </c>
      <c r="AP117" s="42">
        <f>$AJ$4*Data!F609</f>
        <v>6532749930.0000019</v>
      </c>
      <c r="AQ117" s="42">
        <f>$AJ$5*Data!H609</f>
        <v>1839124140.0000002</v>
      </c>
      <c r="AR117" s="42">
        <f>$AJ$6*Data!J609</f>
        <v>2783818752.0000005</v>
      </c>
      <c r="AS117" s="42">
        <f>$AJ$7*Data!L609</f>
        <v>774108909.00000012</v>
      </c>
      <c r="AT117" s="42">
        <f>$AJ$8*Data!N609</f>
        <v>641621250</v>
      </c>
      <c r="AU117" s="42">
        <f>$AJ$9*Data!P609</f>
        <v>3278132910</v>
      </c>
      <c r="AV117" s="42">
        <f>$AJ$10*Data!R609</f>
        <v>4989260639.999999</v>
      </c>
      <c r="AW117" s="42">
        <f>$AJ$11*Data!T609</f>
        <v>1855250279.9999998</v>
      </c>
      <c r="AX117" s="42">
        <f>$AJ$12*Data!V609</f>
        <v>2358369000</v>
      </c>
      <c r="AY117" s="42">
        <f>$AJ$13*Data!X609</f>
        <v>2056013999.9999998</v>
      </c>
      <c r="AZ117" s="42">
        <f>$AJ$14*Data!Z609</f>
        <v>5442389999.999999</v>
      </c>
      <c r="BA117" s="42">
        <f>$AJ$15*Data!AB609</f>
        <v>1270378550.7969997</v>
      </c>
      <c r="BB117" s="42">
        <f>$AJ$16*Data!AD609</f>
        <v>2317280605.4176397</v>
      </c>
      <c r="BC117" s="42">
        <f>$AJ$17*Data!AF609</f>
        <v>998257418.07999992</v>
      </c>
      <c r="BD117" s="42">
        <f>$AJ$18*Data!AH609</f>
        <v>2563861482.0000005</v>
      </c>
      <c r="BE117" s="42">
        <f>$AJ$19*Data!AJ609</f>
        <v>2030945130.0000005</v>
      </c>
      <c r="BF117" s="42">
        <f>$AJ$20*Data!AL609</f>
        <v>3416276700.0000005</v>
      </c>
      <c r="BG117" s="42">
        <f>$AJ$21*Data!AN609</f>
        <v>4120063920.0000005</v>
      </c>
      <c r="BH117" s="42">
        <f>$AJ$22*Data!AP609</f>
        <v>1838318399.9999998</v>
      </c>
      <c r="BI117" s="42">
        <v>0</v>
      </c>
      <c r="BJ117" s="42">
        <v>0</v>
      </c>
      <c r="BK117" s="42">
        <v>0</v>
      </c>
      <c r="BL117" s="42">
        <v>0</v>
      </c>
      <c r="BM117" s="42">
        <f>$AJ$27*Data!AU609</f>
        <v>-6266699.9999999562</v>
      </c>
      <c r="BN117" s="42">
        <f>$AJ$28*Data!AV609</f>
        <v>-4807047.0000000531</v>
      </c>
      <c r="BO117" s="42">
        <f>$AJ$29*Data!AW609</f>
        <v>-28275737.999999903</v>
      </c>
      <c r="BP117" s="42">
        <f>$AJ$30*Data!AX609</f>
        <v>-945576.00000000244</v>
      </c>
    </row>
    <row r="118" spans="1:68">
      <c r="A118" s="6">
        <v>117</v>
      </c>
      <c r="B118" s="6">
        <f>Data!$D$504*Data!D121/Data!D120</f>
        <v>614.31225839305409</v>
      </c>
      <c r="C118" s="6">
        <f>Data!$F$504*Data!F121/Data!F120</f>
        <v>834.52776822592489</v>
      </c>
      <c r="D118" s="6">
        <f>Data!$H$504*Data!H121/Data!H120</f>
        <v>773.99007944180948</v>
      </c>
      <c r="E118" s="6">
        <f>Data!$J$504*Data!J121/Data!J120</f>
        <v>685.93289868042939</v>
      </c>
      <c r="F118" s="6">
        <f>Data!$L$504*Data!L121/Data!L120</f>
        <v>469.49303584196792</v>
      </c>
      <c r="G118" s="6">
        <f>Data!$N$504*Data!N121/Data!N120</f>
        <v>296.84404344019595</v>
      </c>
      <c r="H118" s="6">
        <f>Data!$P$504*Data!P121/Data!P120</f>
        <v>573.25405196932343</v>
      </c>
      <c r="I118" s="6">
        <f>Data!$R$504*Data!R121/Data!R120</f>
        <v>734.34058901647563</v>
      </c>
      <c r="J118" s="6">
        <f>Data!$T$504*Data!T121/Data!T120</f>
        <v>1412.7227185284412</v>
      </c>
      <c r="K118" s="6">
        <f>Data!$V$504*Data!V121/Data!V120</f>
        <v>927.47042071767862</v>
      </c>
      <c r="L118" s="6">
        <f>Data!$X$504*Data!X121/Data!X120</f>
        <v>1596.9676099114656</v>
      </c>
      <c r="M118" s="6">
        <f>Data!$Z$504*Data!Z121/Data!Z120</f>
        <v>1100.8512599717142</v>
      </c>
      <c r="N118" s="6">
        <f>Data!$AB$504*Data!AB121/Data!AB120</f>
        <v>15142.847776445962</v>
      </c>
      <c r="O118" s="6">
        <f>Data!$AD$504*Data!AD121/Data!AD120</f>
        <v>22050.723708568879</v>
      </c>
      <c r="P118" s="6">
        <f>Data!$AF$504*Data!AF121/Data!AF120</f>
        <v>14624.247946962649</v>
      </c>
      <c r="Q118" s="6">
        <f>Data!$AH$504*Data!AH121/Data!AH120</f>
        <v>17399.62889442678</v>
      </c>
      <c r="R118" s="6">
        <f>Data!$AJ$504*Data!AJ121/Data!AJ120</f>
        <v>18840.795842972642</v>
      </c>
      <c r="S118" s="6">
        <f>Data!$AL$504*Data!AL121/Data!AL120</f>
        <v>26980.891483372608</v>
      </c>
      <c r="T118" s="6">
        <f>Data!$AN$504*Data!AN121/Data!AN120</f>
        <v>16396.153130371262</v>
      </c>
      <c r="U118" s="6">
        <f>Data!$AP$504*Data!AP121/Data!AP120</f>
        <v>2415.6859285959586</v>
      </c>
      <c r="V118" s="6">
        <f>Data!$AQ$504*Data!AQ121/Data!AQ120</f>
        <v>0.54453531163471025</v>
      </c>
      <c r="W118" s="6">
        <f>Data!$AR$504*Data!AR121/Data!AR120</f>
        <v>0.55848040504997465</v>
      </c>
      <c r="X118" s="6">
        <f>Data!$AS$504*Data!AS121/Data!AS120</f>
        <v>0.35142000772499038</v>
      </c>
      <c r="Y118" s="6">
        <f>Data!$AT$504*Data!AT121/Data!AT120</f>
        <v>0.61032006586050669</v>
      </c>
      <c r="Z118" s="6">
        <f>Data!$AU$504*Data!AU121/Data!AU120</f>
        <v>0.68787429775280839</v>
      </c>
      <c r="AA118" s="6">
        <f>Data!$AV$504*Data!AV121/Data!AV120</f>
        <v>0.48507259405382597</v>
      </c>
      <c r="AB118" s="6">
        <f>Data!$AW$504*Data!AW121/Data!AW120</f>
        <v>0.84206789226165113</v>
      </c>
      <c r="AC118" s="6">
        <f>Data!$AX$504*Data!AX121/Data!AX120</f>
        <v>0.64206992630160797</v>
      </c>
      <c r="AE118" s="42">
        <f>$AJ$3*B118+$AJ$4*Simulace!C118+$AJ$5*Simulace!D118+$AJ$6*Simulace!E118+$AJ$7*Simulace!F118+$AJ$8*Simulace!G118+$AJ$9*Simulace!H118+$AJ$10*Simulace!I118+$AJ$11*Simulace!J118+$AJ$12*Simulace!K118+$AJ$13*Simulace!L118+$AJ$14*Simulace!M118+$AJ$15*Simulace!N118+$AJ$16*Simulace!O118+$AJ$17*Simulace!P118+$AJ$18*Simulace!Q118+$AJ$19*Simulace!R118+$AJ$20*Simulace!S118+$AJ$21*Simulace!T118+$AJ$22*Simulace!U118+$AJ$23*Simulace!V118+$AJ$24*Simulace!W118+$AJ$25*Simulace!X118+$AJ$26*Simulace!Y118+$AJ$27*Simulace!Z118+$AJ$28*Simulace!AA118+$AJ$29*Simulace!AB118+$AJ$30*Simulace!AC118</f>
        <v>47970333473.477791</v>
      </c>
      <c r="AF118" s="42">
        <f>AE118-$AN$12</f>
        <v>-132864794.60395813</v>
      </c>
      <c r="AG118" s="42">
        <f t="shared" si="2"/>
        <v>-420155371.79895705</v>
      </c>
      <c r="AM118" s="25" t="s">
        <v>142</v>
      </c>
      <c r="AN118" s="41">
        <f t="shared" si="3"/>
        <v>54013446988.898514</v>
      </c>
      <c r="AO118" s="42">
        <f>$AJ$3*Data!D610</f>
        <v>2296649600</v>
      </c>
      <c r="AP118" s="42">
        <f>$AJ$4*Data!F610</f>
        <v>6622259840</v>
      </c>
      <c r="AQ118" s="42">
        <f>$AJ$5*Data!H610</f>
        <v>1922873680.0000002</v>
      </c>
      <c r="AR118" s="42">
        <f>$AJ$6*Data!J610</f>
        <v>2790657408</v>
      </c>
      <c r="AS118" s="42">
        <f>$AJ$7*Data!L610</f>
        <v>765765336</v>
      </c>
      <c r="AT118" s="42">
        <f>$AJ$8*Data!N610</f>
        <v>653537500</v>
      </c>
      <c r="AU118" s="42">
        <f>$AJ$9*Data!P610</f>
        <v>3282535934.9999995</v>
      </c>
      <c r="AV118" s="42">
        <f>$AJ$10*Data!R610</f>
        <v>5089202999.999999</v>
      </c>
      <c r="AW118" s="42">
        <f>$AJ$11*Data!T610</f>
        <v>1894476011.9999998</v>
      </c>
      <c r="AX118" s="42">
        <f>$AJ$12*Data!V610</f>
        <v>2393137125</v>
      </c>
      <c r="AY118" s="42">
        <f>$AJ$13*Data!X610</f>
        <v>2038037312.5</v>
      </c>
      <c r="AZ118" s="42">
        <f>$AJ$14*Data!Z610</f>
        <v>5654670000</v>
      </c>
      <c r="BA118" s="42">
        <f>$AJ$15*Data!AB610</f>
        <v>1269769537.14294</v>
      </c>
      <c r="BB118" s="42">
        <f>$AJ$16*Data!AD610</f>
        <v>2245628243.0955701</v>
      </c>
      <c r="BC118" s="42">
        <f>$AJ$17*Data!AF610</f>
        <v>1000151715.16</v>
      </c>
      <c r="BD118" s="42">
        <f>$AJ$18*Data!AH610</f>
        <v>2598864352</v>
      </c>
      <c r="BE118" s="42">
        <f>$AJ$19*Data!AJ610</f>
        <v>2033333400.0000002</v>
      </c>
      <c r="BF118" s="42">
        <f>$AJ$20*Data!AL610</f>
        <v>3405049200.0000005</v>
      </c>
      <c r="BG118" s="42">
        <f>$AJ$21*Data!AN610</f>
        <v>4198562550.0000005</v>
      </c>
      <c r="BH118" s="42">
        <f>$AJ$22*Data!AP610</f>
        <v>1897061003.9999998</v>
      </c>
      <c r="BI118" s="42">
        <v>0</v>
      </c>
      <c r="BJ118" s="42">
        <v>0</v>
      </c>
      <c r="BK118" s="42">
        <v>0</v>
      </c>
      <c r="BL118" s="42">
        <v>0</v>
      </c>
      <c r="BM118" s="42">
        <f>$AJ$27*Data!AU610</f>
        <v>-6254819.9999999842</v>
      </c>
      <c r="BN118" s="42">
        <f>$AJ$28*Data!AV610</f>
        <v>-3482577.0000000028</v>
      </c>
      <c r="BO118" s="42">
        <f>$AJ$29*Data!AW610</f>
        <v>-28233548</v>
      </c>
      <c r="BP118" s="42">
        <f>$AJ$30*Data!AX610</f>
        <v>-804815.99999999721</v>
      </c>
    </row>
    <row r="119" spans="1:68">
      <c r="A119" s="6">
        <v>118</v>
      </c>
      <c r="B119" s="6">
        <f>Data!$D$504*Data!D122/Data!D121</f>
        <v>613.00805689478284</v>
      </c>
      <c r="C119" s="6">
        <f>Data!$F$504*Data!F122/Data!F121</f>
        <v>843.71208085692433</v>
      </c>
      <c r="D119" s="6">
        <f>Data!$H$504*Data!H122/Data!H121</f>
        <v>796.41567491423064</v>
      </c>
      <c r="E119" s="6">
        <f>Data!$J$504*Data!J122/Data!J121</f>
        <v>693.32112111391541</v>
      </c>
      <c r="F119" s="6">
        <f>Data!$L$504*Data!L122/Data!L121</f>
        <v>472.55200751021994</v>
      </c>
      <c r="G119" s="6">
        <f>Data!$N$504*Data!N122/Data!N121</f>
        <v>304.0304517020781</v>
      </c>
      <c r="H119" s="6">
        <f>Data!$P$504*Data!P122/Data!P121</f>
        <v>577.68800561542275</v>
      </c>
      <c r="I119" s="6">
        <f>Data!$R$504*Data!R122/Data!R121</f>
        <v>742.43136802343759</v>
      </c>
      <c r="J119" s="6">
        <f>Data!$T$504*Data!T122/Data!T121</f>
        <v>1412.0636960250577</v>
      </c>
      <c r="K119" s="6">
        <f>Data!$V$504*Data!V122/Data!V121</f>
        <v>955.65407658609138</v>
      </c>
      <c r="L119" s="6">
        <f>Data!$X$504*Data!X122/Data!X121</f>
        <v>1610.9127120406204</v>
      </c>
      <c r="M119" s="6">
        <f>Data!$Z$504*Data!Z122/Data!Z121</f>
        <v>1117.3696615831041</v>
      </c>
      <c r="N119" s="6">
        <f>Data!$AB$504*Data!AB122/Data!AB121</f>
        <v>15194.713909552573</v>
      </c>
      <c r="O119" s="6">
        <f>Data!$AD$504*Data!AD122/Data!AD121</f>
        <v>22113.076886873605</v>
      </c>
      <c r="P119" s="6">
        <f>Data!$AF$504*Data!AF122/Data!AF121</f>
        <v>14643.539379429987</v>
      </c>
      <c r="Q119" s="6">
        <f>Data!$AH$504*Data!AH122/Data!AH121</f>
        <v>17264.521886533446</v>
      </c>
      <c r="R119" s="6">
        <f>Data!$AJ$504*Data!AJ122/Data!AJ121</f>
        <v>18777.911369741098</v>
      </c>
      <c r="S119" s="6">
        <f>Data!$AL$504*Data!AL122/Data!AL121</f>
        <v>27196.97983407331</v>
      </c>
      <c r="T119" s="6">
        <f>Data!$AN$504*Data!AN122/Data!AN121</f>
        <v>16622.906456535748</v>
      </c>
      <c r="U119" s="6">
        <f>Data!$AP$504*Data!AP122/Data!AP121</f>
        <v>2382.0568052996655</v>
      </c>
      <c r="V119" s="6">
        <f>Data!$AQ$504*Data!AQ122/Data!AQ121</f>
        <v>0.52742417188898905</v>
      </c>
      <c r="W119" s="6">
        <f>Data!$AR$504*Data!AR122/Data!AR121</f>
        <v>0.54081289111389452</v>
      </c>
      <c r="X119" s="6">
        <f>Data!$AS$504*Data!AS122/Data!AS121</f>
        <v>0.36981400928792646</v>
      </c>
      <c r="Y119" s="6">
        <f>Data!$AT$504*Data!AT122/Data!AT121</f>
        <v>0.59051792806198644</v>
      </c>
      <c r="Z119" s="6">
        <f>Data!$AU$504*Data!AU122/Data!AU121</f>
        <v>0.66467026378896998</v>
      </c>
      <c r="AA119" s="6">
        <f>Data!$AV$504*Data!AV122/Data!AV121</f>
        <v>0.51286913301327453</v>
      </c>
      <c r="AB119" s="6">
        <f>Data!$AW$504*Data!AW122/Data!AW121</f>
        <v>0.81125260122275067</v>
      </c>
      <c r="AC119" s="6">
        <f>Data!$AX$504*Data!AX122/Data!AX121</f>
        <v>0.68347671776948205</v>
      </c>
      <c r="AE119" s="42">
        <f>$AJ$3*B119+$AJ$4*Simulace!C119+$AJ$5*Simulace!D119+$AJ$6*Simulace!E119+$AJ$7*Simulace!F119+$AJ$8*Simulace!G119+$AJ$9*Simulace!H119+$AJ$10*Simulace!I119+$AJ$11*Simulace!J119+$AJ$12*Simulace!K119+$AJ$13*Simulace!L119+$AJ$14*Simulace!M119+$AJ$15*Simulace!N119+$AJ$16*Simulace!O119+$AJ$17*Simulace!P119+$AJ$18*Simulace!Q119+$AJ$19*Simulace!R119+$AJ$20*Simulace!S119+$AJ$21*Simulace!T119+$AJ$22*Simulace!U119+$AJ$23*Simulace!V119+$AJ$24*Simulace!W119+$AJ$25*Simulace!X119+$AJ$26*Simulace!Y119+$AJ$27*Simulace!Z119+$AJ$28*Simulace!AA119+$AJ$29*Simulace!AB119+$AJ$30*Simulace!AC119</f>
        <v>48403509203.417595</v>
      </c>
      <c r="AF119" s="42">
        <f>AE119-$AN$12</f>
        <v>300310935.33584595</v>
      </c>
      <c r="AG119" s="42">
        <f t="shared" si="2"/>
        <v>949666561.91681647</v>
      </c>
      <c r="AM119" s="25" t="s">
        <v>143</v>
      </c>
      <c r="AN119" s="41">
        <f t="shared" si="3"/>
        <v>54610715444.518066</v>
      </c>
      <c r="AO119" s="42">
        <f>$AJ$3*Data!D611</f>
        <v>2362207920</v>
      </c>
      <c r="AP119" s="42">
        <f>$AJ$4*Data!F611</f>
        <v>6692148960</v>
      </c>
      <c r="AQ119" s="42">
        <f>$AJ$5*Data!H611</f>
        <v>2036186100</v>
      </c>
      <c r="AR119" s="42">
        <f>$AJ$6*Data!J611</f>
        <v>2810284884</v>
      </c>
      <c r="AS119" s="42">
        <f>$AJ$7*Data!L611</f>
        <v>789007611</v>
      </c>
      <c r="AT119" s="42">
        <f>$AJ$8*Data!N611</f>
        <v>654557449.99999988</v>
      </c>
      <c r="AU119" s="42">
        <f>$AJ$9*Data!P611</f>
        <v>3399147585</v>
      </c>
      <c r="AV119" s="42">
        <f>$AJ$10*Data!R611</f>
        <v>5221444760</v>
      </c>
      <c r="AW119" s="42">
        <f>$AJ$11*Data!T611</f>
        <v>1916238922.0000002</v>
      </c>
      <c r="AX119" s="42">
        <f>$AJ$12*Data!V611</f>
        <v>2406565725.0000005</v>
      </c>
      <c r="AY119" s="42">
        <f>$AJ$13*Data!X611</f>
        <v>2024362337.5000002</v>
      </c>
      <c r="AZ119" s="42">
        <f>$AJ$14*Data!Z611</f>
        <v>5583610300</v>
      </c>
      <c r="BA119" s="42">
        <f>$AJ$15*Data!AB611</f>
        <v>1270536306.74353</v>
      </c>
      <c r="BB119" s="42">
        <f>$AJ$16*Data!AD611</f>
        <v>2263846066.3145399</v>
      </c>
      <c r="BC119" s="42">
        <f>$AJ$17*Data!AF611</f>
        <v>1002380299.9600002</v>
      </c>
      <c r="BD119" s="42">
        <f>$AJ$18*Data!AH611</f>
        <v>2626235318</v>
      </c>
      <c r="BE119" s="42">
        <f>$AJ$19*Data!AJ611</f>
        <v>2062097679.9999998</v>
      </c>
      <c r="BF119" s="42">
        <f>$AJ$20*Data!AL611</f>
        <v>3451654500</v>
      </c>
      <c r="BG119" s="42">
        <f>$AJ$21*Data!AN611</f>
        <v>4155908040.0000005</v>
      </c>
      <c r="BH119" s="42">
        <f>$AJ$22*Data!AP611</f>
        <v>1901773890</v>
      </c>
      <c r="BI119" s="42">
        <v>0</v>
      </c>
      <c r="BJ119" s="42">
        <v>0</v>
      </c>
      <c r="BK119" s="42">
        <v>0</v>
      </c>
      <c r="BL119" s="42">
        <v>0</v>
      </c>
      <c r="BM119" s="42">
        <f>$AJ$27*Data!AU611</f>
        <v>-2393819.9999999921</v>
      </c>
      <c r="BN119" s="42">
        <f>$AJ$28*Data!AV611</f>
        <v>-1924376.9999999437</v>
      </c>
      <c r="BO119" s="42">
        <f>$AJ$29*Data!AW611</f>
        <v>-14521798.00000003</v>
      </c>
      <c r="BP119" s="42">
        <f>$AJ$30*Data!AX611</f>
        <v>-639215.99999999092</v>
      </c>
    </row>
    <row r="120" spans="1:68">
      <c r="A120" s="6">
        <v>119</v>
      </c>
      <c r="B120" s="6">
        <f>Data!$D$504*Data!D123/Data!D122</f>
        <v>613.30804563674803</v>
      </c>
      <c r="C120" s="6">
        <f>Data!$F$504*Data!F123/Data!F122</f>
        <v>838.2037178127423</v>
      </c>
      <c r="D120" s="6">
        <f>Data!$H$504*Data!H123/Data!H122</f>
        <v>783.27703800161703</v>
      </c>
      <c r="E120" s="6">
        <f>Data!$J$504*Data!J123/Data!J122</f>
        <v>685.04674073947217</v>
      </c>
      <c r="F120" s="6">
        <f>Data!$L$504*Data!L123/Data!L122</f>
        <v>471.14210684695928</v>
      </c>
      <c r="G120" s="6">
        <f>Data!$N$504*Data!N123/Data!N122</f>
        <v>300.15146972622483</v>
      </c>
      <c r="H120" s="6">
        <f>Data!$P$504*Data!P123/Data!P122</f>
        <v>594.86131702765056</v>
      </c>
      <c r="I120" s="6">
        <f>Data!$R$504*Data!R123/Data!R122</f>
        <v>753.0380467832864</v>
      </c>
      <c r="J120" s="6">
        <f>Data!$T$504*Data!T123/Data!T122</f>
        <v>1469.9204343767919</v>
      </c>
      <c r="K120" s="6">
        <f>Data!$V$504*Data!V123/Data!V122</f>
        <v>983.38263820010661</v>
      </c>
      <c r="L120" s="6">
        <f>Data!$X$504*Data!X123/Data!X122</f>
        <v>1654.7841712223308</v>
      </c>
      <c r="M120" s="6">
        <f>Data!$Z$504*Data!Z123/Data!Z122</f>
        <v>1125.8803660411781</v>
      </c>
      <c r="N120" s="6">
        <f>Data!$AB$504*Data!AB123/Data!AB122</f>
        <v>15203.831495628991</v>
      </c>
      <c r="O120" s="6">
        <f>Data!$AD$504*Data!AD123/Data!AD122</f>
        <v>22112.267538530414</v>
      </c>
      <c r="P120" s="6">
        <f>Data!$AF$504*Data!AF123/Data!AF122</f>
        <v>14642.047151947634</v>
      </c>
      <c r="Q120" s="6">
        <f>Data!$AH$504*Data!AH123/Data!AH122</f>
        <v>17419.835026623441</v>
      </c>
      <c r="R120" s="6">
        <f>Data!$AJ$504*Data!AJ123/Data!AJ122</f>
        <v>18770.671369057163</v>
      </c>
      <c r="S120" s="6">
        <f>Data!$AL$504*Data!AL123/Data!AL122</f>
        <v>26992.48247101131</v>
      </c>
      <c r="T120" s="6">
        <f>Data!$AN$504*Data!AN123/Data!AN122</f>
        <v>16489.464331748251</v>
      </c>
      <c r="U120" s="6">
        <f>Data!$AP$504*Data!AP123/Data!AP122</f>
        <v>2426.8233258282967</v>
      </c>
      <c r="V120" s="6">
        <f>Data!$AQ$504*Data!AQ123/Data!AQ122</f>
        <v>0.52030066484161108</v>
      </c>
      <c r="W120" s="6">
        <f>Data!$AR$504*Data!AR123/Data!AR122</f>
        <v>0.53346125461254734</v>
      </c>
      <c r="X120" s="6">
        <f>Data!$AS$504*Data!AS123/Data!AS122</f>
        <v>0.35426224514861177</v>
      </c>
      <c r="Y120" s="6">
        <f>Data!$AT$504*Data!AT123/Data!AT122</f>
        <v>0.58229302888250578</v>
      </c>
      <c r="Z120" s="6">
        <f>Data!$AU$504*Data!AU123/Data!AU122</f>
        <v>0.65506016217630136</v>
      </c>
      <c r="AA120" s="6">
        <f>Data!$AV$504*Data!AV123/Data!AV122</f>
        <v>0.48935281049250512</v>
      </c>
      <c r="AB120" s="6">
        <f>Data!$AW$504*Data!AW123/Data!AW122</f>
        <v>0.79857177747625652</v>
      </c>
      <c r="AC120" s="6">
        <f>Data!$AX$504*Data!AX123/Data!AX122</f>
        <v>0.64841412222305173</v>
      </c>
      <c r="AE120" s="42">
        <f>$AJ$3*B120+$AJ$4*Simulace!C120+$AJ$5*Simulace!D120+$AJ$6*Simulace!E120+$AJ$7*Simulace!F120+$AJ$8*Simulace!G120+$AJ$9*Simulace!H120+$AJ$10*Simulace!I120+$AJ$11*Simulace!J120+$AJ$12*Simulace!K120+$AJ$13*Simulace!L120+$AJ$14*Simulace!M120+$AJ$15*Simulace!N120+$AJ$16*Simulace!O120+$AJ$17*Simulace!P120+$AJ$18*Simulace!Q120+$AJ$19*Simulace!R120+$AJ$20*Simulace!S120+$AJ$21*Simulace!T120+$AJ$22*Simulace!U120+$AJ$23*Simulace!V120+$AJ$24*Simulace!W120+$AJ$25*Simulace!X120+$AJ$26*Simulace!Y120+$AJ$27*Simulace!Z120+$AJ$28*Simulace!AA120+$AJ$29*Simulace!AB120+$AJ$30*Simulace!AC120</f>
        <v>48638012057.106636</v>
      </c>
      <c r="AF120" s="42">
        <f>AE120-$AN$12</f>
        <v>534813789.02488708</v>
      </c>
      <c r="AG120" s="42">
        <f t="shared" si="2"/>
        <v>1691229697.3834052</v>
      </c>
      <c r="AM120" s="25" t="s">
        <v>144</v>
      </c>
      <c r="AN120" s="41">
        <f t="shared" si="3"/>
        <v>54263074143.659882</v>
      </c>
      <c r="AO120" s="42">
        <f>$AJ$3*Data!D612</f>
        <v>2303119200</v>
      </c>
      <c r="AP120" s="42">
        <f>$AJ$4*Data!F612</f>
        <v>6698890800</v>
      </c>
      <c r="AQ120" s="42">
        <f>$AJ$5*Data!H612</f>
        <v>2047690799.9999998</v>
      </c>
      <c r="AR120" s="42">
        <f>$AJ$6*Data!J612</f>
        <v>2840410320</v>
      </c>
      <c r="AS120" s="42">
        <f>$AJ$7*Data!L612</f>
        <v>786828000</v>
      </c>
      <c r="AT120" s="42">
        <f>$AJ$8*Data!N612</f>
        <v>656982000</v>
      </c>
      <c r="AU120" s="42">
        <f>$AJ$9*Data!P612</f>
        <v>3397270319.9999995</v>
      </c>
      <c r="AV120" s="42">
        <f>$AJ$10*Data!R612</f>
        <v>5083251200.000001</v>
      </c>
      <c r="AW120" s="42">
        <f>$AJ$11*Data!T612</f>
        <v>1868714068</v>
      </c>
      <c r="AX120" s="42">
        <f>$AJ$12*Data!V612</f>
        <v>2331618400</v>
      </c>
      <c r="AY120" s="42">
        <f>$AJ$13*Data!X612</f>
        <v>2017617250.0000002</v>
      </c>
      <c r="AZ120" s="42">
        <f>$AJ$14*Data!Z612</f>
        <v>5474995400</v>
      </c>
      <c r="BA120" s="42">
        <f>$AJ$15*Data!AB612</f>
        <v>1266531790.57372</v>
      </c>
      <c r="BB120" s="42">
        <f>$AJ$16*Data!AD612</f>
        <v>2259830490.2461596</v>
      </c>
      <c r="BC120" s="42">
        <f>$AJ$17*Data!AF612</f>
        <v>1038503373.8399999</v>
      </c>
      <c r="BD120" s="42">
        <f>$AJ$18*Data!AH612</f>
        <v>2595175800</v>
      </c>
      <c r="BE120" s="42">
        <f>$AJ$19*Data!AJ612</f>
        <v>2084706600</v>
      </c>
      <c r="BF120" s="42">
        <f>$AJ$20*Data!AL612</f>
        <v>3488400000</v>
      </c>
      <c r="BG120" s="42">
        <f>$AJ$21*Data!AN612</f>
        <v>4153376250</v>
      </c>
      <c r="BH120" s="42">
        <f>$AJ$22*Data!AP612</f>
        <v>1888126272.0000002</v>
      </c>
      <c r="BI120" s="42">
        <v>0</v>
      </c>
      <c r="BJ120" s="42">
        <v>0</v>
      </c>
      <c r="BK120" s="42">
        <v>0</v>
      </c>
      <c r="BL120" s="42">
        <v>0</v>
      </c>
      <c r="BM120" s="42">
        <f>$AJ$27*Data!AU612</f>
        <v>-1882980.0000000009</v>
      </c>
      <c r="BN120" s="42">
        <f>$AJ$28*Data!AV612</f>
        <v>-3560487.0000000056</v>
      </c>
      <c r="BO120" s="42">
        <f>$AJ$29*Data!AW612</f>
        <v>-12707628.000000061</v>
      </c>
      <c r="BP120" s="42">
        <f>$AJ$30*Data!AX612</f>
        <v>-813095.99999999744</v>
      </c>
    </row>
    <row r="121" spans="1:68">
      <c r="A121" s="6">
        <v>120</v>
      </c>
      <c r="B121" s="6">
        <f>Data!$D$504*Data!D124/Data!D123</f>
        <v>616.21100237291648</v>
      </c>
      <c r="C121" s="6">
        <f>Data!$F$504*Data!F124/Data!F123</f>
        <v>837.89506844953382</v>
      </c>
      <c r="D121" s="6">
        <f>Data!$H$504*Data!H124/Data!H123</f>
        <v>767.78606318905065</v>
      </c>
      <c r="E121" s="6">
        <f>Data!$J$504*Data!J124/Data!J123</f>
        <v>691.54574993397569</v>
      </c>
      <c r="F121" s="6">
        <f>Data!$L$504*Data!L124/Data!L123</f>
        <v>464.04480555658876</v>
      </c>
      <c r="G121" s="6">
        <f>Data!$N$504*Data!N124/Data!N123</f>
        <v>299.43124033879883</v>
      </c>
      <c r="H121" s="6">
        <f>Data!$P$504*Data!P124/Data!P123</f>
        <v>581.21401480412942</v>
      </c>
      <c r="I121" s="6">
        <f>Data!$R$504*Data!R124/Data!R123</f>
        <v>751.72957658028383</v>
      </c>
      <c r="J121" s="6">
        <f>Data!$T$504*Data!T124/Data!T123</f>
        <v>1456.0274435383442</v>
      </c>
      <c r="K121" s="6">
        <f>Data!$V$504*Data!V124/Data!V123</f>
        <v>947.27073693812258</v>
      </c>
      <c r="L121" s="6">
        <f>Data!$X$504*Data!X124/Data!X123</f>
        <v>1622.6501901757908</v>
      </c>
      <c r="M121" s="6">
        <f>Data!$Z$504*Data!Z124/Data!Z123</f>
        <v>1114.3908419406705</v>
      </c>
      <c r="N121" s="6">
        <f>Data!$AB$504*Data!AB124/Data!AB123</f>
        <v>15179.344035287435</v>
      </c>
      <c r="O121" s="6">
        <f>Data!$AD$504*Data!AD124/Data!AD123</f>
        <v>22094.339218598092</v>
      </c>
      <c r="P121" s="6">
        <f>Data!$AF$504*Data!AF124/Data!AF123</f>
        <v>14602.941032317438</v>
      </c>
      <c r="Q121" s="6">
        <f>Data!$AH$504*Data!AH124/Data!AH123</f>
        <v>17233.504534016643</v>
      </c>
      <c r="R121" s="6">
        <f>Data!$AJ$504*Data!AJ124/Data!AJ123</f>
        <v>18749.030361047618</v>
      </c>
      <c r="S121" s="6">
        <f>Data!$AL$504*Data!AL124/Data!AL123</f>
        <v>26797.517997146701</v>
      </c>
      <c r="T121" s="6">
        <f>Data!$AN$504*Data!AN124/Data!AN123</f>
        <v>16479.206374386005</v>
      </c>
      <c r="U121" s="6">
        <f>Data!$AP$504*Data!AP124/Data!AP123</f>
        <v>2444.2920066413621</v>
      </c>
      <c r="V121" s="6">
        <f>Data!$AQ$504*Data!AQ124/Data!AQ123</f>
        <v>0.48469175393307534</v>
      </c>
      <c r="W121" s="6">
        <f>Data!$AR$504*Data!AR124/Data!AR123</f>
        <v>0.49671801470588217</v>
      </c>
      <c r="X121" s="6">
        <f>Data!$AS$504*Data!AS124/Data!AS123</f>
        <v>0.34984349975585938</v>
      </c>
      <c r="Y121" s="6">
        <f>Data!$AT$504*Data!AT124/Data!AT123</f>
        <v>0.54121110274178974</v>
      </c>
      <c r="Z121" s="6">
        <f>Data!$AU$504*Data!AU124/Data!AU123</f>
        <v>0.60710721730067563</v>
      </c>
      <c r="AA121" s="6">
        <f>Data!$AV$504*Data!AV124/Data!AV123</f>
        <v>0.48270725206062243</v>
      </c>
      <c r="AB121" s="6">
        <f>Data!$AW$504*Data!AW124/Data!AW123</f>
        <v>0.73543577098462998</v>
      </c>
      <c r="AC121" s="6">
        <f>Data!$AX$504*Data!AX124/Data!AX123</f>
        <v>0.63858270101714965</v>
      </c>
      <c r="AE121" s="42">
        <f>$AJ$3*B121+$AJ$4*Simulace!C121+$AJ$5*Simulace!D121+$AJ$6*Simulace!E121+$AJ$7*Simulace!F121+$AJ$8*Simulace!G121+$AJ$9*Simulace!H121+$AJ$10*Simulace!I121+$AJ$11*Simulace!J121+$AJ$12*Simulace!K121+$AJ$13*Simulace!L121+$AJ$14*Simulace!M121+$AJ$15*Simulace!N121+$AJ$16*Simulace!O121+$AJ$17*Simulace!P121+$AJ$18*Simulace!Q121+$AJ$19*Simulace!R121+$AJ$20*Simulace!S121+$AJ$21*Simulace!T121+$AJ$22*Simulace!U121+$AJ$23*Simulace!V121+$AJ$24*Simulace!W121+$AJ$25*Simulace!X121+$AJ$26*Simulace!Y121+$AJ$27*Simulace!Z121+$AJ$28*Simulace!AA121+$AJ$29*Simulace!AB121+$AJ$30*Simulace!AC121</f>
        <v>48310941867.869934</v>
      </c>
      <c r="AF121" s="42">
        <f>AE121-$AN$12</f>
        <v>207743599.78818512</v>
      </c>
      <c r="AG121" s="42">
        <f t="shared" si="2"/>
        <v>656942944.65313828</v>
      </c>
      <c r="AM121" s="25" t="s">
        <v>145</v>
      </c>
      <c r="AN121" s="41">
        <f t="shared" si="3"/>
        <v>53665183870.933502</v>
      </c>
      <c r="AO121" s="42">
        <f>$AJ$3*Data!D613</f>
        <v>2303278480</v>
      </c>
      <c r="AP121" s="42">
        <f>$AJ$4*Data!F613</f>
        <v>6534639895.000001</v>
      </c>
      <c r="AQ121" s="42">
        <f>$AJ$5*Data!H613</f>
        <v>1991027550</v>
      </c>
      <c r="AR121" s="42">
        <f>$AJ$6*Data!J613</f>
        <v>2821440072</v>
      </c>
      <c r="AS121" s="42">
        <f>$AJ$7*Data!L613</f>
        <v>780855522.99999988</v>
      </c>
      <c r="AT121" s="42">
        <f>$AJ$8*Data!N613</f>
        <v>645134762.5</v>
      </c>
      <c r="AU121" s="42">
        <f>$AJ$9*Data!P613</f>
        <v>3390235053.7500005</v>
      </c>
      <c r="AV121" s="42">
        <f>$AJ$10*Data!R613</f>
        <v>4982432700</v>
      </c>
      <c r="AW121" s="42">
        <f>$AJ$11*Data!T613</f>
        <v>1859314372.5</v>
      </c>
      <c r="AX121" s="42">
        <f>$AJ$12*Data!V613</f>
        <v>2368127250</v>
      </c>
      <c r="AY121" s="42">
        <f>$AJ$13*Data!X613</f>
        <v>2009897831.2500002</v>
      </c>
      <c r="AZ121" s="42">
        <f>$AJ$14*Data!Z613</f>
        <v>5454720225.000001</v>
      </c>
      <c r="BA121" s="42">
        <f>$AJ$15*Data!AB613</f>
        <v>1260352025.281065</v>
      </c>
      <c r="BB121" s="42">
        <f>$AJ$16*Data!AD613</f>
        <v>2260561094.0774403</v>
      </c>
      <c r="BC121" s="42">
        <f>$AJ$17*Data!AF613</f>
        <v>1051233093.0749999</v>
      </c>
      <c r="BD121" s="42">
        <f>$AJ$18*Data!AH613</f>
        <v>2555551368.9999995</v>
      </c>
      <c r="BE121" s="42">
        <f>$AJ$19*Data!AJ613</f>
        <v>2033244180</v>
      </c>
      <c r="BF121" s="42">
        <f>$AJ$20*Data!AL613</f>
        <v>3428674950.0000005</v>
      </c>
      <c r="BG121" s="42">
        <f>$AJ$21*Data!AN613</f>
        <v>4084458952.5</v>
      </c>
      <c r="BH121" s="42">
        <f>$AJ$22*Data!AP613</f>
        <v>1893377943.0000002</v>
      </c>
      <c r="BI121" s="42">
        <v>0</v>
      </c>
      <c r="BJ121" s="42">
        <v>0</v>
      </c>
      <c r="BK121" s="42">
        <v>0</v>
      </c>
      <c r="BL121" s="42">
        <v>0</v>
      </c>
      <c r="BM121" s="42">
        <f>$AJ$27*Data!AU613</f>
        <v>-6201359.9999999814</v>
      </c>
      <c r="BN121" s="42">
        <f>$AJ$28*Data!AV613</f>
        <v>-7858521.9999999534</v>
      </c>
      <c r="BO121" s="42">
        <f>$AJ$29*Data!AW613</f>
        <v>-28043692.999999993</v>
      </c>
      <c r="BP121" s="42">
        <f>$AJ$30*Data!AX613</f>
        <v>-1269875.9999999919</v>
      </c>
    </row>
    <row r="122" spans="1:68">
      <c r="A122" s="6">
        <v>121</v>
      </c>
      <c r="B122" s="6">
        <f>Data!$D$504*Data!D125/Data!D124</f>
        <v>634.99770496780536</v>
      </c>
      <c r="C122" s="6">
        <f>Data!$F$504*Data!F125/Data!F124</f>
        <v>840.86479107400896</v>
      </c>
      <c r="D122" s="6">
        <f>Data!$H$504*Data!H125/Data!H124</f>
        <v>772.36942016500541</v>
      </c>
      <c r="E122" s="6">
        <f>Data!$J$504*Data!J125/Data!J124</f>
        <v>683.66566411593328</v>
      </c>
      <c r="F122" s="6">
        <f>Data!$L$504*Data!L125/Data!L124</f>
        <v>470.62541801172921</v>
      </c>
      <c r="G122" s="6">
        <f>Data!$N$504*Data!N125/Data!N124</f>
        <v>298.10477251662121</v>
      </c>
      <c r="H122" s="6">
        <f>Data!$P$504*Data!P125/Data!P124</f>
        <v>573.46517909737099</v>
      </c>
      <c r="I122" s="6">
        <f>Data!$R$504*Data!R125/Data!R124</f>
        <v>744.26307990361886</v>
      </c>
      <c r="J122" s="6">
        <f>Data!$T$504*Data!T125/Data!T124</f>
        <v>1389.1251137266106</v>
      </c>
      <c r="K122" s="6">
        <f>Data!$V$504*Data!V125/Data!V124</f>
        <v>955.93871784621683</v>
      </c>
      <c r="L122" s="6">
        <f>Data!$X$504*Data!X125/Data!X124</f>
        <v>1654.716342310958</v>
      </c>
      <c r="M122" s="6">
        <f>Data!$Z$504*Data!Z125/Data!Z124</f>
        <v>1095.3273570862291</v>
      </c>
      <c r="N122" s="6">
        <f>Data!$AB$504*Data!AB125/Data!AB124</f>
        <v>15206.182081785017</v>
      </c>
      <c r="O122" s="6">
        <f>Data!$AD$504*Data!AD125/Data!AD124</f>
        <v>22125.611287467687</v>
      </c>
      <c r="P122" s="6">
        <f>Data!$AF$504*Data!AF125/Data!AF124</f>
        <v>14685.006007047803</v>
      </c>
      <c r="Q122" s="6">
        <f>Data!$AH$504*Data!AH125/Data!AH124</f>
        <v>17434.247326202545</v>
      </c>
      <c r="R122" s="6">
        <f>Data!$AJ$504*Data!AJ125/Data!AJ124</f>
        <v>19026.983338082122</v>
      </c>
      <c r="S122" s="6">
        <f>Data!$AL$504*Data!AL125/Data!AL124</f>
        <v>26966.182553308652</v>
      </c>
      <c r="T122" s="6">
        <f>Data!$AN$504*Data!AN125/Data!AN124</f>
        <v>16493.367573920797</v>
      </c>
      <c r="U122" s="6">
        <f>Data!$AP$504*Data!AP125/Data!AP124</f>
        <v>2430.0311304511029</v>
      </c>
      <c r="V122" s="6">
        <f>Data!$AQ$504*Data!AQ125/Data!AQ124</f>
        <v>0.51299887476557693</v>
      </c>
      <c r="W122" s="6">
        <f>Data!$AR$504*Data!AR125/Data!AR124</f>
        <v>0.52592433779176728</v>
      </c>
      <c r="X122" s="6">
        <f>Data!$AS$504*Data!AS125/Data!AS124</f>
        <v>0.35696654585662535</v>
      </c>
      <c r="Y122" s="6">
        <f>Data!$AT$504*Data!AT125/Data!AT124</f>
        <v>0.57385531514075316</v>
      </c>
      <c r="Z122" s="6">
        <f>Data!$AU$504*Data!AU125/Data!AU124</f>
        <v>0.64519112293475345</v>
      </c>
      <c r="AA122" s="6">
        <f>Data!$AV$504*Data!AV125/Data!AV124</f>
        <v>0.49342127317758955</v>
      </c>
      <c r="AB122" s="6">
        <f>Data!$AW$504*Data!AW125/Data!AW124</f>
        <v>0.78551896761626816</v>
      </c>
      <c r="AC122" s="6">
        <f>Data!$AX$504*Data!AX125/Data!AX124</f>
        <v>0.65443582759652763</v>
      </c>
      <c r="AE122" s="42">
        <f>$AJ$3*B122+$AJ$4*Simulace!C122+$AJ$5*Simulace!D122+$AJ$6*Simulace!E122+$AJ$7*Simulace!F122+$AJ$8*Simulace!G122+$AJ$9*Simulace!H122+$AJ$10*Simulace!I122+$AJ$11*Simulace!J122+$AJ$12*Simulace!K122+$AJ$13*Simulace!L122+$AJ$14*Simulace!M122+$AJ$15*Simulace!N122+$AJ$16*Simulace!O122+$AJ$17*Simulace!P122+$AJ$18*Simulace!Q122+$AJ$19*Simulace!R122+$AJ$20*Simulace!S122+$AJ$21*Simulace!T122+$AJ$22*Simulace!U122+$AJ$23*Simulace!V122+$AJ$24*Simulace!W122+$AJ$25*Simulace!X122+$AJ$26*Simulace!Y122+$AJ$27*Simulace!Z122+$AJ$28*Simulace!AA122+$AJ$29*Simulace!AB122+$AJ$30*Simulace!AC122</f>
        <v>48283708297.773842</v>
      </c>
      <c r="AF122" s="42">
        <f>AE122-$AN$12</f>
        <v>180510029.6920929</v>
      </c>
      <c r="AG122" s="42">
        <f t="shared" si="2"/>
        <v>570822834.33163619</v>
      </c>
      <c r="AM122" s="25" t="s">
        <v>146</v>
      </c>
      <c r="AN122" s="41">
        <f t="shared" si="3"/>
        <v>54065381166.796005</v>
      </c>
      <c r="AO122" s="42">
        <f>$AJ$3*Data!D614</f>
        <v>2347422199.9999995</v>
      </c>
      <c r="AP122" s="42">
        <f>$AJ$4*Data!F614</f>
        <v>6488343889.999999</v>
      </c>
      <c r="AQ122" s="42">
        <f>$AJ$5*Data!H614</f>
        <v>2002776199.9999998</v>
      </c>
      <c r="AR122" s="42">
        <f>$AJ$6*Data!J614</f>
        <v>2834904819.9999995</v>
      </c>
      <c r="AS122" s="42">
        <f>$AJ$7*Data!L614</f>
        <v>764635444.99999988</v>
      </c>
      <c r="AT122" s="42">
        <f>$AJ$8*Data!N614</f>
        <v>641424500</v>
      </c>
      <c r="AU122" s="42">
        <f>$AJ$9*Data!P614</f>
        <v>3494022063.75</v>
      </c>
      <c r="AV122" s="42">
        <f>$AJ$10*Data!R614</f>
        <v>5043909189.999999</v>
      </c>
      <c r="AW122" s="42">
        <f>$AJ$11*Data!T614</f>
        <v>1866342770.5000002</v>
      </c>
      <c r="AX122" s="42">
        <f>$AJ$12*Data!V614</f>
        <v>2359062187.5</v>
      </c>
      <c r="AY122" s="42">
        <f>$AJ$13*Data!X614</f>
        <v>2058239931.2499998</v>
      </c>
      <c r="AZ122" s="42">
        <f>$AJ$14*Data!Z614</f>
        <v>5487747500</v>
      </c>
      <c r="BA122" s="42">
        <f>$AJ$15*Data!AB614</f>
        <v>1260889257.4330099</v>
      </c>
      <c r="BB122" s="42">
        <f>$AJ$16*Data!AD614</f>
        <v>2260113656.3380003</v>
      </c>
      <c r="BC122" s="42">
        <f>$AJ$17*Data!AF614</f>
        <v>1051665238.525</v>
      </c>
      <c r="BD122" s="42">
        <f>$AJ$18*Data!AH614</f>
        <v>2571748451.9999995</v>
      </c>
      <c r="BE122" s="42">
        <f>$AJ$19*Data!AJ614</f>
        <v>2049877819.9999998</v>
      </c>
      <c r="BF122" s="42">
        <f>$AJ$20*Data!AL614</f>
        <v>3469436399.9999995</v>
      </c>
      <c r="BG122" s="42">
        <f>$AJ$21*Data!AN614</f>
        <v>4110334357.4999995</v>
      </c>
      <c r="BH122" s="42">
        <f>$AJ$22*Data!AP614</f>
        <v>1938486573.0000002</v>
      </c>
      <c r="BI122" s="42">
        <v>0</v>
      </c>
      <c r="BJ122" s="42">
        <v>0</v>
      </c>
      <c r="BK122" s="42">
        <v>0</v>
      </c>
      <c r="BL122" s="42">
        <v>0</v>
      </c>
      <c r="BM122" s="42">
        <f>$AJ$27*Data!AU614</f>
        <v>-4651020.0000000075</v>
      </c>
      <c r="BN122" s="42">
        <f>$AJ$28*Data!AV614</f>
        <v>-7572851.999999973</v>
      </c>
      <c r="BO122" s="42">
        <f>$AJ$29*Data!AW614</f>
        <v>-22537898.000000086</v>
      </c>
      <c r="BP122" s="42">
        <f>$AJ$30*Data!AX614</f>
        <v>-1239515.9999999939</v>
      </c>
    </row>
    <row r="123" spans="1:68">
      <c r="A123" s="6">
        <v>122</v>
      </c>
      <c r="B123" s="6">
        <f>Data!$D$504*Data!D126/Data!D125</f>
        <v>610.73937754869053</v>
      </c>
      <c r="C123" s="6">
        <f>Data!$F$504*Data!F126/Data!F125</f>
        <v>832.37992883087861</v>
      </c>
      <c r="D123" s="6">
        <f>Data!$H$504*Data!H126/Data!H125</f>
        <v>774.88076025841042</v>
      </c>
      <c r="E123" s="6">
        <f>Data!$J$504*Data!J126/Data!J125</f>
        <v>689.10965625268329</v>
      </c>
      <c r="F123" s="6">
        <f>Data!$L$504*Data!L126/Data!L125</f>
        <v>476.6330823203549</v>
      </c>
      <c r="G123" s="6">
        <f>Data!$N$504*Data!N126/Data!N125</f>
        <v>308.22091649743527</v>
      </c>
      <c r="H123" s="6">
        <f>Data!$P$504*Data!P126/Data!P125</f>
        <v>570.11454747324819</v>
      </c>
      <c r="I123" s="6">
        <f>Data!$R$504*Data!R126/Data!R125</f>
        <v>741.3495975283314</v>
      </c>
      <c r="J123" s="6">
        <f>Data!$T$504*Data!T126/Data!T125</f>
        <v>1416.2571603151302</v>
      </c>
      <c r="K123" s="6">
        <f>Data!$V$504*Data!V126/Data!V125</f>
        <v>955.16078718672827</v>
      </c>
      <c r="L123" s="6">
        <f>Data!$X$504*Data!X126/Data!X125</f>
        <v>1599.7329860491257</v>
      </c>
      <c r="M123" s="6">
        <f>Data!$Z$504*Data!Z126/Data!Z125</f>
        <v>1117.5211266400145</v>
      </c>
      <c r="N123" s="6">
        <f>Data!$AB$504*Data!AB126/Data!AB125</f>
        <v>15252.731423775987</v>
      </c>
      <c r="O123" s="6">
        <f>Data!$AD$504*Data!AD126/Data!AD125</f>
        <v>22188.69614325665</v>
      </c>
      <c r="P123" s="6">
        <f>Data!$AF$504*Data!AF126/Data!AF125</f>
        <v>14576.112069421633</v>
      </c>
      <c r="Q123" s="6">
        <f>Data!$AH$504*Data!AH126/Data!AH125</f>
        <v>17359.896311861041</v>
      </c>
      <c r="R123" s="6">
        <f>Data!$AJ$504*Data!AJ126/Data!AJ125</f>
        <v>18857.506088792674</v>
      </c>
      <c r="S123" s="6">
        <f>Data!$AL$504*Data!AL126/Data!AL125</f>
        <v>26909.923300231778</v>
      </c>
      <c r="T123" s="6">
        <f>Data!$AN$504*Data!AN126/Data!AN125</f>
        <v>16592.204852562925</v>
      </c>
      <c r="U123" s="6">
        <f>Data!$AP$504*Data!AP126/Data!AP125</f>
        <v>2370.7643695996348</v>
      </c>
      <c r="V123" s="6">
        <f>Data!$AQ$504*Data!AQ126/Data!AQ125</f>
        <v>0.51594390397978485</v>
      </c>
      <c r="W123" s="6">
        <f>Data!$AR$504*Data!AR126/Data!AR125</f>
        <v>0.52896435197455716</v>
      </c>
      <c r="X123" s="6">
        <f>Data!$AS$504*Data!AS126/Data!AS125</f>
        <v>0.35583348885118732</v>
      </c>
      <c r="Y123" s="6">
        <f>Data!$AT$504*Data!AT126/Data!AT125</f>
        <v>0.57725931225855742</v>
      </c>
      <c r="Z123" s="6">
        <f>Data!$AU$504*Data!AU126/Data!AU125</f>
        <v>0.64917374681393347</v>
      </c>
      <c r="AA123" s="6">
        <f>Data!$AV$504*Data!AV126/Data!AV125</f>
        <v>0.49170983249802153</v>
      </c>
      <c r="AB123" s="6">
        <f>Data!$AW$504*Data!AW126/Data!AW125</f>
        <v>0.79078984471284308</v>
      </c>
      <c r="AC123" s="6">
        <f>Data!$AX$504*Data!AX126/Data!AX125</f>
        <v>0.65188832143645437</v>
      </c>
      <c r="AE123" s="42">
        <f>$AJ$3*B123+$AJ$4*Simulace!C123+$AJ$5*Simulace!D123+$AJ$6*Simulace!E123+$AJ$7*Simulace!F123+$AJ$8*Simulace!G123+$AJ$9*Simulace!H123+$AJ$10*Simulace!I123+$AJ$11*Simulace!J123+$AJ$12*Simulace!K123+$AJ$13*Simulace!L123+$AJ$14*Simulace!M123+$AJ$15*Simulace!N123+$AJ$16*Simulace!O123+$AJ$17*Simulace!P123+$AJ$18*Simulace!Q123+$AJ$19*Simulace!R123+$AJ$20*Simulace!S123+$AJ$21*Simulace!T123+$AJ$22*Simulace!U123+$AJ$23*Simulace!V123+$AJ$24*Simulace!W123+$AJ$25*Simulace!X123+$AJ$26*Simulace!Y123+$AJ$27*Simulace!Z123+$AJ$28*Simulace!AA123+$AJ$29*Simulace!AB123+$AJ$30*Simulace!AC123</f>
        <v>48207602306.760696</v>
      </c>
      <c r="AF123" s="42">
        <f>AE123-$AN$12</f>
        <v>104404038.67894745</v>
      </c>
      <c r="AG123" s="42">
        <f t="shared" si="2"/>
        <v>330154559.14579093</v>
      </c>
      <c r="AM123" s="25" t="s">
        <v>147</v>
      </c>
      <c r="AN123" s="41">
        <f t="shared" si="3"/>
        <v>54160004694.782692</v>
      </c>
      <c r="AO123" s="42">
        <f>$AJ$3*Data!D615</f>
        <v>2374135500</v>
      </c>
      <c r="AP123" s="42">
        <f>$AJ$4*Data!F615</f>
        <v>6438185949.999999</v>
      </c>
      <c r="AQ123" s="42">
        <f>$AJ$5*Data!H615</f>
        <v>1918240899.9999995</v>
      </c>
      <c r="AR123" s="42">
        <f>$AJ$6*Data!J615</f>
        <v>2917271059.9999995</v>
      </c>
      <c r="AS123" s="42">
        <f>$AJ$7*Data!L615</f>
        <v>750370704.99999976</v>
      </c>
      <c r="AT123" s="42">
        <f>$AJ$8*Data!N615</f>
        <v>637078625</v>
      </c>
      <c r="AU123" s="42">
        <f>$AJ$9*Data!P615</f>
        <v>3528317587.5000005</v>
      </c>
      <c r="AV123" s="42">
        <f>$AJ$10*Data!R615</f>
        <v>5112086720</v>
      </c>
      <c r="AW123" s="42">
        <f>$AJ$11*Data!T615</f>
        <v>1892722325.0000002</v>
      </c>
      <c r="AX123" s="42">
        <f>$AJ$12*Data!V615</f>
        <v>2388276300</v>
      </c>
      <c r="AY123" s="42">
        <f>$AJ$13*Data!X615</f>
        <v>2084064931.25</v>
      </c>
      <c r="AZ123" s="42">
        <f>$AJ$14*Data!Z615</f>
        <v>5579323325</v>
      </c>
      <c r="BA123" s="42">
        <f>$AJ$15*Data!AB615</f>
        <v>1259844297.234715</v>
      </c>
      <c r="BB123" s="42">
        <f>$AJ$16*Data!AD615</f>
        <v>2243591651.2729754</v>
      </c>
      <c r="BC123" s="42">
        <f>$AJ$17*Data!AF615</f>
        <v>1049504511.2750002</v>
      </c>
      <c r="BD123" s="42">
        <f>$AJ$18*Data!AH615</f>
        <v>2541347339.9999995</v>
      </c>
      <c r="BE123" s="42">
        <f>$AJ$19*Data!AJ615</f>
        <v>2021233700</v>
      </c>
      <c r="BF123" s="42">
        <f>$AJ$20*Data!AL615</f>
        <v>3447608249.9999995</v>
      </c>
      <c r="BG123" s="42">
        <f>$AJ$21*Data!AN615</f>
        <v>4065991031.2499995</v>
      </c>
      <c r="BH123" s="42">
        <f>$AJ$22*Data!AP615</f>
        <v>1959989436</v>
      </c>
      <c r="BI123" s="42">
        <v>0</v>
      </c>
      <c r="BJ123" s="42">
        <v>0</v>
      </c>
      <c r="BK123" s="42">
        <v>0</v>
      </c>
      <c r="BL123" s="42">
        <v>0</v>
      </c>
      <c r="BM123" s="42">
        <f>$AJ$27*Data!AU615</f>
        <v>-7199280.0000000196</v>
      </c>
      <c r="BN123" s="42">
        <f>$AJ$28*Data!AV615</f>
        <v>-9001201.9999999665</v>
      </c>
      <c r="BO123" s="42">
        <f>$AJ$29*Data!AW615</f>
        <v>-31587653.000000127</v>
      </c>
      <c r="BP123" s="42">
        <f>$AJ$30*Data!AX615</f>
        <v>-1391315.9999999932</v>
      </c>
    </row>
    <row r="124" spans="1:68">
      <c r="A124" s="6">
        <v>123</v>
      </c>
      <c r="B124" s="6">
        <f>Data!$D$504*Data!D127/Data!D126</f>
        <v>623.63505839933873</v>
      </c>
      <c r="C124" s="6">
        <f>Data!$F$504*Data!F127/Data!F126</f>
        <v>842.45086857560341</v>
      </c>
      <c r="D124" s="6">
        <f>Data!$H$504*Data!H127/Data!H126</f>
        <v>774.21766620524488</v>
      </c>
      <c r="E124" s="6">
        <f>Data!$J$504*Data!J127/Data!J126</f>
        <v>686.91819388673139</v>
      </c>
      <c r="F124" s="6">
        <f>Data!$L$504*Data!L127/Data!L126</f>
        <v>462.88150764403991</v>
      </c>
      <c r="G124" s="6">
        <f>Data!$N$504*Data!N127/Data!N126</f>
        <v>297.84299932616716</v>
      </c>
      <c r="H124" s="6">
        <f>Data!$P$504*Data!P127/Data!P126</f>
        <v>577.26933671282916</v>
      </c>
      <c r="I124" s="6">
        <f>Data!$R$504*Data!R127/Data!R126</f>
        <v>746.67374353770845</v>
      </c>
      <c r="J124" s="6">
        <f>Data!$T$504*Data!T127/Data!T126</f>
        <v>1410.229216367595</v>
      </c>
      <c r="K124" s="6">
        <f>Data!$V$504*Data!V127/Data!V126</f>
        <v>956.81484659804289</v>
      </c>
      <c r="L124" s="6">
        <f>Data!$X$504*Data!X127/Data!X126</f>
        <v>1632.2457622795587</v>
      </c>
      <c r="M124" s="6">
        <f>Data!$Z$504*Data!Z127/Data!Z126</f>
        <v>1094.3372327369766</v>
      </c>
      <c r="N124" s="6">
        <f>Data!$AB$504*Data!AB127/Data!AB126</f>
        <v>15170.275945844322</v>
      </c>
      <c r="O124" s="6">
        <f>Data!$AD$504*Data!AD127/Data!AD126</f>
        <v>22080.365750999059</v>
      </c>
      <c r="P124" s="6">
        <f>Data!$AF$504*Data!AF127/Data!AF126</f>
        <v>14607.660536091471</v>
      </c>
      <c r="Q124" s="6">
        <f>Data!$AH$504*Data!AH127/Data!AH126</f>
        <v>17471.310797798553</v>
      </c>
      <c r="R124" s="6">
        <f>Data!$AJ$504*Data!AJ127/Data!AJ126</f>
        <v>18912.245499655692</v>
      </c>
      <c r="S124" s="6">
        <f>Data!$AL$504*Data!AL127/Data!AL126</f>
        <v>26856.817306096891</v>
      </c>
      <c r="T124" s="6">
        <f>Data!$AN$504*Data!AN127/Data!AN126</f>
        <v>16314.729691018205</v>
      </c>
      <c r="U124" s="6">
        <f>Data!$AP$504*Data!AP127/Data!AP126</f>
        <v>2390.5069274224866</v>
      </c>
      <c r="V124" s="6">
        <f>Data!$AQ$504*Data!AQ127/Data!AQ126</f>
        <v>0.53293252935575908</v>
      </c>
      <c r="W124" s="6">
        <f>Data!$AR$504*Data!AR127/Data!AR126</f>
        <v>0.5465037283621843</v>
      </c>
      <c r="X124" s="6">
        <f>Data!$AS$504*Data!AS127/Data!AS126</f>
        <v>0.35642762755560931</v>
      </c>
      <c r="Y124" s="6">
        <f>Data!$AT$504*Data!AT127/Data!AT126</f>
        <v>0.59691081524413658</v>
      </c>
      <c r="Z124" s="6">
        <f>Data!$AU$504*Data!AU127/Data!AU126</f>
        <v>0.67218830059777845</v>
      </c>
      <c r="AA124" s="6">
        <f>Data!$AV$504*Data!AV127/Data!AV126</f>
        <v>0.49259654475520021</v>
      </c>
      <c r="AB124" s="6">
        <f>Data!$AW$504*Data!AW127/Data!AW126</f>
        <v>0.82131575164208692</v>
      </c>
      <c r="AC124" s="6">
        <f>Data!$AX$504*Data!AX127/Data!AX126</f>
        <v>0.65318573089218268</v>
      </c>
      <c r="AE124" s="42">
        <f>$AJ$3*B124+$AJ$4*Simulace!C124+$AJ$5*Simulace!D124+$AJ$6*Simulace!E124+$AJ$7*Simulace!F124+$AJ$8*Simulace!G124+$AJ$9*Simulace!H124+$AJ$10*Simulace!I124+$AJ$11*Simulace!J124+$AJ$12*Simulace!K124+$AJ$13*Simulace!L124+$AJ$14*Simulace!M124+$AJ$15*Simulace!N124+$AJ$16*Simulace!O124+$AJ$17*Simulace!P124+$AJ$18*Simulace!Q124+$AJ$19*Simulace!R124+$AJ$20*Simulace!S124+$AJ$21*Simulace!T124+$AJ$22*Simulace!U124+$AJ$23*Simulace!V124+$AJ$24*Simulace!W124+$AJ$25*Simulace!X124+$AJ$26*Simulace!Y124+$AJ$27*Simulace!Z124+$AJ$28*Simulace!AA124+$AJ$29*Simulace!AB124+$AJ$30*Simulace!AC124</f>
        <v>48190145460.876663</v>
      </c>
      <c r="AF124" s="42">
        <f>AE124-$AN$12</f>
        <v>86947192.794914246</v>
      </c>
      <c r="AG124" s="42">
        <f t="shared" si="2"/>
        <v>274951165.38971043</v>
      </c>
      <c r="AM124" s="25" t="s">
        <v>148</v>
      </c>
      <c r="AN124" s="41">
        <f t="shared" si="3"/>
        <v>54255681906.390038</v>
      </c>
      <c r="AO124" s="42">
        <f>$AJ$3*Data!D616</f>
        <v>2393419380</v>
      </c>
      <c r="AP124" s="42">
        <f>$AJ$4*Data!F616</f>
        <v>6506990105</v>
      </c>
      <c r="AQ124" s="42">
        <f>$AJ$5*Data!H616</f>
        <v>1956108880</v>
      </c>
      <c r="AR124" s="42">
        <f>$AJ$6*Data!J616</f>
        <v>3058587664.0000005</v>
      </c>
      <c r="AS124" s="42">
        <f>$AJ$7*Data!L616</f>
        <v>753447964.5</v>
      </c>
      <c r="AT124" s="42">
        <f>$AJ$8*Data!N616</f>
        <v>642180962.5</v>
      </c>
      <c r="AU124" s="42">
        <f>$AJ$9*Data!P616</f>
        <v>3500395290</v>
      </c>
      <c r="AV124" s="42">
        <f>$AJ$10*Data!R616</f>
        <v>5038822880.000001</v>
      </c>
      <c r="AW124" s="42">
        <f>$AJ$11*Data!T616</f>
        <v>1868794200.0000002</v>
      </c>
      <c r="AX124" s="42">
        <f>$AJ$12*Data!V616</f>
        <v>2370600050</v>
      </c>
      <c r="AY124" s="42">
        <f>$AJ$13*Data!X616</f>
        <v>2070448275.0000002</v>
      </c>
      <c r="AZ124" s="42">
        <f>$AJ$14*Data!Z616</f>
        <v>5542492200</v>
      </c>
      <c r="BA124" s="42">
        <f>$AJ$15*Data!AB616</f>
        <v>1256347603.04039</v>
      </c>
      <c r="BB124" s="42">
        <f>$AJ$16*Data!AD616</f>
        <v>2243440228.7496505</v>
      </c>
      <c r="BC124" s="42">
        <f>$AJ$17*Data!AF616</f>
        <v>1045831274.9500002</v>
      </c>
      <c r="BD124" s="42">
        <f>$AJ$18*Data!AH616</f>
        <v>2613443602</v>
      </c>
      <c r="BE124" s="42">
        <f>$AJ$19*Data!AJ616</f>
        <v>2024367345.0000002</v>
      </c>
      <c r="BF124" s="42">
        <f>$AJ$20*Data!AL616</f>
        <v>3450950249.9999995</v>
      </c>
      <c r="BG124" s="42">
        <f>$AJ$21*Data!AN616</f>
        <v>4019216231.2500005</v>
      </c>
      <c r="BH124" s="42">
        <f>$AJ$22*Data!AP616</f>
        <v>1947283556.4000001</v>
      </c>
      <c r="BI124" s="42">
        <v>0</v>
      </c>
      <c r="BJ124" s="42">
        <v>0</v>
      </c>
      <c r="BK124" s="42">
        <v>0</v>
      </c>
      <c r="BL124" s="42">
        <v>0</v>
      </c>
      <c r="BM124" s="42">
        <f>$AJ$27*Data!AU616</f>
        <v>-6236999.9999999832</v>
      </c>
      <c r="BN124" s="42">
        <f>$AJ$28*Data!AV616</f>
        <v>-11429396.999999935</v>
      </c>
      <c r="BO124" s="42">
        <f>$AJ$29*Data!AW616</f>
        <v>-28170263</v>
      </c>
      <c r="BP124" s="42">
        <f>$AJ$30*Data!AX616</f>
        <v>-1649375.99999999</v>
      </c>
    </row>
    <row r="125" spans="1:68">
      <c r="A125" s="6">
        <v>124</v>
      </c>
      <c r="B125" s="6">
        <f>Data!$D$504*Data!D128/Data!D127</f>
        <v>609.47519435535696</v>
      </c>
      <c r="C125" s="6">
        <f>Data!$F$504*Data!F128/Data!F127</f>
        <v>850.20982179432099</v>
      </c>
      <c r="D125" s="6">
        <f>Data!$H$504*Data!H128/Data!H127</f>
        <v>789.71630049280884</v>
      </c>
      <c r="E125" s="6">
        <f>Data!$J$504*Data!J128/Data!J127</f>
        <v>687.24063144496972</v>
      </c>
      <c r="F125" s="6">
        <f>Data!$L$504*Data!L128/Data!L127</f>
        <v>469.72945314806162</v>
      </c>
      <c r="G125" s="6">
        <f>Data!$N$504*Data!N128/Data!N127</f>
        <v>297.30942190932626</v>
      </c>
      <c r="H125" s="6">
        <f>Data!$P$504*Data!P128/Data!P127</f>
        <v>562.46717367666815</v>
      </c>
      <c r="I125" s="6">
        <f>Data!$R$504*Data!R128/Data!R127</f>
        <v>724.81591747675088</v>
      </c>
      <c r="J125" s="6">
        <f>Data!$T$504*Data!T128/Data!T127</f>
        <v>1390.0919818432117</v>
      </c>
      <c r="K125" s="6">
        <f>Data!$V$504*Data!V128/Data!V127</f>
        <v>940.43109452471401</v>
      </c>
      <c r="L125" s="6">
        <f>Data!$X$504*Data!X128/Data!X127</f>
        <v>1606.0287262832735</v>
      </c>
      <c r="M125" s="6">
        <f>Data!$Z$504*Data!Z128/Data!Z127</f>
        <v>1095.2541507181668</v>
      </c>
      <c r="N125" s="6">
        <f>Data!$AB$504*Data!AB128/Data!AB127</f>
        <v>15193.997258007501</v>
      </c>
      <c r="O125" s="6">
        <f>Data!$AD$504*Data!AD128/Data!AD127</f>
        <v>22115.853168617105</v>
      </c>
      <c r="P125" s="6">
        <f>Data!$AF$504*Data!AF128/Data!AF127</f>
        <v>14661.468580924016</v>
      </c>
      <c r="Q125" s="6">
        <f>Data!$AH$504*Data!AH128/Data!AH127</f>
        <v>17301.189063815029</v>
      </c>
      <c r="R125" s="6">
        <f>Data!$AJ$504*Data!AJ128/Data!AJ127</f>
        <v>18702.368437597725</v>
      </c>
      <c r="S125" s="6">
        <f>Data!$AL$504*Data!AL128/Data!AL127</f>
        <v>26825.939758947956</v>
      </c>
      <c r="T125" s="6">
        <f>Data!$AN$504*Data!AN128/Data!AN127</f>
        <v>16494.12448882794</v>
      </c>
      <c r="U125" s="6">
        <f>Data!$AP$504*Data!AP128/Data!AP127</f>
        <v>2420.9236008951352</v>
      </c>
      <c r="V125" s="6">
        <f>Data!$AQ$504*Data!AQ128/Data!AQ127</f>
        <v>0.52986902654867207</v>
      </c>
      <c r="W125" s="6">
        <f>Data!$AR$504*Data!AR128/Data!AR127</f>
        <v>0.54333864283864386</v>
      </c>
      <c r="X125" s="6">
        <f>Data!$AS$504*Data!AS128/Data!AS127</f>
        <v>0.3562708126036484</v>
      </c>
      <c r="Y125" s="6">
        <f>Data!$AT$504*Data!AT128/Data!AT127</f>
        <v>0.59335484882299949</v>
      </c>
      <c r="Z125" s="6">
        <f>Data!$AU$504*Data!AU128/Data!AU127</f>
        <v>0.6680056645482173</v>
      </c>
      <c r="AA125" s="6">
        <f>Data!$AV$504*Data!AV128/Data!AV127</f>
        <v>0.49235450334534253</v>
      </c>
      <c r="AB125" s="6">
        <f>Data!$AW$504*Data!AW128/Data!AW127</f>
        <v>0.81571451883849388</v>
      </c>
      <c r="AC125" s="6">
        <f>Data!$AX$504*Data!AX128/Data!AX127</f>
        <v>0.65281468966998257</v>
      </c>
      <c r="AE125" s="42">
        <f>$AJ$3*B125+$AJ$4*Simulace!C125+$AJ$5*Simulace!D125+$AJ$6*Simulace!E125+$AJ$7*Simulace!F125+$AJ$8*Simulace!G125+$AJ$9*Simulace!H125+$AJ$10*Simulace!I125+$AJ$11*Simulace!J125+$AJ$12*Simulace!K125+$AJ$13*Simulace!L125+$AJ$14*Simulace!M125+$AJ$15*Simulace!N125+$AJ$16*Simulace!O125+$AJ$17*Simulace!P125+$AJ$18*Simulace!Q125+$AJ$19*Simulace!R125+$AJ$20*Simulace!S125+$AJ$21*Simulace!T125+$AJ$22*Simulace!U125+$AJ$23*Simulace!V125+$AJ$24*Simulace!W125+$AJ$25*Simulace!X125+$AJ$26*Simulace!Y125+$AJ$27*Simulace!Z125+$AJ$28*Simulace!AA125+$AJ$29*Simulace!AB125+$AJ$30*Simulace!AC125</f>
        <v>47991636683.870789</v>
      </c>
      <c r="AF125" s="42">
        <f>AE125-$AN$12</f>
        <v>-111561584.21096039</v>
      </c>
      <c r="AG125" s="42">
        <f t="shared" si="2"/>
        <v>-352788705.48331344</v>
      </c>
      <c r="AM125" s="25" t="s">
        <v>149</v>
      </c>
      <c r="AN125" s="41">
        <f t="shared" si="3"/>
        <v>53988624535.50415</v>
      </c>
      <c r="AO125" s="42">
        <f>$AJ$3*Data!D617</f>
        <v>2470543919.9999995</v>
      </c>
      <c r="AP125" s="42">
        <f>$AJ$4*Data!F617</f>
        <v>6557417054.999999</v>
      </c>
      <c r="AQ125" s="42">
        <f>$AJ$5*Data!H617</f>
        <v>1928457360</v>
      </c>
      <c r="AR125" s="42">
        <f>$AJ$6*Data!J617</f>
        <v>3055156235.9999995</v>
      </c>
      <c r="AS125" s="42">
        <f>$AJ$7*Data!L617</f>
        <v>762464997</v>
      </c>
      <c r="AT125" s="42">
        <f>$AJ$8*Data!N617</f>
        <v>640125562.5</v>
      </c>
      <c r="AU125" s="42">
        <f>$AJ$9*Data!P617</f>
        <v>3372201787.4999995</v>
      </c>
      <c r="AV125" s="42">
        <f>$AJ$10*Data!R617</f>
        <v>4784852800</v>
      </c>
      <c r="AW125" s="42">
        <f>$AJ$11*Data!T617</f>
        <v>1792386960</v>
      </c>
      <c r="AX125" s="42">
        <f>$AJ$12*Data!V617</f>
        <v>2309341124.9999995</v>
      </c>
      <c r="AY125" s="42">
        <f>$AJ$13*Data!X617</f>
        <v>2053642500</v>
      </c>
      <c r="AZ125" s="42">
        <f>$AJ$14*Data!Z617</f>
        <v>5350208500</v>
      </c>
      <c r="BA125" s="42">
        <f>$AJ$15*Data!AB617</f>
        <v>1270025395.1066501</v>
      </c>
      <c r="BB125" s="42">
        <f>$AJ$16*Data!AD617</f>
        <v>2267926148.8974996</v>
      </c>
      <c r="BC125" s="42">
        <f>$AJ$17*Data!AF617</f>
        <v>1054631327.75</v>
      </c>
      <c r="BD125" s="42">
        <f>$AJ$18*Data!AH617</f>
        <v>2682121239</v>
      </c>
      <c r="BE125" s="42">
        <f>$AJ$19*Data!AJ617</f>
        <v>2069041590</v>
      </c>
      <c r="BF125" s="42">
        <f>$AJ$20*Data!AL617</f>
        <v>3551601599.9999995</v>
      </c>
      <c r="BG125" s="42">
        <f>$AJ$21*Data!AN617</f>
        <v>4067839743.75</v>
      </c>
      <c r="BH125" s="42">
        <f>$AJ$22*Data!AP617</f>
        <v>1964925144</v>
      </c>
      <c r="BI125" s="42">
        <v>0</v>
      </c>
      <c r="BJ125" s="42">
        <v>0</v>
      </c>
      <c r="BK125" s="42">
        <v>0</v>
      </c>
      <c r="BL125" s="42">
        <v>0</v>
      </c>
      <c r="BM125" s="42">
        <f>$AJ$27*Data!AU617</f>
        <v>-795960.00000000198</v>
      </c>
      <c r="BN125" s="42">
        <f>$AJ$28*Data!AV617</f>
        <v>-5612117.0000000224</v>
      </c>
      <c r="BO125" s="42">
        <f>$AJ$29*Data!AW617</f>
        <v>-8847243.0000000652</v>
      </c>
      <c r="BP125" s="42">
        <f>$AJ$30*Data!AX617</f>
        <v>-1031135.9999999992</v>
      </c>
    </row>
    <row r="126" spans="1:68">
      <c r="A126" s="6">
        <v>125</v>
      </c>
      <c r="B126" s="6">
        <f>Data!$D$504*Data!D129/Data!D128</f>
        <v>622.14635994834885</v>
      </c>
      <c r="C126" s="6">
        <f>Data!$F$504*Data!F129/Data!F128</f>
        <v>827.25456882403284</v>
      </c>
      <c r="D126" s="6">
        <f>Data!$H$504*Data!H129/Data!H128</f>
        <v>765.17648754249956</v>
      </c>
      <c r="E126" s="6">
        <f>Data!$J$504*Data!J129/Data!J128</f>
        <v>679.09356310751252</v>
      </c>
      <c r="F126" s="6">
        <f>Data!$L$504*Data!L129/Data!L128</f>
        <v>461.52689557187256</v>
      </c>
      <c r="G126" s="6">
        <f>Data!$N$504*Data!N129/Data!N128</f>
        <v>293.08081841440026</v>
      </c>
      <c r="H126" s="6">
        <f>Data!$P$504*Data!P129/Data!P128</f>
        <v>571.49982528859368</v>
      </c>
      <c r="I126" s="6">
        <f>Data!$R$504*Data!R129/Data!R128</f>
        <v>734.40520561026119</v>
      </c>
      <c r="J126" s="6">
        <f>Data!$T$504*Data!T129/Data!T128</f>
        <v>1380.2012227964747</v>
      </c>
      <c r="K126" s="6">
        <f>Data!$V$504*Data!V129/Data!V128</f>
        <v>948.26587885392337</v>
      </c>
      <c r="L126" s="6">
        <f>Data!$X$504*Data!X129/Data!X128</f>
        <v>1638.0148281160084</v>
      </c>
      <c r="M126" s="6">
        <f>Data!$Z$504*Data!Z129/Data!Z128</f>
        <v>1098.4046489108991</v>
      </c>
      <c r="N126" s="6">
        <f>Data!$AB$504*Data!AB129/Data!AB128</f>
        <v>15221.008719380097</v>
      </c>
      <c r="O126" s="6">
        <f>Data!$AD$504*Data!AD129/Data!AD128</f>
        <v>22153.575966454435</v>
      </c>
      <c r="P126" s="6">
        <f>Data!$AF$504*Data!AF129/Data!AF128</f>
        <v>14666.004997013135</v>
      </c>
      <c r="Q126" s="6">
        <f>Data!$AH$504*Data!AH129/Data!AH128</f>
        <v>17215.99813501153</v>
      </c>
      <c r="R126" s="6">
        <f>Data!$AJ$504*Data!AJ129/Data!AJ128</f>
        <v>18592.75042602513</v>
      </c>
      <c r="S126" s="6">
        <f>Data!$AL$504*Data!AL129/Data!AL128</f>
        <v>26794.896539631482</v>
      </c>
      <c r="T126" s="6">
        <f>Data!$AN$504*Data!AN129/Data!AN128</f>
        <v>16471.71029636763</v>
      </c>
      <c r="U126" s="6">
        <f>Data!$AP$504*Data!AP129/Data!AP128</f>
        <v>2435.8789040240872</v>
      </c>
      <c r="V126" s="6">
        <f>Data!$AQ$504*Data!AQ129/Data!AQ128</f>
        <v>0.49217469042585382</v>
      </c>
      <c r="W126" s="6">
        <f>Data!$AR$504*Data!AR129/Data!AR128</f>
        <v>0.50443349379275604</v>
      </c>
      <c r="X126" s="6">
        <f>Data!$AS$504*Data!AS129/Data!AS128</f>
        <v>0.36384765862795648</v>
      </c>
      <c r="Y126" s="6">
        <f>Data!$AT$504*Data!AT129/Data!AT128</f>
        <v>0.54981268637332059</v>
      </c>
      <c r="Z126" s="6">
        <f>Data!$AU$504*Data!AU129/Data!AU128</f>
        <v>0.61710121457489986</v>
      </c>
      <c r="AA126" s="6">
        <f>Data!$AV$504*Data!AV129/Data!AV128</f>
        <v>0.50369889481707431</v>
      </c>
      <c r="AB126" s="6">
        <f>Data!$AW$504*Data!AW129/Data!AW128</f>
        <v>0.74845909463095361</v>
      </c>
      <c r="AC126" s="6">
        <f>Data!$AX$504*Data!AX129/Data!AX128</f>
        <v>0.6694911708659752</v>
      </c>
      <c r="AE126" s="42">
        <f>$AJ$3*B126+$AJ$4*Simulace!C126+$AJ$5*Simulace!D126+$AJ$6*Simulace!E126+$AJ$7*Simulace!F126+$AJ$8*Simulace!G126+$AJ$9*Simulace!H126+$AJ$10*Simulace!I126+$AJ$11*Simulace!J126+$AJ$12*Simulace!K126+$AJ$13*Simulace!L126+$AJ$14*Simulace!M126+$AJ$15*Simulace!N126+$AJ$16*Simulace!O126+$AJ$17*Simulace!P126+$AJ$18*Simulace!Q126+$AJ$19*Simulace!R126+$AJ$20*Simulace!S126+$AJ$21*Simulace!T126+$AJ$22*Simulace!U126+$AJ$23*Simulace!V126+$AJ$24*Simulace!W126+$AJ$25*Simulace!X126+$AJ$26*Simulace!Y126+$AJ$27*Simulace!Z126+$AJ$28*Simulace!AA126+$AJ$29*Simulace!AB126+$AJ$30*Simulace!AC126</f>
        <v>47900183522.368118</v>
      </c>
      <c r="AF126" s="42">
        <f>AE126-$AN$12</f>
        <v>-203014745.71363068</v>
      </c>
      <c r="AG126" s="42">
        <f t="shared" si="2"/>
        <v>-641988995.05497861</v>
      </c>
      <c r="AM126" s="25" t="s">
        <v>150</v>
      </c>
      <c r="AN126" s="41">
        <f t="shared" si="3"/>
        <v>53570322089.967209</v>
      </c>
      <c r="AO126" s="42">
        <f>$AJ$3*Data!D618</f>
        <v>2434051040</v>
      </c>
      <c r="AP126" s="42">
        <f>$AJ$4*Data!F618</f>
        <v>6469868439.999999</v>
      </c>
      <c r="AQ126" s="42">
        <f>$AJ$5*Data!H618</f>
        <v>1887181839.9999998</v>
      </c>
      <c r="AR126" s="42">
        <f>$AJ$6*Data!J618</f>
        <v>3066023136</v>
      </c>
      <c r="AS126" s="42">
        <f>$AJ$7*Data!L618</f>
        <v>748437843.99999988</v>
      </c>
      <c r="AT126" s="42">
        <f>$AJ$8*Data!N618</f>
        <v>617401799.99999988</v>
      </c>
      <c r="AU126" s="42">
        <f>$AJ$9*Data!P618</f>
        <v>3336024487.4999995</v>
      </c>
      <c r="AV126" s="42">
        <f>$AJ$10*Data!R618</f>
        <v>4782537540</v>
      </c>
      <c r="AW126" s="42">
        <f>$AJ$11*Data!T618</f>
        <v>1796085369</v>
      </c>
      <c r="AX126" s="42">
        <f>$AJ$12*Data!V618</f>
        <v>2306238749.9999995</v>
      </c>
      <c r="AY126" s="42">
        <f>$AJ$13*Data!X618</f>
        <v>2032498237.5</v>
      </c>
      <c r="AZ126" s="42">
        <f>$AJ$14*Data!Z618</f>
        <v>5347800000</v>
      </c>
      <c r="BA126" s="42">
        <f>$AJ$15*Data!AB618</f>
        <v>1263979213.1154897</v>
      </c>
      <c r="BB126" s="42">
        <f>$AJ$16*Data!AD618</f>
        <v>2218461390.8017201</v>
      </c>
      <c r="BC126" s="42">
        <f>$AJ$17*Data!AF618</f>
        <v>1050467017.0499998</v>
      </c>
      <c r="BD126" s="42">
        <f>$AJ$18*Data!AH618</f>
        <v>2663426920</v>
      </c>
      <c r="BE126" s="42">
        <f>$AJ$19*Data!AJ618</f>
        <v>2056266839.9999998</v>
      </c>
      <c r="BF126" s="42">
        <f>$AJ$20*Data!AL618</f>
        <v>3484117199.9999995</v>
      </c>
      <c r="BG126" s="42">
        <f>$AJ$21*Data!AN618</f>
        <v>4069199609.9999995</v>
      </c>
      <c r="BH126" s="42">
        <f>$AJ$22*Data!AP618</f>
        <v>1967562575.9999998</v>
      </c>
      <c r="BI126" s="42">
        <v>0</v>
      </c>
      <c r="BJ126" s="42">
        <v>0</v>
      </c>
      <c r="BK126" s="42">
        <v>0</v>
      </c>
      <c r="BL126" s="42">
        <v>0</v>
      </c>
      <c r="BM126" s="42">
        <f>$AJ$27*Data!AU618</f>
        <v>-2548260.0000000121</v>
      </c>
      <c r="BN126" s="42">
        <f>$AJ$28*Data!AV618</f>
        <v>-8364937.0000000652</v>
      </c>
      <c r="BO126" s="42">
        <f>$AJ$29*Data!AW618</f>
        <v>-15070268.000000101</v>
      </c>
      <c r="BP126" s="42">
        <f>$AJ$30*Data!AX618</f>
        <v>-1323696.0000000037</v>
      </c>
    </row>
    <row r="127" spans="1:68">
      <c r="A127" s="6">
        <v>126</v>
      </c>
      <c r="B127" s="6">
        <f>Data!$D$504*Data!D130/Data!D129</f>
        <v>607.01313020104362</v>
      </c>
      <c r="C127" s="6">
        <f>Data!$F$504*Data!F130/Data!F129</f>
        <v>843.15967600270767</v>
      </c>
      <c r="D127" s="6">
        <f>Data!$H$504*Data!H130/Data!H129</f>
        <v>778.04597283356225</v>
      </c>
      <c r="E127" s="6">
        <f>Data!$J$504*Data!J130/Data!J129</f>
        <v>687.19821825370047</v>
      </c>
      <c r="F127" s="6">
        <f>Data!$L$504*Data!L130/Data!L129</f>
        <v>477.97471071934297</v>
      </c>
      <c r="G127" s="6">
        <f>Data!$N$504*Data!N130/Data!N129</f>
        <v>299.25025116536102</v>
      </c>
      <c r="H127" s="6">
        <f>Data!$P$504*Data!P130/Data!P129</f>
        <v>574.22686156730572</v>
      </c>
      <c r="I127" s="6">
        <f>Data!$R$504*Data!R130/Data!R129</f>
        <v>730.25449759183357</v>
      </c>
      <c r="J127" s="6">
        <f>Data!$T$504*Data!T130/Data!T129</f>
        <v>1418.0716085426807</v>
      </c>
      <c r="K127" s="6">
        <f>Data!$V$504*Data!V130/Data!V129</f>
        <v>943.45254854613711</v>
      </c>
      <c r="L127" s="6">
        <f>Data!$X$504*Data!X130/Data!X129</f>
        <v>1615.2618526937304</v>
      </c>
      <c r="M127" s="6">
        <f>Data!$Z$504*Data!Z130/Data!Z129</f>
        <v>1106.4056854867213</v>
      </c>
      <c r="N127" s="6">
        <f>Data!$AB$504*Data!AB130/Data!AB129</f>
        <v>15243.605022567363</v>
      </c>
      <c r="O127" s="6">
        <f>Data!$AD$504*Data!AD130/Data!AD129</f>
        <v>22157.795286997589</v>
      </c>
      <c r="P127" s="6">
        <f>Data!$AF$504*Data!AF130/Data!AF129</f>
        <v>14673.017790979045</v>
      </c>
      <c r="Q127" s="6">
        <f>Data!$AH$504*Data!AH130/Data!AH129</f>
        <v>17447.35854369968</v>
      </c>
      <c r="R127" s="6">
        <f>Data!$AJ$504*Data!AJ130/Data!AJ129</f>
        <v>18834.311805384008</v>
      </c>
      <c r="S127" s="6">
        <f>Data!$AL$504*Data!AL130/Data!AL129</f>
        <v>26976.385221108005</v>
      </c>
      <c r="T127" s="6">
        <f>Data!$AN$504*Data!AN130/Data!AN129</f>
        <v>16424.314035084917</v>
      </c>
      <c r="U127" s="6">
        <f>Data!$AP$504*Data!AP130/Data!AP129</f>
        <v>2398.5316363685793</v>
      </c>
      <c r="V127" s="6">
        <f>Data!$AQ$504*Data!AQ130/Data!AQ129</f>
        <v>0.53228006998568433</v>
      </c>
      <c r="W127" s="6">
        <f>Data!$AR$504*Data!AR130/Data!AR129</f>
        <v>0.54583035237586874</v>
      </c>
      <c r="X127" s="6">
        <f>Data!$AS$504*Data!AS130/Data!AS129</f>
        <v>0.35509167327517788</v>
      </c>
      <c r="Y127" s="6">
        <f>Data!$AT$504*Data!AT130/Data!AT129</f>
        <v>0.59615736132427255</v>
      </c>
      <c r="Z127" s="6">
        <f>Data!$AU$504*Data!AU130/Data!AU129</f>
        <v>0.67130779109589001</v>
      </c>
      <c r="AA127" s="6">
        <f>Data!$AV$504*Data!AV130/Data!AV129</f>
        <v>0.49056947407134932</v>
      </c>
      <c r="AB127" s="6">
        <f>Data!$AW$504*Data!AW130/Data!AW129</f>
        <v>0.82015345802522943</v>
      </c>
      <c r="AC127" s="6">
        <f>Data!$AX$504*Data!AX130/Data!AX129</f>
        <v>0.65014996946875425</v>
      </c>
      <c r="AE127" s="42">
        <f>$AJ$3*B127+$AJ$4*Simulace!C127+$AJ$5*Simulace!D127+$AJ$6*Simulace!E127+$AJ$7*Simulace!F127+$AJ$8*Simulace!G127+$AJ$9*Simulace!H127+$AJ$10*Simulace!I127+$AJ$11*Simulace!J127+$AJ$12*Simulace!K127+$AJ$13*Simulace!L127+$AJ$14*Simulace!M127+$AJ$15*Simulace!N127+$AJ$16*Simulace!O127+$AJ$17*Simulace!P127+$AJ$18*Simulace!Q127+$AJ$19*Simulace!R127+$AJ$20*Simulace!S127+$AJ$21*Simulace!T127+$AJ$22*Simulace!U127+$AJ$23*Simulace!V127+$AJ$24*Simulace!W127+$AJ$25*Simulace!X127+$AJ$26*Simulace!Y127+$AJ$27*Simulace!Z127+$AJ$28*Simulace!AA127+$AJ$29*Simulace!AB127+$AJ$30*Simulace!AC127</f>
        <v>48147777862.336319</v>
      </c>
      <c r="AF127" s="42">
        <f>AE127-$AN$12</f>
        <v>44579594.254570007</v>
      </c>
      <c r="AG127" s="42">
        <f t="shared" si="2"/>
        <v>140973055.01059738</v>
      </c>
      <c r="AM127" s="25" t="s">
        <v>151</v>
      </c>
      <c r="AN127" s="41">
        <f t="shared" si="3"/>
        <v>52894694378.985977</v>
      </c>
      <c r="AO127" s="42">
        <f>$AJ$3*Data!D619</f>
        <v>2477244000</v>
      </c>
      <c r="AP127" s="42">
        <f>$AJ$4*Data!F619</f>
        <v>6425016499.999999</v>
      </c>
      <c r="AQ127" s="42">
        <f>$AJ$5*Data!H619</f>
        <v>1859464999.9999998</v>
      </c>
      <c r="AR127" s="42">
        <f>$AJ$6*Data!J619</f>
        <v>3072119600</v>
      </c>
      <c r="AS127" s="42">
        <f>$AJ$7*Data!L619</f>
        <v>732315149.99999988</v>
      </c>
      <c r="AT127" s="42">
        <f>$AJ$8*Data!N619</f>
        <v>586468750</v>
      </c>
      <c r="AU127" s="42">
        <f>$AJ$9*Data!P619</f>
        <v>3265412850.0000005</v>
      </c>
      <c r="AV127" s="42">
        <f>$AJ$10*Data!R619</f>
        <v>4586860400.000001</v>
      </c>
      <c r="AW127" s="42">
        <f>$AJ$11*Data!T619</f>
        <v>1790473262.5</v>
      </c>
      <c r="AX127" s="42">
        <f>$AJ$12*Data!V619</f>
        <v>2232915062.5</v>
      </c>
      <c r="AY127" s="42">
        <f>$AJ$13*Data!X619</f>
        <v>2000138843.75</v>
      </c>
      <c r="AZ127" s="42">
        <f>$AJ$14*Data!Z619</f>
        <v>5256668125</v>
      </c>
      <c r="BA127" s="42">
        <f>$AJ$15*Data!AB619</f>
        <v>1264069761.1587751</v>
      </c>
      <c r="BB127" s="42">
        <f>$AJ$16*Data!AD619</f>
        <v>2226181403.9522004</v>
      </c>
      <c r="BC127" s="42">
        <f>$AJ$17*Data!AF619</f>
        <v>1049622369.125</v>
      </c>
      <c r="BD127" s="42">
        <f>$AJ$18*Data!AH619</f>
        <v>2640248799.9999995</v>
      </c>
      <c r="BE127" s="42">
        <f>$AJ$19*Data!AJ619</f>
        <v>2032006499.9999998</v>
      </c>
      <c r="BF127" s="42">
        <f>$AJ$20*Data!AL619</f>
        <v>3469979999.9999995</v>
      </c>
      <c r="BG127" s="42">
        <f>$AJ$21*Data!AN619</f>
        <v>4044623625</v>
      </c>
      <c r="BH127" s="42">
        <f>$AJ$22*Data!AP619</f>
        <v>1920197412</v>
      </c>
      <c r="BI127" s="42">
        <v>0</v>
      </c>
      <c r="BJ127" s="42">
        <v>0</v>
      </c>
      <c r="BK127" s="42">
        <v>0</v>
      </c>
      <c r="BL127" s="42">
        <v>0</v>
      </c>
      <c r="BM127" s="42">
        <f>$AJ$27*Data!AU619</f>
        <v>-4615380.0000000065</v>
      </c>
      <c r="BN127" s="42">
        <f>$AJ$28*Data!AV619</f>
        <v>-8923291.9999999627</v>
      </c>
      <c r="BO127" s="42">
        <f>$AJ$29*Data!AW619</f>
        <v>-22411328.000000078</v>
      </c>
      <c r="BP127" s="42">
        <f>$AJ$30*Data!AX619</f>
        <v>-1383035.999999993</v>
      </c>
    </row>
    <row r="128" spans="1:68">
      <c r="A128" s="6">
        <v>127</v>
      </c>
      <c r="B128" s="6">
        <f>Data!$D$504*Data!D131/Data!D130</f>
        <v>621.83057049934962</v>
      </c>
      <c r="C128" s="6">
        <f>Data!$F$504*Data!F131/Data!F130</f>
        <v>841.52513159007469</v>
      </c>
      <c r="D128" s="6">
        <f>Data!$H$504*Data!H131/Data!H130</f>
        <v>774.12922351649911</v>
      </c>
      <c r="E128" s="6">
        <f>Data!$J$504*Data!J131/Data!J130</f>
        <v>694.52087972712559</v>
      </c>
      <c r="F128" s="6">
        <f>Data!$L$504*Data!L131/Data!L130</f>
        <v>469.24389691009412</v>
      </c>
      <c r="G128" s="6">
        <f>Data!$N$504*Data!N131/Data!N130</f>
        <v>297.24905618768656</v>
      </c>
      <c r="H128" s="6">
        <f>Data!$P$504*Data!P131/Data!P130</f>
        <v>574.9952047557374</v>
      </c>
      <c r="I128" s="6">
        <f>Data!$R$504*Data!R131/Data!R130</f>
        <v>732.22540833168216</v>
      </c>
      <c r="J128" s="6">
        <f>Data!$T$504*Data!T131/Data!T130</f>
        <v>1402.4131819190075</v>
      </c>
      <c r="K128" s="6">
        <f>Data!$V$504*Data!V131/Data!V130</f>
        <v>931.91703273208668</v>
      </c>
      <c r="L128" s="6">
        <f>Data!$X$504*Data!X131/Data!X130</f>
        <v>1603.5114227510221</v>
      </c>
      <c r="M128" s="6">
        <f>Data!$Z$504*Data!Z131/Data!Z130</f>
        <v>1080.0978727801953</v>
      </c>
      <c r="N128" s="6">
        <f>Data!$AB$504*Data!AB131/Data!AB130</f>
        <v>15227.996133995763</v>
      </c>
      <c r="O128" s="6">
        <f>Data!$AD$504*Data!AD131/Data!AD130</f>
        <v>22144.324789352831</v>
      </c>
      <c r="P128" s="6">
        <f>Data!$AF$504*Data!AF131/Data!AF130</f>
        <v>14598.307473492303</v>
      </c>
      <c r="Q128" s="6">
        <f>Data!$AH$504*Data!AH131/Data!AH130</f>
        <v>17381.372017311227</v>
      </c>
      <c r="R128" s="6">
        <f>Data!$AJ$504*Data!AJ131/Data!AJ130</f>
        <v>18804.035060887494</v>
      </c>
      <c r="S128" s="6">
        <f>Data!$AL$504*Data!AL131/Data!AL130</f>
        <v>26935.243102468809</v>
      </c>
      <c r="T128" s="6">
        <f>Data!$AN$504*Data!AN131/Data!AN130</f>
        <v>16293.864795077045</v>
      </c>
      <c r="U128" s="6">
        <f>Data!$AP$504*Data!AP131/Data!AP130</f>
        <v>2363.9413520526718</v>
      </c>
      <c r="V128" s="6">
        <f>Data!$AQ$504*Data!AQ131/Data!AQ130</f>
        <v>0.51759694309614757</v>
      </c>
      <c r="W128" s="6">
        <f>Data!$AR$504*Data!AR131/Data!AR130</f>
        <v>0.53067104237067964</v>
      </c>
      <c r="X128" s="6">
        <f>Data!$AS$504*Data!AS131/Data!AS130</f>
        <v>0.35556087957762345</v>
      </c>
      <c r="Y128" s="6">
        <f>Data!$AT$504*Data!AT131/Data!AT130</f>
        <v>0.57917179049549472</v>
      </c>
      <c r="Z128" s="6">
        <f>Data!$AU$504*Data!AU131/Data!AU130</f>
        <v>0.6514140083217751</v>
      </c>
      <c r="AA128" s="6">
        <f>Data!$AV$504*Data!AV131/Data!AV130</f>
        <v>0.49126687925170165</v>
      </c>
      <c r="AB128" s="6">
        <f>Data!$AW$504*Data!AW131/Data!AW130</f>
        <v>0.7937627183998085</v>
      </c>
      <c r="AC128" s="6">
        <f>Data!$AX$504*Data!AX131/Data!AX130</f>
        <v>0.65116464503996252</v>
      </c>
      <c r="AE128" s="42">
        <f>$AJ$3*B128+$AJ$4*Simulace!C128+$AJ$5*Simulace!D128+$AJ$6*Simulace!E128+$AJ$7*Simulace!F128+$AJ$8*Simulace!G128+$AJ$9*Simulace!H128+$AJ$10*Simulace!I128+$AJ$11*Simulace!J128+$AJ$12*Simulace!K128+$AJ$13*Simulace!L128+$AJ$14*Simulace!M128+$AJ$15*Simulace!N128+$AJ$16*Simulace!O128+$AJ$17*Simulace!P128+$AJ$18*Simulace!Q128+$AJ$19*Simulace!R128+$AJ$20*Simulace!S128+$AJ$21*Simulace!T128+$AJ$22*Simulace!U128+$AJ$23*Simulace!V128+$AJ$24*Simulace!W128+$AJ$25*Simulace!X128+$AJ$26*Simulace!Y128+$AJ$27*Simulace!Z128+$AJ$28*Simulace!AA128+$AJ$29*Simulace!AB128+$AJ$30*Simulace!AC128</f>
        <v>47953481506.87677</v>
      </c>
      <c r="AF128" s="42">
        <f>AE128-$AN$12</f>
        <v>-149716761.20497894</v>
      </c>
      <c r="AG128" s="42">
        <f t="shared" si="2"/>
        <v>-473445969.31126881</v>
      </c>
      <c r="AM128" s="25" t="s">
        <v>152</v>
      </c>
      <c r="AN128" s="41">
        <f t="shared" si="3"/>
        <v>52772255477.301949</v>
      </c>
      <c r="AO128" s="42">
        <f>$AJ$3*Data!D620</f>
        <v>2434224440</v>
      </c>
      <c r="AP128" s="42">
        <f>$AJ$4*Data!F620</f>
        <v>6592057674.9999981</v>
      </c>
      <c r="AQ128" s="42">
        <f>$AJ$5*Data!H620</f>
        <v>1861018559.9999998</v>
      </c>
      <c r="AR128" s="42">
        <f>$AJ$6*Data!J620</f>
        <v>3041412153.999999</v>
      </c>
      <c r="AS128" s="42">
        <f>$AJ$7*Data!L620</f>
        <v>749006754.99999976</v>
      </c>
      <c r="AT128" s="42">
        <f>$AJ$8*Data!N620</f>
        <v>568739587.5</v>
      </c>
      <c r="AU128" s="42">
        <f>$AJ$9*Data!P620</f>
        <v>3246679800</v>
      </c>
      <c r="AV128" s="42">
        <f>$AJ$10*Data!R620</f>
        <v>4693612800</v>
      </c>
      <c r="AW128" s="42">
        <f>$AJ$11*Data!T620</f>
        <v>1750115016</v>
      </c>
      <c r="AX128" s="42">
        <f>$AJ$12*Data!V620</f>
        <v>2169738800.0000005</v>
      </c>
      <c r="AY128" s="42">
        <f>$AJ$13*Data!X620</f>
        <v>1969546700</v>
      </c>
      <c r="AZ128" s="42">
        <f>$AJ$14*Data!Z620</f>
        <v>5277671600</v>
      </c>
      <c r="BA128" s="42">
        <f>$AJ$15*Data!AB620</f>
        <v>1250410568.1326802</v>
      </c>
      <c r="BB128" s="42">
        <f>$AJ$16*Data!AD620</f>
        <v>2198208462.3692799</v>
      </c>
      <c r="BC128" s="42">
        <f>$AJ$17*Data!AF620</f>
        <v>1038249086.6</v>
      </c>
      <c r="BD128" s="42">
        <f>$AJ$18*Data!AH620</f>
        <v>2628308605.9999995</v>
      </c>
      <c r="BE128" s="42">
        <f>$AJ$19*Data!AJ620</f>
        <v>2013632724.9999998</v>
      </c>
      <c r="BF128" s="42">
        <f>$AJ$20*Data!AL620</f>
        <v>3455199899.9999995</v>
      </c>
      <c r="BG128" s="42">
        <f>$AJ$21*Data!AN620</f>
        <v>3988019092.4999995</v>
      </c>
      <c r="BH128" s="42">
        <f>$AJ$22*Data!AP620</f>
        <v>1899866635.2</v>
      </c>
      <c r="BI128" s="42">
        <v>0</v>
      </c>
      <c r="BJ128" s="42">
        <v>0</v>
      </c>
      <c r="BK128" s="42">
        <v>0</v>
      </c>
      <c r="BL128" s="42">
        <v>0</v>
      </c>
      <c r="BM128" s="42">
        <f>$AJ$27*Data!AU620</f>
        <v>-6332040.0000000149</v>
      </c>
      <c r="BN128" s="42">
        <f>$AJ$28*Data!AV620</f>
        <v>-16441606.99999997</v>
      </c>
      <c r="BO128" s="42">
        <f>$AJ$29*Data!AW620</f>
        <v>-28507783.000000112</v>
      </c>
      <c r="BP128" s="42">
        <f>$AJ$30*Data!AX620</f>
        <v>-2182055.9999999939</v>
      </c>
    </row>
    <row r="129" spans="1:68">
      <c r="A129" s="6">
        <v>128</v>
      </c>
      <c r="B129" s="6">
        <f>Data!$D$504*Data!D132/Data!D131</f>
        <v>612.45774305916257</v>
      </c>
      <c r="C129" s="6">
        <f>Data!$F$504*Data!F132/Data!F131</f>
        <v>843.46405910525652</v>
      </c>
      <c r="D129" s="6">
        <f>Data!$H$504*Data!H132/Data!H131</f>
        <v>773.43012399448764</v>
      </c>
      <c r="E129" s="6">
        <f>Data!$J$504*Data!J132/Data!J131</f>
        <v>691.81679395349977</v>
      </c>
      <c r="F129" s="6">
        <f>Data!$L$504*Data!L132/Data!L131</f>
        <v>506.28847371558919</v>
      </c>
      <c r="G129" s="6">
        <f>Data!$N$504*Data!N132/Data!N131</f>
        <v>297.9695107436259</v>
      </c>
      <c r="H129" s="6">
        <f>Data!$P$504*Data!P132/Data!P131</f>
        <v>562.29068335822819</v>
      </c>
      <c r="I129" s="6">
        <f>Data!$R$504*Data!R132/Data!R131</f>
        <v>720.98018794402651</v>
      </c>
      <c r="J129" s="6">
        <f>Data!$T$504*Data!T132/Data!T131</f>
        <v>1375.0776621292578</v>
      </c>
      <c r="K129" s="6">
        <f>Data!$V$504*Data!V132/Data!V131</f>
        <v>917.87211852318308</v>
      </c>
      <c r="L129" s="6">
        <f>Data!$X$504*Data!X132/Data!X131</f>
        <v>1592.5546536902384</v>
      </c>
      <c r="M129" s="6">
        <f>Data!$Z$504*Data!Z132/Data!Z131</f>
        <v>1091.9161505063616</v>
      </c>
      <c r="N129" s="6">
        <f>Data!$AB$504*Data!AB132/Data!AB131</f>
        <v>15172.536001297465</v>
      </c>
      <c r="O129" s="6">
        <f>Data!$AD$504*Data!AD132/Data!AD131</f>
        <v>22058.768528239616</v>
      </c>
      <c r="P129" s="6">
        <f>Data!$AF$504*Data!AF132/Data!AF131</f>
        <v>14569.517896267254</v>
      </c>
      <c r="Q129" s="6">
        <f>Data!$AH$504*Data!AH132/Data!AH131</f>
        <v>17309.431514589942</v>
      </c>
      <c r="R129" s="6">
        <f>Data!$AJ$504*Data!AJ132/Data!AJ131</f>
        <v>18736.169178479708</v>
      </c>
      <c r="S129" s="6">
        <f>Data!$AL$504*Data!AL132/Data!AL131</f>
        <v>26917.069340995648</v>
      </c>
      <c r="T129" s="6">
        <f>Data!$AN$504*Data!AN132/Data!AN131</f>
        <v>16447.439943846963</v>
      </c>
      <c r="U129" s="6">
        <f>Data!$AP$504*Data!AP132/Data!AP131</f>
        <v>2372.3727215175663</v>
      </c>
      <c r="V129" s="6">
        <f>Data!$AQ$504*Data!AQ132/Data!AQ131</f>
        <v>0.49695192387256859</v>
      </c>
      <c r="W129" s="6">
        <f>Data!$AR$504*Data!AR132/Data!AR131</f>
        <v>0.5093599323092951</v>
      </c>
      <c r="X129" s="6">
        <f>Data!$AS$504*Data!AS132/Data!AS131</f>
        <v>0.32321366038155619</v>
      </c>
      <c r="Y129" s="6">
        <f>Data!$AT$504*Data!AT132/Data!AT131</f>
        <v>0.55530807735456045</v>
      </c>
      <c r="Z129" s="6">
        <f>Data!$AU$504*Data!AU132/Data!AU131</f>
        <v>0.62349194220616755</v>
      </c>
      <c r="AA129" s="6">
        <f>Data!$AV$504*Data!AV132/Data!AV131</f>
        <v>0.44300861830638877</v>
      </c>
      <c r="AB129" s="6">
        <f>Data!$AW$504*Data!AW132/Data!AW131</f>
        <v>0.75680309029454396</v>
      </c>
      <c r="AC129" s="6">
        <f>Data!$AX$504*Data!AX132/Data!AX131</f>
        <v>0.58058154540626572</v>
      </c>
      <c r="AE129" s="42">
        <f>$AJ$3*B129+$AJ$4*Simulace!C129+$AJ$5*Simulace!D129+$AJ$6*Simulace!E129+$AJ$7*Simulace!F129+$AJ$8*Simulace!G129+$AJ$9*Simulace!H129+$AJ$10*Simulace!I129+$AJ$11*Simulace!J129+$AJ$12*Simulace!K129+$AJ$13*Simulace!L129+$AJ$14*Simulace!M129+$AJ$15*Simulace!N129+$AJ$16*Simulace!O129+$AJ$17*Simulace!P129+$AJ$18*Simulace!Q129+$AJ$19*Simulace!R129+$AJ$20*Simulace!S129+$AJ$21*Simulace!T129+$AJ$22*Simulace!U129+$AJ$23*Simulace!V129+$AJ$24*Simulace!W129+$AJ$25*Simulace!X129+$AJ$26*Simulace!Y129+$AJ$27*Simulace!Z129+$AJ$28*Simulace!AA129+$AJ$29*Simulace!AB129+$AJ$30*Simulace!AC129</f>
        <v>47849785963.956139</v>
      </c>
      <c r="AF129" s="42">
        <f>AE129-$AN$12</f>
        <v>-253412304.12561035</v>
      </c>
      <c r="AG129" s="42">
        <f t="shared" si="2"/>
        <v>-801360068.14821291</v>
      </c>
      <c r="AM129" s="25" t="s">
        <v>153</v>
      </c>
      <c r="AN129" s="41">
        <f t="shared" si="3"/>
        <v>52056187705.174263</v>
      </c>
      <c r="AO129" s="42">
        <f>$AJ$3*Data!D621</f>
        <v>2386784520</v>
      </c>
      <c r="AP129" s="42">
        <f>$AJ$4*Data!F621</f>
        <v>6423225165.000001</v>
      </c>
      <c r="AQ129" s="42">
        <f>$AJ$5*Data!H621</f>
        <v>1821295560</v>
      </c>
      <c r="AR129" s="42">
        <f>$AJ$6*Data!J621</f>
        <v>3020026878.0000005</v>
      </c>
      <c r="AS129" s="42">
        <f>$AJ$7*Data!L621</f>
        <v>746152155.00000012</v>
      </c>
      <c r="AT129" s="42">
        <f>$AJ$8*Data!N621</f>
        <v>568684875</v>
      </c>
      <c r="AU129" s="42">
        <f>$AJ$9*Data!P621</f>
        <v>3167773784.9999995</v>
      </c>
      <c r="AV129" s="42">
        <f>$AJ$10*Data!R621</f>
        <v>4571027359.999999</v>
      </c>
      <c r="AW129" s="42">
        <f>$AJ$11*Data!T621</f>
        <v>1726489388.0000002</v>
      </c>
      <c r="AX129" s="42">
        <f>$AJ$12*Data!V621</f>
        <v>2218246500</v>
      </c>
      <c r="AY129" s="42">
        <f>$AJ$13*Data!X621</f>
        <v>1930659675</v>
      </c>
      <c r="AZ129" s="42">
        <f>$AJ$14*Data!Z621</f>
        <v>5264900100</v>
      </c>
      <c r="BA129" s="42">
        <f>$AJ$15*Data!AB621</f>
        <v>1239458510.9921601</v>
      </c>
      <c r="BB129" s="42">
        <f>$AJ$16*Data!AD621</f>
        <v>2254846367.1721001</v>
      </c>
      <c r="BC129" s="42">
        <f>$AJ$17*Data!AF621</f>
        <v>1046966281.7599999</v>
      </c>
      <c r="BD129" s="42">
        <f>$AJ$18*Data!AH621</f>
        <v>2577712242.0000005</v>
      </c>
      <c r="BE129" s="42">
        <f>$AJ$19*Data!AJ621</f>
        <v>1983723240</v>
      </c>
      <c r="BF129" s="42">
        <f>$AJ$20*Data!AL621</f>
        <v>3412109250.0000005</v>
      </c>
      <c r="BG129" s="42">
        <f>$AJ$21*Data!AN621</f>
        <v>3953675846.2500005</v>
      </c>
      <c r="BH129" s="42">
        <f>$AJ$22*Data!AP621</f>
        <v>1814329332.0000002</v>
      </c>
      <c r="BI129" s="42">
        <v>0</v>
      </c>
      <c r="BJ129" s="42">
        <v>0</v>
      </c>
      <c r="BK129" s="42">
        <v>0</v>
      </c>
      <c r="BL129" s="42">
        <v>0</v>
      </c>
      <c r="BM129" s="42">
        <f>$AJ$27*Data!AU621</f>
        <v>-8779319.9999999665</v>
      </c>
      <c r="BN129" s="42">
        <f>$AJ$28*Data!AV621</f>
        <v>-23037987.000000007</v>
      </c>
      <c r="BO129" s="42">
        <f>$AJ$29*Data!AW621</f>
        <v>-37198922.99999994</v>
      </c>
      <c r="BP129" s="42">
        <f>$AJ$30*Data!AX621</f>
        <v>-2883095.9999999977</v>
      </c>
    </row>
    <row r="130" spans="1:68">
      <c r="A130" s="6">
        <v>129</v>
      </c>
      <c r="B130" s="6">
        <f>Data!$D$504*Data!D133/Data!D132</f>
        <v>613.72180981512452</v>
      </c>
      <c r="C130" s="6">
        <f>Data!$F$504*Data!F133/Data!F132</f>
        <v>846.04266944231745</v>
      </c>
      <c r="D130" s="6">
        <f>Data!$H$504*Data!H133/Data!H132</f>
        <v>787.22445087096128</v>
      </c>
      <c r="E130" s="6">
        <f>Data!$J$504*Data!J133/Data!J132</f>
        <v>688.43496924161707</v>
      </c>
      <c r="F130" s="6">
        <f>Data!$L$504*Data!L133/Data!L132</f>
        <v>471.60652776460614</v>
      </c>
      <c r="G130" s="6">
        <f>Data!$N$504*Data!N133/Data!N132</f>
        <v>300.76783790798697</v>
      </c>
      <c r="H130" s="6">
        <f>Data!$P$504*Data!P133/Data!P132</f>
        <v>582.67906765122711</v>
      </c>
      <c r="I130" s="6">
        <f>Data!$R$504*Data!R133/Data!R132</f>
        <v>750.48858775966721</v>
      </c>
      <c r="J130" s="6">
        <f>Data!$T$504*Data!T133/Data!T132</f>
        <v>1451.4301978638694</v>
      </c>
      <c r="K130" s="6">
        <f>Data!$V$504*Data!V133/Data!V132</f>
        <v>978.66264293442384</v>
      </c>
      <c r="L130" s="6">
        <f>Data!$X$504*Data!X133/Data!X132</f>
        <v>1686.036928004688</v>
      </c>
      <c r="M130" s="6">
        <f>Data!$Z$504*Data!Z133/Data!Z132</f>
        <v>1124.178583475084</v>
      </c>
      <c r="N130" s="6">
        <f>Data!$AB$504*Data!AB133/Data!AB132</f>
        <v>15238.824006051444</v>
      </c>
      <c r="O130" s="6">
        <f>Data!$AD$504*Data!AD133/Data!AD132</f>
        <v>22165.572830733086</v>
      </c>
      <c r="P130" s="6">
        <f>Data!$AF$504*Data!AF133/Data!AF132</f>
        <v>14699.81600181897</v>
      </c>
      <c r="Q130" s="6">
        <f>Data!$AH$504*Data!AH133/Data!AH132</f>
        <v>17388.98016204431</v>
      </c>
      <c r="R130" s="6">
        <f>Data!$AJ$504*Data!AJ133/Data!AJ132</f>
        <v>18863.040585793253</v>
      </c>
      <c r="S130" s="6">
        <f>Data!$AL$504*Data!AL133/Data!AL132</f>
        <v>27119.902349427291</v>
      </c>
      <c r="T130" s="6">
        <f>Data!$AN$504*Data!AN133/Data!AN132</f>
        <v>16708.937414622829</v>
      </c>
      <c r="U130" s="6">
        <f>Data!$AP$504*Data!AP133/Data!AP132</f>
        <v>2422.3178221787834</v>
      </c>
      <c r="V130" s="6">
        <f>Data!$AQ$504*Data!AQ133/Data!AQ132</f>
        <v>0.54860457488131187</v>
      </c>
      <c r="W130" s="6">
        <f>Data!$AR$504*Data!AR133/Data!AR132</f>
        <v>0.56268826405868122</v>
      </c>
      <c r="X130" s="6">
        <f>Data!$AS$504*Data!AS133/Data!AS132</f>
        <v>0.37770106640814299</v>
      </c>
      <c r="Y130" s="6">
        <f>Data!$AT$504*Data!AT133/Data!AT132</f>
        <v>0.61506333500753585</v>
      </c>
      <c r="Z130" s="6">
        <f>Data!$AU$504*Data!AU133/Data!AU132</f>
        <v>0.6934828438499564</v>
      </c>
      <c r="AA130" s="6">
        <f>Data!$AV$504*Data!AV133/Data!AV132</f>
        <v>0.52456742284357649</v>
      </c>
      <c r="AB130" s="6">
        <f>Data!$AW$504*Data!AW133/Data!AW132</f>
        <v>0.84966575342465922</v>
      </c>
      <c r="AC130" s="6">
        <f>Data!$AX$504*Data!AX133/Data!AX132</f>
        <v>0.7004342041356959</v>
      </c>
      <c r="AE130" s="42">
        <f>$AJ$3*B130+$AJ$4*Simulace!C130+$AJ$5*Simulace!D130+$AJ$6*Simulace!E130+$AJ$7*Simulace!F130+$AJ$8*Simulace!G130+$AJ$9*Simulace!H130+$AJ$10*Simulace!I130+$AJ$11*Simulace!J130+$AJ$12*Simulace!K130+$AJ$13*Simulace!L130+$AJ$14*Simulace!M130+$AJ$15*Simulace!N130+$AJ$16*Simulace!O130+$AJ$17*Simulace!P130+$AJ$18*Simulace!Q130+$AJ$19*Simulace!R130+$AJ$20*Simulace!S130+$AJ$21*Simulace!T130+$AJ$22*Simulace!U130+$AJ$23*Simulace!V130+$AJ$24*Simulace!W130+$AJ$25*Simulace!X130+$AJ$26*Simulace!Y130+$AJ$27*Simulace!Z130+$AJ$28*Simulace!AA130+$AJ$29*Simulace!AB130+$AJ$30*Simulace!AC130</f>
        <v>48725132018.424255</v>
      </c>
      <c r="AF130" s="42">
        <f>AE130-$AN$12</f>
        <v>621933750.34250641</v>
      </c>
      <c r="AG130" s="42">
        <f t="shared" si="2"/>
        <v>1966727204.8128462</v>
      </c>
      <c r="AM130" s="25" t="s">
        <v>154</v>
      </c>
      <c r="AN130" s="41">
        <f t="shared" si="3"/>
        <v>50482241267.973495</v>
      </c>
      <c r="AO130" s="42">
        <f>$AJ$3*Data!D622</f>
        <v>2334373440.0000005</v>
      </c>
      <c r="AP130" s="42">
        <f>$AJ$4*Data!F622</f>
        <v>6299695290.000001</v>
      </c>
      <c r="AQ130" s="42">
        <f>$AJ$5*Data!H622</f>
        <v>1759031399.9999998</v>
      </c>
      <c r="AR130" s="42">
        <f>$AJ$6*Data!J622</f>
        <v>2944896107.9999995</v>
      </c>
      <c r="AS130" s="42">
        <f>$AJ$7*Data!L622</f>
        <v>725403546</v>
      </c>
      <c r="AT130" s="42">
        <f>$AJ$8*Data!N622</f>
        <v>540086400</v>
      </c>
      <c r="AU130" s="42">
        <f>$AJ$9*Data!P622</f>
        <v>3015120712.5</v>
      </c>
      <c r="AV130" s="42">
        <f>$AJ$10*Data!R622</f>
        <v>4226582700</v>
      </c>
      <c r="AW130" s="42">
        <f>$AJ$11*Data!T622</f>
        <v>1645531875</v>
      </c>
      <c r="AX130" s="42">
        <f>$AJ$12*Data!V622</f>
        <v>2086287750</v>
      </c>
      <c r="AY130" s="42">
        <f>$AJ$13*Data!X622</f>
        <v>1858444874.9999998</v>
      </c>
      <c r="AZ130" s="42">
        <f>$AJ$14*Data!Z622</f>
        <v>5042403000</v>
      </c>
      <c r="BA130" s="42">
        <f>$AJ$15*Data!AB622</f>
        <v>1233994028.91975</v>
      </c>
      <c r="BB130" s="42">
        <f>$AJ$16*Data!AD622</f>
        <v>2251307599.9537497</v>
      </c>
      <c r="BC130" s="42">
        <f>$AJ$17*Data!AF622</f>
        <v>1038606231.6</v>
      </c>
      <c r="BD130" s="42">
        <f>$AJ$18*Data!AH622</f>
        <v>2578424982</v>
      </c>
      <c r="BE130" s="42">
        <f>$AJ$19*Data!AJ622</f>
        <v>1970940299.9999998</v>
      </c>
      <c r="BF130" s="42">
        <f>$AJ$20*Data!AL622</f>
        <v>3392417700</v>
      </c>
      <c r="BG130" s="42">
        <f>$AJ$21*Data!AN622</f>
        <v>3890309850</v>
      </c>
      <c r="BH130" s="42">
        <f>$AJ$22*Data!AP622</f>
        <v>1728801630</v>
      </c>
      <c r="BI130" s="42">
        <v>0</v>
      </c>
      <c r="BJ130" s="42">
        <v>0</v>
      </c>
      <c r="BK130" s="42">
        <v>0</v>
      </c>
      <c r="BL130" s="42">
        <v>0</v>
      </c>
      <c r="BM130" s="42">
        <f>$AJ$27*Data!AU622</f>
        <v>-9331739.999999987</v>
      </c>
      <c r="BN130" s="42">
        <f>$AJ$28*Data!AV622</f>
        <v>-28465716.999999996</v>
      </c>
      <c r="BO130" s="42">
        <f>$AJ$29*Data!AW622</f>
        <v>-39160758.000000015</v>
      </c>
      <c r="BP130" s="42">
        <f>$AJ$30*Data!AX622</f>
        <v>-3459935.9999999963</v>
      </c>
    </row>
    <row r="131" spans="1:68">
      <c r="A131" s="6">
        <v>130</v>
      </c>
      <c r="B131" s="6">
        <f>Data!$D$504*Data!D134/Data!D133</f>
        <v>609.77144976108934</v>
      </c>
      <c r="C131" s="6">
        <f>Data!$F$504*Data!F134/Data!F133</f>
        <v>828.78959285039036</v>
      </c>
      <c r="D131" s="6">
        <f>Data!$H$504*Data!H134/Data!H133</f>
        <v>782.66540897672576</v>
      </c>
      <c r="E131" s="6">
        <f>Data!$J$504*Data!J134/Data!J133</f>
        <v>682.7932021076266</v>
      </c>
      <c r="F131" s="6">
        <f>Data!$L$504*Data!L134/Data!L133</f>
        <v>466.49948311054953</v>
      </c>
      <c r="G131" s="6">
        <f>Data!$N$504*Data!N134/Data!N133</f>
        <v>298.28930489404132</v>
      </c>
      <c r="H131" s="6">
        <f>Data!$P$504*Data!P134/Data!P133</f>
        <v>578.30889613907414</v>
      </c>
      <c r="I131" s="6">
        <f>Data!$R$504*Data!R134/Data!R133</f>
        <v>747.49191650562159</v>
      </c>
      <c r="J131" s="6">
        <f>Data!$T$504*Data!T134/Data!T133</f>
        <v>1398.1547499563867</v>
      </c>
      <c r="K131" s="6">
        <f>Data!$V$504*Data!V134/Data!V133</f>
        <v>943.51256525287079</v>
      </c>
      <c r="L131" s="6">
        <f>Data!$X$504*Data!X134/Data!X133</f>
        <v>1632.6840769837891</v>
      </c>
      <c r="M131" s="6">
        <f>Data!$Z$504*Data!Z134/Data!Z133</f>
        <v>1094.5170291026</v>
      </c>
      <c r="N131" s="6">
        <f>Data!$AB$504*Data!AB134/Data!AB133</f>
        <v>15200.127754018902</v>
      </c>
      <c r="O131" s="6">
        <f>Data!$AD$504*Data!AD134/Data!AD133</f>
        <v>22112.216152816924</v>
      </c>
      <c r="P131" s="6">
        <f>Data!$AF$504*Data!AF134/Data!AF133</f>
        <v>14640.692098564141</v>
      </c>
      <c r="Q131" s="6">
        <f>Data!$AH$504*Data!AH134/Data!AH133</f>
        <v>17257.290682209888</v>
      </c>
      <c r="R131" s="6">
        <f>Data!$AJ$504*Data!AJ134/Data!AJ133</f>
        <v>18736.372720760617</v>
      </c>
      <c r="S131" s="6">
        <f>Data!$AL$504*Data!AL134/Data!AL133</f>
        <v>26834.74774245681</v>
      </c>
      <c r="T131" s="6">
        <f>Data!$AN$504*Data!AN134/Data!AN133</f>
        <v>16380.466244631407</v>
      </c>
      <c r="U131" s="6">
        <f>Data!$AP$504*Data!AP134/Data!AP133</f>
        <v>2419.8049080384208</v>
      </c>
      <c r="V131" s="6">
        <f>Data!$AQ$504*Data!AQ134/Data!AQ133</f>
        <v>0.48563001631321379</v>
      </c>
      <c r="W131" s="6">
        <f>Data!$AR$504*Data!AR134/Data!AR133</f>
        <v>0.49767603284578021</v>
      </c>
      <c r="X131" s="6">
        <f>Data!$AS$504*Data!AS134/Data!AS133</f>
        <v>0.35856365228197074</v>
      </c>
      <c r="Y131" s="6">
        <f>Data!$AT$504*Data!AT134/Data!AT133</f>
        <v>0.54223884941312894</v>
      </c>
      <c r="Z131" s="6">
        <f>Data!$AU$504*Data!AU134/Data!AU133</f>
        <v>0.60822640218878277</v>
      </c>
      <c r="AA131" s="6">
        <f>Data!$AV$504*Data!AV134/Data!AV133</f>
        <v>0.49575427157174401</v>
      </c>
      <c r="AB131" s="6">
        <f>Data!$AW$504*Data!AW134/Data!AW133</f>
        <v>0.73667388414055246</v>
      </c>
      <c r="AC131" s="6">
        <f>Data!$AX$504*Data!AX134/Data!AX133</f>
        <v>0.65774362025830047</v>
      </c>
      <c r="AE131" s="42">
        <f>$AJ$3*B131+$AJ$4*Simulace!C131+$AJ$5*Simulace!D131+$AJ$6*Simulace!E131+$AJ$7*Simulace!F131+$AJ$8*Simulace!G131+$AJ$9*Simulace!H131+$AJ$10*Simulace!I131+$AJ$11*Simulace!J131+$AJ$12*Simulace!K131+$AJ$13*Simulace!L131+$AJ$14*Simulace!M131+$AJ$15*Simulace!N131+$AJ$16*Simulace!O131+$AJ$17*Simulace!P131+$AJ$18*Simulace!Q131+$AJ$19*Simulace!R131+$AJ$20*Simulace!S131+$AJ$21*Simulace!T131+$AJ$22*Simulace!U131+$AJ$23*Simulace!V131+$AJ$24*Simulace!W131+$AJ$25*Simulace!X131+$AJ$26*Simulace!Y131+$AJ$27*Simulace!Z131+$AJ$28*Simulace!AA131+$AJ$29*Simulace!AB131+$AJ$30*Simulace!AC131</f>
        <v>47992900165.659386</v>
      </c>
      <c r="AF131" s="42">
        <f>AE131-$AN$12</f>
        <v>-110298102.42236328</v>
      </c>
      <c r="AG131" s="42">
        <f t="shared" ref="AG131:AG194" si="4">AF131*SQRT(10)</f>
        <v>-348793225.24920321</v>
      </c>
      <c r="AM131" s="25" t="s">
        <v>155</v>
      </c>
      <c r="AN131" s="41">
        <f t="shared" si="3"/>
        <v>50457099485.119606</v>
      </c>
      <c r="AO131" s="42">
        <f>$AJ$3*Data!D623</f>
        <v>2323598819.9999995</v>
      </c>
      <c r="AP131" s="42">
        <f>$AJ$4*Data!F623</f>
        <v>6235772899.999999</v>
      </c>
      <c r="AQ131" s="42">
        <f>$AJ$5*Data!H623</f>
        <v>1635166509.9999998</v>
      </c>
      <c r="AR131" s="42">
        <f>$AJ$6*Data!J623</f>
        <v>2984821839.9999995</v>
      </c>
      <c r="AS131" s="42">
        <f>$AJ$7*Data!L623</f>
        <v>698458747</v>
      </c>
      <c r="AT131" s="42">
        <f>$AJ$8*Data!N623</f>
        <v>540458500</v>
      </c>
      <c r="AU131" s="42">
        <f>$AJ$9*Data!P623</f>
        <v>3067740000</v>
      </c>
      <c r="AV131" s="42">
        <f>$AJ$10*Data!R623</f>
        <v>4216176000.0000005</v>
      </c>
      <c r="AW131" s="42">
        <f>$AJ$11*Data!T623</f>
        <v>1644308639.9999998</v>
      </c>
      <c r="AX131" s="42">
        <f>$AJ$12*Data!V623</f>
        <v>2119231500</v>
      </c>
      <c r="AY131" s="42">
        <f>$AJ$13*Data!X623</f>
        <v>1887184500</v>
      </c>
      <c r="AZ131" s="42">
        <f>$AJ$14*Data!Z623</f>
        <v>5040795000</v>
      </c>
      <c r="BA131" s="42">
        <f>$AJ$15*Data!AB623</f>
        <v>1242460883.2919998</v>
      </c>
      <c r="BB131" s="42">
        <f>$AJ$16*Data!AD623</f>
        <v>2271479085.7776003</v>
      </c>
      <c r="BC131" s="42">
        <f>$AJ$17*Data!AF623</f>
        <v>1048806292.8</v>
      </c>
      <c r="BD131" s="42">
        <f>$AJ$18*Data!AH623</f>
        <v>2572060637.9999995</v>
      </c>
      <c r="BE131" s="42">
        <f>$AJ$19*Data!AJ623</f>
        <v>1951800644.9999998</v>
      </c>
      <c r="BF131" s="42">
        <f>$AJ$20*Data!AL623</f>
        <v>3385879320</v>
      </c>
      <c r="BG131" s="42">
        <f>$AJ$21*Data!AN623</f>
        <v>3881656811.25</v>
      </c>
      <c r="BH131" s="42">
        <f>$AJ$22*Data!AP623</f>
        <v>1788634008.0000002</v>
      </c>
      <c r="BI131" s="42">
        <v>0</v>
      </c>
      <c r="BJ131" s="42">
        <v>0</v>
      </c>
      <c r="BK131" s="42">
        <v>0</v>
      </c>
      <c r="BL131" s="42">
        <v>0</v>
      </c>
      <c r="BM131" s="42">
        <f>$AJ$27*Data!AU623</f>
        <v>-10715760.000000013</v>
      </c>
      <c r="BN131" s="42">
        <f>$AJ$28*Data!AV623</f>
        <v>-21843367.000000022</v>
      </c>
      <c r="BO131" s="42">
        <f>$AJ$29*Data!AW623</f>
        <v>-44075893.000000104</v>
      </c>
      <c r="BP131" s="42">
        <f>$AJ$30*Data!AX623</f>
        <v>-2756135.9999999991</v>
      </c>
    </row>
    <row r="132" spans="1:68">
      <c r="A132" s="6">
        <v>131</v>
      </c>
      <c r="B132" s="6">
        <f>Data!$D$504*Data!D135/Data!D134</f>
        <v>603.47125397986531</v>
      </c>
      <c r="C132" s="6">
        <f>Data!$F$504*Data!F135/Data!F134</f>
        <v>837.18147396309791</v>
      </c>
      <c r="D132" s="6">
        <f>Data!$H$504*Data!H135/Data!H134</f>
        <v>778.82240877374534</v>
      </c>
      <c r="E132" s="6">
        <f>Data!$J$504*Data!J135/Data!J134</f>
        <v>683.29483985688739</v>
      </c>
      <c r="F132" s="6">
        <f>Data!$L$504*Data!L135/Data!L134</f>
        <v>467.00979814737906</v>
      </c>
      <c r="G132" s="6">
        <f>Data!$N$504*Data!N135/Data!N134</f>
        <v>296.65229688785951</v>
      </c>
      <c r="H132" s="6">
        <f>Data!$P$504*Data!P135/Data!P134</f>
        <v>571.57329965982331</v>
      </c>
      <c r="I132" s="6">
        <f>Data!$R$504*Data!R135/Data!R134</f>
        <v>732.82038254076917</v>
      </c>
      <c r="J132" s="6">
        <f>Data!$T$504*Data!T135/Data!T134</f>
        <v>1408.2393365521846</v>
      </c>
      <c r="K132" s="6">
        <f>Data!$V$504*Data!V135/Data!V134</f>
        <v>954.36680126060287</v>
      </c>
      <c r="L132" s="6">
        <f>Data!$X$504*Data!X135/Data!X134</f>
        <v>1595.3110854349234</v>
      </c>
      <c r="M132" s="6">
        <f>Data!$Z$504*Data!Z135/Data!Z134</f>
        <v>1104.4522063540005</v>
      </c>
      <c r="N132" s="6">
        <f>Data!$AB$504*Data!AB135/Data!AB134</f>
        <v>15265.619113392582</v>
      </c>
      <c r="O132" s="6">
        <f>Data!$AD$504*Data!AD135/Data!AD134</f>
        <v>22203.816840806325</v>
      </c>
      <c r="P132" s="6">
        <f>Data!$AF$504*Data!AF135/Data!AF134</f>
        <v>14640.611543373652</v>
      </c>
      <c r="Q132" s="6">
        <f>Data!$AH$504*Data!AH135/Data!AH134</f>
        <v>17300.349801145378</v>
      </c>
      <c r="R132" s="6">
        <f>Data!$AJ$504*Data!AJ135/Data!AJ134</f>
        <v>18682.729311627911</v>
      </c>
      <c r="S132" s="6">
        <f>Data!$AL$504*Data!AL135/Data!AL134</f>
        <v>26787.241622089099</v>
      </c>
      <c r="T132" s="6">
        <f>Data!$AN$504*Data!AN135/Data!AN134</f>
        <v>16576.848972251082</v>
      </c>
      <c r="U132" s="6">
        <f>Data!$AP$504*Data!AP135/Data!AP134</f>
        <v>2411.5026088573436</v>
      </c>
      <c r="V132" s="6">
        <f>Data!$AQ$504*Data!AQ135/Data!AQ134</f>
        <v>0.47890500653025647</v>
      </c>
      <c r="W132" s="6">
        <f>Data!$AR$504*Data!AR135/Data!AR134</f>
        <v>0.49071622362291134</v>
      </c>
      <c r="X132" s="6">
        <f>Data!$AS$504*Data!AS135/Data!AS134</f>
        <v>0.35600592933606967</v>
      </c>
      <c r="Y132" s="6">
        <f>Data!$AT$504*Data!AT135/Data!AT134</f>
        <v>0.53436882144265008</v>
      </c>
      <c r="Z132" s="6">
        <f>Data!$AU$504*Data!AU135/Data!AU134</f>
        <v>0.59887511006750782</v>
      </c>
      <c r="AA132" s="6">
        <f>Data!$AV$504*Data!AV135/Data!AV134</f>
        <v>0.49192539397207774</v>
      </c>
      <c r="AB132" s="6">
        <f>Data!$AW$504*Data!AW135/Data!AW134</f>
        <v>0.72387247565351198</v>
      </c>
      <c r="AC132" s="6">
        <f>Data!$AX$504*Data!AX135/Data!AX134</f>
        <v>0.65211660711922625</v>
      </c>
      <c r="AE132" s="42">
        <f>$AJ$3*B132+$AJ$4*Simulace!C132+$AJ$5*Simulace!D132+$AJ$6*Simulace!E132+$AJ$7*Simulace!F132+$AJ$8*Simulace!G132+$AJ$9*Simulace!H132+$AJ$10*Simulace!I132+$AJ$11*Simulace!J132+$AJ$12*Simulace!K132+$AJ$13*Simulace!L132+$AJ$14*Simulace!M132+$AJ$15*Simulace!N132+$AJ$16*Simulace!O132+$AJ$17*Simulace!P132+$AJ$18*Simulace!Q132+$AJ$19*Simulace!R132+$AJ$20*Simulace!S132+$AJ$21*Simulace!T132+$AJ$22*Simulace!U132+$AJ$23*Simulace!V132+$AJ$24*Simulace!W132+$AJ$25*Simulace!X132+$AJ$26*Simulace!Y132+$AJ$27*Simulace!Z132+$AJ$28*Simulace!AA132+$AJ$29*Simulace!AB132+$AJ$30*Simulace!AC132</f>
        <v>48023379846.537834</v>
      </c>
      <c r="AF132" s="42">
        <f>AE132-$AN$12</f>
        <v>-79818421.543914795</v>
      </c>
      <c r="AG132" s="42">
        <f t="shared" si="4"/>
        <v>-252408011.31822425</v>
      </c>
      <c r="AM132" s="25" t="s">
        <v>156</v>
      </c>
      <c r="AN132" s="41">
        <f t="shared" si="3"/>
        <v>50904787270.128052</v>
      </c>
      <c r="AO132" s="42">
        <f>$AJ$3*Data!D624</f>
        <v>2354358440</v>
      </c>
      <c r="AP132" s="42">
        <f>$AJ$4*Data!F624</f>
        <v>6226727500</v>
      </c>
      <c r="AQ132" s="42">
        <f>$AJ$5*Data!H624</f>
        <v>1547599280.0000002</v>
      </c>
      <c r="AR132" s="42">
        <f>$AJ$6*Data!J624</f>
        <v>2977068644.0000005</v>
      </c>
      <c r="AS132" s="42">
        <f>$AJ$7*Data!L624</f>
        <v>695033878.00000012</v>
      </c>
      <c r="AT132" s="42">
        <f>$AJ$8*Data!N624</f>
        <v>547764750</v>
      </c>
      <c r="AU132" s="42">
        <f>$AJ$9*Data!P624</f>
        <v>3134112750</v>
      </c>
      <c r="AV132" s="42">
        <f>$AJ$10*Data!R624</f>
        <v>4471490699.999999</v>
      </c>
      <c r="AW132" s="42">
        <f>$AJ$11*Data!T624</f>
        <v>1668057495</v>
      </c>
      <c r="AX132" s="42">
        <f>$AJ$12*Data!V624</f>
        <v>2244614250</v>
      </c>
      <c r="AY132" s="42">
        <f>$AJ$13*Data!X624</f>
        <v>1883663062.5</v>
      </c>
      <c r="AZ132" s="42">
        <f>$AJ$14*Data!Z624</f>
        <v>5068315500</v>
      </c>
      <c r="BA132" s="42">
        <f>$AJ$15*Data!AB624</f>
        <v>1239864753.4296</v>
      </c>
      <c r="BB132" s="42">
        <f>$AJ$16*Data!AD624</f>
        <v>2263780427.29845</v>
      </c>
      <c r="BC132" s="42">
        <f>$AJ$17*Data!AF624</f>
        <v>1043406260.4</v>
      </c>
      <c r="BD132" s="42">
        <f>$AJ$18*Data!AH624</f>
        <v>2587172504.0000005</v>
      </c>
      <c r="BE132" s="42">
        <f>$AJ$19*Data!AJ624</f>
        <v>1963713220</v>
      </c>
      <c r="BF132" s="42">
        <f>$AJ$20*Data!AL624</f>
        <v>3395579640</v>
      </c>
      <c r="BG132" s="42">
        <f>$AJ$21*Data!AN624</f>
        <v>3926630542.4999995</v>
      </c>
      <c r="BH132" s="42">
        <f>$AJ$22*Data!AP624</f>
        <v>1744210044</v>
      </c>
      <c r="BI132" s="42">
        <v>0</v>
      </c>
      <c r="BJ132" s="42">
        <v>0</v>
      </c>
      <c r="BK132" s="42">
        <v>0</v>
      </c>
      <c r="BL132" s="42">
        <v>0</v>
      </c>
      <c r="BM132" s="42">
        <f>$AJ$27*Data!AU624</f>
        <v>-9640619.9999999851</v>
      </c>
      <c r="BN132" s="42">
        <f>$AJ$28*Data!AV624</f>
        <v>-25349316.99999997</v>
      </c>
      <c r="BO132" s="42">
        <f>$AJ$29*Data!AW624</f>
        <v>-40257698.000000007</v>
      </c>
      <c r="BP132" s="42">
        <f>$AJ$30*Data!AX624</f>
        <v>-3128735.9999999935</v>
      </c>
    </row>
    <row r="133" spans="1:68">
      <c r="A133" s="6">
        <v>132</v>
      </c>
      <c r="B133" s="6">
        <f>Data!$D$504*Data!D136/Data!D135</f>
        <v>608.74434018075476</v>
      </c>
      <c r="C133" s="6">
        <f>Data!$F$504*Data!F136/Data!F135</f>
        <v>845.37292210354349</v>
      </c>
      <c r="D133" s="6">
        <f>Data!$H$504*Data!H136/Data!H135</f>
        <v>787.26818975625622</v>
      </c>
      <c r="E133" s="6">
        <f>Data!$J$504*Data!J136/Data!J135</f>
        <v>691.3213484859948</v>
      </c>
      <c r="F133" s="6">
        <f>Data!$L$504*Data!L136/Data!L135</f>
        <v>474.56768964252018</v>
      </c>
      <c r="G133" s="6">
        <f>Data!$N$504*Data!N136/Data!N135</f>
        <v>302.64933416085501</v>
      </c>
      <c r="H133" s="6">
        <f>Data!$P$504*Data!P136/Data!P135</f>
        <v>582.00201700778507</v>
      </c>
      <c r="I133" s="6">
        <f>Data!$R$504*Data!R136/Data!R135</f>
        <v>752.26851421264632</v>
      </c>
      <c r="J133" s="6">
        <f>Data!$T$504*Data!T136/Data!T135</f>
        <v>1451.6995163553545</v>
      </c>
      <c r="K133" s="6">
        <f>Data!$V$504*Data!V136/Data!V135</f>
        <v>967.10193614016111</v>
      </c>
      <c r="L133" s="6">
        <f>Data!$X$504*Data!X136/Data!X135</f>
        <v>1653.2457715975295</v>
      </c>
      <c r="M133" s="6">
        <f>Data!$Z$504*Data!Z136/Data!Z135</f>
        <v>1108.3888330162422</v>
      </c>
      <c r="N133" s="6">
        <f>Data!$AB$504*Data!AB136/Data!AB135</f>
        <v>15137.130573589751</v>
      </c>
      <c r="O133" s="6">
        <f>Data!$AD$504*Data!AD136/Data!AD135</f>
        <v>22039.724771160418</v>
      </c>
      <c r="P133" s="6">
        <f>Data!$AF$504*Data!AF136/Data!AF135</f>
        <v>14506.71707158372</v>
      </c>
      <c r="Q133" s="6">
        <f>Data!$AH$504*Data!AH136/Data!AH135</f>
        <v>17399.648012344376</v>
      </c>
      <c r="R133" s="6">
        <f>Data!$AJ$504*Data!AJ136/Data!AJ135</f>
        <v>18850.836322094696</v>
      </c>
      <c r="S133" s="6">
        <f>Data!$AL$504*Data!AL136/Data!AL135</f>
        <v>26899.064572779644</v>
      </c>
      <c r="T133" s="6">
        <f>Data!$AN$504*Data!AN136/Data!AN135</f>
        <v>16407.053837675197</v>
      </c>
      <c r="U133" s="6">
        <f>Data!$AP$504*Data!AP136/Data!AP135</f>
        <v>2416.4833309377791</v>
      </c>
      <c r="V133" s="6">
        <f>Data!$AQ$504*Data!AQ136/Data!AQ135</f>
        <v>0.52771385485391109</v>
      </c>
      <c r="W133" s="6">
        <f>Data!$AR$504*Data!AR136/Data!AR135</f>
        <v>0.54112347877708644</v>
      </c>
      <c r="X133" s="6">
        <f>Data!$AS$504*Data!AS136/Data!AS135</f>
        <v>0.35113423117011378</v>
      </c>
      <c r="Y133" s="6">
        <f>Data!$AT$504*Data!AT136/Data!AT135</f>
        <v>0.5909154838315317</v>
      </c>
      <c r="Z133" s="6">
        <f>Data!$AU$504*Data!AU136/Data!AU135</f>
        <v>0.6652286536616564</v>
      </c>
      <c r="AA133" s="6">
        <f>Data!$AV$504*Data!AV136/Data!AV135</f>
        <v>0.48466089762567421</v>
      </c>
      <c r="AB133" s="6">
        <f>Data!$AW$504*Data!AW136/Data!AW135</f>
        <v>0.81227038288288422</v>
      </c>
      <c r="AC133" s="6">
        <f>Data!$AX$504*Data!AX136/Data!AX135</f>
        <v>0.64149865482564938</v>
      </c>
      <c r="AE133" s="42">
        <f>$AJ$3*B133+$AJ$4*Simulace!C133+$AJ$5*Simulace!D133+$AJ$6*Simulace!E133+$AJ$7*Simulace!F133+$AJ$8*Simulace!G133+$AJ$9*Simulace!H133+$AJ$10*Simulace!I133+$AJ$11*Simulace!J133+$AJ$12*Simulace!K133+$AJ$13*Simulace!L133+$AJ$14*Simulace!M133+$AJ$15*Simulace!N133+$AJ$16*Simulace!O133+$AJ$17*Simulace!P133+$AJ$18*Simulace!Q133+$AJ$19*Simulace!R133+$AJ$20*Simulace!S133+$AJ$21*Simulace!T133+$AJ$22*Simulace!U133+$AJ$23*Simulace!V133+$AJ$24*Simulace!W133+$AJ$25*Simulace!X133+$AJ$26*Simulace!Y133+$AJ$27*Simulace!Z133+$AJ$28*Simulace!AA133+$AJ$29*Simulace!AB133+$AJ$30*Simulace!AC133</f>
        <v>48450629498.170998</v>
      </c>
      <c r="AF133" s="42">
        <f>AE133-$AN$12</f>
        <v>347431230.08924866</v>
      </c>
      <c r="AG133" s="42">
        <f t="shared" si="4"/>
        <v>1098674017.3560512</v>
      </c>
      <c r="AM133" s="25" t="s">
        <v>157</v>
      </c>
      <c r="AN133" s="41">
        <f t="shared" si="3"/>
        <v>50703365747.165375</v>
      </c>
      <c r="AO133" s="42">
        <f>$AJ$3*Data!D625</f>
        <v>2350092640</v>
      </c>
      <c r="AP133" s="42">
        <f>$AJ$4*Data!F625</f>
        <v>6219686550</v>
      </c>
      <c r="AQ133" s="42">
        <f>$AJ$5*Data!H625</f>
        <v>1579479140</v>
      </c>
      <c r="AR133" s="42">
        <f>$AJ$6*Data!J625</f>
        <v>2902111872</v>
      </c>
      <c r="AS133" s="42">
        <f>$AJ$7*Data!L625</f>
        <v>666552824</v>
      </c>
      <c r="AT133" s="42">
        <f>$AJ$8*Data!N625</f>
        <v>550570849.99999988</v>
      </c>
      <c r="AU133" s="42">
        <f>$AJ$9*Data!P625</f>
        <v>3108411247.5</v>
      </c>
      <c r="AV133" s="42">
        <f>$AJ$10*Data!R625</f>
        <v>4478429880.000001</v>
      </c>
      <c r="AW133" s="42">
        <f>$AJ$11*Data!T625</f>
        <v>1666939365</v>
      </c>
      <c r="AX133" s="42">
        <f>$AJ$12*Data!V625</f>
        <v>2244281625</v>
      </c>
      <c r="AY133" s="42">
        <f>$AJ$13*Data!X625</f>
        <v>1873049512.5000002</v>
      </c>
      <c r="AZ133" s="42">
        <f>$AJ$14*Data!Z625</f>
        <v>5035505400</v>
      </c>
      <c r="BA133" s="42">
        <f>$AJ$15*Data!AB625</f>
        <v>1234255583.34621</v>
      </c>
      <c r="BB133" s="42">
        <f>$AJ$16*Data!AD625</f>
        <v>2257545244.6991701</v>
      </c>
      <c r="BC133" s="42">
        <f>$AJ$17*Data!AF625</f>
        <v>1039326235.92</v>
      </c>
      <c r="BD133" s="42">
        <f>$AJ$18*Data!AH625</f>
        <v>2550006494</v>
      </c>
      <c r="BE133" s="42">
        <f>$AJ$19*Data!AJ625</f>
        <v>1955872770</v>
      </c>
      <c r="BF133" s="42">
        <f>$AJ$20*Data!AL625</f>
        <v>3375844200</v>
      </c>
      <c r="BG133" s="42">
        <f>$AJ$21*Data!AN625</f>
        <v>3924836685</v>
      </c>
      <c r="BH133" s="42">
        <f>$AJ$22*Data!AP625</f>
        <v>1780417519.2</v>
      </c>
      <c r="BI133" s="42">
        <v>0</v>
      </c>
      <c r="BJ133" s="42">
        <v>0</v>
      </c>
      <c r="BK133" s="42">
        <v>0</v>
      </c>
      <c r="BL133" s="42">
        <v>0</v>
      </c>
      <c r="BM133" s="42">
        <f>$AJ$27*Data!AU625</f>
        <v>-11517660</v>
      </c>
      <c r="BN133" s="42">
        <f>$AJ$28*Data!AV625</f>
        <v>-27998256.999999978</v>
      </c>
      <c r="BO133" s="42">
        <f>$AJ$29*Data!AW625</f>
        <v>-46923718.00000006</v>
      </c>
      <c r="BP133" s="42">
        <f>$AJ$30*Data!AX625</f>
        <v>-3410255.9999999944</v>
      </c>
    </row>
    <row r="134" spans="1:68">
      <c r="A134" s="6">
        <v>133</v>
      </c>
      <c r="B134" s="6">
        <f>Data!$D$504*Data!D137/Data!D136</f>
        <v>619.23929527611369</v>
      </c>
      <c r="C134" s="6">
        <f>Data!$F$504*Data!F137/Data!F136</f>
        <v>832.67011848257835</v>
      </c>
      <c r="D134" s="6">
        <f>Data!$H$504*Data!H137/Data!H136</f>
        <v>782.44674013705117</v>
      </c>
      <c r="E134" s="6">
        <f>Data!$J$504*Data!J137/Data!J136</f>
        <v>679.9707296514506</v>
      </c>
      <c r="F134" s="6">
        <f>Data!$L$504*Data!L137/Data!L136</f>
        <v>470.80331957823137</v>
      </c>
      <c r="G134" s="6">
        <f>Data!$N$504*Data!N137/Data!N136</f>
        <v>296.6824007415708</v>
      </c>
      <c r="H134" s="6">
        <f>Data!$P$504*Data!P137/Data!P136</f>
        <v>568.03120013135594</v>
      </c>
      <c r="I134" s="6">
        <f>Data!$R$504*Data!R137/Data!R136</f>
        <v>727.50830128964697</v>
      </c>
      <c r="J134" s="6">
        <f>Data!$T$504*Data!T137/Data!T136</f>
        <v>1395.4742344981134</v>
      </c>
      <c r="K134" s="6">
        <f>Data!$V$504*Data!V137/Data!V136</f>
        <v>932.63358501077153</v>
      </c>
      <c r="L134" s="6">
        <f>Data!$X$504*Data!X137/Data!X136</f>
        <v>1609.5468850200186</v>
      </c>
      <c r="M134" s="6">
        <f>Data!$Z$504*Data!Z137/Data!Z136</f>
        <v>1093.393790023985</v>
      </c>
      <c r="N134" s="6">
        <f>Data!$AB$504*Data!AB137/Data!AB136</f>
        <v>15048.63968943269</v>
      </c>
      <c r="O134" s="6">
        <f>Data!$AD$504*Data!AD137/Data!AD136</f>
        <v>21931.869894616459</v>
      </c>
      <c r="P134" s="6">
        <f>Data!$AF$504*Data!AF137/Data!AF136</f>
        <v>14581.199642520114</v>
      </c>
      <c r="Q134" s="6">
        <f>Data!$AH$504*Data!AH137/Data!AH136</f>
        <v>17234.785610255731</v>
      </c>
      <c r="R134" s="6">
        <f>Data!$AJ$504*Data!AJ137/Data!AJ136</f>
        <v>18862.15426176678</v>
      </c>
      <c r="S134" s="6">
        <f>Data!$AL$504*Data!AL137/Data!AL136</f>
        <v>26721.63832054233</v>
      </c>
      <c r="T134" s="6">
        <f>Data!$AN$504*Data!AN137/Data!AN136</f>
        <v>16365.664895474616</v>
      </c>
      <c r="U134" s="6">
        <f>Data!$AP$504*Data!AP137/Data!AP136</f>
        <v>2389.4638441421639</v>
      </c>
      <c r="V134" s="6">
        <f>Data!$AQ$504*Data!AQ137/Data!AQ136</f>
        <v>0.50010105896649482</v>
      </c>
      <c r="W134" s="6">
        <f>Data!$AR$504*Data!AR137/Data!AR136</f>
        <v>0.5125953352769691</v>
      </c>
      <c r="X134" s="6">
        <f>Data!$AS$504*Data!AS137/Data!AS136</f>
        <v>0.33273149788217155</v>
      </c>
      <c r="Y134" s="6">
        <f>Data!$AT$504*Data!AT137/Data!AT136</f>
        <v>0.5588649423907841</v>
      </c>
      <c r="Z134" s="6">
        <f>Data!$AU$504*Data!AU137/Data!AU136</f>
        <v>0.62752979924717689</v>
      </c>
      <c r="AA134" s="6">
        <f>Data!$AV$504*Data!AV137/Data!AV136</f>
        <v>0.45723249005285349</v>
      </c>
      <c r="AB134" s="6">
        <f>Data!$AW$504*Data!AW137/Data!AW136</f>
        <v>0.76177672431613153</v>
      </c>
      <c r="AC134" s="6">
        <f>Data!$AX$504*Data!AX137/Data!AX136</f>
        <v>0.60143542976939079</v>
      </c>
      <c r="AE134" s="42">
        <f>$AJ$3*B134+$AJ$4*Simulace!C134+$AJ$5*Simulace!D134+$AJ$6*Simulace!E134+$AJ$7*Simulace!F134+$AJ$8*Simulace!G134+$AJ$9*Simulace!H134+$AJ$10*Simulace!I134+$AJ$11*Simulace!J134+$AJ$12*Simulace!K134+$AJ$13*Simulace!L134+$AJ$14*Simulace!M134+$AJ$15*Simulace!N134+$AJ$16*Simulace!O134+$AJ$17*Simulace!P134+$AJ$18*Simulace!Q134+$AJ$19*Simulace!R134+$AJ$20*Simulace!S134+$AJ$21*Simulace!T134+$AJ$22*Simulace!U134+$AJ$23*Simulace!V134+$AJ$24*Simulace!W134+$AJ$25*Simulace!X134+$AJ$26*Simulace!Y134+$AJ$27*Simulace!Z134+$AJ$28*Simulace!AA134+$AJ$29*Simulace!AB134+$AJ$30*Simulace!AC134</f>
        <v>47802424309.677238</v>
      </c>
      <c r="AF134" s="42">
        <f>AE134-$AN$12</f>
        <v>-300773958.4045105</v>
      </c>
      <c r="AG134" s="42">
        <f t="shared" si="4"/>
        <v>-951130769.422997</v>
      </c>
      <c r="AM134" s="25" t="s">
        <v>158</v>
      </c>
      <c r="AN134" s="41">
        <f t="shared" si="3"/>
        <v>50871767766.820099</v>
      </c>
      <c r="AO134" s="42">
        <f>$AJ$3*Data!D626</f>
        <v>2494200960</v>
      </c>
      <c r="AP134" s="42">
        <f>$AJ$4*Data!F626</f>
        <v>6230139720.000001</v>
      </c>
      <c r="AQ134" s="42">
        <f>$AJ$5*Data!H626</f>
        <v>1548889920</v>
      </c>
      <c r="AR134" s="42">
        <f>$AJ$6*Data!J626</f>
        <v>2912859840</v>
      </c>
      <c r="AS134" s="42">
        <f>$AJ$7*Data!L626</f>
        <v>658093296.00000012</v>
      </c>
      <c r="AT134" s="42">
        <f>$AJ$8*Data!N626</f>
        <v>543202500</v>
      </c>
      <c r="AU134" s="42">
        <f>$AJ$9*Data!P626</f>
        <v>3105203850</v>
      </c>
      <c r="AV134" s="42">
        <f>$AJ$10*Data!R626</f>
        <v>4526260200</v>
      </c>
      <c r="AW134" s="42">
        <f>$AJ$11*Data!T626</f>
        <v>1651765049.9999998</v>
      </c>
      <c r="AX134" s="42">
        <f>$AJ$12*Data!V626</f>
        <v>2299284000</v>
      </c>
      <c r="AY134" s="42">
        <f>$AJ$13*Data!X626</f>
        <v>1889951625</v>
      </c>
      <c r="AZ134" s="42">
        <f>$AJ$14*Data!Z626</f>
        <v>5017328999.999999</v>
      </c>
      <c r="BA134" s="42">
        <f>$AJ$15*Data!AB626</f>
        <v>1238269215.2850001</v>
      </c>
      <c r="BB134" s="42">
        <f>$AJ$16*Data!AD626</f>
        <v>2264461487.1350994</v>
      </c>
      <c r="BC134" s="42">
        <f>$AJ$17*Data!AF626</f>
        <v>1040406242.3999999</v>
      </c>
      <c r="BD134" s="42">
        <f>$AJ$18*Data!AH626</f>
        <v>2555742336</v>
      </c>
      <c r="BE134" s="42">
        <f>$AJ$19*Data!AJ626</f>
        <v>1955713920.0000002</v>
      </c>
      <c r="BF134" s="42">
        <f>$AJ$20*Data!AL626</f>
        <v>3367393200</v>
      </c>
      <c r="BG134" s="42">
        <f>$AJ$21*Data!AN626</f>
        <v>3907729440.0000005</v>
      </c>
      <c r="BH134" s="42">
        <f>$AJ$22*Data!AP626</f>
        <v>1758109535.9999998</v>
      </c>
      <c r="BI134" s="42">
        <v>0</v>
      </c>
      <c r="BJ134" s="42">
        <v>0</v>
      </c>
      <c r="BK134" s="42">
        <v>0</v>
      </c>
      <c r="BL134" s="42">
        <v>0</v>
      </c>
      <c r="BM134" s="42">
        <f>$AJ$27*Data!AU626</f>
        <v>-12432419.99999998</v>
      </c>
      <c r="BN134" s="42">
        <f>$AJ$28*Data!AV626</f>
        <v>-27297067.000000045</v>
      </c>
      <c r="BO134" s="42">
        <f>$AJ$29*Data!AW626</f>
        <v>-50172347.999999985</v>
      </c>
      <c r="BP134" s="42">
        <f>$AJ$30*Data!AX626</f>
        <v>-3335736.0000000014</v>
      </c>
    </row>
    <row r="135" spans="1:68">
      <c r="A135" s="6">
        <v>134</v>
      </c>
      <c r="B135" s="6">
        <f>Data!$D$504*Data!D138/Data!D137</f>
        <v>613.49793270398266</v>
      </c>
      <c r="C135" s="6">
        <f>Data!$F$504*Data!F138/Data!F137</f>
        <v>835.30701020465347</v>
      </c>
      <c r="D135" s="6">
        <f>Data!$H$504*Data!H138/Data!H137</f>
        <v>781.01040136172617</v>
      </c>
      <c r="E135" s="6">
        <f>Data!$J$504*Data!J138/Data!J137</f>
        <v>681.85425540750975</v>
      </c>
      <c r="F135" s="6">
        <f>Data!$L$504*Data!L138/Data!L137</f>
        <v>470.45408384999041</v>
      </c>
      <c r="G135" s="6">
        <f>Data!$N$504*Data!N138/Data!N137</f>
        <v>297.49026559595563</v>
      </c>
      <c r="H135" s="6">
        <f>Data!$P$504*Data!P138/Data!P137</f>
        <v>588.43190586910623</v>
      </c>
      <c r="I135" s="6">
        <f>Data!$R$504*Data!R138/Data!R137</f>
        <v>747.73229733905032</v>
      </c>
      <c r="J135" s="6">
        <f>Data!$T$504*Data!T138/Data!T137</f>
        <v>1395.1180797778538</v>
      </c>
      <c r="K135" s="6">
        <f>Data!$V$504*Data!V138/Data!V137</f>
        <v>957.9156141387266</v>
      </c>
      <c r="L135" s="6">
        <f>Data!$X$504*Data!X138/Data!X137</f>
        <v>1603.2450627808992</v>
      </c>
      <c r="M135" s="6">
        <f>Data!$Z$504*Data!Z138/Data!Z137</f>
        <v>1100.5156578114061</v>
      </c>
      <c r="N135" s="6">
        <f>Data!$AB$504*Data!AB138/Data!AB137</f>
        <v>15155.779353583426</v>
      </c>
      <c r="O135" s="6">
        <f>Data!$AD$504*Data!AD138/Data!AD137</f>
        <v>22059.32475981825</v>
      </c>
      <c r="P135" s="6">
        <f>Data!$AF$504*Data!AF138/Data!AF137</f>
        <v>14543.450260858963</v>
      </c>
      <c r="Q135" s="6">
        <f>Data!$AH$504*Data!AH138/Data!AH137</f>
        <v>17249.671614669969</v>
      </c>
      <c r="R135" s="6">
        <f>Data!$AJ$504*Data!AJ138/Data!AJ137</f>
        <v>18654.170201838551</v>
      </c>
      <c r="S135" s="6">
        <f>Data!$AL$504*Data!AL138/Data!AL137</f>
        <v>26908.455295535496</v>
      </c>
      <c r="T135" s="6">
        <f>Data!$AN$504*Data!AN138/Data!AN137</f>
        <v>16577.336877466889</v>
      </c>
      <c r="U135" s="6">
        <f>Data!$AP$504*Data!AP138/Data!AP137</f>
        <v>2439.4195912506593</v>
      </c>
      <c r="V135" s="6">
        <f>Data!$AQ$504*Data!AQ138/Data!AQ137</f>
        <v>0.50036436926399119</v>
      </c>
      <c r="W135" s="6">
        <f>Data!$AR$504*Data!AR138/Data!AR137</f>
        <v>0.51286215235792143</v>
      </c>
      <c r="X135" s="6">
        <f>Data!$AS$504*Data!AS138/Data!AS137</f>
        <v>0.34892312707375306</v>
      </c>
      <c r="Y135" s="6">
        <f>Data!$AT$504*Data!AT138/Data!AT137</f>
        <v>0.55914210788588681</v>
      </c>
      <c r="Z135" s="6">
        <f>Data!$AU$504*Data!AU138/Data!AU137</f>
        <v>0.62781311154598818</v>
      </c>
      <c r="AA135" s="6">
        <f>Data!$AV$504*Data!AV138/Data!AV137</f>
        <v>0.48134303933329187</v>
      </c>
      <c r="AB135" s="6">
        <f>Data!$AW$504*Data!AW138/Data!AW137</f>
        <v>0.76202615262893036</v>
      </c>
      <c r="AC135" s="6">
        <f>Data!$AX$504*Data!AX138/Data!AX137</f>
        <v>0.63660630959057729</v>
      </c>
      <c r="AE135" s="42">
        <f>$AJ$3*B135+$AJ$4*Simulace!C135+$AJ$5*Simulace!D135+$AJ$6*Simulace!E135+$AJ$7*Simulace!F135+$AJ$8*Simulace!G135+$AJ$9*Simulace!H135+$AJ$10*Simulace!I135+$AJ$11*Simulace!J135+$AJ$12*Simulace!K135+$AJ$13*Simulace!L135+$AJ$14*Simulace!M135+$AJ$15*Simulace!N135+$AJ$16*Simulace!O135+$AJ$17*Simulace!P135+$AJ$18*Simulace!Q135+$AJ$19*Simulace!R135+$AJ$20*Simulace!S135+$AJ$21*Simulace!T135+$AJ$22*Simulace!U135+$AJ$23*Simulace!V135+$AJ$24*Simulace!W135+$AJ$25*Simulace!X135+$AJ$26*Simulace!Y135+$AJ$27*Simulace!Z135+$AJ$28*Simulace!AA135+$AJ$29*Simulace!AB135+$AJ$30*Simulace!AC135</f>
        <v>48155200457.692268</v>
      </c>
      <c r="AF135" s="42">
        <f>AE135-$AN$12</f>
        <v>52002189.610519409</v>
      </c>
      <c r="AG135" s="42">
        <f t="shared" si="4"/>
        <v>164445362.48518574</v>
      </c>
      <c r="AM135" s="25" t="s">
        <v>159</v>
      </c>
      <c r="AN135" s="41">
        <f t="shared" si="3"/>
        <v>51054373415.56144</v>
      </c>
      <c r="AO135" s="42">
        <f>$AJ$3*Data!D627</f>
        <v>2462721240.0000005</v>
      </c>
      <c r="AP135" s="42">
        <f>$AJ$4*Data!F627</f>
        <v>6225498510</v>
      </c>
      <c r="AQ135" s="42">
        <f>$AJ$5*Data!H627</f>
        <v>1570970100</v>
      </c>
      <c r="AR135" s="42">
        <f>$AJ$6*Data!J627</f>
        <v>2874304356</v>
      </c>
      <c r="AS135" s="42">
        <f>$AJ$7*Data!L627</f>
        <v>667155825.00000012</v>
      </c>
      <c r="AT135" s="42">
        <f>$AJ$8*Data!N627</f>
        <v>541459800</v>
      </c>
      <c r="AU135" s="42">
        <f>$AJ$9*Data!P627</f>
        <v>3159681930</v>
      </c>
      <c r="AV135" s="42">
        <f>$AJ$10*Data!R627</f>
        <v>4611361120</v>
      </c>
      <c r="AW135" s="42">
        <f>$AJ$11*Data!T627</f>
        <v>1692811275.9999998</v>
      </c>
      <c r="AX135" s="42">
        <f>$AJ$12*Data!V627</f>
        <v>2338992900</v>
      </c>
      <c r="AY135" s="42">
        <f>$AJ$13*Data!X627</f>
        <v>1931013950</v>
      </c>
      <c r="AZ135" s="42">
        <f>$AJ$14*Data!Z627</f>
        <v>5000739599.999999</v>
      </c>
      <c r="BA135" s="42">
        <f>$AJ$15*Data!AB627</f>
        <v>1236952564.5280001</v>
      </c>
      <c r="BB135" s="42">
        <f>$AJ$16*Data!AD627</f>
        <v>2255168801.17344</v>
      </c>
      <c r="BC135" s="42">
        <f>$AJ$17*Data!AF627</f>
        <v>1036966221.7599999</v>
      </c>
      <c r="BD135" s="42">
        <f>$AJ$18*Data!AH627</f>
        <v>2554401066</v>
      </c>
      <c r="BE135" s="42">
        <f>$AJ$19*Data!AJ627</f>
        <v>1952938680</v>
      </c>
      <c r="BF135" s="42">
        <f>$AJ$20*Data!AL627</f>
        <v>3348210600.0000005</v>
      </c>
      <c r="BG135" s="42">
        <f>$AJ$21*Data!AN627</f>
        <v>3882349642.5000005</v>
      </c>
      <c r="BH135" s="42">
        <f>$AJ$22*Data!AP627</f>
        <v>1810438833.5999999</v>
      </c>
      <c r="BI135" s="42">
        <v>0</v>
      </c>
      <c r="BJ135" s="42">
        <v>0</v>
      </c>
      <c r="BK135" s="42">
        <v>0</v>
      </c>
      <c r="BL135" s="42">
        <v>0</v>
      </c>
      <c r="BM135" s="42">
        <f>$AJ$27*Data!AU627</f>
        <v>-13323419.99999997</v>
      </c>
      <c r="BN135" s="42">
        <f>$AJ$28*Data!AV627</f>
        <v>-29530487.000000007</v>
      </c>
      <c r="BO135" s="42">
        <f>$AJ$29*Data!AW627</f>
        <v>-53336597.999999955</v>
      </c>
      <c r="BP135" s="42">
        <f>$AJ$30*Data!AX627</f>
        <v>-3573095.9999999977</v>
      </c>
    </row>
    <row r="136" spans="1:68">
      <c r="A136" s="6">
        <v>135</v>
      </c>
      <c r="B136" s="6">
        <f>Data!$D$504*Data!D139/Data!D138</f>
        <v>610.62131750232561</v>
      </c>
      <c r="C136" s="6">
        <f>Data!$F$504*Data!F139/Data!F138</f>
        <v>840.3217985171101</v>
      </c>
      <c r="D136" s="6">
        <f>Data!$H$504*Data!H139/Data!H138</f>
        <v>787.08379095873795</v>
      </c>
      <c r="E136" s="6">
        <f>Data!$J$504*Data!J139/Data!J138</f>
        <v>686.23469578378376</v>
      </c>
      <c r="F136" s="6">
        <f>Data!$L$504*Data!L139/Data!L138</f>
        <v>464.58312960616712</v>
      </c>
      <c r="G136" s="6">
        <f>Data!$N$504*Data!N139/Data!N138</f>
        <v>299.86354476091475</v>
      </c>
      <c r="H136" s="6">
        <f>Data!$P$504*Data!P139/Data!P138</f>
        <v>576.25616722946415</v>
      </c>
      <c r="I136" s="6">
        <f>Data!$R$504*Data!R139/Data!R138</f>
        <v>740.48046525076165</v>
      </c>
      <c r="J136" s="6">
        <f>Data!$T$504*Data!T139/Data!T138</f>
        <v>1427.8184832765262</v>
      </c>
      <c r="K136" s="6">
        <f>Data!$V$504*Data!V139/Data!V138</f>
        <v>943.12348908167962</v>
      </c>
      <c r="L136" s="6">
        <f>Data!$X$504*Data!X139/Data!X138</f>
        <v>1598.9623848567926</v>
      </c>
      <c r="M136" s="6">
        <f>Data!$Z$504*Data!Z139/Data!Z138</f>
        <v>1093.7237726267376</v>
      </c>
      <c r="N136" s="6">
        <f>Data!$AB$504*Data!AB139/Data!AB138</f>
        <v>15208.481428151848</v>
      </c>
      <c r="O136" s="6">
        <f>Data!$AD$504*Data!AD139/Data!AD138</f>
        <v>22130.701589111697</v>
      </c>
      <c r="P136" s="6">
        <f>Data!$AF$504*Data!AF139/Data!AF138</f>
        <v>14739.617291861867</v>
      </c>
      <c r="Q136" s="6">
        <f>Data!$AH$504*Data!AH139/Data!AH138</f>
        <v>17297.09471282324</v>
      </c>
      <c r="R136" s="6">
        <f>Data!$AJ$504*Data!AJ139/Data!AJ138</f>
        <v>18730.50413339334</v>
      </c>
      <c r="S136" s="6">
        <f>Data!$AL$504*Data!AL139/Data!AL138</f>
        <v>26825.057964889471</v>
      </c>
      <c r="T136" s="6">
        <f>Data!$AN$504*Data!AN139/Data!AN138</f>
        <v>16609.357918463178</v>
      </c>
      <c r="U136" s="6">
        <f>Data!$AP$504*Data!AP139/Data!AP138</f>
        <v>2436.9480756217654</v>
      </c>
      <c r="V136" s="6">
        <f>Data!$AQ$504*Data!AQ139/Data!AQ138</f>
        <v>0.51839999999999975</v>
      </c>
      <c r="W136" s="6">
        <f>Data!$AR$504*Data!AR139/Data!AR138</f>
        <v>0.53150000000000119</v>
      </c>
      <c r="X136" s="6">
        <f>Data!$AS$504*Data!AS139/Data!AS138</f>
        <v>0.35437508223684278</v>
      </c>
      <c r="Y136" s="6">
        <f>Data!$AT$504*Data!AT139/Data!AT138</f>
        <v>0.58010000000000161</v>
      </c>
      <c r="Z136" s="6">
        <f>Data!$AU$504*Data!AU139/Data!AU138</f>
        <v>0.65249999999999986</v>
      </c>
      <c r="AA136" s="6">
        <f>Data!$AV$504*Data!AV139/Data!AV138</f>
        <v>0.48950927059423743</v>
      </c>
      <c r="AB136" s="6">
        <f>Data!$AW$504*Data!AW139/Data!AW138</f>
        <v>0.79520000000000135</v>
      </c>
      <c r="AC136" s="6">
        <f>Data!$AX$504*Data!AX139/Data!AX138</f>
        <v>0.64861779006308085</v>
      </c>
      <c r="AE136" s="42">
        <f>$AJ$3*B136+$AJ$4*Simulace!C136+$AJ$5*Simulace!D136+$AJ$6*Simulace!E136+$AJ$7*Simulace!F136+$AJ$8*Simulace!G136+$AJ$9*Simulace!H136+$AJ$10*Simulace!I136+$AJ$11*Simulace!J136+$AJ$12*Simulace!K136+$AJ$13*Simulace!L136+$AJ$14*Simulace!M136+$AJ$15*Simulace!N136+$AJ$16*Simulace!O136+$AJ$17*Simulace!P136+$AJ$18*Simulace!Q136+$AJ$19*Simulace!R136+$AJ$20*Simulace!S136+$AJ$21*Simulace!T136+$AJ$22*Simulace!U136+$AJ$23*Simulace!V136+$AJ$24*Simulace!W136+$AJ$25*Simulace!X136+$AJ$26*Simulace!Y136+$AJ$27*Simulace!Z136+$AJ$28*Simulace!AA136+$AJ$29*Simulace!AB136+$AJ$30*Simulace!AC136</f>
        <v>48123957622.733543</v>
      </c>
      <c r="AF136" s="42">
        <f>AE136-$AN$12</f>
        <v>20759354.651794434</v>
      </c>
      <c r="AG136" s="42">
        <f t="shared" si="4"/>
        <v>65646843.454882063</v>
      </c>
      <c r="AM136" s="25" t="s">
        <v>160</v>
      </c>
      <c r="AN136" s="41">
        <f t="shared" si="3"/>
        <v>50826314893.972557</v>
      </c>
      <c r="AO136" s="42">
        <f>$AJ$3*Data!D628</f>
        <v>2480255960.0000005</v>
      </c>
      <c r="AP136" s="42">
        <f>$AJ$4*Data!F628</f>
        <v>6225286795.000001</v>
      </c>
      <c r="AQ136" s="42">
        <f>$AJ$5*Data!H628</f>
        <v>1575177500</v>
      </c>
      <c r="AR136" s="42">
        <f>$AJ$6*Data!J628</f>
        <v>2881574124.0000005</v>
      </c>
      <c r="AS136" s="42">
        <f>$AJ$7*Data!L628</f>
        <v>671692749.00000012</v>
      </c>
      <c r="AT136" s="42">
        <f>$AJ$8*Data!N628</f>
        <v>542972950</v>
      </c>
      <c r="AU136" s="42">
        <f>$AJ$9*Data!P628</f>
        <v>3132429300</v>
      </c>
      <c r="AV136" s="42">
        <f>$AJ$10*Data!R628</f>
        <v>4481049300.000001</v>
      </c>
      <c r="AW136" s="42">
        <f>$AJ$11*Data!T628</f>
        <v>1659814065</v>
      </c>
      <c r="AX136" s="42">
        <f>$AJ$12*Data!V628</f>
        <v>2329611375</v>
      </c>
      <c r="AY136" s="42">
        <f>$AJ$13*Data!X628</f>
        <v>1889040562.5000002</v>
      </c>
      <c r="AZ136" s="42">
        <f>$AJ$14*Data!Z628</f>
        <v>4956178500</v>
      </c>
      <c r="BA136" s="42">
        <f>$AJ$15*Data!AB628</f>
        <v>1235754589.4830499</v>
      </c>
      <c r="BB136" s="42">
        <f>$AJ$16*Data!AD628</f>
        <v>2256070133.0895004</v>
      </c>
      <c r="BC136" s="42">
        <f>$AJ$17*Data!AF628</f>
        <v>1037406224.4000002</v>
      </c>
      <c r="BD136" s="42">
        <f>$AJ$18*Data!AH628</f>
        <v>2568725341</v>
      </c>
      <c r="BE136" s="42">
        <f>$AJ$19*Data!AJ628</f>
        <v>1976384475.0000005</v>
      </c>
      <c r="BF136" s="42">
        <f>$AJ$20*Data!AL628</f>
        <v>3380145600</v>
      </c>
      <c r="BG136" s="42">
        <f>$AJ$21*Data!AN628</f>
        <v>3865207612.5000005</v>
      </c>
      <c r="BH136" s="42">
        <f>$AJ$22*Data!AP628</f>
        <v>1774794294</v>
      </c>
      <c r="BI136" s="42">
        <v>0</v>
      </c>
      <c r="BJ136" s="42">
        <v>0</v>
      </c>
      <c r="BK136" s="42">
        <v>0</v>
      </c>
      <c r="BL136" s="42">
        <v>0</v>
      </c>
      <c r="BM136" s="42">
        <f>$AJ$27*Data!AU628</f>
        <v>-11963159.999999976</v>
      </c>
      <c r="BN136" s="42">
        <f>$AJ$28*Data!AV628</f>
        <v>-29244816.999999933</v>
      </c>
      <c r="BO136" s="42">
        <f>$AJ$29*Data!AW628</f>
        <v>-48505842.99999997</v>
      </c>
      <c r="BP136" s="42">
        <f>$AJ$30*Data!AX628</f>
        <v>-3542735.9999999898</v>
      </c>
    </row>
    <row r="137" spans="1:68">
      <c r="A137" s="6">
        <v>136</v>
      </c>
      <c r="B137" s="6">
        <f>Data!$D$504*Data!D140/Data!D139</f>
        <v>590.058895484863</v>
      </c>
      <c r="C137" s="6">
        <f>Data!$F$504*Data!F140/Data!F139</f>
        <v>821.2468619905228</v>
      </c>
      <c r="D137" s="6">
        <f>Data!$H$504*Data!H140/Data!H139</f>
        <v>774.29898116092033</v>
      </c>
      <c r="E137" s="6">
        <f>Data!$J$504*Data!J140/Data!J139</f>
        <v>679.40336343390595</v>
      </c>
      <c r="F137" s="6">
        <f>Data!$L$504*Data!L140/Data!L139</f>
        <v>459.77872519652652</v>
      </c>
      <c r="G137" s="6">
        <f>Data!$N$504*Data!N140/Data!N139</f>
        <v>290.40177165921932</v>
      </c>
      <c r="H137" s="6">
        <f>Data!$P$504*Data!P140/Data!P139</f>
        <v>559.47594202034975</v>
      </c>
      <c r="I137" s="6">
        <f>Data!$R$504*Data!R140/Data!R139</f>
        <v>722.53999646665216</v>
      </c>
      <c r="J137" s="6">
        <f>Data!$T$504*Data!T140/Data!T139</f>
        <v>1356.3257831869068</v>
      </c>
      <c r="K137" s="6">
        <f>Data!$V$504*Data!V140/Data!V139</f>
        <v>933.92823721257218</v>
      </c>
      <c r="L137" s="6">
        <f>Data!$X$504*Data!X140/Data!X139</f>
        <v>1616.1249985741238</v>
      </c>
      <c r="M137" s="6">
        <f>Data!$Z$504*Data!Z140/Data!Z139</f>
        <v>1066.713750853794</v>
      </c>
      <c r="N137" s="6">
        <f>Data!$AB$504*Data!AB140/Data!AB139</f>
        <v>15231.569950590623</v>
      </c>
      <c r="O137" s="6">
        <f>Data!$AD$504*Data!AD140/Data!AD139</f>
        <v>22173.094505115776</v>
      </c>
      <c r="P137" s="6">
        <f>Data!$AF$504*Data!AF140/Data!AF139</f>
        <v>14503.883656245103</v>
      </c>
      <c r="Q137" s="6">
        <f>Data!$AH$504*Data!AH140/Data!AH139</f>
        <v>17232.390685384187</v>
      </c>
      <c r="R137" s="6">
        <f>Data!$AJ$504*Data!AJ140/Data!AJ139</f>
        <v>18643.621631373637</v>
      </c>
      <c r="S137" s="6">
        <f>Data!$AL$504*Data!AL140/Data!AL139</f>
        <v>26655.123938182598</v>
      </c>
      <c r="T137" s="6">
        <f>Data!$AN$504*Data!AN140/Data!AN139</f>
        <v>16390.256674920765</v>
      </c>
      <c r="U137" s="6">
        <f>Data!$AP$504*Data!AP140/Data!AP139</f>
        <v>2415.8281090189735</v>
      </c>
      <c r="V137" s="6">
        <f>Data!$AQ$504*Data!AQ140/Data!AQ139</f>
        <v>0.45364429805481293</v>
      </c>
      <c r="W137" s="6">
        <f>Data!$AR$504*Data!AR140/Data!AR139</f>
        <v>0.46456296992481289</v>
      </c>
      <c r="X137" s="6">
        <f>Data!$AS$504*Data!AS140/Data!AS139</f>
        <v>0.34429108205906317</v>
      </c>
      <c r="Y137" s="6">
        <f>Data!$AT$504*Data!AT140/Data!AT139</f>
        <v>0.50474773167894649</v>
      </c>
      <c r="Z137" s="6">
        <f>Data!$AU$504*Data!AU140/Data!AU139</f>
        <v>0.5635830508474573</v>
      </c>
      <c r="AA137" s="6">
        <f>Data!$AV$504*Data!AV140/Data!AV139</f>
        <v>0.47440454603013726</v>
      </c>
      <c r="AB137" s="6">
        <f>Data!$AW$504*Data!AW140/Data!AW139</f>
        <v>0.67523062373339415</v>
      </c>
      <c r="AC137" s="6">
        <f>Data!$AX$504*Data!AX140/Data!AX139</f>
        <v>0.62639991560587704</v>
      </c>
      <c r="AE137" s="42">
        <f>$AJ$3*B137+$AJ$4*Simulace!C137+$AJ$5*Simulace!D137+$AJ$6*Simulace!E137+$AJ$7*Simulace!F137+$AJ$8*Simulace!G137+$AJ$9*Simulace!H137+$AJ$10*Simulace!I137+$AJ$11*Simulace!J137+$AJ$12*Simulace!K137+$AJ$13*Simulace!L137+$AJ$14*Simulace!M137+$AJ$15*Simulace!N137+$AJ$16*Simulace!O137+$AJ$17*Simulace!P137+$AJ$18*Simulace!Q137+$AJ$19*Simulace!R137+$AJ$20*Simulace!S137+$AJ$21*Simulace!T137+$AJ$22*Simulace!U137+$AJ$23*Simulace!V137+$AJ$24*Simulace!W137+$AJ$25*Simulace!X137+$AJ$26*Simulace!Y137+$AJ$27*Simulace!Z137+$AJ$28*Simulace!AA137+$AJ$29*Simulace!AB137+$AJ$30*Simulace!AC137</f>
        <v>47347901211.346703</v>
      </c>
      <c r="AF137" s="42">
        <f>AE137-$AN$12</f>
        <v>-755297056.73504639</v>
      </c>
      <c r="AG137" s="42">
        <f t="shared" si="4"/>
        <v>-2388459009.3041663</v>
      </c>
      <c r="AM137" s="25" t="s">
        <v>161</v>
      </c>
      <c r="AN137" s="41">
        <f t="shared" si="3"/>
        <v>50622660029.357407</v>
      </c>
      <c r="AO137" s="42">
        <f>$AJ$3*Data!D629</f>
        <v>2449119120</v>
      </c>
      <c r="AP137" s="42">
        <f>$AJ$4*Data!F629</f>
        <v>6247286219.999999</v>
      </c>
      <c r="AQ137" s="42">
        <f>$AJ$5*Data!H629</f>
        <v>1532695619.9999998</v>
      </c>
      <c r="AR137" s="42">
        <f>$AJ$6*Data!J629</f>
        <v>2877678671.9999995</v>
      </c>
      <c r="AS137" s="42">
        <f>$AJ$7*Data!L629</f>
        <v>665886018</v>
      </c>
      <c r="AT137" s="42">
        <f>$AJ$8*Data!N629</f>
        <v>534429149.99999994</v>
      </c>
      <c r="AU137" s="42">
        <f>$AJ$9*Data!P629</f>
        <v>3188963925.0000005</v>
      </c>
      <c r="AV137" s="42">
        <f>$AJ$10*Data!R629</f>
        <v>4432431360.000001</v>
      </c>
      <c r="AW137" s="42">
        <f>$AJ$11*Data!T629</f>
        <v>1677171678.0000002</v>
      </c>
      <c r="AX137" s="42">
        <f>$AJ$12*Data!V629</f>
        <v>2365413750</v>
      </c>
      <c r="AY137" s="42">
        <f>$AJ$13*Data!X629</f>
        <v>1924513500.0000002</v>
      </c>
      <c r="AZ137" s="42">
        <f>$AJ$14*Data!Z629</f>
        <v>4981851000.000001</v>
      </c>
      <c r="BA137" s="42">
        <f>$AJ$15*Data!AB629</f>
        <v>1226730700.3400402</v>
      </c>
      <c r="BB137" s="42">
        <f>$AJ$16*Data!AD629</f>
        <v>2240236006.9773602</v>
      </c>
      <c r="BC137" s="42">
        <f>$AJ$17*Data!AF629</f>
        <v>1029846179.04</v>
      </c>
      <c r="BD137" s="42">
        <f>$AJ$18*Data!AH629</f>
        <v>2518476953.9999995</v>
      </c>
      <c r="BE137" s="42">
        <f>$AJ$19*Data!AJ629</f>
        <v>1937555189.9999998</v>
      </c>
      <c r="BF137" s="42">
        <f>$AJ$20*Data!AL629</f>
        <v>3299124599.9999995</v>
      </c>
      <c r="BG137" s="42">
        <f>$AJ$21*Data!AN629</f>
        <v>3838090500</v>
      </c>
      <c r="BH137" s="42">
        <f>$AJ$22*Data!AP629</f>
        <v>1723952160</v>
      </c>
      <c r="BI137" s="42">
        <v>0</v>
      </c>
      <c r="BJ137" s="42">
        <v>0</v>
      </c>
      <c r="BK137" s="42">
        <v>0</v>
      </c>
      <c r="BL137" s="42">
        <v>0</v>
      </c>
      <c r="BM137" s="42">
        <v>0</v>
      </c>
      <c r="BN137" s="42">
        <v>0</v>
      </c>
      <c r="BO137" s="42">
        <f>$AJ$29*Data!AW629</f>
        <v>-64727898.000000082</v>
      </c>
      <c r="BP137" s="42">
        <f>$AJ$30*Data!AX629</f>
        <v>-4064375.9999999898</v>
      </c>
    </row>
    <row r="138" spans="1:68">
      <c r="A138" s="6">
        <v>137</v>
      </c>
      <c r="B138" s="6">
        <f>Data!$D$504*Data!D141/Data!D140</f>
        <v>614.19794484127192</v>
      </c>
      <c r="C138" s="6">
        <f>Data!$F$504*Data!F141/Data!F140</f>
        <v>831.55555962858762</v>
      </c>
      <c r="D138" s="6">
        <f>Data!$H$504*Data!H141/Data!H140</f>
        <v>771.53259194090458</v>
      </c>
      <c r="E138" s="6">
        <f>Data!$J$504*Data!J141/Data!J140</f>
        <v>684.32740004302343</v>
      </c>
      <c r="F138" s="6">
        <f>Data!$L$504*Data!L141/Data!L140</f>
        <v>465.29979938954943</v>
      </c>
      <c r="G138" s="6">
        <f>Data!$N$504*Data!N141/Data!N140</f>
        <v>298.62385413977233</v>
      </c>
      <c r="H138" s="6">
        <f>Data!$P$504*Data!P141/Data!P140</f>
        <v>562.25854718871392</v>
      </c>
      <c r="I138" s="6">
        <f>Data!$R$504*Data!R141/Data!R140</f>
        <v>726.05448563196069</v>
      </c>
      <c r="J138" s="6">
        <f>Data!$T$504*Data!T141/Data!T140</f>
        <v>1384.9227498905609</v>
      </c>
      <c r="K138" s="6">
        <f>Data!$V$504*Data!V141/Data!V140</f>
        <v>932.14610449231566</v>
      </c>
      <c r="L138" s="6">
        <f>Data!$X$504*Data!X141/Data!X140</f>
        <v>1592.1881542691099</v>
      </c>
      <c r="M138" s="6">
        <f>Data!$Z$504*Data!Z141/Data!Z140</f>
        <v>1110.7596097806938</v>
      </c>
      <c r="N138" s="6">
        <f>Data!$AB$504*Data!AB141/Data!AB140</f>
        <v>15010.158082312417</v>
      </c>
      <c r="O138" s="6">
        <f>Data!$AD$504*Data!AD141/Data!AD140</f>
        <v>21915.885366095754</v>
      </c>
      <c r="P138" s="6">
        <f>Data!$AF$504*Data!AF141/Data!AF140</f>
        <v>14441.641530325298</v>
      </c>
      <c r="Q138" s="6">
        <f>Data!$AH$504*Data!AH141/Data!AH140</f>
        <v>17344.878224876305</v>
      </c>
      <c r="R138" s="6">
        <f>Data!$AJ$504*Data!AJ141/Data!AJ140</f>
        <v>18649.44818805045</v>
      </c>
      <c r="S138" s="6">
        <f>Data!$AL$504*Data!AL141/Data!AL140</f>
        <v>26713.664447760093</v>
      </c>
      <c r="T138" s="6">
        <f>Data!$AN$504*Data!AN141/Data!AN140</f>
        <v>16274.447135932036</v>
      </c>
      <c r="U138" s="6">
        <f>Data!$AP$504*Data!AP141/Data!AP140</f>
        <v>2309.4689998808012</v>
      </c>
      <c r="V138" s="6">
        <f>Data!$AQ$504*Data!AQ141/Data!AQ140</f>
        <v>0.45434091328740855</v>
      </c>
      <c r="W138" s="6">
        <f>Data!$AR$504*Data!AR141/Data!AR140</f>
        <v>0.46520537634408726</v>
      </c>
      <c r="X138" s="6">
        <f>Data!$AS$504*Data!AS141/Data!AS140</f>
        <v>0.30166189566670609</v>
      </c>
      <c r="Y138" s="6">
        <f>Data!$AT$504*Data!AT141/Data!AT140</f>
        <v>0.50513163992870036</v>
      </c>
      <c r="Z138" s="6">
        <f>Data!$AU$504*Data!AU141/Data!AU140</f>
        <v>0.5633830455259029</v>
      </c>
      <c r="AA138" s="6">
        <f>Data!$AV$504*Data!AV141/Data!AV140</f>
        <v>0.41041296224211726</v>
      </c>
      <c r="AB138" s="6">
        <f>Data!$AW$504*Data!AW141/Data!AW140</f>
        <v>0.67289398037655923</v>
      </c>
      <c r="AC138" s="6">
        <f>Data!$AX$504*Data!AX141/Data!AX140</f>
        <v>0.53198499891610518</v>
      </c>
      <c r="AE138" s="42">
        <f>$AJ$3*B138+$AJ$4*Simulace!C138+$AJ$5*Simulace!D138+$AJ$6*Simulace!E138+$AJ$7*Simulace!F138+$AJ$8*Simulace!G138+$AJ$9*Simulace!H138+$AJ$10*Simulace!I138+$AJ$11*Simulace!J138+$AJ$12*Simulace!K138+$AJ$13*Simulace!L138+$AJ$14*Simulace!M138+$AJ$15*Simulace!N138+$AJ$16*Simulace!O138+$AJ$17*Simulace!P138+$AJ$18*Simulace!Q138+$AJ$19*Simulace!R138+$AJ$20*Simulace!S138+$AJ$21*Simulace!T138+$AJ$22*Simulace!U138+$AJ$23*Simulace!V138+$AJ$24*Simulace!W138+$AJ$25*Simulace!X138+$AJ$26*Simulace!Y138+$AJ$27*Simulace!Z138+$AJ$28*Simulace!AA138+$AJ$29*Simulace!AB138+$AJ$30*Simulace!AC138</f>
        <v>47723889075.037933</v>
      </c>
      <c r="AF138" s="42">
        <f>AE138-$AN$12</f>
        <v>-379309193.04381561</v>
      </c>
      <c r="AG138" s="42">
        <f t="shared" si="4"/>
        <v>-1199480987.4589534</v>
      </c>
      <c r="AM138" s="25" t="s">
        <v>162</v>
      </c>
      <c r="AN138" s="41">
        <f t="shared" si="3"/>
        <v>50523436533.415176</v>
      </c>
      <c r="AO138" s="42">
        <f>$AJ$3*Data!D630</f>
        <v>2462964799.9999995</v>
      </c>
      <c r="AP138" s="42">
        <f>$AJ$4*Data!F630</f>
        <v>6357332800</v>
      </c>
      <c r="AQ138" s="42">
        <f>$AJ$5*Data!H630</f>
        <v>1517242799.9999998</v>
      </c>
      <c r="AR138" s="42">
        <f>$AJ$6*Data!J630</f>
        <v>2849057199.9999995</v>
      </c>
      <c r="AS138" s="42">
        <f>$AJ$7*Data!L630</f>
        <v>664086360</v>
      </c>
      <c r="AT138" s="42">
        <f>$AJ$8*Data!N630</f>
        <v>532316999.99999994</v>
      </c>
      <c r="AU138" s="42">
        <f>$AJ$9*Data!P630</f>
        <v>3103072942.4999995</v>
      </c>
      <c r="AV138" s="42">
        <f>$AJ$10*Data!R630</f>
        <v>4353197310</v>
      </c>
      <c r="AW138" s="42">
        <f>$AJ$11*Data!T630</f>
        <v>1602067896.0000002</v>
      </c>
      <c r="AX138" s="42">
        <f>$AJ$12*Data!V630</f>
        <v>2278257975</v>
      </c>
      <c r="AY138" s="42">
        <f>$AJ$13*Data!X630</f>
        <v>1880178750</v>
      </c>
      <c r="AZ138" s="42">
        <f>$AJ$14*Data!Z630</f>
        <v>4862531250</v>
      </c>
      <c r="BA138" s="42">
        <f>$AJ$15*Data!AB630</f>
        <v>1239258256.9335001</v>
      </c>
      <c r="BB138" s="42">
        <f>$AJ$16*Data!AD630</f>
        <v>2263330706.34168</v>
      </c>
      <c r="BC138" s="42">
        <f>$AJ$17*Data!AF630</f>
        <v>1037346224.0399998</v>
      </c>
      <c r="BD138" s="42">
        <f>$AJ$18*Data!AH630</f>
        <v>2586633279.9999995</v>
      </c>
      <c r="BE138" s="42">
        <f>$AJ$19*Data!AJ630</f>
        <v>1985087200</v>
      </c>
      <c r="BF138" s="42">
        <f>$AJ$20*Data!AL630</f>
        <v>3372270000</v>
      </c>
      <c r="BG138" s="42">
        <f>$AJ$21*Data!AN630</f>
        <v>3880340099.9999995</v>
      </c>
      <c r="BH138" s="42">
        <f>$AJ$22*Data!AP630</f>
        <v>1746870186.6000001</v>
      </c>
      <c r="BI138" s="42">
        <v>0</v>
      </c>
      <c r="BJ138" s="42">
        <v>0</v>
      </c>
      <c r="BK138" s="42">
        <v>0</v>
      </c>
      <c r="BL138" s="42">
        <v>0</v>
      </c>
      <c r="BM138" s="42">
        <v>0</v>
      </c>
      <c r="BN138" s="42">
        <v>0</v>
      </c>
      <c r="BO138" s="42">
        <f>$AJ$29*Data!AW630</f>
        <v>-46459628.000000089</v>
      </c>
      <c r="BP138" s="42">
        <f>$AJ$30*Data!AX630</f>
        <v>-3546875.9999999995</v>
      </c>
    </row>
    <row r="139" spans="1:68">
      <c r="A139" s="6">
        <v>138</v>
      </c>
      <c r="B139" s="6">
        <f>Data!$D$504*Data!D142/Data!D141</f>
        <v>613.47191923341654</v>
      </c>
      <c r="C139" s="6">
        <f>Data!$F$504*Data!F142/Data!F141</f>
        <v>841.81734649839825</v>
      </c>
      <c r="D139" s="6">
        <f>Data!$H$504*Data!H142/Data!H141</f>
        <v>778.99657961097159</v>
      </c>
      <c r="E139" s="6">
        <f>Data!$J$504*Data!J142/Data!J141</f>
        <v>695.56764010274799</v>
      </c>
      <c r="F139" s="6">
        <f>Data!$L$504*Data!L142/Data!L141</f>
        <v>474.17371426865105</v>
      </c>
      <c r="G139" s="6">
        <f>Data!$N$504*Data!N142/Data!N141</f>
        <v>303.0161724492184</v>
      </c>
      <c r="H139" s="6">
        <f>Data!$P$504*Data!P142/Data!P141</f>
        <v>585.40578060130599</v>
      </c>
      <c r="I139" s="6">
        <f>Data!$R$504*Data!R142/Data!R141</f>
        <v>742.78087159170354</v>
      </c>
      <c r="J139" s="6">
        <f>Data!$T$504*Data!T142/Data!T141</f>
        <v>1445.2686347983069</v>
      </c>
      <c r="K139" s="6">
        <f>Data!$V$504*Data!V142/Data!V141</f>
        <v>962.74269058260427</v>
      </c>
      <c r="L139" s="6">
        <f>Data!$X$504*Data!X142/Data!X141</f>
        <v>1635.1182726139125</v>
      </c>
      <c r="M139" s="6">
        <f>Data!$Z$504*Data!Z142/Data!Z141</f>
        <v>1110.4026847786599</v>
      </c>
      <c r="N139" s="6">
        <f>Data!$AB$504*Data!AB142/Data!AB141</f>
        <v>15105.591638326636</v>
      </c>
      <c r="O139" s="6">
        <f>Data!$AD$504*Data!AD142/Data!AD141</f>
        <v>21989.357420759548</v>
      </c>
      <c r="P139" s="6">
        <f>Data!$AF$504*Data!AF142/Data!AF141</f>
        <v>14593.998094622431</v>
      </c>
      <c r="Q139" s="6">
        <f>Data!$AH$504*Data!AH142/Data!AH141</f>
        <v>17061.050095698174</v>
      </c>
      <c r="R139" s="6">
        <f>Data!$AJ$504*Data!AJ142/Data!AJ141</f>
        <v>18682.294195682829</v>
      </c>
      <c r="S139" s="6">
        <f>Data!$AL$504*Data!AL142/Data!AL141</f>
        <v>26734.554357148052</v>
      </c>
      <c r="T139" s="6">
        <f>Data!$AN$504*Data!AN142/Data!AN141</f>
        <v>16533.320587479589</v>
      </c>
      <c r="U139" s="6">
        <f>Data!$AP$504*Data!AP142/Data!AP141</f>
        <v>2355.8988531454884</v>
      </c>
      <c r="V139" s="6">
        <f>Data!$AQ$504*Data!AQ142/Data!AQ141</f>
        <v>0.46106137266023883</v>
      </c>
      <c r="W139" s="6">
        <f>Data!$AR$504*Data!AR142/Data!AR141</f>
        <v>0.47208169533169719</v>
      </c>
      <c r="X139" s="6">
        <f>Data!$AS$504*Data!AS142/Data!AS141</f>
        <v>0.3294099832799226</v>
      </c>
      <c r="Y139" s="6">
        <f>Data!$AT$504*Data!AT142/Data!AT141</f>
        <v>0.51256020982600026</v>
      </c>
      <c r="Z139" s="6">
        <f>Data!$AU$504*Data!AU142/Data!AU141</f>
        <v>0.57153068181818301</v>
      </c>
      <c r="AA139" s="6">
        <f>Data!$AV$504*Data!AV142/Data!AV141</f>
        <v>0.45154932380513418</v>
      </c>
      <c r="AB139" s="6">
        <f>Data!$AW$504*Data!AW142/Data!AW141</f>
        <v>0.68181360075211805</v>
      </c>
      <c r="AC139" s="6">
        <f>Data!$AX$504*Data!AX142/Data!AX141</f>
        <v>0.59155611504502204</v>
      </c>
      <c r="AE139" s="42">
        <f>$AJ$3*B139+$AJ$4*Simulace!C139+$AJ$5*Simulace!D139+$AJ$6*Simulace!E139+$AJ$7*Simulace!F139+$AJ$8*Simulace!G139+$AJ$9*Simulace!H139+$AJ$10*Simulace!I139+$AJ$11*Simulace!J139+$AJ$12*Simulace!K139+$AJ$13*Simulace!L139+$AJ$14*Simulace!M139+$AJ$15*Simulace!N139+$AJ$16*Simulace!O139+$AJ$17*Simulace!P139+$AJ$18*Simulace!Q139+$AJ$19*Simulace!R139+$AJ$20*Simulace!S139+$AJ$21*Simulace!T139+$AJ$22*Simulace!U139+$AJ$23*Simulace!V139+$AJ$24*Simulace!W139+$AJ$25*Simulace!X139+$AJ$26*Simulace!Y139+$AJ$27*Simulace!Z139+$AJ$28*Simulace!AA139+$AJ$29*Simulace!AB139+$AJ$30*Simulace!AC139</f>
        <v>48323176932.061646</v>
      </c>
      <c r="AF139" s="42">
        <f>AE139-$AN$12</f>
        <v>219978663.97989655</v>
      </c>
      <c r="AG139" s="42">
        <f t="shared" si="4"/>
        <v>695633614.81731343</v>
      </c>
      <c r="AM139" s="25" t="s">
        <v>163</v>
      </c>
      <c r="AN139" s="41">
        <f t="shared" si="3"/>
        <v>50392482478.832809</v>
      </c>
      <c r="AO139" s="42">
        <f>$AJ$3*Data!D631</f>
        <v>2444192440</v>
      </c>
      <c r="AP139" s="42">
        <f>$AJ$4*Data!F631</f>
        <v>6337611069.999999</v>
      </c>
      <c r="AQ139" s="42">
        <f>$AJ$5*Data!H631</f>
        <v>1503833639.9999998</v>
      </c>
      <c r="AR139" s="42">
        <f>$AJ$6*Data!J631</f>
        <v>2853137452</v>
      </c>
      <c r="AS139" s="42">
        <f>$AJ$7*Data!L631</f>
        <v>667321549.99999988</v>
      </c>
      <c r="AT139" s="42">
        <f>$AJ$8*Data!N631</f>
        <v>530340150.00000006</v>
      </c>
      <c r="AU139" s="42">
        <f>$AJ$9*Data!P631</f>
        <v>3078832680</v>
      </c>
      <c r="AV139" s="42">
        <f>$AJ$10*Data!R631</f>
        <v>4418420160</v>
      </c>
      <c r="AW139" s="42">
        <f>$AJ$11*Data!T631</f>
        <v>1596250656</v>
      </c>
      <c r="AX139" s="42">
        <f>$AJ$12*Data!V631</f>
        <v>2228226000</v>
      </c>
      <c r="AY139" s="42">
        <f>$AJ$13*Data!X631</f>
        <v>1862784000</v>
      </c>
      <c r="AZ139" s="42">
        <f>$AJ$14*Data!Z631</f>
        <v>4836770400</v>
      </c>
      <c r="BA139" s="42">
        <f>$AJ$15*Data!AB631</f>
        <v>1236725980.3113601</v>
      </c>
      <c r="BB139" s="42">
        <f>$AJ$16*Data!AD631</f>
        <v>2256799089.06144</v>
      </c>
      <c r="BC139" s="42">
        <f>$AJ$17*Data!AF631</f>
        <v>1053366320.16</v>
      </c>
      <c r="BD139" s="42">
        <f>$AJ$18*Data!AH631</f>
        <v>2586356920</v>
      </c>
      <c r="BE139" s="42">
        <f>$AJ$19*Data!AJ631</f>
        <v>1972532160</v>
      </c>
      <c r="BF139" s="42">
        <f>$AJ$20*Data!AL631</f>
        <v>3354193200</v>
      </c>
      <c r="BG139" s="42">
        <f>$AJ$21*Data!AN631</f>
        <v>3883006192.5</v>
      </c>
      <c r="BH139" s="42">
        <f>$AJ$22*Data!AP631</f>
        <v>1744869772.8000002</v>
      </c>
      <c r="BI139" s="42">
        <v>0</v>
      </c>
      <c r="BJ139" s="42">
        <v>0</v>
      </c>
      <c r="BK139" s="42">
        <v>0</v>
      </c>
      <c r="BL139" s="42">
        <v>0</v>
      </c>
      <c r="BM139" s="42">
        <v>0</v>
      </c>
      <c r="BN139" s="42">
        <v>0</v>
      </c>
      <c r="BO139" s="42">
        <f>$AJ$29*Data!AW631</f>
        <v>-49370738.000000052</v>
      </c>
      <c r="BP139" s="42">
        <f>$AJ$30*Data!AX631</f>
        <v>-3716615.9999999963</v>
      </c>
    </row>
    <row r="140" spans="1:68">
      <c r="A140" s="6">
        <v>139</v>
      </c>
      <c r="B140" s="6">
        <f>Data!$D$504*Data!D143/Data!D142</f>
        <v>608.18469977260327</v>
      </c>
      <c r="C140" s="6">
        <f>Data!$F$504*Data!F143/Data!F142</f>
        <v>844.62216990046716</v>
      </c>
      <c r="D140" s="6">
        <f>Data!$H$504*Data!H143/Data!H142</f>
        <v>785.91812977802965</v>
      </c>
      <c r="E140" s="6">
        <f>Data!$J$504*Data!J143/Data!J142</f>
        <v>685.09831829244717</v>
      </c>
      <c r="F140" s="6">
        <f>Data!$L$504*Data!L143/Data!L142</f>
        <v>464.70621737411773</v>
      </c>
      <c r="G140" s="6">
        <f>Data!$N$504*Data!N143/Data!N142</f>
        <v>301.97969345345916</v>
      </c>
      <c r="H140" s="6">
        <f>Data!$P$504*Data!P143/Data!P142</f>
        <v>575.52046263832972</v>
      </c>
      <c r="I140" s="6">
        <f>Data!$R$504*Data!R143/Data!R142</f>
        <v>748.55127979245185</v>
      </c>
      <c r="J140" s="6">
        <f>Data!$T$504*Data!T143/Data!T142</f>
        <v>1401.5692640633076</v>
      </c>
      <c r="K140" s="6">
        <f>Data!$V$504*Data!V143/Data!V142</f>
        <v>957.0560974090065</v>
      </c>
      <c r="L140" s="6">
        <f>Data!$X$504*Data!X143/Data!X142</f>
        <v>1620.1971920205274</v>
      </c>
      <c r="M140" s="6">
        <f>Data!$Z$504*Data!Z143/Data!Z142</f>
        <v>1100.8334626476621</v>
      </c>
      <c r="N140" s="6">
        <f>Data!$AB$504*Data!AB143/Data!AB142</f>
        <v>15136.683503423186</v>
      </c>
      <c r="O140" s="6">
        <f>Data!$AD$504*Data!AD143/Data!AD142</f>
        <v>22051.493244500194</v>
      </c>
      <c r="P140" s="6">
        <f>Data!$AF$504*Data!AF143/Data!AF142</f>
        <v>14642.241439514006</v>
      </c>
      <c r="Q140" s="6">
        <f>Data!$AH$504*Data!AH143/Data!AH142</f>
        <v>17257.351146564815</v>
      </c>
      <c r="R140" s="6">
        <f>Data!$AJ$504*Data!AJ143/Data!AJ142</f>
        <v>18793.112144920393</v>
      </c>
      <c r="S140" s="6">
        <f>Data!$AL$504*Data!AL143/Data!AL142</f>
        <v>26883.014075273684</v>
      </c>
      <c r="T140" s="6">
        <f>Data!$AN$504*Data!AN143/Data!AN142</f>
        <v>16454.463000614316</v>
      </c>
      <c r="U140" s="6">
        <f>Data!$AP$504*Data!AP143/Data!AP142</f>
        <v>2344.3159442294332</v>
      </c>
      <c r="V140" s="6">
        <f>Data!$AQ$504*Data!AQ143/Data!AQ142</f>
        <v>0.49832711370262184</v>
      </c>
      <c r="W140" s="6">
        <f>Data!$AR$504*Data!AR143/Data!AR142</f>
        <v>0.51067127708621407</v>
      </c>
      <c r="X140" s="6">
        <f>Data!$AS$504*Data!AS143/Data!AS142</f>
        <v>0.3330909524164119</v>
      </c>
      <c r="Y140" s="6">
        <f>Data!$AT$504*Data!AT143/Data!AT142</f>
        <v>0.55630016410850402</v>
      </c>
      <c r="Z140" s="6">
        <f>Data!$AU$504*Data!AU143/Data!AU142</f>
        <v>0.62371821484172019</v>
      </c>
      <c r="AA140" s="6">
        <f>Data!$AV$504*Data!AV143/Data!AV142</f>
        <v>0.45694767143684317</v>
      </c>
      <c r="AB140" s="6">
        <f>Data!$AW$504*Data!AW143/Data!AW142</f>
        <v>0.75402553606237555</v>
      </c>
      <c r="AC140" s="6">
        <f>Data!$AX$504*Data!AX143/Data!AX142</f>
        <v>0.59922012554688819</v>
      </c>
      <c r="AE140" s="42">
        <f>$AJ$3*B140+$AJ$4*Simulace!C140+$AJ$5*Simulace!D140+$AJ$6*Simulace!E140+$AJ$7*Simulace!F140+$AJ$8*Simulace!G140+$AJ$9*Simulace!H140+$AJ$10*Simulace!I140+$AJ$11*Simulace!J140+$AJ$12*Simulace!K140+$AJ$13*Simulace!L140+$AJ$14*Simulace!M140+$AJ$15*Simulace!N140+$AJ$16*Simulace!O140+$AJ$17*Simulace!P140+$AJ$18*Simulace!Q140+$AJ$19*Simulace!R140+$AJ$20*Simulace!S140+$AJ$21*Simulace!T140+$AJ$22*Simulace!U140+$AJ$23*Simulace!V140+$AJ$24*Simulace!W140+$AJ$25*Simulace!X140+$AJ$26*Simulace!Y140+$AJ$27*Simulace!Z140+$AJ$28*Simulace!AA140+$AJ$29*Simulace!AB140+$AJ$30*Simulace!AC140</f>
        <v>48156689520.87944</v>
      </c>
      <c r="AF140" s="42">
        <f>AE140-$AN$12</f>
        <v>53491252.797691345</v>
      </c>
      <c r="AG140" s="42">
        <f t="shared" si="4"/>
        <v>169154193.73655868</v>
      </c>
      <c r="AM140" s="25" t="s">
        <v>164</v>
      </c>
      <c r="AN140" s="41">
        <f t="shared" si="3"/>
        <v>50201683127.029083</v>
      </c>
      <c r="AO140" s="42">
        <f>$AJ$3*Data!D632</f>
        <v>2458908600</v>
      </c>
      <c r="AP140" s="42">
        <f>$AJ$4*Data!F632</f>
        <v>6364365000</v>
      </c>
      <c r="AQ140" s="42">
        <f>$AJ$5*Data!H632</f>
        <v>1505181600</v>
      </c>
      <c r="AR140" s="42">
        <f>$AJ$6*Data!J632</f>
        <v>2868899880</v>
      </c>
      <c r="AS140" s="42">
        <f>$AJ$7*Data!L632</f>
        <v>674233035</v>
      </c>
      <c r="AT140" s="42">
        <f>$AJ$8*Data!N632</f>
        <v>532528500</v>
      </c>
      <c r="AU140" s="42">
        <f>$AJ$9*Data!P632</f>
        <v>2989944539.9999995</v>
      </c>
      <c r="AV140" s="42">
        <f>$AJ$10*Data!R632</f>
        <v>4283681760.0000005</v>
      </c>
      <c r="AW140" s="42">
        <f>$AJ$11*Data!T632</f>
        <v>1586315484</v>
      </c>
      <c r="AX140" s="42">
        <f>$AJ$12*Data!V632</f>
        <v>2204188100</v>
      </c>
      <c r="AY140" s="42">
        <f>$AJ$13*Data!X632</f>
        <v>1840279950</v>
      </c>
      <c r="AZ140" s="42">
        <f>$AJ$14*Data!Z632</f>
        <v>4808902000</v>
      </c>
      <c r="BA140" s="42">
        <f>$AJ$15*Data!AB632</f>
        <v>1237045150.7978001</v>
      </c>
      <c r="BB140" s="42">
        <f>$AJ$16*Data!AD632</f>
        <v>2265223623.1512799</v>
      </c>
      <c r="BC140" s="42">
        <f>$AJ$17*Data!AF632</f>
        <v>1074000729.6799998</v>
      </c>
      <c r="BD140" s="42">
        <f>$AJ$18*Data!AH632</f>
        <v>2595102300</v>
      </c>
      <c r="BE140" s="42">
        <f>$AJ$19*Data!AJ632</f>
        <v>1976664150.0000002</v>
      </c>
      <c r="BF140" s="42">
        <f>$AJ$20*Data!AL632</f>
        <v>3366619199.9999995</v>
      </c>
      <c r="BG140" s="42">
        <f>$AJ$21*Data!AN632</f>
        <v>3860924400</v>
      </c>
      <c r="BH140" s="42">
        <f>$AJ$22*Data!AP632</f>
        <v>1759762598.4000001</v>
      </c>
      <c r="BI140" s="42">
        <v>0</v>
      </c>
      <c r="BJ140" s="42">
        <v>0</v>
      </c>
      <c r="BK140" s="42">
        <v>0</v>
      </c>
      <c r="BL140" s="42">
        <v>0</v>
      </c>
      <c r="BM140" s="42">
        <v>0</v>
      </c>
      <c r="BN140" s="42">
        <v>0</v>
      </c>
      <c r="BO140" s="42">
        <f>$AJ$29*Data!AW632</f>
        <v>-47514378.00000003</v>
      </c>
      <c r="BP140" s="42">
        <f>$AJ$30*Data!AX632</f>
        <v>-3573095.9999999977</v>
      </c>
    </row>
    <row r="141" spans="1:68">
      <c r="A141" s="6">
        <v>140</v>
      </c>
      <c r="B141" s="6">
        <f>Data!$D$504*Data!D144/Data!D143</f>
        <v>618.04999905390969</v>
      </c>
      <c r="C141" s="6">
        <f>Data!$F$504*Data!F144/Data!F143</f>
        <v>854.32071326715754</v>
      </c>
      <c r="D141" s="6">
        <f>Data!$H$504*Data!H144/Data!H143</f>
        <v>784.08634041748678</v>
      </c>
      <c r="E141" s="6">
        <f>Data!$J$504*Data!J144/Data!J143</f>
        <v>702.1672193342946</v>
      </c>
      <c r="F141" s="6">
        <f>Data!$L$504*Data!L144/Data!L143</f>
        <v>469.54122091079222</v>
      </c>
      <c r="G141" s="6">
        <f>Data!$N$504*Data!N144/Data!N143</f>
        <v>304.86043472393709</v>
      </c>
      <c r="H141" s="6">
        <f>Data!$P$504*Data!P144/Data!P143</f>
        <v>586.89025232873666</v>
      </c>
      <c r="I141" s="6">
        <f>Data!$R$504*Data!R144/Data!R143</f>
        <v>747.40096866200372</v>
      </c>
      <c r="J141" s="6">
        <f>Data!$T$504*Data!T144/Data!T143</f>
        <v>1384.6876337387052</v>
      </c>
      <c r="K141" s="6">
        <f>Data!$V$504*Data!V144/Data!V143</f>
        <v>950.31864293846479</v>
      </c>
      <c r="L141" s="6">
        <f>Data!$X$504*Data!X144/Data!X143</f>
        <v>1608.371391172009</v>
      </c>
      <c r="M141" s="6">
        <f>Data!$Z$504*Data!Z144/Data!Z143</f>
        <v>1114.5448284171162</v>
      </c>
      <c r="N141" s="6">
        <f>Data!$AB$504*Data!AB144/Data!AB143</f>
        <v>15281.470941873582</v>
      </c>
      <c r="O141" s="6">
        <f>Data!$AD$504*Data!AD144/Data!AD143</f>
        <v>22234.942047127832</v>
      </c>
      <c r="P141" s="6">
        <f>Data!$AF$504*Data!AF144/Data!AF143</f>
        <v>14665.45898436316</v>
      </c>
      <c r="Q141" s="6">
        <f>Data!$AH$504*Data!AH144/Data!AH143</f>
        <v>17462.099001343402</v>
      </c>
      <c r="R141" s="6">
        <f>Data!$AJ$504*Data!AJ144/Data!AJ143</f>
        <v>18884.566935145835</v>
      </c>
      <c r="S141" s="6">
        <f>Data!$AL$504*Data!AL144/Data!AL143</f>
        <v>27018.596476816725</v>
      </c>
      <c r="T141" s="6">
        <f>Data!$AN$504*Data!AN144/Data!AN143</f>
        <v>16504.831767510452</v>
      </c>
      <c r="U141" s="6">
        <f>Data!$AP$504*Data!AP144/Data!AP143</f>
        <v>2306.4107021369177</v>
      </c>
      <c r="V141" s="6">
        <f>Data!$AQ$504*Data!AQ144/Data!AQ143</f>
        <v>0.56458481660506143</v>
      </c>
      <c r="W141" s="6">
        <f>Data!$AR$504*Data!AR144/Data!AR143</f>
        <v>0.57944721689059708</v>
      </c>
      <c r="X141" s="6">
        <f>Data!$AS$504*Data!AS144/Data!AS143</f>
        <v>0.37926136649874137</v>
      </c>
      <c r="Y141" s="6">
        <f>Data!$AT$504*Data!AT144/Data!AT143</f>
        <v>0.63499168512180648</v>
      </c>
      <c r="Z141" s="6">
        <f>Data!$AU$504*Data!AU144/Data!AU143</f>
        <v>0.71909609120521245</v>
      </c>
      <c r="AA141" s="6">
        <f>Data!$AV$504*Data!AV144/Data!AV143</f>
        <v>0.52801992256247965</v>
      </c>
      <c r="AB141" s="6">
        <f>Data!$AW$504*Data!AW144/Data!AW143</f>
        <v>0.89124111525119132</v>
      </c>
      <c r="AC141" s="6">
        <f>Data!$AX$504*Data!AX144/Data!AX143</f>
        <v>0.70803232199407584</v>
      </c>
      <c r="AE141" s="42">
        <f>$AJ$3*B141+$AJ$4*Simulace!C141+$AJ$5*Simulace!D141+$AJ$6*Simulace!E141+$AJ$7*Simulace!F141+$AJ$8*Simulace!G141+$AJ$9*Simulace!H141+$AJ$10*Simulace!I141+$AJ$11*Simulace!J141+$AJ$12*Simulace!K141+$AJ$13*Simulace!L141+$AJ$14*Simulace!M141+$AJ$15*Simulace!N141+$AJ$16*Simulace!O141+$AJ$17*Simulace!P141+$AJ$18*Simulace!Q141+$AJ$19*Simulace!R141+$AJ$20*Simulace!S141+$AJ$21*Simulace!T141+$AJ$22*Simulace!U141+$AJ$23*Simulace!V141+$AJ$24*Simulace!W141+$AJ$25*Simulace!X141+$AJ$26*Simulace!Y141+$AJ$27*Simulace!Z141+$AJ$28*Simulace!AA141+$AJ$29*Simulace!AB141+$AJ$30*Simulace!AC141</f>
        <v>48483632568.118782</v>
      </c>
      <c r="AF141" s="42">
        <f>AE141-$AN$12</f>
        <v>380434300.03703308</v>
      </c>
      <c r="AG141" s="42">
        <f t="shared" si="4"/>
        <v>1203038888.1689043</v>
      </c>
      <c r="AM141" s="25" t="s">
        <v>165</v>
      </c>
      <c r="AN141" s="41">
        <f t="shared" ref="AN141:AN204" si="5">SUM(AO141:BP141)</f>
        <v>50091202341.68338</v>
      </c>
      <c r="AO141" s="42">
        <f>$AJ$3*Data!D633</f>
        <v>2427181539.9999995</v>
      </c>
      <c r="AP141" s="42">
        <f>$AJ$4*Data!F633</f>
        <v>6343312640</v>
      </c>
      <c r="AQ141" s="42">
        <f>$AJ$5*Data!H633</f>
        <v>1454669440</v>
      </c>
      <c r="AR141" s="42">
        <f>$AJ$6*Data!J633</f>
        <v>2816633511.9999995</v>
      </c>
      <c r="AS141" s="42">
        <f>$AJ$7*Data!L633</f>
        <v>667847533.49999988</v>
      </c>
      <c r="AT141" s="42">
        <f>$AJ$8*Data!N633</f>
        <v>512804512.49999994</v>
      </c>
      <c r="AU141" s="42">
        <f>$AJ$9*Data!P633</f>
        <v>2973592440</v>
      </c>
      <c r="AV141" s="42">
        <f>$AJ$10*Data!R633</f>
        <v>4369879000</v>
      </c>
      <c r="AW141" s="42">
        <f>$AJ$11*Data!T633</f>
        <v>1567710300</v>
      </c>
      <c r="AX141" s="42">
        <f>$AJ$12*Data!V633</f>
        <v>2203741650.0000005</v>
      </c>
      <c r="AY141" s="42">
        <f>$AJ$13*Data!X633</f>
        <v>1847797500</v>
      </c>
      <c r="AZ141" s="42">
        <f>$AJ$14*Data!Z633</f>
        <v>4743328600</v>
      </c>
      <c r="BA141" s="42">
        <f>$AJ$15*Data!AB633</f>
        <v>1234706623.9095802</v>
      </c>
      <c r="BB141" s="42">
        <f>$AJ$16*Data!AD633</f>
        <v>2264319083.3738003</v>
      </c>
      <c r="BC141" s="42">
        <f>$AJ$17*Data!AF633</f>
        <v>1111463811.5999999</v>
      </c>
      <c r="BD141" s="42">
        <f>$AJ$18*Data!AH633</f>
        <v>2606705037.9999995</v>
      </c>
      <c r="BE141" s="42">
        <f>$AJ$19*Data!AJ633</f>
        <v>1964213614.9999998</v>
      </c>
      <c r="BF141" s="42">
        <f>$AJ$20*Data!AL633</f>
        <v>3374728769.9999995</v>
      </c>
      <c r="BG141" s="42">
        <f>$AJ$21*Data!AN633</f>
        <v>3876634439.9999995</v>
      </c>
      <c r="BH141" s="42">
        <f>$AJ$22*Data!AP633</f>
        <v>1777806820.8</v>
      </c>
      <c r="BI141" s="42">
        <v>0</v>
      </c>
      <c r="BJ141" s="42">
        <v>0</v>
      </c>
      <c r="BK141" s="42">
        <v>0</v>
      </c>
      <c r="BL141" s="42">
        <v>0</v>
      </c>
      <c r="BM141" s="42">
        <v>0</v>
      </c>
      <c r="BN141" s="42">
        <v>0</v>
      </c>
      <c r="BO141" s="42">
        <f>$AJ$29*Data!AW633</f>
        <v>-44329033.000000112</v>
      </c>
      <c r="BP141" s="42">
        <f>$AJ$30*Data!AX633</f>
        <v>-3545495.999999993</v>
      </c>
    </row>
    <row r="142" spans="1:68">
      <c r="A142" s="6">
        <v>141</v>
      </c>
      <c r="B142" s="6">
        <f>Data!$D$504*Data!D145/Data!D144</f>
        <v>602.66276883167302</v>
      </c>
      <c r="C142" s="6">
        <f>Data!$F$504*Data!F145/Data!F144</f>
        <v>826.34310737871442</v>
      </c>
      <c r="D142" s="6">
        <f>Data!$H$504*Data!H145/Data!H144</f>
        <v>777.20847961578522</v>
      </c>
      <c r="E142" s="6">
        <f>Data!$J$504*Data!J145/Data!J144</f>
        <v>682.86801322091537</v>
      </c>
      <c r="F142" s="6">
        <f>Data!$L$504*Data!L145/Data!L144</f>
        <v>473.5435890377338</v>
      </c>
      <c r="G142" s="6">
        <f>Data!$N$504*Data!N145/Data!N144</f>
        <v>302.51390400012025</v>
      </c>
      <c r="H142" s="6">
        <f>Data!$P$504*Data!P145/Data!P144</f>
        <v>564.19349891852505</v>
      </c>
      <c r="I142" s="6">
        <f>Data!$R$504*Data!R145/Data!R144</f>
        <v>732.5534156678624</v>
      </c>
      <c r="J142" s="6">
        <f>Data!$T$504*Data!T145/Data!T144</f>
        <v>1385.1730858203673</v>
      </c>
      <c r="K142" s="6">
        <f>Data!$V$504*Data!V145/Data!V144</f>
        <v>936.65903895984729</v>
      </c>
      <c r="L142" s="6">
        <f>Data!$X$504*Data!X145/Data!X144</f>
        <v>1582.7180165722275</v>
      </c>
      <c r="M142" s="6">
        <f>Data!$Z$504*Data!Z145/Data!Z144</f>
        <v>1096.6089063046725</v>
      </c>
      <c r="N142" s="6">
        <f>Data!$AB$504*Data!AB145/Data!AB144</f>
        <v>15145.859557242742</v>
      </c>
      <c r="O142" s="6">
        <f>Data!$AD$504*Data!AD145/Data!AD144</f>
        <v>22056.344223379903</v>
      </c>
      <c r="P142" s="6">
        <f>Data!$AF$504*Data!AF145/Data!AF144</f>
        <v>14586.99160863796</v>
      </c>
      <c r="Q142" s="6">
        <f>Data!$AH$504*Data!AH145/Data!AH144</f>
        <v>17353.820978151132</v>
      </c>
      <c r="R142" s="6">
        <f>Data!$AJ$504*Data!AJ145/Data!AJ144</f>
        <v>18765.960810042088</v>
      </c>
      <c r="S142" s="6">
        <f>Data!$AL$504*Data!AL145/Data!AL144</f>
        <v>26854.28213929501</v>
      </c>
      <c r="T142" s="6">
        <f>Data!$AN$504*Data!AN145/Data!AN144</f>
        <v>16448.012246439779</v>
      </c>
      <c r="U142" s="6">
        <f>Data!$AP$504*Data!AP145/Data!AP144</f>
        <v>2412.835100165425</v>
      </c>
      <c r="V142" s="6">
        <f>Data!$AQ$504*Data!AQ145/Data!AQ144</f>
        <v>0.4983244626229224</v>
      </c>
      <c r="W142" s="6">
        <f>Data!$AR$504*Data!AR145/Data!AR144</f>
        <v>0.51067979753521275</v>
      </c>
      <c r="X142" s="6">
        <f>Data!$AS$504*Data!AS145/Data!AS144</f>
        <v>0.34540999707687825</v>
      </c>
      <c r="Y142" s="6">
        <f>Data!$AT$504*Data!AT145/Data!AT144</f>
        <v>0.55636039176016372</v>
      </c>
      <c r="Z142" s="6">
        <f>Data!$AU$504*Data!AU145/Data!AU144</f>
        <v>0.62389285714285747</v>
      </c>
      <c r="AA142" s="6">
        <f>Data!$AV$504*Data!AV145/Data!AV144</f>
        <v>0.47586134154245024</v>
      </c>
      <c r="AB142" s="6">
        <f>Data!$AW$504*Data!AW145/Data!AW144</f>
        <v>0.75463322251519149</v>
      </c>
      <c r="AC142" s="6">
        <f>Data!$AX$504*Data!AX145/Data!AX144</f>
        <v>0.62806132417123173</v>
      </c>
      <c r="AE142" s="42">
        <f>$AJ$3*B142+$AJ$4*Simulace!C142+$AJ$5*Simulace!D142+$AJ$6*Simulace!E142+$AJ$7*Simulace!F142+$AJ$8*Simulace!G142+$AJ$9*Simulace!H142+$AJ$10*Simulace!I142+$AJ$11*Simulace!J142+$AJ$12*Simulace!K142+$AJ$13*Simulace!L142+$AJ$14*Simulace!M142+$AJ$15*Simulace!N142+$AJ$16*Simulace!O142+$AJ$17*Simulace!P142+$AJ$18*Simulace!Q142+$AJ$19*Simulace!R142+$AJ$20*Simulace!S142+$AJ$21*Simulace!T142+$AJ$22*Simulace!U142+$AJ$23*Simulace!V142+$AJ$24*Simulace!W142+$AJ$25*Simulace!X142+$AJ$26*Simulace!Y142+$AJ$27*Simulace!Z142+$AJ$28*Simulace!AA142+$AJ$29*Simulace!AB142+$AJ$30*Simulace!AC142</f>
        <v>47765056031.020218</v>
      </c>
      <c r="AF142" s="42">
        <f>AE142-$AN$12</f>
        <v>-338142237.06153107</v>
      </c>
      <c r="AG142" s="42">
        <f t="shared" si="4"/>
        <v>-1069299642.2190399</v>
      </c>
      <c r="AM142" s="25" t="s">
        <v>166</v>
      </c>
      <c r="AN142" s="41">
        <f t="shared" si="5"/>
        <v>50223470014.370842</v>
      </c>
      <c r="AO142" s="42">
        <f>$AJ$3*Data!D634</f>
        <v>2451231399.9999995</v>
      </c>
      <c r="AP142" s="42">
        <f>$AJ$4*Data!F634</f>
        <v>6373389329.999999</v>
      </c>
      <c r="AQ142" s="42">
        <f>$AJ$5*Data!H634</f>
        <v>1484627899.9999998</v>
      </c>
      <c r="AR142" s="42">
        <f>$AJ$6*Data!J634</f>
        <v>2878038460</v>
      </c>
      <c r="AS142" s="42">
        <f>$AJ$7*Data!L634</f>
        <v>676753833</v>
      </c>
      <c r="AT142" s="42">
        <f>$AJ$8*Data!N634</f>
        <v>502539974.99999994</v>
      </c>
      <c r="AU142" s="42">
        <f>$AJ$9*Data!P634</f>
        <v>2934322290</v>
      </c>
      <c r="AV142" s="42">
        <f>$AJ$10*Data!R634</f>
        <v>4354260640</v>
      </c>
      <c r="AW142" s="42">
        <f>$AJ$11*Data!T634</f>
        <v>1563045224</v>
      </c>
      <c r="AX142" s="42">
        <f>$AJ$12*Data!V634</f>
        <v>2188325800</v>
      </c>
      <c r="AY142" s="42">
        <f>$AJ$13*Data!X634</f>
        <v>1850183250</v>
      </c>
      <c r="AZ142" s="42">
        <f>$AJ$14*Data!Z634</f>
        <v>4730741200.000001</v>
      </c>
      <c r="BA142" s="42">
        <f>$AJ$15*Data!AB634</f>
        <v>1239469813.91712</v>
      </c>
      <c r="BB142" s="42">
        <f>$AJ$16*Data!AD634</f>
        <v>2273196892.3537202</v>
      </c>
      <c r="BC142" s="42">
        <f>$AJ$17*Data!AF634</f>
        <v>1115835266.4000001</v>
      </c>
      <c r="BD142" s="42">
        <f>$AJ$18*Data!AH634</f>
        <v>2634491916</v>
      </c>
      <c r="BE142" s="42">
        <f>$AJ$19*Data!AJ634</f>
        <v>1968680410.0000002</v>
      </c>
      <c r="BF142" s="42">
        <f>$AJ$20*Data!AL634</f>
        <v>3407699640</v>
      </c>
      <c r="BG142" s="42">
        <f>$AJ$21*Data!AN634</f>
        <v>3839996632.4999995</v>
      </c>
      <c r="BH142" s="42">
        <f>$AJ$22*Data!AP634</f>
        <v>1798389835.2</v>
      </c>
      <c r="BI142" s="42">
        <v>0</v>
      </c>
      <c r="BJ142" s="42">
        <v>0</v>
      </c>
      <c r="BK142" s="42">
        <v>0</v>
      </c>
      <c r="BL142" s="42">
        <v>0</v>
      </c>
      <c r="BM142" s="42">
        <v>0</v>
      </c>
      <c r="BN142" s="42">
        <v>0</v>
      </c>
      <c r="BO142" s="42">
        <f>$AJ$29*Data!AW634</f>
        <v>-38485718.000000089</v>
      </c>
      <c r="BP142" s="42">
        <f>$AJ$30*Data!AX634</f>
        <v>-3263975.9999999921</v>
      </c>
    </row>
    <row r="143" spans="1:68">
      <c r="A143" s="6">
        <v>142</v>
      </c>
      <c r="B143" s="6">
        <f>Data!$D$504*Data!D146/Data!D145</f>
        <v>612.22833132594826</v>
      </c>
      <c r="C143" s="6">
        <f>Data!$F$504*Data!F146/Data!F145</f>
        <v>841.28753270464574</v>
      </c>
      <c r="D143" s="6">
        <f>Data!$H$504*Data!H146/Data!H145</f>
        <v>775.87043388877748</v>
      </c>
      <c r="E143" s="6">
        <f>Data!$J$504*Data!J146/Data!J145</f>
        <v>675.84278669619141</v>
      </c>
      <c r="F143" s="6">
        <f>Data!$L$504*Data!L146/Data!L145</f>
        <v>470.17672065106228</v>
      </c>
      <c r="G143" s="6">
        <f>Data!$N$504*Data!N146/Data!N145</f>
        <v>296.32552922776478</v>
      </c>
      <c r="H143" s="6">
        <f>Data!$P$504*Data!P146/Data!P145</f>
        <v>562.17796209353855</v>
      </c>
      <c r="I143" s="6">
        <f>Data!$R$504*Data!R146/Data!R145</f>
        <v>726.75560867080856</v>
      </c>
      <c r="J143" s="6">
        <f>Data!$T$504*Data!T146/Data!T145</f>
        <v>1374.6659317016665</v>
      </c>
      <c r="K143" s="6">
        <f>Data!$V$504*Data!V146/Data!V145</f>
        <v>932.88164481065735</v>
      </c>
      <c r="L143" s="6">
        <f>Data!$X$504*Data!X146/Data!X145</f>
        <v>1561.7617473689429</v>
      </c>
      <c r="M143" s="6">
        <f>Data!$Z$504*Data!Z146/Data!Z145</f>
        <v>1077.6926279629158</v>
      </c>
      <c r="N143" s="6">
        <f>Data!$AB$504*Data!AB146/Data!AB145</f>
        <v>15206.926316443045</v>
      </c>
      <c r="O143" s="6">
        <f>Data!$AD$504*Data!AD146/Data!AD145</f>
        <v>22143.234265805018</v>
      </c>
      <c r="P143" s="6">
        <f>Data!$AF$504*Data!AF146/Data!AF145</f>
        <v>14623.860268330309</v>
      </c>
      <c r="Q143" s="6">
        <f>Data!$AH$504*Data!AH146/Data!AH145</f>
        <v>17341.104838554478</v>
      </c>
      <c r="R143" s="6">
        <f>Data!$AJ$504*Data!AJ146/Data!AJ145</f>
        <v>18755.356576460894</v>
      </c>
      <c r="S143" s="6">
        <f>Data!$AL$504*Data!AL146/Data!AL145</f>
        <v>26950.844069903058</v>
      </c>
      <c r="T143" s="6">
        <f>Data!$AN$504*Data!AN146/Data!AN145</f>
        <v>16649.024276223703</v>
      </c>
      <c r="U143" s="6">
        <f>Data!$AP$504*Data!AP146/Data!AP145</f>
        <v>2403.92946206735</v>
      </c>
      <c r="V143" s="6">
        <f>Data!$AQ$504*Data!AQ146/Data!AQ145</f>
        <v>0.50080086909288335</v>
      </c>
      <c r="W143" s="6">
        <f>Data!$AR$504*Data!AR146/Data!AR145</f>
        <v>0.51323957856161295</v>
      </c>
      <c r="X143" s="6">
        <f>Data!$AS$504*Data!AS146/Data!AS145</f>
        <v>0.34711646305125199</v>
      </c>
      <c r="Y143" s="6">
        <f>Data!$AT$504*Data!AT146/Data!AT145</f>
        <v>0.55924109694122226</v>
      </c>
      <c r="Z143" s="6">
        <f>Data!$AU$504*Data!AU146/Data!AU145</f>
        <v>0.62728748068006079</v>
      </c>
      <c r="AA143" s="6">
        <f>Data!$AV$504*Data!AV146/Data!AV145</f>
        <v>0.47845691823899478</v>
      </c>
      <c r="AB143" s="6">
        <f>Data!$AW$504*Data!AW146/Data!AW145</f>
        <v>0.75917680599178528</v>
      </c>
      <c r="AC143" s="6">
        <f>Data!$AX$504*Data!AX146/Data!AX145</f>
        <v>0.63196387858026482</v>
      </c>
      <c r="AE143" s="42">
        <f>$AJ$3*B143+$AJ$4*Simulace!C143+$AJ$5*Simulace!D143+$AJ$6*Simulace!E143+$AJ$7*Simulace!F143+$AJ$8*Simulace!G143+$AJ$9*Simulace!H143+$AJ$10*Simulace!I143+$AJ$11*Simulace!J143+$AJ$12*Simulace!K143+$AJ$13*Simulace!L143+$AJ$14*Simulace!M143+$AJ$15*Simulace!N143+$AJ$16*Simulace!O143+$AJ$17*Simulace!P143+$AJ$18*Simulace!Q143+$AJ$19*Simulace!R143+$AJ$20*Simulace!S143+$AJ$21*Simulace!T143+$AJ$22*Simulace!U143+$AJ$23*Simulace!V143+$AJ$24*Simulace!W143+$AJ$25*Simulace!X143+$AJ$26*Simulace!Y143+$AJ$27*Simulace!Z143+$AJ$28*Simulace!AA143+$AJ$29*Simulace!AB143+$AJ$30*Simulace!AC143</f>
        <v>47744716092.084846</v>
      </c>
      <c r="AF143" s="42">
        <f>AE143-$AN$12</f>
        <v>-358482175.99690247</v>
      </c>
      <c r="AG143" s="42">
        <f t="shared" si="4"/>
        <v>-1133620176.7235539</v>
      </c>
      <c r="AM143" s="25" t="s">
        <v>167</v>
      </c>
      <c r="AN143" s="41">
        <f t="shared" si="5"/>
        <v>50443578189.37664</v>
      </c>
      <c r="AO143" s="42">
        <f>$AJ$3*Data!D635</f>
        <v>2404698380</v>
      </c>
      <c r="AP143" s="42">
        <f>$AJ$4*Data!F635</f>
        <v>6328573684.999999</v>
      </c>
      <c r="AQ143" s="42">
        <f>$AJ$5*Data!H635</f>
        <v>1458855299.9999998</v>
      </c>
      <c r="AR143" s="42">
        <f>$AJ$6*Data!J635</f>
        <v>2924466621.9999995</v>
      </c>
      <c r="AS143" s="42">
        <f>$AJ$7*Data!L635</f>
        <v>663389391</v>
      </c>
      <c r="AT143" s="42">
        <f>$AJ$8*Data!N635</f>
        <v>503917574.99999988</v>
      </c>
      <c r="AU143" s="42">
        <f>$AJ$9*Data!P635</f>
        <v>2998886400</v>
      </c>
      <c r="AV143" s="42">
        <f>$AJ$10*Data!R635</f>
        <v>4555600000</v>
      </c>
      <c r="AW143" s="42">
        <f>$AJ$11*Data!T635</f>
        <v>1605783920</v>
      </c>
      <c r="AX143" s="42">
        <f>$AJ$12*Data!V635</f>
        <v>2244609200</v>
      </c>
      <c r="AY143" s="42">
        <f>$AJ$13*Data!X635</f>
        <v>1859335600</v>
      </c>
      <c r="AZ143" s="42">
        <f>$AJ$14*Data!Z635</f>
        <v>4758649600.000001</v>
      </c>
      <c r="BA143" s="42">
        <f>$AJ$15*Data!AB635</f>
        <v>1248539399.7628801</v>
      </c>
      <c r="BB143" s="42">
        <f>$AJ$16*Data!AD635</f>
        <v>2278063357.4137602</v>
      </c>
      <c r="BC143" s="42">
        <f>$AJ$17*Data!AF635</f>
        <v>1115663836.8</v>
      </c>
      <c r="BD143" s="42">
        <f>$AJ$18*Data!AH635</f>
        <v>2613541125.9999995</v>
      </c>
      <c r="BE143" s="42">
        <f>$AJ$19*Data!AJ635</f>
        <v>1940871484.9999998</v>
      </c>
      <c r="BF143" s="42">
        <f>$AJ$20*Data!AL635</f>
        <v>3369844380</v>
      </c>
      <c r="BG143" s="42">
        <f>$AJ$21*Data!AN635</f>
        <v>3811955489.9999995</v>
      </c>
      <c r="BH143" s="42">
        <f>$AJ$22*Data!AP635</f>
        <v>1808890790.4000001</v>
      </c>
      <c r="BI143" s="42">
        <v>0</v>
      </c>
      <c r="BJ143" s="42">
        <v>0</v>
      </c>
      <c r="BK143" s="42">
        <v>0</v>
      </c>
      <c r="BL143" s="42">
        <v>0</v>
      </c>
      <c r="BM143" s="42">
        <v>0</v>
      </c>
      <c r="BN143" s="42">
        <v>0</v>
      </c>
      <c r="BO143" s="42">
        <f>$AJ$29*Data!AW635</f>
        <v>-47282333.000000127</v>
      </c>
      <c r="BP143" s="42">
        <f>$AJ$30*Data!AX635</f>
        <v>-3275015.9999999958</v>
      </c>
    </row>
    <row r="144" spans="1:68">
      <c r="A144" s="6">
        <v>143</v>
      </c>
      <c r="B144" s="6">
        <f>Data!$D$504*Data!D147/Data!D146</f>
        <v>627.8717177851313</v>
      </c>
      <c r="C144" s="6">
        <f>Data!$F$504*Data!F147/Data!F146</f>
        <v>843.45976495954869</v>
      </c>
      <c r="D144" s="6">
        <f>Data!$H$504*Data!H147/Data!H146</f>
        <v>784.55692978960906</v>
      </c>
      <c r="E144" s="6">
        <f>Data!$J$504*Data!J147/Data!J146</f>
        <v>697.18134589799286</v>
      </c>
      <c r="F144" s="6">
        <f>Data!$L$504*Data!L147/Data!L146</f>
        <v>470.67775714781015</v>
      </c>
      <c r="G144" s="6">
        <f>Data!$N$504*Data!N147/Data!N146</f>
        <v>300.87322518531454</v>
      </c>
      <c r="H144" s="6">
        <f>Data!$P$504*Data!P147/Data!P146</f>
        <v>572.05113525935712</v>
      </c>
      <c r="I144" s="6">
        <f>Data!$R$504*Data!R147/Data!R146</f>
        <v>744.19116745855911</v>
      </c>
      <c r="J144" s="6">
        <f>Data!$T$504*Data!T147/Data!T146</f>
        <v>1442.7759945082189</v>
      </c>
      <c r="K144" s="6">
        <f>Data!$V$504*Data!V147/Data!V146</f>
        <v>949.06043417373121</v>
      </c>
      <c r="L144" s="6">
        <f>Data!$X$504*Data!X147/Data!X146</f>
        <v>1623.2130296882826</v>
      </c>
      <c r="M144" s="6">
        <f>Data!$Z$504*Data!Z147/Data!Z146</f>
        <v>1112.872408601786</v>
      </c>
      <c r="N144" s="6">
        <f>Data!$AB$504*Data!AB147/Data!AB146</f>
        <v>15185.298839992598</v>
      </c>
      <c r="O144" s="6">
        <f>Data!$AD$504*Data!AD147/Data!AD146</f>
        <v>22110.902235093181</v>
      </c>
      <c r="P144" s="6">
        <f>Data!$AF$504*Data!AF147/Data!AF146</f>
        <v>14712.335923948051</v>
      </c>
      <c r="Q144" s="6">
        <f>Data!$AH$504*Data!AH147/Data!AH146</f>
        <v>17346.001956323849</v>
      </c>
      <c r="R144" s="6">
        <f>Data!$AJ$504*Data!AJ147/Data!AJ146</f>
        <v>18792.216182988475</v>
      </c>
      <c r="S144" s="6">
        <f>Data!$AL$504*Data!AL147/Data!AL146</f>
        <v>26858.381916855586</v>
      </c>
      <c r="T144" s="6">
        <f>Data!$AN$504*Data!AN147/Data!AN146</f>
        <v>16591.406701623571</v>
      </c>
      <c r="U144" s="6">
        <f>Data!$AP$504*Data!AP147/Data!AP146</f>
        <v>2401.0158280014525</v>
      </c>
      <c r="V144" s="6">
        <f>Data!$AQ$504*Data!AQ147/Data!AQ146</f>
        <v>0.52422963171211689</v>
      </c>
      <c r="W144" s="6">
        <f>Data!$AR$504*Data!AR147/Data!AR146</f>
        <v>0.53755123339658595</v>
      </c>
      <c r="X144" s="6">
        <f>Data!$AS$504*Data!AS147/Data!AS146</f>
        <v>0.35263211425117008</v>
      </c>
      <c r="Y144" s="6">
        <f>Data!$AT$504*Data!AT147/Data!AT146</f>
        <v>0.58702381141834292</v>
      </c>
      <c r="Z144" s="6">
        <f>Data!$AU$504*Data!AU147/Data!AU146</f>
        <v>0.66089228295819946</v>
      </c>
      <c r="AA144" s="6">
        <f>Data!$AV$504*Data!AV147/Data!AV146</f>
        <v>0.4869173869177722</v>
      </c>
      <c r="AB144" s="6">
        <f>Data!$AW$504*Data!AW147/Data!AW146</f>
        <v>0.80727440212577684</v>
      </c>
      <c r="AC144" s="6">
        <f>Data!$AX$504*Data!AX147/Data!AX146</f>
        <v>0.64484740769454041</v>
      </c>
      <c r="AE144" s="42">
        <f>$AJ$3*B144+$AJ$4*Simulace!C144+$AJ$5*Simulace!D144+$AJ$6*Simulace!E144+$AJ$7*Simulace!F144+$AJ$8*Simulace!G144+$AJ$9*Simulace!H144+$AJ$10*Simulace!I144+$AJ$11*Simulace!J144+$AJ$12*Simulace!K144+$AJ$13*Simulace!L144+$AJ$14*Simulace!M144+$AJ$15*Simulace!N144+$AJ$16*Simulace!O144+$AJ$17*Simulace!P144+$AJ$18*Simulace!Q144+$AJ$19*Simulace!R144+$AJ$20*Simulace!S144+$AJ$21*Simulace!T144+$AJ$22*Simulace!U144+$AJ$23*Simulace!V144+$AJ$24*Simulace!W144+$AJ$25*Simulace!X144+$AJ$26*Simulace!Y144+$AJ$27*Simulace!Z144+$AJ$28*Simulace!AA144+$AJ$29*Simulace!AB144+$AJ$30*Simulace!AC144</f>
        <v>48418997208.836456</v>
      </c>
      <c r="AF144" s="42">
        <f>AE144-$AN$12</f>
        <v>315798940.75470734</v>
      </c>
      <c r="AG144" s="42">
        <f t="shared" si="4"/>
        <v>998643935.45344865</v>
      </c>
      <c r="AM144" s="25" t="s">
        <v>168</v>
      </c>
      <c r="AN144" s="41">
        <f t="shared" si="5"/>
        <v>50289402094.475189</v>
      </c>
      <c r="AO144" s="42">
        <f>$AJ$3*Data!D636</f>
        <v>2440531800</v>
      </c>
      <c r="AP144" s="42">
        <f>$AJ$4*Data!F636</f>
        <v>6309744945</v>
      </c>
      <c r="AQ144" s="42">
        <f>$AJ$5*Data!H636</f>
        <v>1479619050</v>
      </c>
      <c r="AR144" s="42">
        <f>$AJ$6*Data!J636</f>
        <v>2888186532</v>
      </c>
      <c r="AS144" s="42">
        <f>$AJ$7*Data!L636</f>
        <v>670026734.99999988</v>
      </c>
      <c r="AT144" s="42">
        <f>$AJ$8*Data!N636</f>
        <v>502846574.99999994</v>
      </c>
      <c r="AU144" s="42">
        <f>$AJ$9*Data!P636</f>
        <v>3016414484.9999995</v>
      </c>
      <c r="AV144" s="42">
        <f>$AJ$10*Data!R636</f>
        <v>4533120680</v>
      </c>
      <c r="AW144" s="42">
        <f>$AJ$11*Data!T636</f>
        <v>1578184114.0000002</v>
      </c>
      <c r="AX144" s="42">
        <f>$AJ$12*Data!V636</f>
        <v>2164313400</v>
      </c>
      <c r="AY144" s="42">
        <f>$AJ$13*Data!X636</f>
        <v>1843818550</v>
      </c>
      <c r="AZ144" s="42">
        <f>$AJ$14*Data!Z636</f>
        <v>4642633900</v>
      </c>
      <c r="BA144" s="42">
        <f>$AJ$15*Data!AB636</f>
        <v>1248380345.2371299</v>
      </c>
      <c r="BB144" s="42">
        <f>$AJ$16*Data!AD636</f>
        <v>2272810146.8380599</v>
      </c>
      <c r="BC144" s="42">
        <f>$AJ$17*Data!AF636</f>
        <v>1112192387.3999999</v>
      </c>
      <c r="BD144" s="42">
        <f>$AJ$18*Data!AH636</f>
        <v>2627863139.9999995</v>
      </c>
      <c r="BE144" s="42">
        <f>$AJ$19*Data!AJ636</f>
        <v>1960635180</v>
      </c>
      <c r="BF144" s="42">
        <f>$AJ$20*Data!AL636</f>
        <v>3404429910</v>
      </c>
      <c r="BG144" s="42">
        <f>$AJ$21*Data!AN636</f>
        <v>3832082730</v>
      </c>
      <c r="BH144" s="42">
        <f>$AJ$22*Data!AP636</f>
        <v>1808213778.0000002</v>
      </c>
      <c r="BI144" s="42">
        <v>0</v>
      </c>
      <c r="BJ144" s="42">
        <v>0</v>
      </c>
      <c r="BK144" s="42">
        <v>0</v>
      </c>
      <c r="BL144" s="42">
        <v>0</v>
      </c>
      <c r="BM144" s="42">
        <v>0</v>
      </c>
      <c r="BN144" s="42">
        <v>0</v>
      </c>
      <c r="BO144" s="42">
        <f>$AJ$29*Data!AW636</f>
        <v>-43147713.000000015</v>
      </c>
      <c r="BP144" s="42">
        <f>$AJ$30*Data!AX636</f>
        <v>-3498575.9999999949</v>
      </c>
    </row>
    <row r="145" spans="1:68">
      <c r="A145" s="6">
        <v>144</v>
      </c>
      <c r="B145" s="6">
        <f>Data!$D$504*Data!D148/Data!D147</f>
        <v>614.79539578164542</v>
      </c>
      <c r="C145" s="6">
        <f>Data!$F$504*Data!F148/Data!F147</f>
        <v>828.25425558619838</v>
      </c>
      <c r="D145" s="6">
        <f>Data!$H$504*Data!H148/Data!H147</f>
        <v>786.85930327868846</v>
      </c>
      <c r="E145" s="6">
        <f>Data!$J$504*Data!J148/Data!J147</f>
        <v>681.22374690040397</v>
      </c>
      <c r="F145" s="6">
        <f>Data!$L$504*Data!L148/Data!L147</f>
        <v>457.39166397488435</v>
      </c>
      <c r="G145" s="6">
        <f>Data!$N$504*Data!N148/Data!N147</f>
        <v>293.44737619571498</v>
      </c>
      <c r="H145" s="6">
        <f>Data!$P$504*Data!P148/Data!P147</f>
        <v>569.81386385335293</v>
      </c>
      <c r="I145" s="6">
        <f>Data!$R$504*Data!R148/Data!R147</f>
        <v>722.84903075269824</v>
      </c>
      <c r="J145" s="6">
        <f>Data!$T$504*Data!T148/Data!T147</f>
        <v>1367.5133377235718</v>
      </c>
      <c r="K145" s="6">
        <f>Data!$V$504*Data!V148/Data!V147</f>
        <v>941.71969358208571</v>
      </c>
      <c r="L145" s="6">
        <f>Data!$X$504*Data!X148/Data!X147</f>
        <v>1600.0330520047398</v>
      </c>
      <c r="M145" s="6">
        <f>Data!$Z$504*Data!Z148/Data!Z147</f>
        <v>1071.4283168616785</v>
      </c>
      <c r="N145" s="6">
        <f>Data!$AB$504*Data!AB148/Data!AB147</f>
        <v>15247.731764123973</v>
      </c>
      <c r="O145" s="6">
        <f>Data!$AD$504*Data!AD148/Data!AD147</f>
        <v>22212.855466850888</v>
      </c>
      <c r="P145" s="6">
        <f>Data!$AF$504*Data!AF148/Data!AF147</f>
        <v>14527.838948258031</v>
      </c>
      <c r="Q145" s="6">
        <f>Data!$AH$504*Data!AH148/Data!AH147</f>
        <v>17306.539909935807</v>
      </c>
      <c r="R145" s="6">
        <f>Data!$AJ$504*Data!AJ148/Data!AJ147</f>
        <v>18683.555338042697</v>
      </c>
      <c r="S145" s="6">
        <f>Data!$AL$504*Data!AL148/Data!AL147</f>
        <v>26891.083364926355</v>
      </c>
      <c r="T145" s="6">
        <f>Data!$AN$504*Data!AN148/Data!AN147</f>
        <v>16578.240604982089</v>
      </c>
      <c r="U145" s="6">
        <f>Data!$AP$504*Data!AP148/Data!AP147</f>
        <v>2377.3062775983294</v>
      </c>
      <c r="V145" s="6">
        <f>Data!$AQ$504*Data!AQ148/Data!AQ147</f>
        <v>0.48501217681401249</v>
      </c>
      <c r="W145" s="6">
        <f>Data!$AR$504*Data!AR148/Data!AR147</f>
        <v>0.49684779549718788</v>
      </c>
      <c r="X145" s="6">
        <f>Data!$AS$504*Data!AS148/Data!AS147</f>
        <v>0.34545860872189571</v>
      </c>
      <c r="Y145" s="6">
        <f>Data!$AT$504*Data!AT148/Data!AT147</f>
        <v>0.54047256732848703</v>
      </c>
      <c r="Z145" s="6">
        <f>Data!$AU$504*Data!AU148/Data!AU147</f>
        <v>0.60451190476190608</v>
      </c>
      <c r="AA145" s="6">
        <f>Data!$AV$504*Data!AV148/Data!AV147</f>
        <v>0.47589981534329456</v>
      </c>
      <c r="AB145" s="6">
        <f>Data!$AW$504*Data!AW148/Data!AW147</f>
        <v>0.7263150442477907</v>
      </c>
      <c r="AC145" s="6">
        <f>Data!$AX$504*Data!AX148/Data!AX147</f>
        <v>0.62803756649579279</v>
      </c>
      <c r="AE145" s="42">
        <f>$AJ$3*B145+$AJ$4*Simulace!C145+$AJ$5*Simulace!D145+$AJ$6*Simulace!E145+$AJ$7*Simulace!F145+$AJ$8*Simulace!G145+$AJ$9*Simulace!H145+$AJ$10*Simulace!I145+$AJ$11*Simulace!J145+$AJ$12*Simulace!K145+$AJ$13*Simulace!L145+$AJ$14*Simulace!M145+$AJ$15*Simulace!N145+$AJ$16*Simulace!O145+$AJ$17*Simulace!P145+$AJ$18*Simulace!Q145+$AJ$19*Simulace!R145+$AJ$20*Simulace!S145+$AJ$21*Simulace!T145+$AJ$22*Simulace!U145+$AJ$23*Simulace!V145+$AJ$24*Simulace!W145+$AJ$25*Simulace!X145+$AJ$26*Simulace!Y145+$AJ$27*Simulace!Z145+$AJ$28*Simulace!AA145+$AJ$29*Simulace!AB145+$AJ$30*Simulace!AC145</f>
        <v>47693308542.893051</v>
      </c>
      <c r="AF145" s="42">
        <f>AE145-$AN$12</f>
        <v>-409889725.18869781</v>
      </c>
      <c r="AG145" s="42">
        <f t="shared" si="4"/>
        <v>-1296185121.0967755</v>
      </c>
      <c r="AM145" s="25" t="s">
        <v>169</v>
      </c>
      <c r="AN145" s="41">
        <f t="shared" si="5"/>
        <v>51312770783.387604</v>
      </c>
      <c r="AO145" s="42">
        <f>$AJ$3*Data!D637</f>
        <v>2484319200</v>
      </c>
      <c r="AP145" s="42">
        <f>$AJ$4*Data!F637</f>
        <v>6392318625</v>
      </c>
      <c r="AQ145" s="42">
        <f>$AJ$5*Data!H637</f>
        <v>1505783399.9999998</v>
      </c>
      <c r="AR145" s="42">
        <f>$AJ$6*Data!J637</f>
        <v>2957203700</v>
      </c>
      <c r="AS145" s="42">
        <f>$AJ$7*Data!L637</f>
        <v>671682165</v>
      </c>
      <c r="AT145" s="42">
        <f>$AJ$8*Data!N637</f>
        <v>533391375</v>
      </c>
      <c r="AU145" s="42">
        <f>$AJ$9*Data!P637</f>
        <v>3125161800</v>
      </c>
      <c r="AV145" s="42">
        <f>$AJ$10*Data!R637</f>
        <v>4738501200</v>
      </c>
      <c r="AW145" s="42">
        <f>$AJ$11*Data!T637</f>
        <v>1637807600</v>
      </c>
      <c r="AX145" s="42">
        <f>$AJ$12*Data!V637</f>
        <v>2209947000</v>
      </c>
      <c r="AY145" s="42">
        <f>$AJ$13*Data!X637</f>
        <v>1902142250</v>
      </c>
      <c r="AZ145" s="42">
        <f>$AJ$14*Data!Z637</f>
        <v>4865007000.000001</v>
      </c>
      <c r="BA145" s="42">
        <f>$AJ$15*Data!AB637</f>
        <v>1254727899.7508001</v>
      </c>
      <c r="BB145" s="42">
        <f>$AJ$16*Data!AD637</f>
        <v>2281123498.6368003</v>
      </c>
      <c r="BC145" s="42">
        <f>$AJ$17*Data!AF637</f>
        <v>1115578122.0000002</v>
      </c>
      <c r="BD145" s="42">
        <f>$AJ$18*Data!AH637</f>
        <v>2631732565</v>
      </c>
      <c r="BE145" s="42">
        <f>$AJ$19*Data!AJ637</f>
        <v>1959491875</v>
      </c>
      <c r="BF145" s="42">
        <f>$AJ$20*Data!AL637</f>
        <v>3413704800.0000005</v>
      </c>
      <c r="BG145" s="42">
        <f>$AJ$21*Data!AN637</f>
        <v>3855498074.9999995</v>
      </c>
      <c r="BH145" s="42">
        <f>$AJ$22*Data!AP637</f>
        <v>1825806672</v>
      </c>
      <c r="BI145" s="42">
        <v>0</v>
      </c>
      <c r="BJ145" s="42">
        <v>0</v>
      </c>
      <c r="BK145" s="42">
        <v>0</v>
      </c>
      <c r="BL145" s="42">
        <v>0</v>
      </c>
      <c r="BM145" s="42">
        <v>0</v>
      </c>
      <c r="BN145" s="42">
        <v>0</v>
      </c>
      <c r="BO145" s="42">
        <f>$AJ$29*Data!AW637</f>
        <v>-44877503.00000003</v>
      </c>
      <c r="BP145" s="42">
        <f>$AJ$30*Data!AX637</f>
        <v>-3280535.999999993</v>
      </c>
    </row>
    <row r="146" spans="1:68">
      <c r="A146" s="6">
        <v>145</v>
      </c>
      <c r="B146" s="6">
        <f>Data!$D$504*Data!D149/Data!D148</f>
        <v>619.78657500330053</v>
      </c>
      <c r="C146" s="6">
        <f>Data!$F$504*Data!F149/Data!F148</f>
        <v>845.83651571973439</v>
      </c>
      <c r="D146" s="6">
        <f>Data!$H$504*Data!H149/Data!H148</f>
        <v>780.7034973967809</v>
      </c>
      <c r="E146" s="6">
        <f>Data!$J$504*Data!J149/Data!J148</f>
        <v>680.77748353628806</v>
      </c>
      <c r="F146" s="6">
        <f>Data!$L$504*Data!L149/Data!L148</f>
        <v>476.46529784951491</v>
      </c>
      <c r="G146" s="6">
        <f>Data!$N$504*Data!N149/Data!N148</f>
        <v>304.1086000504668</v>
      </c>
      <c r="H146" s="6">
        <f>Data!$P$504*Data!P149/Data!P148</f>
        <v>579.82452547913999</v>
      </c>
      <c r="I146" s="6">
        <f>Data!$R$504*Data!R149/Data!R148</f>
        <v>746.89640260422948</v>
      </c>
      <c r="J146" s="6">
        <f>Data!$T$504*Data!T149/Data!T148</f>
        <v>1414.1959831434651</v>
      </c>
      <c r="K146" s="6">
        <f>Data!$V$504*Data!V149/Data!V148</f>
        <v>951.27168711492686</v>
      </c>
      <c r="L146" s="6">
        <f>Data!$X$504*Data!X149/Data!X148</f>
        <v>1625.5469545752251</v>
      </c>
      <c r="M146" s="6">
        <f>Data!$Z$504*Data!Z149/Data!Z148</f>
        <v>1104.7744070609012</v>
      </c>
      <c r="N146" s="6">
        <f>Data!$AB$504*Data!AB149/Data!AB148</f>
        <v>15141.504530418606</v>
      </c>
      <c r="O146" s="6">
        <f>Data!$AD$504*Data!AD149/Data!AD148</f>
        <v>22087.711827484905</v>
      </c>
      <c r="P146" s="6">
        <f>Data!$AF$504*Data!AF149/Data!AF148</f>
        <v>14614.369262524562</v>
      </c>
      <c r="Q146" s="6">
        <f>Data!$AH$504*Data!AH149/Data!AH148</f>
        <v>17424.116165895044</v>
      </c>
      <c r="R146" s="6">
        <f>Data!$AJ$504*Data!AJ149/Data!AJ148</f>
        <v>18856.711152664913</v>
      </c>
      <c r="S146" s="6">
        <f>Data!$AL$504*Data!AL149/Data!AL148</f>
        <v>26896.872907752699</v>
      </c>
      <c r="T146" s="6">
        <f>Data!$AN$504*Data!AN149/Data!AN148</f>
        <v>16456.364303832488</v>
      </c>
      <c r="U146" s="6">
        <f>Data!$AP$504*Data!AP149/Data!AP148</f>
        <v>2331.3555255571969</v>
      </c>
      <c r="V146" s="6">
        <f>Data!$AQ$504*Data!AQ149/Data!AQ148</f>
        <v>0.52250776545166333</v>
      </c>
      <c r="W146" s="6">
        <f>Data!$AR$504*Data!AR149/Data!AR148</f>
        <v>0.53576693426994559</v>
      </c>
      <c r="X146" s="6">
        <f>Data!$AS$504*Data!AS149/Data!AS148</f>
        <v>0.3453309289449405</v>
      </c>
      <c r="Y146" s="6">
        <f>Data!$AT$504*Data!AT149/Data!AT148</f>
        <v>0.58499587509231044</v>
      </c>
      <c r="Z146" s="6">
        <f>Data!$AU$504*Data!AU149/Data!AU148</f>
        <v>0.65846230725299748</v>
      </c>
      <c r="AA146" s="6">
        <f>Data!$AV$504*Data!AV149/Data!AV148</f>
        <v>0.47568118998628356</v>
      </c>
      <c r="AB146" s="6">
        <f>Data!$AW$504*Data!AW149/Data!AW148</f>
        <v>0.80388122270742379</v>
      </c>
      <c r="AC146" s="6">
        <f>Data!$AX$504*Data!AX149/Data!AX148</f>
        <v>0.62765193775398975</v>
      </c>
      <c r="AE146" s="42">
        <f>$AJ$3*B146+$AJ$4*Simulace!C146+$AJ$5*Simulace!D146+$AJ$6*Simulace!E146+$AJ$7*Simulace!F146+$AJ$8*Simulace!G146+$AJ$9*Simulace!H146+$AJ$10*Simulace!I146+$AJ$11*Simulace!J146+$AJ$12*Simulace!K146+$AJ$13*Simulace!L146+$AJ$14*Simulace!M146+$AJ$15*Simulace!N146+$AJ$16*Simulace!O146+$AJ$17*Simulace!P146+$AJ$18*Simulace!Q146+$AJ$19*Simulace!R146+$AJ$20*Simulace!S146+$AJ$21*Simulace!T146+$AJ$22*Simulace!U146+$AJ$23*Simulace!V146+$AJ$24*Simulace!W146+$AJ$25*Simulace!X146+$AJ$26*Simulace!Y146+$AJ$27*Simulace!Z146+$AJ$28*Simulace!AA146+$AJ$29*Simulace!AB146+$AJ$30*Simulace!AC146</f>
        <v>48270698170.90403</v>
      </c>
      <c r="AF146" s="42">
        <f>AE146-$AN$12</f>
        <v>167499902.82228088</v>
      </c>
      <c r="AG146" s="42">
        <f t="shared" si="4"/>
        <v>529681200.77527332</v>
      </c>
      <c r="AM146" s="25" t="s">
        <v>170</v>
      </c>
      <c r="AN146" s="41">
        <f t="shared" si="5"/>
        <v>51581265887.31884</v>
      </c>
      <c r="AO146" s="42">
        <f>$AJ$3*Data!D638</f>
        <v>2504990100</v>
      </c>
      <c r="AP146" s="42">
        <f>$AJ$4*Data!F638</f>
        <v>6409794825</v>
      </c>
      <c r="AQ146" s="42">
        <f>$AJ$5*Data!H638</f>
        <v>1501433550</v>
      </c>
      <c r="AR146" s="42">
        <f>$AJ$6*Data!J638</f>
        <v>2977824630</v>
      </c>
      <c r="AS146" s="42">
        <f>$AJ$7*Data!L638</f>
        <v>674920575</v>
      </c>
      <c r="AT146" s="42">
        <f>$AJ$8*Data!N638</f>
        <v>540605250</v>
      </c>
      <c r="AU146" s="42">
        <f>$AJ$9*Data!P638</f>
        <v>3279956940</v>
      </c>
      <c r="AV146" s="42">
        <f>$AJ$10*Data!R638</f>
        <v>4846567440</v>
      </c>
      <c r="AW146" s="42">
        <f>$AJ$11*Data!T638</f>
        <v>1648839712</v>
      </c>
      <c r="AX146" s="42">
        <f>$AJ$12*Data!V638</f>
        <v>2225041000</v>
      </c>
      <c r="AY146" s="42">
        <f>$AJ$13*Data!X638</f>
        <v>1895825750.0000002</v>
      </c>
      <c r="AZ146" s="42">
        <f>$AJ$14*Data!Z638</f>
        <v>4790000800</v>
      </c>
      <c r="BA146" s="42">
        <f>$AJ$15*Data!AB638</f>
        <v>1249273955.5987599</v>
      </c>
      <c r="BB146" s="42">
        <f>$AJ$16*Data!AD638</f>
        <v>2270601301.7500796</v>
      </c>
      <c r="BC146" s="42">
        <f>$AJ$17*Data!AF638</f>
        <v>1130598212.1199999</v>
      </c>
      <c r="BD146" s="42">
        <f>$AJ$18*Data!AH638</f>
        <v>2615674845</v>
      </c>
      <c r="BE146" s="42">
        <f>$AJ$19*Data!AJ638</f>
        <v>1955096100</v>
      </c>
      <c r="BF146" s="42">
        <f>$AJ$20*Data!AL638</f>
        <v>3423090150</v>
      </c>
      <c r="BG146" s="42">
        <f>$AJ$21*Data!AN638</f>
        <v>3868532156.25</v>
      </c>
      <c r="BH146" s="42">
        <f>$AJ$22*Data!AP638</f>
        <v>1822670553.5999999</v>
      </c>
      <c r="BI146" s="42">
        <v>0</v>
      </c>
      <c r="BJ146" s="42">
        <v>0</v>
      </c>
      <c r="BK146" s="42">
        <v>0</v>
      </c>
      <c r="BL146" s="42">
        <v>0</v>
      </c>
      <c r="BM146" s="42">
        <v>0</v>
      </c>
      <c r="BN146" s="42">
        <v>0</v>
      </c>
      <c r="BO146" s="42">
        <f>$AJ$29*Data!AW638</f>
        <v>-46565102.999999993</v>
      </c>
      <c r="BP146" s="42">
        <f>$AJ$30*Data!AX638</f>
        <v>-3506855.9999999949</v>
      </c>
    </row>
    <row r="147" spans="1:68">
      <c r="A147" s="6">
        <v>146</v>
      </c>
      <c r="B147" s="6">
        <f>Data!$D$504*Data!D150/Data!D149</f>
        <v>593.15586551356466</v>
      </c>
      <c r="C147" s="6">
        <f>Data!$F$504*Data!F150/Data!F149</f>
        <v>829.38916570570564</v>
      </c>
      <c r="D147" s="6">
        <f>Data!$H$504*Data!H150/Data!H149</f>
        <v>774.66234566986054</v>
      </c>
      <c r="E147" s="6">
        <f>Data!$J$504*Data!J150/Data!J149</f>
        <v>675.27055788081157</v>
      </c>
      <c r="F147" s="6">
        <f>Data!$L$504*Data!L150/Data!L149</f>
        <v>459.39355725443386</v>
      </c>
      <c r="G147" s="6">
        <f>Data!$N$504*Data!N150/Data!N149</f>
        <v>293.40467450678199</v>
      </c>
      <c r="H147" s="6">
        <f>Data!$P$504*Data!P150/Data!P149</f>
        <v>562.43471141006091</v>
      </c>
      <c r="I147" s="6">
        <f>Data!$R$504*Data!R150/Data!R149</f>
        <v>723.1733620169872</v>
      </c>
      <c r="J147" s="6">
        <f>Data!$T$504*Data!T150/Data!T149</f>
        <v>1383.9538467743414</v>
      </c>
      <c r="K147" s="6">
        <f>Data!$V$504*Data!V150/Data!V149</f>
        <v>925.77599481451739</v>
      </c>
      <c r="L147" s="6">
        <f>Data!$X$504*Data!X150/Data!X149</f>
        <v>1593.5436624005442</v>
      </c>
      <c r="M147" s="6">
        <f>Data!$Z$504*Data!Z150/Data!Z149</f>
        <v>1070.72109120347</v>
      </c>
      <c r="N147" s="6">
        <f>Data!$AB$504*Data!AB150/Data!AB149</f>
        <v>15082.237677799296</v>
      </c>
      <c r="O147" s="6">
        <f>Data!$AD$504*Data!AD150/Data!AD149</f>
        <v>22071.822030153668</v>
      </c>
      <c r="P147" s="6">
        <f>Data!$AF$504*Data!AF150/Data!AF149</f>
        <v>14591.766801880878</v>
      </c>
      <c r="Q147" s="6">
        <f>Data!$AH$504*Data!AH150/Data!AH149</f>
        <v>17294.721404809108</v>
      </c>
      <c r="R147" s="6">
        <f>Data!$AJ$504*Data!AJ150/Data!AJ149</f>
        <v>18667.724138100897</v>
      </c>
      <c r="S147" s="6">
        <f>Data!$AL$504*Data!AL150/Data!AL149</f>
        <v>26744.483007559033</v>
      </c>
      <c r="T147" s="6">
        <f>Data!$AN$504*Data!AN150/Data!AN149</f>
        <v>16433.634276293029</v>
      </c>
      <c r="U147" s="6">
        <f>Data!$AP$504*Data!AP150/Data!AP149</f>
        <v>2324.780761540685</v>
      </c>
      <c r="V147" s="6">
        <f>Data!$AQ$504*Data!AQ150/Data!AQ149</f>
        <v>0.48375849056603687</v>
      </c>
      <c r="W147" s="6">
        <f>Data!$AR$504*Data!AR150/Data!AR149</f>
        <v>0.49551991040318605</v>
      </c>
      <c r="X147" s="6">
        <f>Data!$AS$504*Data!AS150/Data!AS149</f>
        <v>0.33401739846322731</v>
      </c>
      <c r="Y147" s="6">
        <f>Data!$AT$504*Data!AT150/Data!AT149</f>
        <v>0.53883334030756413</v>
      </c>
      <c r="Z147" s="6">
        <f>Data!$AU$504*Data!AU150/Data!AU149</f>
        <v>0.60227928692699384</v>
      </c>
      <c r="AA147" s="6">
        <f>Data!$AV$504*Data!AV150/Data!AV149</f>
        <v>0.45820482740494167</v>
      </c>
      <c r="AB147" s="6">
        <f>Data!$AW$504*Data!AW150/Data!AW149</f>
        <v>0.72220647948164107</v>
      </c>
      <c r="AC147" s="6">
        <f>Data!$AX$504*Data!AX150/Data!AX149</f>
        <v>0.60075438560829286</v>
      </c>
      <c r="AE147" s="42">
        <f>$AJ$3*B147+$AJ$4*Simulace!C147+$AJ$5*Simulace!D147+$AJ$6*Simulace!E147+$AJ$7*Simulace!F147+$AJ$8*Simulace!G147+$AJ$9*Simulace!H147+$AJ$10*Simulace!I147+$AJ$11*Simulace!J147+$AJ$12*Simulace!K147+$AJ$13*Simulace!L147+$AJ$14*Simulace!M147+$AJ$15*Simulace!N147+$AJ$16*Simulace!O147+$AJ$17*Simulace!P147+$AJ$18*Simulace!Q147+$AJ$19*Simulace!R147+$AJ$20*Simulace!S147+$AJ$21*Simulace!T147+$AJ$22*Simulace!U147+$AJ$23*Simulace!V147+$AJ$24*Simulace!W147+$AJ$25*Simulace!X147+$AJ$26*Simulace!Y147+$AJ$27*Simulace!Z147+$AJ$28*Simulace!AA147+$AJ$29*Simulace!AB147+$AJ$30*Simulace!AC147</f>
        <v>47410897899.694885</v>
      </c>
      <c r="AF147" s="42">
        <f>AE147-$AN$12</f>
        <v>-692300368.38686371</v>
      </c>
      <c r="AG147" s="42">
        <f t="shared" si="4"/>
        <v>-2189245989.0761185</v>
      </c>
      <c r="AM147" s="25" t="s">
        <v>171</v>
      </c>
      <c r="AN147" s="41">
        <f t="shared" si="5"/>
        <v>51957581740.706337</v>
      </c>
      <c r="AO147" s="42">
        <f>$AJ$3*Data!D639</f>
        <v>2497106320</v>
      </c>
      <c r="AP147" s="42">
        <f>$AJ$4*Data!F639</f>
        <v>6486864545.000001</v>
      </c>
      <c r="AQ147" s="42">
        <f>$AJ$5*Data!H639</f>
        <v>1517043440.0000002</v>
      </c>
      <c r="AR147" s="42">
        <f>$AJ$6*Data!J639</f>
        <v>2946937576</v>
      </c>
      <c r="AS147" s="42">
        <f>$AJ$7*Data!L639</f>
        <v>679496814.5</v>
      </c>
      <c r="AT147" s="42">
        <f>$AJ$8*Data!N639</f>
        <v>561188700</v>
      </c>
      <c r="AU147" s="42">
        <f>$AJ$9*Data!P639</f>
        <v>3336568830</v>
      </c>
      <c r="AV147" s="42">
        <f>$AJ$10*Data!R639</f>
        <v>5014888720</v>
      </c>
      <c r="AW147" s="42">
        <f>$AJ$11*Data!T639</f>
        <v>1700203700</v>
      </c>
      <c r="AX147" s="42">
        <f>$AJ$12*Data!V639</f>
        <v>2303627100</v>
      </c>
      <c r="AY147" s="42">
        <f>$AJ$13*Data!X639</f>
        <v>1938465300</v>
      </c>
      <c r="AZ147" s="42">
        <f>$AJ$14*Data!Z639</f>
        <v>4813143300</v>
      </c>
      <c r="BA147" s="42">
        <f>$AJ$15*Data!AB639</f>
        <v>1246866691.1552601</v>
      </c>
      <c r="BB147" s="42">
        <f>$AJ$16*Data!AD639</f>
        <v>2262063826.0810804</v>
      </c>
      <c r="BC147" s="42">
        <f>$AJ$17*Data!AF639</f>
        <v>1128419627.6200001</v>
      </c>
      <c r="BD147" s="42">
        <f>$AJ$18*Data!AH639</f>
        <v>2573948825</v>
      </c>
      <c r="BE147" s="42">
        <f>$AJ$19*Data!AJ639</f>
        <v>1928948610.0000002</v>
      </c>
      <c r="BF147" s="42">
        <f>$AJ$20*Data!AL639</f>
        <v>3390239970.0000005</v>
      </c>
      <c r="BG147" s="42">
        <f>$AJ$21*Data!AN639</f>
        <v>3875915778.75</v>
      </c>
      <c r="BH147" s="42">
        <f>$AJ$22*Data!AP639</f>
        <v>1815895245.6000001</v>
      </c>
      <c r="BI147" s="42">
        <v>0</v>
      </c>
      <c r="BJ147" s="42">
        <v>0</v>
      </c>
      <c r="BK147" s="42">
        <v>0</v>
      </c>
      <c r="BL147" s="42">
        <v>0</v>
      </c>
      <c r="BM147" s="42">
        <v>0</v>
      </c>
      <c r="BN147" s="42">
        <v>0</v>
      </c>
      <c r="BO147" s="42">
        <f>$AJ$29*Data!AW639</f>
        <v>-56606322.999999978</v>
      </c>
      <c r="BP147" s="42">
        <f>$AJ$30*Data!AX639</f>
        <v>-3644855.9999999967</v>
      </c>
    </row>
    <row r="148" spans="1:68">
      <c r="A148" s="6">
        <v>147</v>
      </c>
      <c r="B148" s="6">
        <f>Data!$D$504*Data!D151/Data!D150</f>
        <v>607.33525164394314</v>
      </c>
      <c r="C148" s="6">
        <f>Data!$F$504*Data!F151/Data!F150</f>
        <v>858.16889562071685</v>
      </c>
      <c r="D148" s="6">
        <f>Data!$H$504*Data!H151/Data!H150</f>
        <v>810.80062271259703</v>
      </c>
      <c r="E148" s="6">
        <f>Data!$J$504*Data!J151/Data!J150</f>
        <v>710.93044769713856</v>
      </c>
      <c r="F148" s="6">
        <f>Data!$L$504*Data!L151/Data!L150</f>
        <v>468.51392268340226</v>
      </c>
      <c r="G148" s="6">
        <f>Data!$N$504*Data!N151/Data!N150</f>
        <v>302.5045353616307</v>
      </c>
      <c r="H148" s="6">
        <f>Data!$P$504*Data!P151/Data!P150</f>
        <v>563.90114571855497</v>
      </c>
      <c r="I148" s="6">
        <f>Data!$R$504*Data!R151/Data!R150</f>
        <v>728.36631645228033</v>
      </c>
      <c r="J148" s="6">
        <f>Data!$T$504*Data!T151/Data!T150</f>
        <v>1315.7188833084974</v>
      </c>
      <c r="K148" s="6">
        <f>Data!$V$504*Data!V151/Data!V150</f>
        <v>930.57220413206608</v>
      </c>
      <c r="L148" s="6">
        <f>Data!$X$504*Data!X151/Data!X150</f>
        <v>1616.3555551674372</v>
      </c>
      <c r="M148" s="6">
        <f>Data!$Z$504*Data!Z151/Data!Z150</f>
        <v>1081.5491585479144</v>
      </c>
      <c r="N148" s="6">
        <f>Data!$AB$504*Data!AB151/Data!AB150</f>
        <v>15162.273246723356</v>
      </c>
      <c r="O148" s="6">
        <f>Data!$AD$504*Data!AD151/Data!AD150</f>
        <v>22139.106530942317</v>
      </c>
      <c r="P148" s="6">
        <f>Data!$AF$504*Data!AF151/Data!AF150</f>
        <v>14623.847376963808</v>
      </c>
      <c r="Q148" s="6">
        <f>Data!$AH$504*Data!AH151/Data!AH150</f>
        <v>17482.085910578648</v>
      </c>
      <c r="R148" s="6">
        <f>Data!$AJ$504*Data!AJ151/Data!AJ150</f>
        <v>18869.647940145871</v>
      </c>
      <c r="S148" s="6">
        <f>Data!$AL$504*Data!AL151/Data!AL150</f>
        <v>26821.889728476439</v>
      </c>
      <c r="T148" s="6">
        <f>Data!$AN$504*Data!AN151/Data!AN150</f>
        <v>16416.839128572217</v>
      </c>
      <c r="U148" s="6">
        <f>Data!$AP$504*Data!AP151/Data!AP150</f>
        <v>2427.680061316179</v>
      </c>
      <c r="V148" s="6">
        <f>Data!$AQ$504*Data!AQ151/Data!AQ150</f>
        <v>0.60137893850042146</v>
      </c>
      <c r="W148" s="6">
        <f>Data!$AR$504*Data!AR151/Data!AR150</f>
        <v>0.61776588360918516</v>
      </c>
      <c r="X148" s="6">
        <f>Data!$AS$504*Data!AS151/Data!AS150</f>
        <v>0.35370058682535688</v>
      </c>
      <c r="Y148" s="6">
        <f>Data!$AT$504*Data!AT151/Data!AT150</f>
        <v>0.6794075796823994</v>
      </c>
      <c r="Z148" s="6">
        <f>Data!$AU$504*Data!AU151/Data!AU150</f>
        <v>0.7741186388718585</v>
      </c>
      <c r="AA148" s="6">
        <f>Data!$AV$504*Data!AV151/Data!AV150</f>
        <v>0.48858494283855319</v>
      </c>
      <c r="AB148" s="6">
        <f>Data!$AW$504*Data!AW151/Data!AW150</f>
        <v>0.97485279429251204</v>
      </c>
      <c r="AC148" s="6">
        <f>Data!$AX$504*Data!AX151/Data!AX150</f>
        <v>0.64745431184668767</v>
      </c>
      <c r="AE148" s="42">
        <f>$AJ$3*B148+$AJ$4*Simulace!C148+$AJ$5*Simulace!D148+$AJ$6*Simulace!E148+$AJ$7*Simulace!F148+$AJ$8*Simulace!G148+$AJ$9*Simulace!H148+$AJ$10*Simulace!I148+$AJ$11*Simulace!J148+$AJ$12*Simulace!K148+$AJ$13*Simulace!L148+$AJ$14*Simulace!M148+$AJ$15*Simulace!N148+$AJ$16*Simulace!O148+$AJ$17*Simulace!P148+$AJ$18*Simulace!Q148+$AJ$19*Simulace!R148+$AJ$20*Simulace!S148+$AJ$21*Simulace!T148+$AJ$22*Simulace!U148+$AJ$23*Simulace!V148+$AJ$24*Simulace!W148+$AJ$25*Simulace!X148+$AJ$26*Simulace!Y148+$AJ$27*Simulace!Z148+$AJ$28*Simulace!AA148+$AJ$29*Simulace!AB148+$AJ$30*Simulace!AC148</f>
        <v>48054672715.086121</v>
      </c>
      <c r="AF148" s="42">
        <f>AE148-$AN$12</f>
        <v>-48525552.995628357</v>
      </c>
      <c r="AG148" s="42">
        <f t="shared" si="4"/>
        <v>-153451272.18539235</v>
      </c>
      <c r="AM148" s="25" t="s">
        <v>172</v>
      </c>
      <c r="AN148" s="41">
        <f t="shared" si="5"/>
        <v>52164817822.998573</v>
      </c>
      <c r="AO148" s="42">
        <f>$AJ$3*Data!D640</f>
        <v>2525232640</v>
      </c>
      <c r="AP148" s="42">
        <f>$AJ$4*Data!F640</f>
        <v>6530375040.000001</v>
      </c>
      <c r="AQ148" s="42">
        <f>$AJ$5*Data!H640</f>
        <v>1544748800</v>
      </c>
      <c r="AR148" s="42">
        <f>$AJ$6*Data!J640</f>
        <v>2979803904</v>
      </c>
      <c r="AS148" s="42">
        <f>$AJ$7*Data!L640</f>
        <v>683895744.00000012</v>
      </c>
      <c r="AT148" s="42">
        <f>$AJ$8*Data!N640</f>
        <v>569408000.00000012</v>
      </c>
      <c r="AU148" s="42">
        <f>$AJ$9*Data!P640</f>
        <v>3318212250</v>
      </c>
      <c r="AV148" s="42">
        <f>$AJ$10*Data!R640</f>
        <v>4965028700</v>
      </c>
      <c r="AW148" s="42">
        <f>$AJ$11*Data!T640</f>
        <v>1713025456.9999998</v>
      </c>
      <c r="AX148" s="42">
        <f>$AJ$12*Data!V640</f>
        <v>2335038250</v>
      </c>
      <c r="AY148" s="42">
        <f>$AJ$13*Data!X640</f>
        <v>1929802387.4999998</v>
      </c>
      <c r="AZ148" s="42">
        <f>$AJ$14*Data!Z640</f>
        <v>4838251000</v>
      </c>
      <c r="BA148" s="42">
        <f>$AJ$15*Data!AB640</f>
        <v>1244313958.6960998</v>
      </c>
      <c r="BB148" s="42">
        <f>$AJ$16*Data!AD640</f>
        <v>2262929520.0924797</v>
      </c>
      <c r="BC148" s="42">
        <f>$AJ$17*Data!AF640</f>
        <v>1164291985.7099998</v>
      </c>
      <c r="BD148" s="42">
        <f>$AJ$18*Data!AH640</f>
        <v>2586434816.0000005</v>
      </c>
      <c r="BE148" s="42">
        <f>$AJ$19*Data!AJ640</f>
        <v>1924782720.0000002</v>
      </c>
      <c r="BF148" s="42">
        <f>$AJ$20*Data!AL640</f>
        <v>3412039680.0000005</v>
      </c>
      <c r="BG148" s="42">
        <f>$AJ$21*Data!AN640</f>
        <v>3874913280</v>
      </c>
      <c r="BH148" s="42">
        <f>$AJ$22*Data!AP640</f>
        <v>1821407454</v>
      </c>
      <c r="BI148" s="42">
        <v>0</v>
      </c>
      <c r="BJ148" s="42">
        <v>0</v>
      </c>
      <c r="BK148" s="42">
        <v>0</v>
      </c>
      <c r="BL148" s="42">
        <v>0</v>
      </c>
      <c r="BM148" s="42">
        <v>0</v>
      </c>
      <c r="BN148" s="42">
        <v>0</v>
      </c>
      <c r="BO148" s="42">
        <f>$AJ$29*Data!AW640</f>
        <v>-55403907.999999933</v>
      </c>
      <c r="BP148" s="42">
        <f>$AJ$30*Data!AX640</f>
        <v>-3713856.0000000028</v>
      </c>
    </row>
    <row r="149" spans="1:68">
      <c r="A149" s="6">
        <v>148</v>
      </c>
      <c r="B149" s="6">
        <f>Data!$D$504*Data!D152/Data!D151</f>
        <v>598.47269881080854</v>
      </c>
      <c r="C149" s="6">
        <f>Data!$F$504*Data!F152/Data!F151</f>
        <v>815.98935605308225</v>
      </c>
      <c r="D149" s="6">
        <f>Data!$H$504*Data!H152/Data!H151</f>
        <v>747.78003924461484</v>
      </c>
      <c r="E149" s="6">
        <f>Data!$J$504*Data!J152/Data!J151</f>
        <v>664.53581518627811</v>
      </c>
      <c r="F149" s="6">
        <f>Data!$L$504*Data!L152/Data!L151</f>
        <v>458.2321327502371</v>
      </c>
      <c r="G149" s="6">
        <f>Data!$N$504*Data!N152/Data!N151</f>
        <v>290.01766341009233</v>
      </c>
      <c r="H149" s="6">
        <f>Data!$P$504*Data!P152/Data!P151</f>
        <v>557.05245356211265</v>
      </c>
      <c r="I149" s="6">
        <f>Data!$R$504*Data!R152/Data!R151</f>
        <v>714.44147301390001</v>
      </c>
      <c r="J149" s="6">
        <f>Data!$T$504*Data!T152/Data!T151</f>
        <v>1314.2601115675052</v>
      </c>
      <c r="K149" s="6">
        <f>Data!$V$504*Data!V152/Data!V151</f>
        <v>889.20614275362061</v>
      </c>
      <c r="L149" s="6">
        <f>Data!$X$504*Data!X152/Data!X151</f>
        <v>1576.8906063285706</v>
      </c>
      <c r="M149" s="6">
        <f>Data!$Z$504*Data!Z152/Data!Z151</f>
        <v>1051.6597923490076</v>
      </c>
      <c r="N149" s="6">
        <f>Data!$AB$504*Data!AB152/Data!AB151</f>
        <v>15170.281618564299</v>
      </c>
      <c r="O149" s="6">
        <f>Data!$AD$504*Data!AD152/Data!AD151</f>
        <v>22045.98247484113</v>
      </c>
      <c r="P149" s="6">
        <f>Data!$AF$504*Data!AF152/Data!AF151</f>
        <v>14531.368215620636</v>
      </c>
      <c r="Q149" s="6">
        <f>Data!$AH$504*Data!AH152/Data!AH151</f>
        <v>17219.366833289881</v>
      </c>
      <c r="R149" s="6">
        <f>Data!$AJ$504*Data!AJ152/Data!AJ151</f>
        <v>18538.622714904675</v>
      </c>
      <c r="S149" s="6">
        <f>Data!$AL$504*Data!AL152/Data!AL151</f>
        <v>26535.724544674595</v>
      </c>
      <c r="T149" s="6">
        <f>Data!$AN$504*Data!AN152/Data!AN151</f>
        <v>16069.466671622649</v>
      </c>
      <c r="U149" s="6">
        <f>Data!$AP$504*Data!AP152/Data!AP151</f>
        <v>2375.4112315213592</v>
      </c>
      <c r="V149" s="6">
        <f>Data!$AQ$504*Data!AQ152/Data!AQ151</f>
        <v>0.44640000000000046</v>
      </c>
      <c r="W149" s="6">
        <f>Data!$AR$504*Data!AR152/Data!AR151</f>
        <v>0.45679214515388311</v>
      </c>
      <c r="X149" s="6">
        <f>Data!$AS$504*Data!AS152/Data!AS151</f>
        <v>0.30212694586144495</v>
      </c>
      <c r="Y149" s="6">
        <f>Data!$AT$504*Data!AT152/Data!AT151</f>
        <v>0.49475015866910482</v>
      </c>
      <c r="Z149" s="6">
        <f>Data!$AU$504*Data!AU152/Data!AU151</f>
        <v>0.54931395348837297</v>
      </c>
      <c r="AA149" s="6">
        <f>Data!$AV$504*Data!AV152/Data!AV151</f>
        <v>0.40855954318476095</v>
      </c>
      <c r="AB149" s="6">
        <f>Data!$AW$504*Data!AW152/Data!AW151</f>
        <v>0.64769078564500715</v>
      </c>
      <c r="AC149" s="6">
        <f>Data!$AX$504*Data!AX152/Data!AX151</f>
        <v>0.52343439766208444</v>
      </c>
      <c r="AE149" s="42">
        <f>$AJ$3*B149+$AJ$4*Simulace!C149+$AJ$5*Simulace!D149+$AJ$6*Simulace!E149+$AJ$7*Simulace!F149+$AJ$8*Simulace!G149+$AJ$9*Simulace!H149+$AJ$10*Simulace!I149+$AJ$11*Simulace!J149+$AJ$12*Simulace!K149+$AJ$13*Simulace!L149+$AJ$14*Simulace!M149+$AJ$15*Simulace!N149+$AJ$16*Simulace!O149+$AJ$17*Simulace!P149+$AJ$18*Simulace!Q149+$AJ$19*Simulace!R149+$AJ$20*Simulace!S149+$AJ$21*Simulace!T149+$AJ$22*Simulace!U149+$AJ$23*Simulace!V149+$AJ$24*Simulace!W149+$AJ$25*Simulace!X149+$AJ$26*Simulace!Y149+$AJ$27*Simulace!Z149+$AJ$28*Simulace!AA149+$AJ$29*Simulace!AB149+$AJ$30*Simulace!AC149</f>
        <v>46763215093.547043</v>
      </c>
      <c r="AF149" s="42">
        <f>AE149-$AN$12</f>
        <v>-1339983174.5347061</v>
      </c>
      <c r="AG149" s="42">
        <f t="shared" si="4"/>
        <v>-4237398857.8326077</v>
      </c>
      <c r="AM149" s="25" t="s">
        <v>173</v>
      </c>
      <c r="AN149" s="41">
        <f t="shared" si="5"/>
        <v>52258679172.194481</v>
      </c>
      <c r="AO149" s="42">
        <f>$AJ$3*Data!D641</f>
        <v>2529021219.9999995</v>
      </c>
      <c r="AP149" s="42">
        <f>$AJ$4*Data!F641</f>
        <v>6468359239.999999</v>
      </c>
      <c r="AQ149" s="42">
        <f>$AJ$5*Data!H641</f>
        <v>1519028719.9999998</v>
      </c>
      <c r="AR149" s="42">
        <f>$AJ$6*Data!J641</f>
        <v>2937866183.9999995</v>
      </c>
      <c r="AS149" s="42">
        <f>$AJ$7*Data!L641</f>
        <v>674087357.99999988</v>
      </c>
      <c r="AT149" s="42">
        <f>$AJ$8*Data!N641</f>
        <v>534836937.49999994</v>
      </c>
      <c r="AU149" s="42">
        <f>$AJ$9*Data!P641</f>
        <v>3409584671.25</v>
      </c>
      <c r="AV149" s="42">
        <f>$AJ$10*Data!R641</f>
        <v>4983403440</v>
      </c>
      <c r="AW149" s="42">
        <f>$AJ$11*Data!T641</f>
        <v>1736734740.0000002</v>
      </c>
      <c r="AX149" s="42">
        <f>$AJ$12*Data!V641</f>
        <v>2346973824.9999995</v>
      </c>
      <c r="AY149" s="42">
        <f>$AJ$13*Data!X641</f>
        <v>1932078562.5</v>
      </c>
      <c r="AZ149" s="42">
        <f>$AJ$14*Data!Z641</f>
        <v>4924373100</v>
      </c>
      <c r="BA149" s="42">
        <f>$AJ$15*Data!AB641</f>
        <v>1249741933.40661</v>
      </c>
      <c r="BB149" s="42">
        <f>$AJ$16*Data!AD641</f>
        <v>2271117688.1528797</v>
      </c>
      <c r="BC149" s="42">
        <f>$AJ$17*Data!AF641</f>
        <v>1165079490.4349999</v>
      </c>
      <c r="BD149" s="42">
        <f>$AJ$18*Data!AH641</f>
        <v>2595827632.9999995</v>
      </c>
      <c r="BE149" s="42">
        <f>$AJ$19*Data!AJ641</f>
        <v>1924494799.9999998</v>
      </c>
      <c r="BF149" s="42">
        <f>$AJ$20*Data!AL641</f>
        <v>3411203760</v>
      </c>
      <c r="BG149" s="42">
        <f>$AJ$21*Data!AN641</f>
        <v>3872724423.7499995</v>
      </c>
      <c r="BH149" s="42">
        <f>$AJ$22*Data!AP641</f>
        <v>1831400764.2000003</v>
      </c>
      <c r="BI149" s="42">
        <v>0</v>
      </c>
      <c r="BJ149" s="42">
        <v>0</v>
      </c>
      <c r="BK149" s="42">
        <v>0</v>
      </c>
      <c r="BL149" s="42">
        <v>0</v>
      </c>
      <c r="BM149" s="42">
        <v>0</v>
      </c>
      <c r="BN149" s="42">
        <v>0</v>
      </c>
      <c r="BO149" s="42">
        <f>$AJ$29*Data!AW641</f>
        <v>-55593763.000000089</v>
      </c>
      <c r="BP149" s="42">
        <f>$AJ$30*Data!AX641</f>
        <v>-3665555.9999999977</v>
      </c>
    </row>
    <row r="150" spans="1:68">
      <c r="A150" s="6">
        <v>149</v>
      </c>
      <c r="B150" s="6">
        <f>Data!$D$504*Data!D153/Data!D152</f>
        <v>625.67766725017088</v>
      </c>
      <c r="C150" s="6">
        <f>Data!$F$504*Data!F153/Data!F152</f>
        <v>836.16477120911952</v>
      </c>
      <c r="D150" s="6">
        <f>Data!$H$504*Data!H153/Data!H152</f>
        <v>787.14238584194459</v>
      </c>
      <c r="E150" s="6">
        <f>Data!$J$504*Data!J153/Data!J152</f>
        <v>673.20499369950653</v>
      </c>
      <c r="F150" s="6">
        <f>Data!$L$504*Data!L153/Data!L152</f>
        <v>461.88879239243681</v>
      </c>
      <c r="G150" s="6">
        <f>Data!$N$504*Data!N153/Data!N152</f>
        <v>296.20126739654631</v>
      </c>
      <c r="H150" s="6">
        <f>Data!$P$504*Data!P153/Data!P152</f>
        <v>575.15979167776743</v>
      </c>
      <c r="I150" s="6">
        <f>Data!$R$504*Data!R153/Data!R152</f>
        <v>736.52079694605641</v>
      </c>
      <c r="J150" s="6">
        <f>Data!$T$504*Data!T153/Data!T152</f>
        <v>1417.0663117288937</v>
      </c>
      <c r="K150" s="6">
        <f>Data!$V$504*Data!V153/Data!V152</f>
        <v>969.56607794252147</v>
      </c>
      <c r="L150" s="6">
        <f>Data!$X$504*Data!X153/Data!X152</f>
        <v>1575.9675874311256</v>
      </c>
      <c r="M150" s="6">
        <f>Data!$Z$504*Data!Z153/Data!Z152</f>
        <v>1091.9235807872815</v>
      </c>
      <c r="N150" s="6">
        <f>Data!$AB$504*Data!AB153/Data!AB152</f>
        <v>15172.275431683664</v>
      </c>
      <c r="O150" s="6">
        <f>Data!$AD$504*Data!AD153/Data!AD152</f>
        <v>22156.438374952035</v>
      </c>
      <c r="P150" s="6">
        <f>Data!$AF$504*Data!AF153/Data!AF152</f>
        <v>14622.845046593839</v>
      </c>
      <c r="Q150" s="6">
        <f>Data!$AH$504*Data!AH153/Data!AH152</f>
        <v>17167.514647634893</v>
      </c>
      <c r="R150" s="6">
        <f>Data!$AJ$504*Data!AJ153/Data!AJ152</f>
        <v>19000.262016656023</v>
      </c>
      <c r="S150" s="6">
        <f>Data!$AL$504*Data!AL153/Data!AL152</f>
        <v>27108.406671685061</v>
      </c>
      <c r="T150" s="6">
        <f>Data!$AN$504*Data!AN153/Data!AN152</f>
        <v>16605.583383617468</v>
      </c>
      <c r="U150" s="6">
        <f>Data!$AP$504*Data!AP153/Data!AP152</f>
        <v>2411.7493243196641</v>
      </c>
      <c r="V150" s="6">
        <f>Data!$AQ$504*Data!AQ153/Data!AQ152</f>
        <v>0.63288956356736104</v>
      </c>
      <c r="W150" s="6">
        <f>Data!$AR$504*Data!AR153/Data!AR152</f>
        <v>0.65052645644040663</v>
      </c>
      <c r="X150" s="6">
        <f>Data!$AS$504*Data!AS153/Data!AS152</f>
        <v>0.37066889442899609</v>
      </c>
      <c r="Y150" s="6">
        <f>Data!$AT$504*Data!AT153/Data!AT152</f>
        <v>0.71712892096065028</v>
      </c>
      <c r="Z150" s="6">
        <f>Data!$AU$504*Data!AU153/Data!AU152</f>
        <v>0.82033149171270525</v>
      </c>
      <c r="AA150" s="6">
        <f>Data!$AV$504*Data!AV153/Data!AV152</f>
        <v>0.51551522719771181</v>
      </c>
      <c r="AB150" s="6">
        <f>Data!$AW$504*Data!AW153/Data!AW152</f>
        <v>1.0431821375409343</v>
      </c>
      <c r="AC150" s="6">
        <f>Data!$AX$504*Data!AX153/Data!AX152</f>
        <v>0.69070939579451585</v>
      </c>
      <c r="AE150" s="42">
        <f>$AJ$3*B150+$AJ$4*Simulace!C150+$AJ$5*Simulace!D150+$AJ$6*Simulace!E150+$AJ$7*Simulace!F150+$AJ$8*Simulace!G150+$AJ$9*Simulace!H150+$AJ$10*Simulace!I150+$AJ$11*Simulace!J150+$AJ$12*Simulace!K150+$AJ$13*Simulace!L150+$AJ$14*Simulace!M150+$AJ$15*Simulace!N150+$AJ$16*Simulace!O150+$AJ$17*Simulace!P150+$AJ$18*Simulace!Q150+$AJ$19*Simulace!R150+$AJ$20*Simulace!S150+$AJ$21*Simulace!T150+$AJ$22*Simulace!U150+$AJ$23*Simulace!V150+$AJ$24*Simulace!W150+$AJ$25*Simulace!X150+$AJ$26*Simulace!Y150+$AJ$27*Simulace!Z150+$AJ$28*Simulace!AA150+$AJ$29*Simulace!AB150+$AJ$30*Simulace!AC150</f>
        <v>48087148923.361855</v>
      </c>
      <c r="AF150" s="42">
        <f>AE150-$AN$12</f>
        <v>-16049344.719894409</v>
      </c>
      <c r="AG150" s="42">
        <f t="shared" si="4"/>
        <v>-50752484.268063426</v>
      </c>
      <c r="AM150" s="25" t="s">
        <v>174</v>
      </c>
      <c r="AN150" s="41">
        <f t="shared" si="5"/>
        <v>52395756411.003853</v>
      </c>
      <c r="AO150" s="42">
        <f>$AJ$3*Data!D642</f>
        <v>2493868520</v>
      </c>
      <c r="AP150" s="42">
        <f>$AJ$4*Data!F642</f>
        <v>6487290810</v>
      </c>
      <c r="AQ150" s="42">
        <f>$AJ$5*Data!H642</f>
        <v>1532788400.0000002</v>
      </c>
      <c r="AR150" s="42">
        <f>$AJ$6*Data!J642</f>
        <v>3021336604.0000005</v>
      </c>
      <c r="AS150" s="42">
        <f>$AJ$7*Data!L642</f>
        <v>671611941</v>
      </c>
      <c r="AT150" s="42">
        <f>$AJ$8*Data!N642</f>
        <v>529847175</v>
      </c>
      <c r="AU150" s="42">
        <f>$AJ$9*Data!P642</f>
        <v>3344404612.5</v>
      </c>
      <c r="AV150" s="42">
        <f>$AJ$10*Data!R642</f>
        <v>5073503000</v>
      </c>
      <c r="AW150" s="42">
        <f>$AJ$11*Data!T642</f>
        <v>1754672562.5</v>
      </c>
      <c r="AX150" s="42">
        <f>$AJ$12*Data!V642</f>
        <v>2388860437.5</v>
      </c>
      <c r="AY150" s="42">
        <f>$AJ$13*Data!X642</f>
        <v>1948416312.5</v>
      </c>
      <c r="AZ150" s="42">
        <f>$AJ$14*Data!Z642</f>
        <v>4923674500</v>
      </c>
      <c r="BA150" s="42">
        <f>$AJ$15*Data!AB642</f>
        <v>1246167276.9588001</v>
      </c>
      <c r="BB150" s="42">
        <f>$AJ$16*Data!AD642</f>
        <v>2273945747.9950504</v>
      </c>
      <c r="BC150" s="42">
        <f>$AJ$17*Data!AF642</f>
        <v>1217825164.05</v>
      </c>
      <c r="BD150" s="42">
        <f>$AJ$18*Data!AH642</f>
        <v>2559320764</v>
      </c>
      <c r="BE150" s="42">
        <f>$AJ$19*Data!AJ642</f>
        <v>1908902710</v>
      </c>
      <c r="BF150" s="42">
        <f>$AJ$20*Data!AL642</f>
        <v>3373587360.0000005</v>
      </c>
      <c r="BG150" s="42">
        <f>$AJ$21*Data!AN642</f>
        <v>3881096505</v>
      </c>
      <c r="BH150" s="42">
        <f>$AJ$22*Data!AP642</f>
        <v>1832598882</v>
      </c>
      <c r="BI150" s="42">
        <v>0</v>
      </c>
      <c r="BJ150" s="42">
        <v>0</v>
      </c>
      <c r="BK150" s="42">
        <v>0</v>
      </c>
      <c r="BL150" s="42">
        <v>0</v>
      </c>
      <c r="BM150" s="42">
        <v>0</v>
      </c>
      <c r="BN150" s="42">
        <v>0</v>
      </c>
      <c r="BO150" s="42">
        <f>$AJ$29*Data!AW642</f>
        <v>-64137237.999999963</v>
      </c>
      <c r="BP150" s="42">
        <f>$AJ$30*Data!AX642</f>
        <v>-3825635.9999999972</v>
      </c>
    </row>
    <row r="151" spans="1:68">
      <c r="A151" s="6">
        <v>150</v>
      </c>
      <c r="B151" s="6">
        <f>Data!$D$504*Data!D154/Data!D153</f>
        <v>616.89928125698384</v>
      </c>
      <c r="C151" s="6">
        <f>Data!$F$504*Data!F154/Data!F153</f>
        <v>838.32561387212479</v>
      </c>
      <c r="D151" s="6">
        <f>Data!$H$504*Data!H154/Data!H153</f>
        <v>790.7506387058022</v>
      </c>
      <c r="E151" s="6">
        <f>Data!$J$504*Data!J154/Data!J153</f>
        <v>683.2905582139739</v>
      </c>
      <c r="F151" s="6">
        <f>Data!$L$504*Data!L154/Data!L153</f>
        <v>479.83176129049644</v>
      </c>
      <c r="G151" s="6">
        <f>Data!$N$504*Data!N154/Data!N153</f>
        <v>301.69404904517751</v>
      </c>
      <c r="H151" s="6">
        <f>Data!$P$504*Data!P154/Data!P153</f>
        <v>568.54499193176957</v>
      </c>
      <c r="I151" s="6">
        <f>Data!$R$504*Data!R154/Data!R153</f>
        <v>734.39066199314755</v>
      </c>
      <c r="J151" s="6">
        <f>Data!$T$504*Data!T154/Data!T153</f>
        <v>1429.8233321320702</v>
      </c>
      <c r="K151" s="6">
        <f>Data!$V$504*Data!V154/Data!V153</f>
        <v>948.47486549478731</v>
      </c>
      <c r="L151" s="6">
        <f>Data!$X$504*Data!X154/Data!X153</f>
        <v>1706.474091912889</v>
      </c>
      <c r="M151" s="6">
        <f>Data!$Z$504*Data!Z154/Data!Z153</f>
        <v>1136.4317156580528</v>
      </c>
      <c r="N151" s="6">
        <f>Data!$AB$504*Data!AB154/Data!AB153</f>
        <v>15192.565632116401</v>
      </c>
      <c r="O151" s="6">
        <f>Data!$AD$504*Data!AD154/Data!AD153</f>
        <v>22167.131701429444</v>
      </c>
      <c r="P151" s="6">
        <f>Data!$AF$504*Data!AF154/Data!AF153</f>
        <v>14691.430597048557</v>
      </c>
      <c r="Q151" s="6">
        <f>Data!$AH$504*Data!AH154/Data!AH153</f>
        <v>17196.811481355111</v>
      </c>
      <c r="R151" s="6">
        <f>Data!$AJ$504*Data!AJ154/Data!AJ153</f>
        <v>18758.204442485105</v>
      </c>
      <c r="S151" s="6">
        <f>Data!$AL$504*Data!AL154/Data!AL153</f>
        <v>27057.499525799463</v>
      </c>
      <c r="T151" s="6">
        <f>Data!$AN$504*Data!AN154/Data!AN153</f>
        <v>16573.201869679924</v>
      </c>
      <c r="U151" s="6">
        <f>Data!$AP$504*Data!AP154/Data!AP153</f>
        <v>2406.0135256962067</v>
      </c>
      <c r="V151" s="6">
        <f>Data!$AQ$504*Data!AQ154/Data!AQ153</f>
        <v>0.49467562386667757</v>
      </c>
      <c r="W151" s="6">
        <f>Data!$AR$504*Data!AR154/Data!AR153</f>
        <v>0.50689781659388722</v>
      </c>
      <c r="X151" s="6">
        <f>Data!$AS$504*Data!AS154/Data!AS153</f>
        <v>0.36813515802896474</v>
      </c>
      <c r="Y151" s="6">
        <f>Data!$AT$504*Data!AT154/Data!AT153</f>
        <v>0.55205795330171581</v>
      </c>
      <c r="Z151" s="6">
        <f>Data!$AU$504*Data!AU154/Data!AU153</f>
        <v>0.61872802734374932</v>
      </c>
      <c r="AA151" s="6">
        <f>Data!$AV$504*Data!AV154/Data!AV153</f>
        <v>0.51131527129370347</v>
      </c>
      <c r="AB151" s="6">
        <f>Data!$AW$504*Data!AW154/Data!AW153</f>
        <v>0.7473779189833204</v>
      </c>
      <c r="AC151" s="6">
        <f>Data!$AX$504*Data!AX154/Data!AX153</f>
        <v>0.68350575396825375</v>
      </c>
      <c r="AE151" s="42">
        <f>$AJ$3*B151+$AJ$4*Simulace!C151+$AJ$5*Simulace!D151+$AJ$6*Simulace!E151+$AJ$7*Simulace!F151+$AJ$8*Simulace!G151+$AJ$9*Simulace!H151+$AJ$10*Simulace!I151+$AJ$11*Simulace!J151+$AJ$12*Simulace!K151+$AJ$13*Simulace!L151+$AJ$14*Simulace!M151+$AJ$15*Simulace!N151+$AJ$16*Simulace!O151+$AJ$17*Simulace!P151+$AJ$18*Simulace!Q151+$AJ$19*Simulace!R151+$AJ$20*Simulace!S151+$AJ$21*Simulace!T151+$AJ$22*Simulace!U151+$AJ$23*Simulace!V151+$AJ$24*Simulace!W151+$AJ$25*Simulace!X151+$AJ$26*Simulace!Y151+$AJ$27*Simulace!Z151+$AJ$28*Simulace!AA151+$AJ$29*Simulace!AB151+$AJ$30*Simulace!AC151</f>
        <v>48459269033.446953</v>
      </c>
      <c r="AF151" s="42">
        <f>AE151-$AN$12</f>
        <v>356070765.36520386</v>
      </c>
      <c r="AG151" s="42">
        <f t="shared" si="4"/>
        <v>1125994626.7534409</v>
      </c>
      <c r="AM151" s="25" t="s">
        <v>175</v>
      </c>
      <c r="AN151" s="41">
        <f t="shared" si="5"/>
        <v>52683689382.242859</v>
      </c>
      <c r="AO151" s="42">
        <f>$AJ$3*Data!D643</f>
        <v>2489975000</v>
      </c>
      <c r="AP151" s="42">
        <f>$AJ$4*Data!F643</f>
        <v>6405778750</v>
      </c>
      <c r="AQ151" s="42">
        <f>$AJ$5*Data!H643</f>
        <v>1563777000.0000002</v>
      </c>
      <c r="AR151" s="42">
        <f>$AJ$6*Data!J643</f>
        <v>3050055800.0000005</v>
      </c>
      <c r="AS151" s="42">
        <f>$AJ$7*Data!L643</f>
        <v>662460575</v>
      </c>
      <c r="AT151" s="42">
        <f>$AJ$8*Data!N643</f>
        <v>521168125</v>
      </c>
      <c r="AU151" s="42">
        <f>$AJ$9*Data!P643</f>
        <v>3494429909.9999995</v>
      </c>
      <c r="AV151" s="42">
        <f>$AJ$10*Data!R643</f>
        <v>5069984579.999999</v>
      </c>
      <c r="AW151" s="42">
        <f>$AJ$11*Data!T643</f>
        <v>1784931134.9999998</v>
      </c>
      <c r="AX151" s="42">
        <f>$AJ$12*Data!V643</f>
        <v>2450905875</v>
      </c>
      <c r="AY151" s="42">
        <f>$AJ$13*Data!X643</f>
        <v>1958464312.5</v>
      </c>
      <c r="AZ151" s="42">
        <f>$AJ$14*Data!Z643</f>
        <v>4983185700</v>
      </c>
      <c r="BA151" s="42">
        <f>$AJ$15*Data!AB643</f>
        <v>1244143196.9572499</v>
      </c>
      <c r="BB151" s="42">
        <f>$AJ$16*Data!AD643</f>
        <v>2276259377.8655996</v>
      </c>
      <c r="BC151" s="42">
        <f>$AJ$17*Data!AF643</f>
        <v>1217848735.6199999</v>
      </c>
      <c r="BD151" s="42">
        <f>$AJ$18*Data!AH643</f>
        <v>2573507300</v>
      </c>
      <c r="BE151" s="42">
        <f>$AJ$19*Data!AJ643</f>
        <v>1908556750</v>
      </c>
      <c r="BF151" s="42">
        <f>$AJ$20*Data!AL643</f>
        <v>3376188000</v>
      </c>
      <c r="BG151" s="42">
        <f>$AJ$21*Data!AN643</f>
        <v>3881225812.5000005</v>
      </c>
      <c r="BH151" s="42">
        <f>$AJ$22*Data!AP643</f>
        <v>1838214280.8</v>
      </c>
      <c r="BI151" s="42">
        <v>0</v>
      </c>
      <c r="BJ151" s="42">
        <v>0</v>
      </c>
      <c r="BK151" s="42">
        <v>0</v>
      </c>
      <c r="BL151" s="42">
        <v>0</v>
      </c>
      <c r="BM151" s="42">
        <v>0</v>
      </c>
      <c r="BN151" s="42">
        <v>0</v>
      </c>
      <c r="BO151" s="42">
        <f>$AJ$29*Data!AW643</f>
        <v>-63546577.999999993</v>
      </c>
      <c r="BP151" s="42">
        <f>$AJ$30*Data!AX643</f>
        <v>-3824256.0000000005</v>
      </c>
    </row>
    <row r="152" spans="1:68">
      <c r="A152" s="6">
        <v>151</v>
      </c>
      <c r="B152" s="6">
        <f>Data!$D$504*Data!D155/Data!D154</f>
        <v>613.42488094696694</v>
      </c>
      <c r="C152" s="6">
        <f>Data!$F$504*Data!F155/Data!F154</f>
        <v>835.34290813145071</v>
      </c>
      <c r="D152" s="6">
        <f>Data!$H$504*Data!H155/Data!H154</f>
        <v>764.4775385473032</v>
      </c>
      <c r="E152" s="6">
        <f>Data!$J$504*Data!J155/Data!J154</f>
        <v>711.72391921927908</v>
      </c>
      <c r="F152" s="6">
        <f>Data!$L$504*Data!L155/Data!L154</f>
        <v>466.61663785248891</v>
      </c>
      <c r="G152" s="6">
        <f>Data!$N$504*Data!N155/Data!N154</f>
        <v>295.2845255597295</v>
      </c>
      <c r="H152" s="6">
        <f>Data!$P$504*Data!P155/Data!P154</f>
        <v>590.81339390134679</v>
      </c>
      <c r="I152" s="6">
        <f>Data!$R$504*Data!R155/Data!R154</f>
        <v>769.18101996006646</v>
      </c>
      <c r="J152" s="6">
        <f>Data!$T$504*Data!T155/Data!T154</f>
        <v>1367.1399659684162</v>
      </c>
      <c r="K152" s="6">
        <f>Data!$V$504*Data!V155/Data!V154</f>
        <v>965.61183075365989</v>
      </c>
      <c r="L152" s="6">
        <f>Data!$X$504*Data!X155/Data!X154</f>
        <v>1581.9749628486165</v>
      </c>
      <c r="M152" s="6">
        <f>Data!$Z$504*Data!Z155/Data!Z154</f>
        <v>1103.7616500253612</v>
      </c>
      <c r="N152" s="6">
        <f>Data!$AB$504*Data!AB155/Data!AB154</f>
        <v>14994.380163162488</v>
      </c>
      <c r="O152" s="6">
        <f>Data!$AD$504*Data!AD155/Data!AD154</f>
        <v>22058.638246408365</v>
      </c>
      <c r="P152" s="6">
        <f>Data!$AF$504*Data!AF155/Data!AF154</f>
        <v>14534.867160066535</v>
      </c>
      <c r="Q152" s="6">
        <f>Data!$AH$504*Data!AH155/Data!AH154</f>
        <v>17719.150268119618</v>
      </c>
      <c r="R152" s="6">
        <f>Data!$AJ$504*Data!AJ155/Data!AJ154</f>
        <v>18831.437098720111</v>
      </c>
      <c r="S152" s="6">
        <f>Data!$AL$504*Data!AL155/Data!AL154</f>
        <v>26947.979379068242</v>
      </c>
      <c r="T152" s="6">
        <f>Data!$AN$504*Data!AN155/Data!AN154</f>
        <v>16483.079630198037</v>
      </c>
      <c r="U152" s="6">
        <f>Data!$AP$504*Data!AP155/Data!AP154</f>
        <v>2452.2494073345497</v>
      </c>
      <c r="V152" s="6">
        <f>Data!$AQ$504*Data!AQ155/Data!AQ154</f>
        <v>0.53106564111845111</v>
      </c>
      <c r="W152" s="6">
        <f>Data!$AR$504*Data!AR155/Data!AR154</f>
        <v>0.54464148351648523</v>
      </c>
      <c r="X152" s="6">
        <f>Data!$AS$504*Data!AS155/Data!AS154</f>
        <v>0.35056632981967112</v>
      </c>
      <c r="Y152" s="6">
        <f>Data!$AT$504*Data!AT155/Data!AT154</f>
        <v>0.59511121334100281</v>
      </c>
      <c r="Z152" s="6">
        <f>Data!$AU$504*Data!AU155/Data!AU154</f>
        <v>0.67064366632337857</v>
      </c>
      <c r="AA152" s="6">
        <f>Data!$AV$504*Data!AV155/Data!AV154</f>
        <v>0.48370282079100591</v>
      </c>
      <c r="AB152" s="6">
        <f>Data!$AW$504*Data!AW155/Data!AW154</f>
        <v>0.8211210431003283</v>
      </c>
      <c r="AC152" s="6">
        <f>Data!$AX$504*Data!AX155/Data!AX154</f>
        <v>0.63984241008874354</v>
      </c>
      <c r="AE152" s="42">
        <f>$AJ$3*B152+$AJ$4*Simulace!C152+$AJ$5*Simulace!D152+$AJ$6*Simulace!E152+$AJ$7*Simulace!F152+$AJ$8*Simulace!G152+$AJ$9*Simulace!H152+$AJ$10*Simulace!I152+$AJ$11*Simulace!J152+$AJ$12*Simulace!K152+$AJ$13*Simulace!L152+$AJ$14*Simulace!M152+$AJ$15*Simulace!N152+$AJ$16*Simulace!O152+$AJ$17*Simulace!P152+$AJ$18*Simulace!Q152+$AJ$19*Simulace!R152+$AJ$20*Simulace!S152+$AJ$21*Simulace!T152+$AJ$22*Simulace!U152+$AJ$23*Simulace!V152+$AJ$24*Simulace!W152+$AJ$25*Simulace!X152+$AJ$26*Simulace!Y152+$AJ$27*Simulace!Z152+$AJ$28*Simulace!AA152+$AJ$29*Simulace!AB152+$AJ$30*Simulace!AC152</f>
        <v>48367202165.55468</v>
      </c>
      <c r="AF152" s="42">
        <f>AE152-$AN$12</f>
        <v>264003897.47293091</v>
      </c>
      <c r="AG152" s="42">
        <f t="shared" si="4"/>
        <v>834853627.17603266</v>
      </c>
      <c r="AM152" s="25" t="s">
        <v>176</v>
      </c>
      <c r="AN152" s="41">
        <f t="shared" si="5"/>
        <v>52575448747.062119</v>
      </c>
      <c r="AO152" s="42">
        <f>$AJ$3*Data!D644</f>
        <v>2453677199.9999995</v>
      </c>
      <c r="AP152" s="42">
        <f>$AJ$4*Data!F644</f>
        <v>6241450635</v>
      </c>
      <c r="AQ152" s="42">
        <f>$AJ$5*Data!H644</f>
        <v>1524474000</v>
      </c>
      <c r="AR152" s="42">
        <f>$AJ$6*Data!J644</f>
        <v>3024048257.9999995</v>
      </c>
      <c r="AS152" s="42">
        <f>$AJ$7*Data!L644</f>
        <v>654634543.5</v>
      </c>
      <c r="AT152" s="42">
        <f>$AJ$8*Data!N644</f>
        <v>527667637.5</v>
      </c>
      <c r="AU152" s="42">
        <f>$AJ$9*Data!P644</f>
        <v>3486224610</v>
      </c>
      <c r="AV152" s="42">
        <f>$AJ$10*Data!R644</f>
        <v>5043394620</v>
      </c>
      <c r="AW152" s="42">
        <f>$AJ$11*Data!T644</f>
        <v>1808746582.5</v>
      </c>
      <c r="AX152" s="42">
        <f>$AJ$12*Data!V644</f>
        <v>2445489337.5</v>
      </c>
      <c r="AY152" s="42">
        <f>$AJ$13*Data!X644</f>
        <v>1996429668.7500002</v>
      </c>
      <c r="AZ152" s="42">
        <f>$AJ$14*Data!Z644</f>
        <v>5090847300</v>
      </c>
      <c r="BA152" s="42">
        <f>$AJ$15*Data!AB644</f>
        <v>1241716612.0406849</v>
      </c>
      <c r="BB152" s="42">
        <f>$AJ$16*Data!AD644</f>
        <v>2270519817.8914347</v>
      </c>
      <c r="BC152" s="42">
        <f>$AJ$17*Data!AF644</f>
        <v>1215798009.03</v>
      </c>
      <c r="BD152" s="42">
        <f>$AJ$18*Data!AH644</f>
        <v>2607612776.9999995</v>
      </c>
      <c r="BE152" s="42">
        <f>$AJ$19*Data!AJ644</f>
        <v>1915211205</v>
      </c>
      <c r="BF152" s="42">
        <f>$AJ$20*Data!AL644</f>
        <v>3371265360</v>
      </c>
      <c r="BG152" s="42">
        <f>$AJ$21*Data!AN644</f>
        <v>3885366993.7499995</v>
      </c>
      <c r="BH152" s="42">
        <f>$AJ$22*Data!AP644</f>
        <v>1839482508.6000001</v>
      </c>
      <c r="BI152" s="42">
        <v>0</v>
      </c>
      <c r="BJ152" s="42">
        <v>0</v>
      </c>
      <c r="BK152" s="42">
        <v>0</v>
      </c>
      <c r="BL152" s="42">
        <v>0</v>
      </c>
      <c r="BM152" s="42">
        <v>0</v>
      </c>
      <c r="BN152" s="42">
        <v>0</v>
      </c>
      <c r="BO152" s="42">
        <f>$AJ$29*Data!AW644</f>
        <v>-64664613.000000082</v>
      </c>
      <c r="BP152" s="42">
        <f>$AJ$30*Data!AX644</f>
        <v>-3944315.9999999953</v>
      </c>
    </row>
    <row r="153" spans="1:68">
      <c r="A153" s="6">
        <v>152</v>
      </c>
      <c r="B153" s="6">
        <f>Data!$D$504*Data!D156/Data!D155</f>
        <v>603.0429683108772</v>
      </c>
      <c r="C153" s="6">
        <f>Data!$F$504*Data!F156/Data!F155</f>
        <v>856.18708567046258</v>
      </c>
      <c r="D153" s="6">
        <f>Data!$H$504*Data!H156/Data!H155</f>
        <v>786.22102714019275</v>
      </c>
      <c r="E153" s="6">
        <f>Data!$J$504*Data!J156/Data!J155</f>
        <v>693.983568887297</v>
      </c>
      <c r="F153" s="6">
        <f>Data!$L$504*Data!L156/Data!L155</f>
        <v>472.29527119770563</v>
      </c>
      <c r="G153" s="6">
        <f>Data!$N$504*Data!N156/Data!N155</f>
        <v>299.81713434174833</v>
      </c>
      <c r="H153" s="6">
        <f>Data!$P$504*Data!P156/Data!P155</f>
        <v>544.68765843793074</v>
      </c>
      <c r="I153" s="6">
        <f>Data!$R$504*Data!R156/Data!R155</f>
        <v>723.15758041855565</v>
      </c>
      <c r="J153" s="6">
        <f>Data!$T$504*Data!T156/Data!T155</f>
        <v>1400.4459643972216</v>
      </c>
      <c r="K153" s="6">
        <f>Data!$V$504*Data!V156/Data!V155</f>
        <v>937.16834450288866</v>
      </c>
      <c r="L153" s="6">
        <f>Data!$X$504*Data!X156/Data!X155</f>
        <v>1632.4588952689833</v>
      </c>
      <c r="M153" s="6">
        <f>Data!$Z$504*Data!Z156/Data!Z155</f>
        <v>1090.5849408573179</v>
      </c>
      <c r="N153" s="6">
        <f>Data!$AB$504*Data!AB156/Data!AB155</f>
        <v>15085.305090214451</v>
      </c>
      <c r="O153" s="6">
        <f>Data!$AD$504*Data!AD156/Data!AD155</f>
        <v>22069.239346441889</v>
      </c>
      <c r="P153" s="6">
        <f>Data!$AF$504*Data!AF156/Data!AF155</f>
        <v>14603.332511249942</v>
      </c>
      <c r="Q153" s="6">
        <f>Data!$AH$504*Data!AH156/Data!AH155</f>
        <v>17463.617091089833</v>
      </c>
      <c r="R153" s="6">
        <f>Data!$AJ$504*Data!AJ156/Data!AJ155</f>
        <v>18762.868302680126</v>
      </c>
      <c r="S153" s="6">
        <f>Data!$AL$504*Data!AL156/Data!AL155</f>
        <v>27051.935997257242</v>
      </c>
      <c r="T153" s="6">
        <f>Data!$AN$504*Data!AN156/Data!AN155</f>
        <v>16507.481926348719</v>
      </c>
      <c r="U153" s="6">
        <f>Data!$AP$504*Data!AP156/Data!AP155</f>
        <v>2301.8914742384072</v>
      </c>
      <c r="V153" s="6">
        <f>Data!$AQ$504*Data!AQ156/Data!AQ155</f>
        <v>0.50512060772016587</v>
      </c>
      <c r="W153" s="6">
        <f>Data!$AR$504*Data!AR156/Data!AR155</f>
        <v>0.51772564789991182</v>
      </c>
      <c r="X153" s="6">
        <f>Data!$AS$504*Data!AS156/Data!AS155</f>
        <v>0.33977696211392105</v>
      </c>
      <c r="Y153" s="6">
        <f>Data!$AT$504*Data!AT156/Data!AT155</f>
        <v>0.56438353886397774</v>
      </c>
      <c r="Z153" s="6">
        <f>Data!$AU$504*Data!AU156/Data!AU155</f>
        <v>0.6335395791583166</v>
      </c>
      <c r="AA153" s="6">
        <f>Data!$AV$504*Data!AV156/Data!AV155</f>
        <v>0.46682752502725822</v>
      </c>
      <c r="AB153" s="6">
        <f>Data!$AW$504*Data!AW156/Data!AW155</f>
        <v>0.76823776452706771</v>
      </c>
      <c r="AC153" s="6">
        <f>Data!$AX$504*Data!AX156/Data!AX155</f>
        <v>0.61336274371623201</v>
      </c>
      <c r="AE153" s="42">
        <f>$AJ$3*B153+$AJ$4*Simulace!C153+$AJ$5*Simulace!D153+$AJ$6*Simulace!E153+$AJ$7*Simulace!F153+$AJ$8*Simulace!G153+$AJ$9*Simulace!H153+$AJ$10*Simulace!I153+$AJ$11*Simulace!J153+$AJ$12*Simulace!K153+$AJ$13*Simulace!L153+$AJ$14*Simulace!M153+$AJ$15*Simulace!N153+$AJ$16*Simulace!O153+$AJ$17*Simulace!P153+$AJ$18*Simulace!Q153+$AJ$19*Simulace!R153+$AJ$20*Simulace!S153+$AJ$21*Simulace!T153+$AJ$22*Simulace!U153+$AJ$23*Simulace!V153+$AJ$24*Simulace!W153+$AJ$25*Simulace!X153+$AJ$26*Simulace!Y153+$AJ$27*Simulace!Z153+$AJ$28*Simulace!AA153+$AJ$29*Simulace!AB153+$AJ$30*Simulace!AC153</f>
        <v>47971620245.115158</v>
      </c>
      <c r="AF153" s="42">
        <f>AE153-$AN$12</f>
        <v>-131578022.96659088</v>
      </c>
      <c r="AG153" s="42">
        <f t="shared" si="4"/>
        <v>-416086242.59637231</v>
      </c>
      <c r="AM153" s="25" t="s">
        <v>177</v>
      </c>
      <c r="AN153" s="41">
        <f t="shared" si="5"/>
        <v>53020844164.203651</v>
      </c>
      <c r="AO153" s="42">
        <f>$AJ$3*Data!D645</f>
        <v>2541212960</v>
      </c>
      <c r="AP153" s="42">
        <f>$AJ$4*Data!F645</f>
        <v>6227491270</v>
      </c>
      <c r="AQ153" s="42">
        <f>$AJ$5*Data!H645</f>
        <v>1517709050.0000002</v>
      </c>
      <c r="AR153" s="42">
        <f>$AJ$6*Data!J645</f>
        <v>3059585672</v>
      </c>
      <c r="AS153" s="42">
        <f>$AJ$7*Data!L645</f>
        <v>647567921</v>
      </c>
      <c r="AT153" s="42">
        <f>$AJ$8*Data!N645</f>
        <v>540423812.5</v>
      </c>
      <c r="AU153" s="42">
        <f>$AJ$9*Data!P645</f>
        <v>3523160025</v>
      </c>
      <c r="AV153" s="42">
        <f>$AJ$10*Data!R645</f>
        <v>5187578550</v>
      </c>
      <c r="AW153" s="42">
        <f>$AJ$11*Data!T645</f>
        <v>1851880029.9999998</v>
      </c>
      <c r="AX153" s="42">
        <f>$AJ$12*Data!V645</f>
        <v>2507764875</v>
      </c>
      <c r="AY153" s="42">
        <f>$AJ$13*Data!X645</f>
        <v>2002115500</v>
      </c>
      <c r="AZ153" s="42">
        <f>$AJ$14*Data!Z645</f>
        <v>5230590750</v>
      </c>
      <c r="BA153" s="42">
        <f>$AJ$15*Data!AB645</f>
        <v>1224209170.2109499</v>
      </c>
      <c r="BB153" s="42">
        <f>$AJ$16*Data!AD645</f>
        <v>2252547528.3926997</v>
      </c>
      <c r="BC153" s="42">
        <f>$AJ$17*Data!AF645</f>
        <v>1206982241.8499999</v>
      </c>
      <c r="BD153" s="42">
        <f>$AJ$18*Data!AH645</f>
        <v>2589511925.0000005</v>
      </c>
      <c r="BE153" s="42">
        <f>$AJ$19*Data!AJ645</f>
        <v>1917125210.0000002</v>
      </c>
      <c r="BF153" s="42">
        <f>$AJ$20*Data!AL645</f>
        <v>3371159220.0000005</v>
      </c>
      <c r="BG153" s="42">
        <f>$AJ$21*Data!AN645</f>
        <v>3866223611.25</v>
      </c>
      <c r="BH153" s="42">
        <f>$AJ$22*Data!AP645</f>
        <v>1827619101</v>
      </c>
      <c r="BI153" s="42">
        <v>0</v>
      </c>
      <c r="BJ153" s="42">
        <v>0</v>
      </c>
      <c r="BK153" s="42">
        <v>0</v>
      </c>
      <c r="BL153" s="42">
        <v>0</v>
      </c>
      <c r="BM153" s="42">
        <v>0</v>
      </c>
      <c r="BN153" s="42">
        <v>0</v>
      </c>
      <c r="BO153" s="42">
        <f>$AJ$29*Data!AW645</f>
        <v>-67153822.99999997</v>
      </c>
      <c r="BP153" s="42">
        <f>$AJ$30*Data!AX645</f>
        <v>-4460435.9999999981</v>
      </c>
    </row>
    <row r="154" spans="1:68">
      <c r="A154" s="6">
        <v>153</v>
      </c>
      <c r="B154" s="6">
        <f>Data!$D$504*Data!D157/Data!D156</f>
        <v>620.6310357978349</v>
      </c>
      <c r="C154" s="6">
        <f>Data!$F$504*Data!F157/Data!F156</f>
        <v>842.93143946482417</v>
      </c>
      <c r="D154" s="6">
        <f>Data!$H$504*Data!H157/Data!H156</f>
        <v>787.67213578955364</v>
      </c>
      <c r="E154" s="6">
        <f>Data!$J$504*Data!J157/Data!J156</f>
        <v>689.57594372257904</v>
      </c>
      <c r="F154" s="6">
        <f>Data!$L$504*Data!L157/Data!L156</f>
        <v>468.55866185654838</v>
      </c>
      <c r="G154" s="6">
        <f>Data!$N$504*Data!N157/Data!N156</f>
        <v>298.70402593317016</v>
      </c>
      <c r="H154" s="6">
        <f>Data!$P$504*Data!P157/Data!P156</f>
        <v>576.55760222061349</v>
      </c>
      <c r="I154" s="6">
        <f>Data!$R$504*Data!R157/Data!R156</f>
        <v>752.17365861010853</v>
      </c>
      <c r="J154" s="6">
        <f>Data!$T$504*Data!T157/Data!T156</f>
        <v>1374.3032148655868</v>
      </c>
      <c r="K154" s="6">
        <f>Data!$V$504*Data!V157/Data!V156</f>
        <v>961.23703737931623</v>
      </c>
      <c r="L154" s="6">
        <f>Data!$X$504*Data!X157/Data!X156</f>
        <v>1628.6842098192383</v>
      </c>
      <c r="M154" s="6">
        <f>Data!$Z$504*Data!Z157/Data!Z156</f>
        <v>1114.1742518564872</v>
      </c>
      <c r="N154" s="6">
        <f>Data!$AB$504*Data!AB157/Data!AB156</f>
        <v>15144.771327342276</v>
      </c>
      <c r="O154" s="6">
        <f>Data!$AD$504*Data!AD157/Data!AD156</f>
        <v>22084.558213506571</v>
      </c>
      <c r="P154" s="6">
        <f>Data!$AF$504*Data!AF157/Data!AF156</f>
        <v>14664.307599107364</v>
      </c>
      <c r="Q154" s="6">
        <f>Data!$AH$504*Data!AH157/Data!AH156</f>
        <v>17246.411586443126</v>
      </c>
      <c r="R154" s="6">
        <f>Data!$AJ$504*Data!AJ157/Data!AJ156</f>
        <v>18763.576817622819</v>
      </c>
      <c r="S154" s="6">
        <f>Data!$AL$504*Data!AL157/Data!AL156</f>
        <v>26894.888442415111</v>
      </c>
      <c r="T154" s="6">
        <f>Data!$AN$504*Data!AN157/Data!AN156</f>
        <v>16413.84515315319</v>
      </c>
      <c r="U154" s="6">
        <f>Data!$AP$504*Data!AP157/Data!AP156</f>
        <v>2409.6433365715184</v>
      </c>
      <c r="V154" s="6">
        <f>Data!$AQ$504*Data!AQ157/Data!AQ156</f>
        <v>0.49631242861027963</v>
      </c>
      <c r="W154" s="6">
        <f>Data!$AR$504*Data!AR157/Data!AR156</f>
        <v>0.50858211009174392</v>
      </c>
      <c r="X154" s="6">
        <f>Data!$AS$504*Data!AS157/Data!AS156</f>
        <v>0.35050375374013892</v>
      </c>
      <c r="Y154" s="6">
        <f>Data!$AT$504*Data!AT157/Data!AT156</f>
        <v>0.5539191857115433</v>
      </c>
      <c r="Z154" s="6">
        <f>Data!$AU$504*Data!AU157/Data!AU156</f>
        <v>0.62085139318885396</v>
      </c>
      <c r="AA154" s="6">
        <f>Data!$AV$504*Data!AV157/Data!AV156</f>
        <v>0.48359148518938916</v>
      </c>
      <c r="AB154" s="6">
        <f>Data!$AW$504*Data!AW157/Data!AW156</f>
        <v>0.74996897010770969</v>
      </c>
      <c r="AC154" s="6">
        <f>Data!$AX$504*Data!AX157/Data!AX156</f>
        <v>0.63963401528222552</v>
      </c>
      <c r="AE154" s="42">
        <f>$AJ$3*B154+$AJ$4*Simulace!C154+$AJ$5*Simulace!D154+$AJ$6*Simulace!E154+$AJ$7*Simulace!F154+$AJ$8*Simulace!G154+$AJ$9*Simulace!H154+$AJ$10*Simulace!I154+$AJ$11*Simulace!J154+$AJ$12*Simulace!K154+$AJ$13*Simulace!L154+$AJ$14*Simulace!M154+$AJ$15*Simulace!N154+$AJ$16*Simulace!O154+$AJ$17*Simulace!P154+$AJ$18*Simulace!Q154+$AJ$19*Simulace!R154+$AJ$20*Simulace!S154+$AJ$21*Simulace!T154+$AJ$22*Simulace!U154+$AJ$23*Simulace!V154+$AJ$24*Simulace!W154+$AJ$25*Simulace!X154+$AJ$26*Simulace!Y154+$AJ$27*Simulace!Z154+$AJ$28*Simulace!AA154+$AJ$29*Simulace!AB154+$AJ$30*Simulace!AC154</f>
        <v>48302977609.007523</v>
      </c>
      <c r="AF154" s="42">
        <f>AE154-$AN$12</f>
        <v>199779340.92577362</v>
      </c>
      <c r="AG154" s="42">
        <f t="shared" si="4"/>
        <v>631757746.77273643</v>
      </c>
      <c r="AM154" s="25" t="s">
        <v>178</v>
      </c>
      <c r="AN154" s="41">
        <f t="shared" si="5"/>
        <v>52621101522.438614</v>
      </c>
      <c r="AO154" s="42">
        <f>$AJ$3*Data!D646</f>
        <v>2534822640</v>
      </c>
      <c r="AP154" s="42">
        <f>$AJ$4*Data!F646</f>
        <v>6174787919.999999</v>
      </c>
      <c r="AQ154" s="42">
        <f>$AJ$5*Data!H646</f>
        <v>1514388539.9999998</v>
      </c>
      <c r="AR154" s="42">
        <f>$AJ$6*Data!J646</f>
        <v>3010048271.9999995</v>
      </c>
      <c r="AS154" s="42">
        <f>$AJ$7*Data!L646</f>
        <v>652631049</v>
      </c>
      <c r="AT154" s="42">
        <f>$AJ$8*Data!N646</f>
        <v>537470325</v>
      </c>
      <c r="AU154" s="42">
        <f>$AJ$9*Data!P646</f>
        <v>3539240819.9999995</v>
      </c>
      <c r="AV154" s="42">
        <f>$AJ$10*Data!R646</f>
        <v>5188949599.999999</v>
      </c>
      <c r="AW154" s="42">
        <f>$AJ$11*Data!T646</f>
        <v>1835501719.9999998</v>
      </c>
      <c r="AX154" s="42">
        <f>$AJ$12*Data!V646</f>
        <v>2528211200</v>
      </c>
      <c r="AY154" s="42">
        <f>$AJ$13*Data!X646</f>
        <v>1989182299.9999998</v>
      </c>
      <c r="AZ154" s="42">
        <f>$AJ$14*Data!Z646</f>
        <v>5122686000</v>
      </c>
      <c r="BA154" s="42">
        <f>$AJ$15*Data!AB646</f>
        <v>1213322922.7509999</v>
      </c>
      <c r="BB154" s="42">
        <f>$AJ$16*Data!AD646</f>
        <v>2235552981.4476194</v>
      </c>
      <c r="BC154" s="42">
        <f>$AJ$17*Data!AF646</f>
        <v>1201490066.04</v>
      </c>
      <c r="BD154" s="42">
        <f>$AJ$18*Data!AH646</f>
        <v>2539218905.9999995</v>
      </c>
      <c r="BE154" s="42">
        <f>$AJ$19*Data!AJ646</f>
        <v>1905048599.9999998</v>
      </c>
      <c r="BF154" s="42">
        <f>$AJ$20*Data!AL646</f>
        <v>3330439560</v>
      </c>
      <c r="BG154" s="42">
        <f>$AJ$21*Data!AN646</f>
        <v>3825555614.9999995</v>
      </c>
      <c r="BH154" s="42">
        <f>$AJ$22*Data!AP646</f>
        <v>1823706799.1999998</v>
      </c>
      <c r="BI154" s="42">
        <v>0</v>
      </c>
      <c r="BJ154" s="42">
        <v>0</v>
      </c>
      <c r="BK154" s="42">
        <v>0</v>
      </c>
      <c r="BL154" s="42">
        <v>0</v>
      </c>
      <c r="BM154" s="42">
        <v>0</v>
      </c>
      <c r="BN154" s="42">
        <v>0</v>
      </c>
      <c r="BO154" s="42">
        <f>$AJ$29*Data!AW646</f>
        <v>-76372338.000000075</v>
      </c>
      <c r="BP154" s="42">
        <f>$AJ$30*Data!AX646</f>
        <v>-4781976.0000000037</v>
      </c>
    </row>
    <row r="155" spans="1:68">
      <c r="A155" s="6">
        <v>154</v>
      </c>
      <c r="B155" s="6">
        <f>Data!$D$504*Data!D158/Data!D157</f>
        <v>593.00142726324157</v>
      </c>
      <c r="C155" s="6">
        <f>Data!$F$504*Data!F158/Data!F157</f>
        <v>829.71469065552822</v>
      </c>
      <c r="D155" s="6">
        <f>Data!$H$504*Data!H158/Data!H157</f>
        <v>763.7897782529227</v>
      </c>
      <c r="E155" s="6">
        <f>Data!$J$504*Data!J158/Data!J157</f>
        <v>674.05791268316773</v>
      </c>
      <c r="F155" s="6">
        <f>Data!$L$504*Data!L158/Data!L157</f>
        <v>463.79726055094608</v>
      </c>
      <c r="G155" s="6">
        <f>Data!$N$504*Data!N158/Data!N157</f>
        <v>290.27602712872016</v>
      </c>
      <c r="H155" s="6">
        <f>Data!$P$504*Data!P158/Data!P157</f>
        <v>563.64636584418918</v>
      </c>
      <c r="I155" s="6">
        <f>Data!$R$504*Data!R158/Data!R157</f>
        <v>725.41109376658403</v>
      </c>
      <c r="J155" s="6">
        <f>Data!$T$504*Data!T158/Data!T157</f>
        <v>1396.0141595176765</v>
      </c>
      <c r="K155" s="6">
        <f>Data!$V$504*Data!V158/Data!V157</f>
        <v>934.78415685378047</v>
      </c>
      <c r="L155" s="6">
        <f>Data!$X$504*Data!X158/Data!X157</f>
        <v>1571.6207231530525</v>
      </c>
      <c r="M155" s="6">
        <f>Data!$Z$504*Data!Z158/Data!Z157</f>
        <v>1091.0847507186015</v>
      </c>
      <c r="N155" s="6">
        <f>Data!$AB$504*Data!AB158/Data!AB157</f>
        <v>15322.226606341233</v>
      </c>
      <c r="O155" s="6">
        <f>Data!$AD$504*Data!AD158/Data!AD157</f>
        <v>22218.444324858556</v>
      </c>
      <c r="P155" s="6">
        <f>Data!$AF$504*Data!AF158/Data!AF157</f>
        <v>14602.523873217206</v>
      </c>
      <c r="Q155" s="6">
        <f>Data!$AH$504*Data!AH158/Data!AH157</f>
        <v>17297.69466676073</v>
      </c>
      <c r="R155" s="6">
        <f>Data!$AJ$504*Data!AJ158/Data!AJ157</f>
        <v>18737.281461254614</v>
      </c>
      <c r="S155" s="6">
        <f>Data!$AL$504*Data!AL158/Data!AL157</f>
        <v>26734.250150681542</v>
      </c>
      <c r="T155" s="6">
        <f>Data!$AN$504*Data!AN158/Data!AN157</f>
        <v>16657.417301653306</v>
      </c>
      <c r="U155" s="6">
        <f>Data!$AP$504*Data!AP158/Data!AP157</f>
        <v>2385.0580504036161</v>
      </c>
      <c r="V155" s="6">
        <f>Data!$AQ$504*Data!AQ158/Data!AQ157</f>
        <v>0.48133987311807497</v>
      </c>
      <c r="W155" s="6">
        <f>Data!$AR$504*Data!AR158/Data!AR157</f>
        <v>0.49302612655800598</v>
      </c>
      <c r="X155" s="6">
        <f>Data!$AS$504*Data!AS158/Data!AS157</f>
        <v>0.36893691593041333</v>
      </c>
      <c r="Y155" s="6">
        <f>Data!$AT$504*Data!AT158/Data!AT157</f>
        <v>0.53605580249396667</v>
      </c>
      <c r="Z155" s="6">
        <f>Data!$AU$504*Data!AU158/Data!AU157</f>
        <v>0.59906860086767777</v>
      </c>
      <c r="AA155" s="6">
        <f>Data!$AV$504*Data!AV158/Data!AV157</f>
        <v>0.51257603485838921</v>
      </c>
      <c r="AB155" s="6">
        <f>Data!$AW$504*Data!AW158/Data!AW157</f>
        <v>0.71815957910945649</v>
      </c>
      <c r="AC155" s="6">
        <f>Data!$AX$504*Data!AX158/Data!AX157</f>
        <v>0.68550104166666759</v>
      </c>
      <c r="AE155" s="42">
        <f>$AJ$3*B155+$AJ$4*Simulace!C155+$AJ$5*Simulace!D155+$AJ$6*Simulace!E155+$AJ$7*Simulace!F155+$AJ$8*Simulace!G155+$AJ$9*Simulace!H155+$AJ$10*Simulace!I155+$AJ$11*Simulace!J155+$AJ$12*Simulace!K155+$AJ$13*Simulace!L155+$AJ$14*Simulace!M155+$AJ$15*Simulace!N155+$AJ$16*Simulace!O155+$AJ$17*Simulace!P155+$AJ$18*Simulace!Q155+$AJ$19*Simulace!R155+$AJ$20*Simulace!S155+$AJ$21*Simulace!T155+$AJ$22*Simulace!U155+$AJ$23*Simulace!V155+$AJ$24*Simulace!W155+$AJ$25*Simulace!X155+$AJ$26*Simulace!Y155+$AJ$27*Simulace!Z155+$AJ$28*Simulace!AA155+$AJ$29*Simulace!AB155+$AJ$30*Simulace!AC155</f>
        <v>47621238168.308975</v>
      </c>
      <c r="AF155" s="42">
        <f>AE155-$AN$12</f>
        <v>-481960099.77277374</v>
      </c>
      <c r="AG155" s="42">
        <f t="shared" si="4"/>
        <v>-1524091656.6039658</v>
      </c>
      <c r="AM155" s="25" t="s">
        <v>179</v>
      </c>
      <c r="AN155" s="41">
        <f t="shared" si="5"/>
        <v>52979820659.128128</v>
      </c>
      <c r="AO155" s="42">
        <f>$AJ$3*Data!D647</f>
        <v>2512963140.0000005</v>
      </c>
      <c r="AP155" s="42">
        <f>$AJ$4*Data!F647</f>
        <v>6202602840.000001</v>
      </c>
      <c r="AQ155" s="42">
        <f>$AJ$5*Data!H647</f>
        <v>1511642880.0000002</v>
      </c>
      <c r="AR155" s="42">
        <f>$AJ$6*Data!J647</f>
        <v>3042968610.0000005</v>
      </c>
      <c r="AS155" s="42">
        <f>$AJ$7*Data!L647</f>
        <v>655957816.5</v>
      </c>
      <c r="AT155" s="42">
        <f>$AJ$8*Data!N647</f>
        <v>551119800.00000012</v>
      </c>
      <c r="AU155" s="42">
        <f>$AJ$9*Data!P647</f>
        <v>3502266120.0000005</v>
      </c>
      <c r="AV155" s="42">
        <f>$AJ$10*Data!R647</f>
        <v>5303730080</v>
      </c>
      <c r="AW155" s="42">
        <f>$AJ$11*Data!T647</f>
        <v>1852916156</v>
      </c>
      <c r="AX155" s="42">
        <f>$AJ$12*Data!V647</f>
        <v>2581529200.0000005</v>
      </c>
      <c r="AY155" s="42">
        <f>$AJ$13*Data!X647</f>
        <v>2017377150</v>
      </c>
      <c r="AZ155" s="42">
        <f>$AJ$14*Data!Z647</f>
        <v>5121009800.000001</v>
      </c>
      <c r="BA155" s="42">
        <f>$AJ$15*Data!AB647</f>
        <v>1269238235.3837199</v>
      </c>
      <c r="BB155" s="42">
        <f>$AJ$16*Data!AD647</f>
        <v>2249057013.0244002</v>
      </c>
      <c r="BC155" s="42">
        <f>$AJ$17*Data!AF647</f>
        <v>1219598746.1200001</v>
      </c>
      <c r="BD155" s="42">
        <f>$AJ$18*Data!AH647</f>
        <v>2541413805.0000005</v>
      </c>
      <c r="BE155" s="42">
        <f>$AJ$19*Data!AJ647</f>
        <v>1920867225.0000002</v>
      </c>
      <c r="BF155" s="42">
        <f>$AJ$20*Data!AL647</f>
        <v>3336779880.000001</v>
      </c>
      <c r="BG155" s="42">
        <f>$AJ$21*Data!AN647</f>
        <v>3840034567.5000005</v>
      </c>
      <c r="BH155" s="42">
        <f>$AJ$22*Data!AP647</f>
        <v>1826958153.5999999</v>
      </c>
      <c r="BI155" s="42">
        <v>0</v>
      </c>
      <c r="BJ155" s="42">
        <v>0</v>
      </c>
      <c r="BK155" s="42">
        <v>0</v>
      </c>
      <c r="BL155" s="42">
        <v>0</v>
      </c>
      <c r="BM155" s="42">
        <v>0</v>
      </c>
      <c r="BN155" s="42">
        <v>0</v>
      </c>
      <c r="BO155" s="42">
        <f>$AJ$29*Data!AW647</f>
        <v>-75423062.999999896</v>
      </c>
      <c r="BP155" s="42">
        <f>$AJ$30*Data!AX647</f>
        <v>-4787495.9999999916</v>
      </c>
    </row>
    <row r="156" spans="1:68">
      <c r="A156" s="6">
        <v>155</v>
      </c>
      <c r="B156" s="6">
        <f>Data!$D$504*Data!D159/Data!D158</f>
        <v>622.34564564150321</v>
      </c>
      <c r="C156" s="6">
        <f>Data!$F$504*Data!F159/Data!F158</f>
        <v>852.67697326358518</v>
      </c>
      <c r="D156" s="6">
        <f>Data!$H$504*Data!H159/Data!H158</f>
        <v>778.87677868253604</v>
      </c>
      <c r="E156" s="6">
        <f>Data!$J$504*Data!J159/Data!J158</f>
        <v>704.25774733317837</v>
      </c>
      <c r="F156" s="6">
        <f>Data!$L$504*Data!L159/Data!L158</f>
        <v>476.7164341201854</v>
      </c>
      <c r="G156" s="6">
        <f>Data!$N$504*Data!N159/Data!N158</f>
        <v>306.57929844896154</v>
      </c>
      <c r="H156" s="6">
        <f>Data!$P$504*Data!P159/Data!P158</f>
        <v>578.16482497217669</v>
      </c>
      <c r="I156" s="6">
        <f>Data!$R$504*Data!R159/Data!R158</f>
        <v>732.87920788405359</v>
      </c>
      <c r="J156" s="6">
        <f>Data!$T$504*Data!T159/Data!T158</f>
        <v>1410.5748000777344</v>
      </c>
      <c r="K156" s="6">
        <f>Data!$V$504*Data!V159/Data!V158</f>
        <v>931.96774437753447</v>
      </c>
      <c r="L156" s="6">
        <f>Data!$X$504*Data!X159/Data!X158</f>
        <v>1638.5330541036865</v>
      </c>
      <c r="M156" s="6">
        <f>Data!$Z$504*Data!Z159/Data!Z158</f>
        <v>1110.9230911556363</v>
      </c>
      <c r="N156" s="6">
        <f>Data!$AB$504*Data!AB159/Data!AB158</f>
        <v>15177.793786658904</v>
      </c>
      <c r="O156" s="6">
        <f>Data!$AD$504*Data!AD159/Data!AD158</f>
        <v>22097.415962479692</v>
      </c>
      <c r="P156" s="6">
        <f>Data!$AF$504*Data!AF159/Data!AF158</f>
        <v>14592.25218394444</v>
      </c>
      <c r="Q156" s="6">
        <f>Data!$AH$504*Data!AH159/Data!AH158</f>
        <v>17426.449873185837</v>
      </c>
      <c r="R156" s="6">
        <f>Data!$AJ$504*Data!AJ159/Data!AJ158</f>
        <v>18844.992996002078</v>
      </c>
      <c r="S156" s="6">
        <f>Data!$AL$504*Data!AL159/Data!AL158</f>
        <v>27004.414487352864</v>
      </c>
      <c r="T156" s="6">
        <f>Data!$AN$504*Data!AN159/Data!AN158</f>
        <v>16393.527004022118</v>
      </c>
      <c r="U156" s="6">
        <f>Data!$AP$504*Data!AP159/Data!AP158</f>
        <v>2329.1619485175925</v>
      </c>
      <c r="V156" s="6">
        <f>Data!$AQ$504*Data!AQ159/Data!AQ158</f>
        <v>0.50571225780134543</v>
      </c>
      <c r="W156" s="6">
        <f>Data!$AR$504*Data!AR159/Data!AR158</f>
        <v>0.51831550387596959</v>
      </c>
      <c r="X156" s="6">
        <f>Data!$AS$504*Data!AS159/Data!AS158</f>
        <v>0.35194696627260019</v>
      </c>
      <c r="Y156" s="6">
        <f>Data!$AT$504*Data!AT159/Data!AT158</f>
        <v>0.56494884100555109</v>
      </c>
      <c r="Z156" s="6">
        <f>Data!$AU$504*Data!AU159/Data!AU158</f>
        <v>0.63400029533372626</v>
      </c>
      <c r="AA156" s="6">
        <f>Data!$AV$504*Data!AV159/Data!AV158</f>
        <v>0.48586087170405279</v>
      </c>
      <c r="AB156" s="6">
        <f>Data!$AW$504*Data!AW159/Data!AW158</f>
        <v>0.76808320545609543</v>
      </c>
      <c r="AC156" s="6">
        <f>Data!$AX$504*Data!AX159/Data!AX158</f>
        <v>0.64322533473046672</v>
      </c>
      <c r="AE156" s="42">
        <f>$AJ$3*B156+$AJ$4*Simulace!C156+$AJ$5*Simulace!D156+$AJ$6*Simulace!E156+$AJ$7*Simulace!F156+$AJ$8*Simulace!G156+$AJ$9*Simulace!H156+$AJ$10*Simulace!I156+$AJ$11*Simulace!J156+$AJ$12*Simulace!K156+$AJ$13*Simulace!L156+$AJ$14*Simulace!M156+$AJ$15*Simulace!N156+$AJ$16*Simulace!O156+$AJ$17*Simulace!P156+$AJ$18*Simulace!Q156+$AJ$19*Simulace!R156+$AJ$20*Simulace!S156+$AJ$21*Simulace!T156+$AJ$22*Simulace!U156+$AJ$23*Simulace!V156+$AJ$24*Simulace!W156+$AJ$25*Simulace!X156+$AJ$26*Simulace!Y156+$AJ$27*Simulace!Z156+$AJ$28*Simulace!AA156+$AJ$29*Simulace!AB156+$AJ$30*Simulace!AC156</f>
        <v>48366570158.692398</v>
      </c>
      <c r="AF156" s="42">
        <f>AE156-$AN$12</f>
        <v>263371890.61064911</v>
      </c>
      <c r="AG156" s="42">
        <f t="shared" si="4"/>
        <v>832855045.99436581</v>
      </c>
      <c r="AM156" s="25" t="s">
        <v>180</v>
      </c>
      <c r="AN156" s="41">
        <f t="shared" si="5"/>
        <v>52458282795.603676</v>
      </c>
      <c r="AO156" s="42">
        <f>$AJ$3*Data!D648</f>
        <v>2540004320</v>
      </c>
      <c r="AP156" s="42">
        <f>$AJ$4*Data!F648</f>
        <v>6224522920</v>
      </c>
      <c r="AQ156" s="42">
        <f>$AJ$5*Data!H648</f>
        <v>1557345999.9999998</v>
      </c>
      <c r="AR156" s="42">
        <f>$AJ$6*Data!J648</f>
        <v>3064928943.9999995</v>
      </c>
      <c r="AS156" s="42">
        <f>$AJ$7*Data!L648</f>
        <v>666814147.99999988</v>
      </c>
      <c r="AT156" s="42">
        <f>$AJ$8*Data!N648</f>
        <v>563525199.99999988</v>
      </c>
      <c r="AU156" s="42">
        <f>$AJ$9*Data!P648</f>
        <v>3490356633.75</v>
      </c>
      <c r="AV156" s="42">
        <f>$AJ$10*Data!R648</f>
        <v>4704590660</v>
      </c>
      <c r="AW156" s="42">
        <f>$AJ$11*Data!T648</f>
        <v>1841823256</v>
      </c>
      <c r="AX156" s="42">
        <f>$AJ$12*Data!V648</f>
        <v>2508468550</v>
      </c>
      <c r="AY156" s="42">
        <f>$AJ$13*Data!X648</f>
        <v>2023936031.25</v>
      </c>
      <c r="AZ156" s="42">
        <f>$AJ$14*Data!Z648</f>
        <v>5098596300</v>
      </c>
      <c r="BA156" s="42">
        <f>$AJ$15*Data!AB648</f>
        <v>1270464372.7405002</v>
      </c>
      <c r="BB156" s="42">
        <f>$AJ$16*Data!AD648</f>
        <v>2274084159.60817</v>
      </c>
      <c r="BC156" s="42">
        <f>$AJ$17*Data!AF648</f>
        <v>1221249827.4549999</v>
      </c>
      <c r="BD156" s="42">
        <f>$AJ$18*Data!AH648</f>
        <v>2553075224</v>
      </c>
      <c r="BE156" s="42">
        <f>$AJ$19*Data!AJ648</f>
        <v>1932729399.9999998</v>
      </c>
      <c r="BF156" s="42">
        <f>$AJ$20*Data!AL648</f>
        <v>3366027839.9999995</v>
      </c>
      <c r="BG156" s="42">
        <f>$AJ$21*Data!AN648</f>
        <v>3797718749.999999</v>
      </c>
      <c r="BH156" s="42">
        <f>$AJ$22*Data!AP648</f>
        <v>1833473602.8000002</v>
      </c>
      <c r="BI156" s="42">
        <v>0</v>
      </c>
      <c r="BJ156" s="42">
        <v>0</v>
      </c>
      <c r="BK156" s="42">
        <v>0</v>
      </c>
      <c r="BL156" s="42">
        <v>0</v>
      </c>
      <c r="BM156" s="42">
        <v>0</v>
      </c>
      <c r="BN156" s="42">
        <v>0</v>
      </c>
      <c r="BO156" s="42">
        <f>$AJ$29*Data!AW648</f>
        <v>-70761068.000000119</v>
      </c>
      <c r="BP156" s="42">
        <f>$AJ$30*Data!AX648</f>
        <v>-4692275.9999999972</v>
      </c>
    </row>
    <row r="157" spans="1:68">
      <c r="A157" s="6">
        <v>156</v>
      </c>
      <c r="B157" s="6">
        <f>Data!$D$504*Data!D160/Data!D159</f>
        <v>619.48783931990806</v>
      </c>
      <c r="C157" s="6">
        <f>Data!$F$504*Data!F160/Data!F159</f>
        <v>846.85557886879917</v>
      </c>
      <c r="D157" s="6">
        <f>Data!$H$504*Data!H160/Data!H159</f>
        <v>774.86763662439125</v>
      </c>
      <c r="E157" s="6">
        <f>Data!$J$504*Data!J160/Data!J159</f>
        <v>694.07383555873525</v>
      </c>
      <c r="F157" s="6">
        <f>Data!$L$504*Data!L160/Data!L159</f>
        <v>476.61244984769667</v>
      </c>
      <c r="G157" s="6">
        <f>Data!$N$504*Data!N160/Data!N159</f>
        <v>303.31746167360274</v>
      </c>
      <c r="H157" s="6">
        <f>Data!$P$504*Data!P160/Data!P159</f>
        <v>582.92553274077363</v>
      </c>
      <c r="I157" s="6">
        <f>Data!$R$504*Data!R160/Data!R159</f>
        <v>769.78907029311779</v>
      </c>
      <c r="J157" s="6">
        <f>Data!$T$504*Data!T160/Data!T159</f>
        <v>1437.8159903798191</v>
      </c>
      <c r="K157" s="6">
        <f>Data!$V$504*Data!V160/Data!V159</f>
        <v>942.35601108888397</v>
      </c>
      <c r="L157" s="6">
        <f>Data!$X$504*Data!X160/Data!X159</f>
        <v>1617.2391912689882</v>
      </c>
      <c r="M157" s="6">
        <f>Data!$Z$504*Data!Z160/Data!Z159</f>
        <v>1083.02761197574</v>
      </c>
      <c r="N157" s="6">
        <f>Data!$AB$504*Data!AB160/Data!AB159</f>
        <v>15226.51302571937</v>
      </c>
      <c r="O157" s="6">
        <f>Data!$AD$504*Data!AD160/Data!AD159</f>
        <v>22128.260394329827</v>
      </c>
      <c r="P157" s="6">
        <f>Data!$AF$504*Data!AF160/Data!AF159</f>
        <v>14669.534401962028</v>
      </c>
      <c r="Q157" s="6">
        <f>Data!$AH$504*Data!AH160/Data!AH159</f>
        <v>17176.12654106228</v>
      </c>
      <c r="R157" s="6">
        <f>Data!$AJ$504*Data!AJ160/Data!AJ159</f>
        <v>18709.430372788986</v>
      </c>
      <c r="S157" s="6">
        <f>Data!$AL$504*Data!AL160/Data!AL159</f>
        <v>27217.773804180142</v>
      </c>
      <c r="T157" s="6">
        <f>Data!$AN$504*Data!AN160/Data!AN159</f>
        <v>16583.026447003711</v>
      </c>
      <c r="U157" s="6">
        <f>Data!$AP$504*Data!AP160/Data!AP159</f>
        <v>2381.3517236609568</v>
      </c>
      <c r="V157" s="6">
        <f>Data!$AQ$504*Data!AQ160/Data!AQ159</f>
        <v>0.57828208237507917</v>
      </c>
      <c r="W157" s="6">
        <f>Data!$AR$504*Data!AR160/Data!AR159</f>
        <v>0.59374774774775041</v>
      </c>
      <c r="X157" s="6">
        <f>Data!$AS$504*Data!AS160/Data!AS159</f>
        <v>0.36756312722845463</v>
      </c>
      <c r="Y157" s="6">
        <f>Data!$AT$504*Data!AT160/Data!AT159</f>
        <v>0.65172928818862763</v>
      </c>
      <c r="Z157" s="6">
        <f>Data!$AU$504*Data!AU160/Data!AU159</f>
        <v>0.74016109422492549</v>
      </c>
      <c r="AA157" s="6">
        <f>Data!$AV$504*Data!AV160/Data!AV159</f>
        <v>0.51026384486662102</v>
      </c>
      <c r="AB157" s="6">
        <f>Data!$AW$504*Data!AW160/Data!AW159</f>
        <v>0.92445801706384656</v>
      </c>
      <c r="AC157" s="6">
        <f>Data!$AX$504*Data!AX160/Data!AX159</f>
        <v>0.68146323392357766</v>
      </c>
      <c r="AE157" s="42">
        <f>$AJ$3*B157+$AJ$4*Simulace!C157+$AJ$5*Simulace!D157+$AJ$6*Simulace!E157+$AJ$7*Simulace!F157+$AJ$8*Simulace!G157+$AJ$9*Simulace!H157+$AJ$10*Simulace!I157+$AJ$11*Simulace!J157+$AJ$12*Simulace!K157+$AJ$13*Simulace!L157+$AJ$14*Simulace!M157+$AJ$15*Simulace!N157+$AJ$16*Simulace!O157+$AJ$17*Simulace!P157+$AJ$18*Simulace!Q157+$AJ$19*Simulace!R157+$AJ$20*Simulace!S157+$AJ$21*Simulace!T157+$AJ$22*Simulace!U157+$AJ$23*Simulace!V157+$AJ$24*Simulace!W157+$AJ$25*Simulace!X157+$AJ$26*Simulace!Y157+$AJ$27*Simulace!Z157+$AJ$28*Simulace!AA157+$AJ$29*Simulace!AB157+$AJ$30*Simulace!AC157</f>
        <v>48357901555.734543</v>
      </c>
      <c r="AF157" s="42">
        <f>AE157-$AN$12</f>
        <v>254703287.65279388</v>
      </c>
      <c r="AG157" s="42">
        <f t="shared" si="4"/>
        <v>805442516.51587081</v>
      </c>
      <c r="AM157" s="25" t="s">
        <v>181</v>
      </c>
      <c r="AN157" s="41">
        <f t="shared" si="5"/>
        <v>53431908435.682709</v>
      </c>
      <c r="AO157" s="42">
        <f>$AJ$3*Data!D649</f>
        <v>2547535200.0000005</v>
      </c>
      <c r="AP157" s="42">
        <f>$AJ$4*Data!F649</f>
        <v>6284308800</v>
      </c>
      <c r="AQ157" s="42">
        <f>$AJ$5*Data!H649</f>
        <v>1580185950</v>
      </c>
      <c r="AR157" s="42">
        <f>$AJ$6*Data!J649</f>
        <v>3077227230.0000005</v>
      </c>
      <c r="AS157" s="42">
        <f>$AJ$7*Data!L649</f>
        <v>693339832.5</v>
      </c>
      <c r="AT157" s="42">
        <f>$AJ$8*Data!N649</f>
        <v>558366375</v>
      </c>
      <c r="AU157" s="42">
        <f>$AJ$9*Data!P649</f>
        <v>3613121696.2500005</v>
      </c>
      <c r="AV157" s="42">
        <f>$AJ$10*Data!R649</f>
        <v>4821841900</v>
      </c>
      <c r="AW157" s="42">
        <f>$AJ$11*Data!T649</f>
        <v>1892483463</v>
      </c>
      <c r="AX157" s="42">
        <f>$AJ$12*Data!V649</f>
        <v>2564319949.9999995</v>
      </c>
      <c r="AY157" s="42">
        <f>$AJ$13*Data!X649</f>
        <v>2081432681.25</v>
      </c>
      <c r="AZ157" s="42">
        <f>$AJ$14*Data!Z649</f>
        <v>5391974850</v>
      </c>
      <c r="BA157" s="42">
        <f>$AJ$15*Data!AB649</f>
        <v>1273529791.4900451</v>
      </c>
      <c r="BB157" s="42">
        <f>$AJ$16*Data!AD649</f>
        <v>2290222730.9476652</v>
      </c>
      <c r="BC157" s="42">
        <f>$AJ$17*Data!AF649</f>
        <v>1223546984.095</v>
      </c>
      <c r="BD157" s="42">
        <f>$AJ$18*Data!AH649</f>
        <v>2588451704.9999995</v>
      </c>
      <c r="BE157" s="42">
        <f>$AJ$19*Data!AJ649</f>
        <v>1955102100</v>
      </c>
      <c r="BF157" s="42">
        <f>$AJ$20*Data!AL649</f>
        <v>3411409050.0000005</v>
      </c>
      <c r="BG157" s="42">
        <f>$AJ$21*Data!AN649</f>
        <v>3810782193.75</v>
      </c>
      <c r="BH157" s="42">
        <f>$AJ$22*Data!AP649</f>
        <v>1839039251.3999999</v>
      </c>
      <c r="BI157" s="42">
        <v>0</v>
      </c>
      <c r="BJ157" s="42">
        <v>0</v>
      </c>
      <c r="BK157" s="42">
        <v>0</v>
      </c>
      <c r="BL157" s="42">
        <v>0</v>
      </c>
      <c r="BM157" s="42">
        <v>0</v>
      </c>
      <c r="BN157" s="42">
        <v>0</v>
      </c>
      <c r="BO157" s="42">
        <f>$AJ$29*Data!AW649</f>
        <v>-61753502.99999997</v>
      </c>
      <c r="BP157" s="42">
        <f>$AJ$30*Data!AX649</f>
        <v>-4559795.9999999925</v>
      </c>
    </row>
    <row r="158" spans="1:68">
      <c r="A158" s="6">
        <v>157</v>
      </c>
      <c r="B158" s="6">
        <f>Data!$D$504*Data!D161/Data!D160</f>
        <v>604.20688776429392</v>
      </c>
      <c r="C158" s="6">
        <f>Data!$F$504*Data!F161/Data!F160</f>
        <v>859.74206385682328</v>
      </c>
      <c r="D158" s="6">
        <f>Data!$H$504*Data!H161/Data!H160</f>
        <v>774.78145492405611</v>
      </c>
      <c r="E158" s="6">
        <f>Data!$J$504*Data!J161/Data!J160</f>
        <v>691.05881329342844</v>
      </c>
      <c r="F158" s="6">
        <f>Data!$L$504*Data!L161/Data!L160</f>
        <v>457.21369724199712</v>
      </c>
      <c r="G158" s="6">
        <f>Data!$N$504*Data!N161/Data!N160</f>
        <v>305.99851697427829</v>
      </c>
      <c r="H158" s="6">
        <f>Data!$P$504*Data!P161/Data!P160</f>
        <v>583.74998868804255</v>
      </c>
      <c r="I158" s="6">
        <f>Data!$R$504*Data!R161/Data!R160</f>
        <v>751.56341362637681</v>
      </c>
      <c r="J158" s="6">
        <f>Data!$T$504*Data!T161/Data!T160</f>
        <v>1423.9881117882214</v>
      </c>
      <c r="K158" s="6">
        <f>Data!$V$504*Data!V161/Data!V160</f>
        <v>969.83572618796813</v>
      </c>
      <c r="L158" s="6">
        <f>Data!$X$504*Data!X161/Data!X160</f>
        <v>1603.3082628857637</v>
      </c>
      <c r="M158" s="6">
        <f>Data!$Z$504*Data!Z161/Data!Z160</f>
        <v>1159.6064748030665</v>
      </c>
      <c r="N158" s="6">
        <f>Data!$AB$504*Data!AB161/Data!AB160</f>
        <v>15155.51017411774</v>
      </c>
      <c r="O158" s="6">
        <f>Data!$AD$504*Data!AD161/Data!AD160</f>
        <v>22095.634738445136</v>
      </c>
      <c r="P158" s="6">
        <f>Data!$AF$504*Data!AF161/Data!AF160</f>
        <v>14719.42000084706</v>
      </c>
      <c r="Q158" s="6">
        <f>Data!$AH$504*Data!AH161/Data!AH160</f>
        <v>17270.351567668033</v>
      </c>
      <c r="R158" s="6">
        <f>Data!$AJ$504*Data!AJ161/Data!AJ160</f>
        <v>19012.368432587198</v>
      </c>
      <c r="S158" s="6">
        <f>Data!$AL$504*Data!AL161/Data!AL160</f>
        <v>26808.080083964971</v>
      </c>
      <c r="T158" s="6">
        <f>Data!$AN$504*Data!AN161/Data!AN160</f>
        <v>16529.597995257314</v>
      </c>
      <c r="U158" s="6">
        <f>Data!$AP$504*Data!AP161/Data!AP160</f>
        <v>2318.3012390761733</v>
      </c>
      <c r="V158" s="6">
        <f>Data!$AQ$504*Data!AQ161/Data!AQ160</f>
        <v>0.51208456564520732</v>
      </c>
      <c r="W158" s="6">
        <f>Data!$AR$504*Data!AR161/Data!AR160</f>
        <v>0.52494449715370239</v>
      </c>
      <c r="X158" s="6">
        <f>Data!$AS$504*Data!AS161/Data!AS160</f>
        <v>0.37629880873042426</v>
      </c>
      <c r="Y158" s="6">
        <f>Data!$AT$504*Data!AT161/Data!AT160</f>
        <v>0.5725992042968</v>
      </c>
      <c r="Z158" s="6">
        <f>Data!$AU$504*Data!AU161/Data!AU160</f>
        <v>0.64340836012861846</v>
      </c>
      <c r="AA158" s="6">
        <f>Data!$AV$504*Data!AV161/Data!AV160</f>
        <v>0.52370619842460808</v>
      </c>
      <c r="AB158" s="6">
        <f>Data!$AW$504*Data!AW161/Data!AW160</f>
        <v>0.78211939769708017</v>
      </c>
      <c r="AC158" s="6">
        <f>Data!$AX$504*Data!AX161/Data!AX160</f>
        <v>0.70201896798327801</v>
      </c>
      <c r="AE158" s="42">
        <f>$AJ$3*B158+$AJ$4*Simulace!C158+$AJ$5*Simulace!D158+$AJ$6*Simulace!E158+$AJ$7*Simulace!F158+$AJ$8*Simulace!G158+$AJ$9*Simulace!H158+$AJ$10*Simulace!I158+$AJ$11*Simulace!J158+$AJ$12*Simulace!K158+$AJ$13*Simulace!L158+$AJ$14*Simulace!M158+$AJ$15*Simulace!N158+$AJ$16*Simulace!O158+$AJ$17*Simulace!P158+$AJ$18*Simulace!Q158+$AJ$19*Simulace!R158+$AJ$20*Simulace!S158+$AJ$21*Simulace!T158+$AJ$22*Simulace!U158+$AJ$23*Simulace!V158+$AJ$24*Simulace!W158+$AJ$25*Simulace!X158+$AJ$26*Simulace!Y158+$AJ$27*Simulace!Z158+$AJ$28*Simulace!AA158+$AJ$29*Simulace!AB158+$AJ$30*Simulace!AC158</f>
        <v>48663105980.184456</v>
      </c>
      <c r="AF158" s="42">
        <f>AE158-$AN$12</f>
        <v>559907712.10270691</v>
      </c>
      <c r="AG158" s="42">
        <f t="shared" si="4"/>
        <v>1770583649.7383788</v>
      </c>
      <c r="AM158" s="25" t="s">
        <v>182</v>
      </c>
      <c r="AN158" s="41">
        <f t="shared" si="5"/>
        <v>53863819582.52346</v>
      </c>
      <c r="AO158" s="42">
        <f>$AJ$3*Data!D650</f>
        <v>2553083519.9999995</v>
      </c>
      <c r="AP158" s="42">
        <f>$AJ$4*Data!F650</f>
        <v>6318918060</v>
      </c>
      <c r="AQ158" s="42">
        <f>$AJ$5*Data!H650</f>
        <v>1571687520</v>
      </c>
      <c r="AR158" s="42">
        <f>$AJ$6*Data!J650</f>
        <v>3073078008</v>
      </c>
      <c r="AS158" s="42">
        <f>$AJ$7*Data!L650</f>
        <v>713565762</v>
      </c>
      <c r="AT158" s="42">
        <f>$AJ$8*Data!N650</f>
        <v>595652850</v>
      </c>
      <c r="AU158" s="42">
        <f>$AJ$9*Data!P650</f>
        <v>3690138060.000001</v>
      </c>
      <c r="AV158" s="42">
        <f>$AJ$10*Data!R650</f>
        <v>4776947280</v>
      </c>
      <c r="AW158" s="42">
        <f>$AJ$11*Data!T650</f>
        <v>1892004660.0000002</v>
      </c>
      <c r="AX158" s="42">
        <f>$AJ$12*Data!V650</f>
        <v>2698479000.0000005</v>
      </c>
      <c r="AY158" s="42">
        <f>$AJ$13*Data!X650</f>
        <v>2087164800.0000002</v>
      </c>
      <c r="AZ158" s="42">
        <f>$AJ$14*Data!Z650</f>
        <v>5569609500</v>
      </c>
      <c r="BA158" s="42">
        <f>$AJ$15*Data!AB650</f>
        <v>1277025852.1091404</v>
      </c>
      <c r="BB158" s="42">
        <f>$AJ$16*Data!AD650</f>
        <v>2283058784.0743203</v>
      </c>
      <c r="BC158" s="42">
        <f>$AJ$17*Data!AF650</f>
        <v>1224097344.5400002</v>
      </c>
      <c r="BD158" s="42">
        <f>$AJ$18*Data!AH650</f>
        <v>2577945552</v>
      </c>
      <c r="BE158" s="42">
        <f>$AJ$19*Data!AJ650</f>
        <v>1964064179.9999998</v>
      </c>
      <c r="BF158" s="42">
        <f>$AJ$20*Data!AL650</f>
        <v>3403263240</v>
      </c>
      <c r="BG158" s="42">
        <f>$AJ$21*Data!AN650</f>
        <v>3817221525</v>
      </c>
      <c r="BH158" s="42">
        <f>$AJ$22*Data!AP650</f>
        <v>1844930908.8000002</v>
      </c>
      <c r="BI158" s="42">
        <v>0</v>
      </c>
      <c r="BJ158" s="42">
        <v>0</v>
      </c>
      <c r="BK158" s="42">
        <v>0</v>
      </c>
      <c r="BL158" s="42">
        <v>0</v>
      </c>
      <c r="BM158" s="42">
        <v>0</v>
      </c>
      <c r="BN158" s="42">
        <v>0</v>
      </c>
      <c r="BO158" s="42">
        <f>$AJ$29*Data!AW650</f>
        <v>-63588768.000000045</v>
      </c>
      <c r="BP158" s="42">
        <f>$AJ$30*Data!AX650</f>
        <v>-4528055.9999999879</v>
      </c>
    </row>
    <row r="159" spans="1:68">
      <c r="A159" s="6">
        <v>158</v>
      </c>
      <c r="B159" s="6">
        <f>Data!$D$504*Data!D162/Data!D161</f>
        <v>592.02772406206964</v>
      </c>
      <c r="C159" s="6">
        <f>Data!$F$504*Data!F162/Data!F161</f>
        <v>843.57779170300626</v>
      </c>
      <c r="D159" s="6">
        <f>Data!$H$504*Data!H162/Data!H161</f>
        <v>749.97118689823606</v>
      </c>
      <c r="E159" s="6">
        <f>Data!$J$504*Data!J162/Data!J161</f>
        <v>687.86429278888295</v>
      </c>
      <c r="F159" s="6">
        <f>Data!$L$504*Data!L162/Data!L161</f>
        <v>449.42448555221358</v>
      </c>
      <c r="G159" s="6">
        <f>Data!$N$504*Data!N162/Data!N161</f>
        <v>289.2668501135787</v>
      </c>
      <c r="H159" s="6">
        <f>Data!$P$504*Data!P162/Data!P161</f>
        <v>567.45441427693424</v>
      </c>
      <c r="I159" s="6">
        <f>Data!$R$504*Data!R162/Data!R161</f>
        <v>708.58276458246337</v>
      </c>
      <c r="J159" s="6">
        <f>Data!$T$504*Data!T162/Data!T161</f>
        <v>1373.3278366782754</v>
      </c>
      <c r="K159" s="6">
        <f>Data!$V$504*Data!V162/Data!V161</f>
        <v>919.70796489502982</v>
      </c>
      <c r="L159" s="6">
        <f>Data!$X$504*Data!X162/Data!X161</f>
        <v>1586.9127826731651</v>
      </c>
      <c r="M159" s="6">
        <f>Data!$Z$504*Data!Z162/Data!Z161</f>
        <v>1063.6433345634814</v>
      </c>
      <c r="N159" s="6">
        <f>Data!$AB$504*Data!AB162/Data!AB161</f>
        <v>15194.617506752051</v>
      </c>
      <c r="O159" s="6">
        <f>Data!$AD$504*Data!AD162/Data!AD161</f>
        <v>22090.657811135858</v>
      </c>
      <c r="P159" s="6">
        <f>Data!$AF$504*Data!AF162/Data!AF161</f>
        <v>14561.675605537088</v>
      </c>
      <c r="Q159" s="6">
        <f>Data!$AH$504*Data!AH162/Data!AH161</f>
        <v>17633.736761451833</v>
      </c>
      <c r="R159" s="6">
        <f>Data!$AJ$504*Data!AJ162/Data!AJ161</f>
        <v>18788.891499622405</v>
      </c>
      <c r="S159" s="6">
        <f>Data!$AL$504*Data!AL162/Data!AL161</f>
        <v>26984.794104778819</v>
      </c>
      <c r="T159" s="6">
        <f>Data!$AN$504*Data!AN162/Data!AN161</f>
        <v>16252.570527278147</v>
      </c>
      <c r="U159" s="6">
        <f>Data!$AP$504*Data!AP162/Data!AP161</f>
        <v>2377.0905528464882</v>
      </c>
      <c r="V159" s="6">
        <f>Data!$AQ$504*Data!AQ162/Data!AQ161</f>
        <v>0.57839886158808418</v>
      </c>
      <c r="W159" s="6">
        <f>Data!$AR$504*Data!AR162/Data!AR161</f>
        <v>0.59378914505283498</v>
      </c>
      <c r="X159" s="6">
        <f>Data!$AS$504*Data!AS162/Data!AS161</f>
        <v>0.33151577675578697</v>
      </c>
      <c r="Y159" s="6">
        <f>Data!$AT$504*Data!AT162/Data!AT161</f>
        <v>0.65141418782749061</v>
      </c>
      <c r="Z159" s="6">
        <f>Data!$AU$504*Data!AU162/Data!AU161</f>
        <v>0.73902717391304307</v>
      </c>
      <c r="AA159" s="6">
        <f>Data!$AV$504*Data!AV162/Data!AV161</f>
        <v>0.45436747323526772</v>
      </c>
      <c r="AB159" s="6">
        <f>Data!$AW$504*Data!AW162/Data!AW161</f>
        <v>0.92000946867361511</v>
      </c>
      <c r="AC159" s="6">
        <f>Data!$AX$504*Data!AX162/Data!AX161</f>
        <v>0.59491127698204316</v>
      </c>
      <c r="AE159" s="42">
        <f>$AJ$3*B159+$AJ$4*Simulace!C159+$AJ$5*Simulace!D159+$AJ$6*Simulace!E159+$AJ$7*Simulace!F159+$AJ$8*Simulace!G159+$AJ$9*Simulace!H159+$AJ$10*Simulace!I159+$AJ$11*Simulace!J159+$AJ$12*Simulace!K159+$AJ$13*Simulace!L159+$AJ$14*Simulace!M159+$AJ$15*Simulace!N159+$AJ$16*Simulace!O159+$AJ$17*Simulace!P159+$AJ$18*Simulace!Q159+$AJ$19*Simulace!R159+$AJ$20*Simulace!S159+$AJ$21*Simulace!T159+$AJ$22*Simulace!U159+$AJ$23*Simulace!V159+$AJ$24*Simulace!W159+$AJ$25*Simulace!X159+$AJ$26*Simulace!Y159+$AJ$27*Simulace!Z159+$AJ$28*Simulace!AA159+$AJ$29*Simulace!AB159+$AJ$30*Simulace!AC159</f>
        <v>47441168531.467476</v>
      </c>
      <c r="AF159" s="42">
        <f>AE159-$AN$12</f>
        <v>-662029736.61427307</v>
      </c>
      <c r="AG159" s="42">
        <f t="shared" si="4"/>
        <v>-2093521846.462472</v>
      </c>
      <c r="AM159" s="25" t="s">
        <v>183</v>
      </c>
      <c r="AN159" s="41">
        <f t="shared" si="5"/>
        <v>53383552503.528755</v>
      </c>
      <c r="AO159" s="42">
        <f>$AJ$3*Data!D651</f>
        <v>2514238440</v>
      </c>
      <c r="AP159" s="42">
        <f>$AJ$4*Data!F651</f>
        <v>6252976240.000001</v>
      </c>
      <c r="AQ159" s="42">
        <f>$AJ$5*Data!H651</f>
        <v>1538151860</v>
      </c>
      <c r="AR159" s="42">
        <f>$AJ$6*Data!J651</f>
        <v>3019595348.0000005</v>
      </c>
      <c r="AS159" s="42">
        <f>$AJ$7*Data!L651</f>
        <v>710611104.00000012</v>
      </c>
      <c r="AT159" s="42">
        <f>$AJ$8*Data!N651</f>
        <v>600420500.00000012</v>
      </c>
      <c r="AU159" s="42">
        <f>$AJ$9*Data!P651</f>
        <v>3727252867.5</v>
      </c>
      <c r="AV159" s="42">
        <f>$AJ$10*Data!R651</f>
        <v>4637133180.000001</v>
      </c>
      <c r="AW159" s="42">
        <f>$AJ$11*Data!T651</f>
        <v>1857356241</v>
      </c>
      <c r="AX159" s="42">
        <f>$AJ$12*Data!V651</f>
        <v>2683029525.0000005</v>
      </c>
      <c r="AY159" s="42">
        <f>$AJ$13*Data!X651</f>
        <v>2117307449.9999998</v>
      </c>
      <c r="AZ159" s="42">
        <f>$AJ$14*Data!Z651</f>
        <v>5486099400.000001</v>
      </c>
      <c r="BA159" s="42">
        <f>$AJ$15*Data!AB651</f>
        <v>1273913053.7896051</v>
      </c>
      <c r="BB159" s="42">
        <f>$AJ$16*Data!AD651</f>
        <v>2271556855.5241504</v>
      </c>
      <c r="BC159" s="42">
        <f>$AJ$17*Data!AF651</f>
        <v>1222302690.9150002</v>
      </c>
      <c r="BD159" s="42">
        <f>$AJ$18*Data!AH651</f>
        <v>2560659010.0000005</v>
      </c>
      <c r="BE159" s="42">
        <f>$AJ$19*Data!AJ651</f>
        <v>1926364040</v>
      </c>
      <c r="BF159" s="42">
        <f>$AJ$20*Data!AL651</f>
        <v>3372391680.0000005</v>
      </c>
      <c r="BG159" s="42">
        <f>$AJ$21*Data!AN651</f>
        <v>3845558880</v>
      </c>
      <c r="BH159" s="42">
        <f>$AJ$22*Data!AP651</f>
        <v>1845444151.8000002</v>
      </c>
      <c r="BI159" s="42">
        <v>0</v>
      </c>
      <c r="BJ159" s="42">
        <v>0</v>
      </c>
      <c r="BK159" s="42">
        <v>0</v>
      </c>
      <c r="BL159" s="42">
        <v>0</v>
      </c>
      <c r="BM159" s="42">
        <v>0</v>
      </c>
      <c r="BN159" s="42">
        <v>0</v>
      </c>
      <c r="BO159" s="42">
        <f>$AJ$29*Data!AW651</f>
        <v>-74178457.99999994</v>
      </c>
      <c r="BP159" s="42">
        <f>$AJ$30*Data!AX651</f>
        <v>-4631555.9999999916</v>
      </c>
    </row>
    <row r="160" spans="1:68">
      <c r="A160" s="6">
        <v>159</v>
      </c>
      <c r="B160" s="6">
        <f>Data!$D$504*Data!D163/Data!D162</f>
        <v>600.36058254150976</v>
      </c>
      <c r="C160" s="6">
        <f>Data!$F$504*Data!F163/Data!F162</f>
        <v>821.9310016162832</v>
      </c>
      <c r="D160" s="6">
        <f>Data!$H$504*Data!H163/Data!H162</f>
        <v>776.63162319043283</v>
      </c>
      <c r="E160" s="6">
        <f>Data!$J$504*Data!J163/Data!J162</f>
        <v>679.62859449521488</v>
      </c>
      <c r="F160" s="6">
        <f>Data!$L$504*Data!L163/Data!L162</f>
        <v>483.39457939398244</v>
      </c>
      <c r="G160" s="6">
        <f>Data!$N$504*Data!N163/Data!N162</f>
        <v>292.00336771472143</v>
      </c>
      <c r="H160" s="6">
        <f>Data!$P$504*Data!P163/Data!P162</f>
        <v>578.39761368922188</v>
      </c>
      <c r="I160" s="6">
        <f>Data!$R$504*Data!R163/Data!R162</f>
        <v>711.97418144434835</v>
      </c>
      <c r="J160" s="6">
        <f>Data!$T$504*Data!T163/Data!T162</f>
        <v>1388.8292461089206</v>
      </c>
      <c r="K160" s="6">
        <f>Data!$V$504*Data!V163/Data!V162</f>
        <v>914.46065927713664</v>
      </c>
      <c r="L160" s="6">
        <f>Data!$X$504*Data!X163/Data!X162</f>
        <v>1615.3774415269518</v>
      </c>
      <c r="M160" s="6">
        <f>Data!$Z$504*Data!Z163/Data!Z162</f>
        <v>1088.6778459496329</v>
      </c>
      <c r="N160" s="6">
        <f>Data!$AB$504*Data!AB163/Data!AB162</f>
        <v>15174.971311624571</v>
      </c>
      <c r="O160" s="6">
        <f>Data!$AD$504*Data!AD163/Data!AD162</f>
        <v>22095.536088138553</v>
      </c>
      <c r="P160" s="6">
        <f>Data!$AF$504*Data!AF163/Data!AF162</f>
        <v>14555.814609130895</v>
      </c>
      <c r="Q160" s="6">
        <f>Data!$AH$504*Data!AH163/Data!AH162</f>
        <v>17350.045615667106</v>
      </c>
      <c r="R160" s="6">
        <f>Data!$AJ$504*Data!AJ163/Data!AJ162</f>
        <v>18721.694415344624</v>
      </c>
      <c r="S160" s="6">
        <f>Data!$AL$504*Data!AL163/Data!AL162</f>
        <v>26843.502079655969</v>
      </c>
      <c r="T160" s="6">
        <f>Data!$AN$504*Data!AN163/Data!AN162</f>
        <v>16697.138068556811</v>
      </c>
      <c r="U160" s="6">
        <f>Data!$AP$504*Data!AP163/Data!AP162</f>
        <v>2399.0687409428278</v>
      </c>
      <c r="V160" s="6">
        <f>Data!$AQ$504*Data!AQ163/Data!AQ162</f>
        <v>0.4774075673837257</v>
      </c>
      <c r="W160" s="6">
        <f>Data!$AR$504*Data!AR163/Data!AR162</f>
        <v>0.48899828030954545</v>
      </c>
      <c r="X160" s="6">
        <f>Data!$AS$504*Data!AS163/Data!AS162</f>
        <v>0.32878018875734799</v>
      </c>
      <c r="Y160" s="6">
        <f>Data!$AT$504*Data!AT163/Data!AT162</f>
        <v>0.53168892677674229</v>
      </c>
      <c r="Z160" s="6">
        <f>Data!$AU$504*Data!AU163/Data!AU162</f>
        <v>0.59426343570057572</v>
      </c>
      <c r="AA160" s="6">
        <f>Data!$AV$504*Data!AV163/Data!AV162</f>
        <v>0.44988806220318578</v>
      </c>
      <c r="AB160" s="6">
        <f>Data!$AW$504*Data!AW163/Data!AW162</f>
        <v>0.71296537306794283</v>
      </c>
      <c r="AC160" s="6">
        <f>Data!$AX$504*Data!AX163/Data!AX162</f>
        <v>0.58741492797904904</v>
      </c>
      <c r="AE160" s="42">
        <f>$AJ$3*B160+$AJ$4*Simulace!C160+$AJ$5*Simulace!D160+$AJ$6*Simulace!E160+$AJ$7*Simulace!F160+$AJ$8*Simulace!G160+$AJ$9*Simulace!H160+$AJ$10*Simulace!I160+$AJ$11*Simulace!J160+$AJ$12*Simulace!K160+$AJ$13*Simulace!L160+$AJ$14*Simulace!M160+$AJ$15*Simulace!N160+$AJ$16*Simulace!O160+$AJ$17*Simulace!P160+$AJ$18*Simulace!Q160+$AJ$19*Simulace!R160+$AJ$20*Simulace!S160+$AJ$21*Simulace!T160+$AJ$22*Simulace!U160+$AJ$23*Simulace!V160+$AJ$24*Simulace!W160+$AJ$25*Simulace!X160+$AJ$26*Simulace!Y160+$AJ$27*Simulace!Z160+$AJ$28*Simulace!AA160+$AJ$29*Simulace!AB160+$AJ$30*Simulace!AC160</f>
        <v>47681440145.581642</v>
      </c>
      <c r="AF160" s="42">
        <f>AE160-$AN$12</f>
        <v>-421758122.50010681</v>
      </c>
      <c r="AG160" s="42">
        <f t="shared" si="4"/>
        <v>-1333716288.7766466</v>
      </c>
      <c r="AM160" s="25" t="s">
        <v>184</v>
      </c>
      <c r="AN160" s="41">
        <f t="shared" si="5"/>
        <v>54300863828.684662</v>
      </c>
      <c r="AO160" s="42">
        <f>$AJ$3*Data!D652</f>
        <v>2559761120</v>
      </c>
      <c r="AP160" s="42">
        <f>$AJ$4*Data!F652</f>
        <v>6175299200.000001</v>
      </c>
      <c r="AQ160" s="42">
        <f>$AJ$5*Data!H652</f>
        <v>1557697880.0000002</v>
      </c>
      <c r="AR160" s="42">
        <f>$AJ$6*Data!J652</f>
        <v>3053642768.0000005</v>
      </c>
      <c r="AS160" s="42">
        <f>$AJ$7*Data!L652</f>
        <v>704930324</v>
      </c>
      <c r="AT160" s="42">
        <f>$AJ$8*Data!N652</f>
        <v>610059800.00000012</v>
      </c>
      <c r="AU160" s="42">
        <f>$AJ$9*Data!P652</f>
        <v>3798177052.5</v>
      </c>
      <c r="AV160" s="42">
        <f>$AJ$10*Data!R652</f>
        <v>4784983800</v>
      </c>
      <c r="AW160" s="42">
        <f>$AJ$11*Data!T652</f>
        <v>1918814404</v>
      </c>
      <c r="AX160" s="42">
        <f>$AJ$12*Data!V652</f>
        <v>2808549575</v>
      </c>
      <c r="AY160" s="42">
        <f>$AJ$13*Data!X652</f>
        <v>2186706825</v>
      </c>
      <c r="AZ160" s="42">
        <f>$AJ$14*Data!Z652</f>
        <v>5736339100</v>
      </c>
      <c r="BA160" s="42">
        <f>$AJ$15*Data!AB652</f>
        <v>1369582531.0173101</v>
      </c>
      <c r="BB160" s="42">
        <f>$AJ$16*Data!AD652</f>
        <v>2294547857.6073503</v>
      </c>
      <c r="BC160" s="42">
        <f>$AJ$17*Data!AF652</f>
        <v>1245524615.96</v>
      </c>
      <c r="BD160" s="42">
        <f>$AJ$18*Data!AH652</f>
        <v>2551294984</v>
      </c>
      <c r="BE160" s="42">
        <f>$AJ$19*Data!AJ652</f>
        <v>1919998700</v>
      </c>
      <c r="BF160" s="42">
        <f>$AJ$20*Data!AL652</f>
        <v>3367956960.0000005</v>
      </c>
      <c r="BG160" s="42">
        <f>$AJ$21*Data!AN652</f>
        <v>3832971930.0000005</v>
      </c>
      <c r="BH160" s="42">
        <f>$AJ$22*Data!AP652</f>
        <v>1908331545.6000001</v>
      </c>
      <c r="BI160" s="42">
        <v>0</v>
      </c>
      <c r="BJ160" s="42">
        <v>0</v>
      </c>
      <c r="BK160" s="42">
        <v>0</v>
      </c>
      <c r="BL160" s="42">
        <v>0</v>
      </c>
      <c r="BM160" s="42">
        <v>0</v>
      </c>
      <c r="BN160" s="42">
        <v>0</v>
      </c>
      <c r="BO160" s="42">
        <f>$AJ$29*Data!AW652</f>
        <v>-79958487.999999955</v>
      </c>
      <c r="BP160" s="42">
        <f>$AJ$30*Data!AX652</f>
        <v>-4348655.9999999944</v>
      </c>
    </row>
    <row r="161" spans="1:68">
      <c r="A161" s="6">
        <v>160</v>
      </c>
      <c r="B161" s="6">
        <f>Data!$D$504*Data!D164/Data!D163</f>
        <v>629.41310861879026</v>
      </c>
      <c r="C161" s="6">
        <f>Data!$F$504*Data!F164/Data!F163</f>
        <v>835.52591943169409</v>
      </c>
      <c r="D161" s="6">
        <f>Data!$H$504*Data!H164/Data!H163</f>
        <v>795.42178815938018</v>
      </c>
      <c r="E161" s="6">
        <f>Data!$J$504*Data!J164/Data!J163</f>
        <v>684.21484009674759</v>
      </c>
      <c r="F161" s="6">
        <f>Data!$L$504*Data!L164/Data!L163</f>
        <v>474.5022694476059</v>
      </c>
      <c r="G161" s="6">
        <f>Data!$N$504*Data!N164/Data!N163</f>
        <v>299.67628983792696</v>
      </c>
      <c r="H161" s="6">
        <f>Data!$P$504*Data!P164/Data!P163</f>
        <v>573.66441398629684</v>
      </c>
      <c r="I161" s="6">
        <f>Data!$R$504*Data!R164/Data!R163</f>
        <v>753.65364214289207</v>
      </c>
      <c r="J161" s="6">
        <f>Data!$T$504*Data!T164/Data!T163</f>
        <v>1377.5373330306377</v>
      </c>
      <c r="K161" s="6">
        <f>Data!$V$504*Data!V164/Data!V163</f>
        <v>978.71508687928542</v>
      </c>
      <c r="L161" s="6">
        <f>Data!$X$504*Data!X164/Data!X163</f>
        <v>1590.3965662164985</v>
      </c>
      <c r="M161" s="6">
        <f>Data!$Z$504*Data!Z164/Data!Z163</f>
        <v>1110.8769710761085</v>
      </c>
      <c r="N161" s="6">
        <f>Data!$AB$504*Data!AB164/Data!AB163</f>
        <v>15174.475798046953</v>
      </c>
      <c r="O161" s="6">
        <f>Data!$AD$504*Data!AD164/Data!AD163</f>
        <v>22061.89576970477</v>
      </c>
      <c r="P161" s="6">
        <f>Data!$AF$504*Data!AF164/Data!AF163</f>
        <v>14660.082935211281</v>
      </c>
      <c r="Q161" s="6">
        <f>Data!$AH$504*Data!AH164/Data!AH163</f>
        <v>17177.013031469709</v>
      </c>
      <c r="R161" s="6">
        <f>Data!$AJ$504*Data!AJ164/Data!AJ163</f>
        <v>18892.966917496033</v>
      </c>
      <c r="S161" s="6">
        <f>Data!$AL$504*Data!AL164/Data!AL163</f>
        <v>26903.672640268538</v>
      </c>
      <c r="T161" s="6">
        <f>Data!$AN$504*Data!AN164/Data!AN163</f>
        <v>16495.328544444743</v>
      </c>
      <c r="U161" s="6">
        <f>Data!$AP$504*Data!AP164/Data!AP163</f>
        <v>2397.9816686733388</v>
      </c>
      <c r="V161" s="6">
        <f>Data!$AQ$504*Data!AQ164/Data!AQ163</f>
        <v>0.5633908595697521</v>
      </c>
      <c r="W161" s="6">
        <f>Data!$AR$504*Data!AR164/Data!AR163</f>
        <v>0.57819252336448612</v>
      </c>
      <c r="X161" s="6">
        <f>Data!$AS$504*Data!AS164/Data!AS163</f>
        <v>0.33867655820551501</v>
      </c>
      <c r="Y161" s="6">
        <f>Data!$AT$504*Data!AT164/Data!AT163</f>
        <v>0.63348691991384409</v>
      </c>
      <c r="Z161" s="6">
        <f>Data!$AU$504*Data!AU164/Data!AU163</f>
        <v>0.7171311907270792</v>
      </c>
      <c r="AA161" s="6">
        <f>Data!$AV$504*Data!AV164/Data!AV163</f>
        <v>0.46506941342187419</v>
      </c>
      <c r="AB161" s="6">
        <f>Data!$AW$504*Data!AW164/Data!AW163</f>
        <v>0.8879059407168538</v>
      </c>
      <c r="AC161" s="6">
        <f>Data!$AX$504*Data!AX164/Data!AX163</f>
        <v>0.61051200382592052</v>
      </c>
      <c r="AE161" s="42">
        <f>$AJ$3*B161+$AJ$4*Simulace!C161+$AJ$5*Simulace!D161+$AJ$6*Simulace!E161+$AJ$7*Simulace!F161+$AJ$8*Simulace!G161+$AJ$9*Simulace!H161+$AJ$10*Simulace!I161+$AJ$11*Simulace!J161+$AJ$12*Simulace!K161+$AJ$13*Simulace!L161+$AJ$14*Simulace!M161+$AJ$15*Simulace!N161+$AJ$16*Simulace!O161+$AJ$17*Simulace!P161+$AJ$18*Simulace!Q161+$AJ$19*Simulace!R161+$AJ$20*Simulace!S161+$AJ$21*Simulace!T161+$AJ$22*Simulace!U161+$AJ$23*Simulace!V161+$AJ$24*Simulace!W161+$AJ$25*Simulace!X161+$AJ$26*Simulace!Y161+$AJ$27*Simulace!Z161+$AJ$28*Simulace!AA161+$AJ$29*Simulace!AB161+$AJ$30*Simulace!AC161</f>
        <v>48275110181.114304</v>
      </c>
      <c r="AF161" s="42">
        <f>AE161-$AN$12</f>
        <v>171911913.03255463</v>
      </c>
      <c r="AG161" s="42">
        <f t="shared" si="4"/>
        <v>543633202.09965682</v>
      </c>
      <c r="AM161" s="25" t="s">
        <v>185</v>
      </c>
      <c r="AN161" s="41">
        <f t="shared" si="5"/>
        <v>54612251840.333382</v>
      </c>
      <c r="AO161" s="42">
        <f>$AJ$3*Data!D653</f>
        <v>2557677840</v>
      </c>
      <c r="AP161" s="42">
        <f>$AJ$4*Data!F653</f>
        <v>6213091500</v>
      </c>
      <c r="AQ161" s="42">
        <f>$AJ$5*Data!H653</f>
        <v>1583665920</v>
      </c>
      <c r="AR161" s="42">
        <f>$AJ$6*Data!J653</f>
        <v>3073803744</v>
      </c>
      <c r="AS161" s="42">
        <f>$AJ$7*Data!L653</f>
        <v>722224818</v>
      </c>
      <c r="AT161" s="42">
        <f>$AJ$8*Data!N653</f>
        <v>619516050.00000012</v>
      </c>
      <c r="AU161" s="42">
        <f>$AJ$9*Data!P653</f>
        <v>3761147418.7499995</v>
      </c>
      <c r="AV161" s="42">
        <f>$AJ$10*Data!R653</f>
        <v>4790378799.999999</v>
      </c>
      <c r="AW161" s="42">
        <f>$AJ$11*Data!T653</f>
        <v>1912844960</v>
      </c>
      <c r="AX161" s="42">
        <f>$AJ$12*Data!V653</f>
        <v>2798305562.4999995</v>
      </c>
      <c r="AY161" s="42">
        <f>$AJ$13*Data!X653</f>
        <v>2207710031.25</v>
      </c>
      <c r="AZ161" s="42">
        <f>$AJ$14*Data!Z653</f>
        <v>5698649499.999999</v>
      </c>
      <c r="BA161" s="42">
        <f>$AJ$15*Data!AB653</f>
        <v>1384796374.799825</v>
      </c>
      <c r="BB161" s="42">
        <f>$AJ$16*Data!AD653</f>
        <v>2375246186.6335502</v>
      </c>
      <c r="BC161" s="42">
        <f>$AJ$17*Data!AF653</f>
        <v>1254728956.8999999</v>
      </c>
      <c r="BD161" s="42">
        <f>$AJ$18*Data!AH653</f>
        <v>2564814378.0000005</v>
      </c>
      <c r="BE161" s="42">
        <f>$AJ$19*Data!AJ653</f>
        <v>1966313460.0000002</v>
      </c>
      <c r="BF161" s="42">
        <f>$AJ$20*Data!AL653</f>
        <v>3390034860.000001</v>
      </c>
      <c r="BG161" s="42">
        <f>$AJ$21*Data!AN653</f>
        <v>3901740772.5</v>
      </c>
      <c r="BH161" s="42">
        <f>$AJ$22*Data!AP653</f>
        <v>1913227280.9999998</v>
      </c>
      <c r="BI161" s="42">
        <v>0</v>
      </c>
      <c r="BJ161" s="42">
        <v>0</v>
      </c>
      <c r="BK161" s="42">
        <v>0</v>
      </c>
      <c r="BL161" s="42">
        <v>0</v>
      </c>
      <c r="BM161" s="42">
        <v>0</v>
      </c>
      <c r="BN161" s="42">
        <v>0</v>
      </c>
      <c r="BO161" s="42">
        <f>$AJ$29*Data!AW653</f>
        <v>-73840937.999999985</v>
      </c>
      <c r="BP161" s="42">
        <f>$AJ$30*Data!AX653</f>
        <v>-3825635.9999999972</v>
      </c>
    </row>
    <row r="162" spans="1:68">
      <c r="A162" s="6">
        <v>161</v>
      </c>
      <c r="B162" s="6">
        <f>Data!$D$504*Data!D165/Data!D164</f>
        <v>603.00010350764774</v>
      </c>
      <c r="C162" s="6">
        <f>Data!$F$504*Data!F165/Data!F164</f>
        <v>836.48300422971374</v>
      </c>
      <c r="D162" s="6">
        <f>Data!$H$504*Data!H165/Data!H164</f>
        <v>763.49130086146727</v>
      </c>
      <c r="E162" s="6">
        <f>Data!$J$504*Data!J165/Data!J164</f>
        <v>676.86582055615111</v>
      </c>
      <c r="F162" s="6">
        <f>Data!$L$504*Data!L165/Data!L164</f>
        <v>458.74655059950732</v>
      </c>
      <c r="G162" s="6">
        <f>Data!$N$504*Data!N165/Data!N164</f>
        <v>296.21643934838329</v>
      </c>
      <c r="H162" s="6">
        <f>Data!$P$504*Data!P165/Data!P164</f>
        <v>572.15485831733793</v>
      </c>
      <c r="I162" s="6">
        <f>Data!$R$504*Data!R165/Data!R164</f>
        <v>717.22975063956608</v>
      </c>
      <c r="J162" s="6">
        <f>Data!$T$504*Data!T165/Data!T164</f>
        <v>1395.61236234596</v>
      </c>
      <c r="K162" s="6">
        <f>Data!$V$504*Data!V165/Data!V164</f>
        <v>938.92849233638026</v>
      </c>
      <c r="L162" s="6">
        <f>Data!$X$504*Data!X165/Data!X164</f>
        <v>1606.0362441061304</v>
      </c>
      <c r="M162" s="6">
        <f>Data!$Z$504*Data!Z165/Data!Z164</f>
        <v>1084.8522414425624</v>
      </c>
      <c r="N162" s="6">
        <f>Data!$AB$504*Data!AB165/Data!AB164</f>
        <v>15189.249396697243</v>
      </c>
      <c r="O162" s="6">
        <f>Data!$AD$504*Data!AD165/Data!AD164</f>
        <v>22097.482273171627</v>
      </c>
      <c r="P162" s="6">
        <f>Data!$AF$504*Data!AF165/Data!AF164</f>
        <v>14604.52992518013</v>
      </c>
      <c r="Q162" s="6">
        <f>Data!$AH$504*Data!AH165/Data!AH164</f>
        <v>17463.398872828555</v>
      </c>
      <c r="R162" s="6">
        <f>Data!$AJ$504*Data!AJ165/Data!AJ164</f>
        <v>18888.00399073926</v>
      </c>
      <c r="S162" s="6">
        <f>Data!$AL$504*Data!AL165/Data!AL164</f>
        <v>26842.765334193984</v>
      </c>
      <c r="T162" s="6">
        <f>Data!$AN$504*Data!AN165/Data!AN164</f>
        <v>16540.157658954628</v>
      </c>
      <c r="U162" s="6">
        <f>Data!$AP$504*Data!AP165/Data!AP164</f>
        <v>2423.5219406858259</v>
      </c>
      <c r="V162" s="6">
        <f>Data!$AQ$504*Data!AQ165/Data!AQ164</f>
        <v>0.55759599014527306</v>
      </c>
      <c r="W162" s="6">
        <f>Data!$AR$504*Data!AR165/Data!AR164</f>
        <v>0.57213874570446965</v>
      </c>
      <c r="X162" s="6">
        <f>Data!$AS$504*Data!AS165/Data!AS164</f>
        <v>0.34090316158171224</v>
      </c>
      <c r="Y162" s="6">
        <f>Data!$AT$504*Data!AT165/Data!AT164</f>
        <v>0.62638734086426684</v>
      </c>
      <c r="Z162" s="6">
        <f>Data!$AU$504*Data!AU165/Data!AU164</f>
        <v>0.70817833173537992</v>
      </c>
      <c r="AA162" s="6">
        <f>Data!$AV$504*Data!AV165/Data!AV164</f>
        <v>0.46846360290251315</v>
      </c>
      <c r="AB162" s="6">
        <f>Data!$AW$504*Data!AW165/Data!AW164</f>
        <v>0.87381024103077098</v>
      </c>
      <c r="AC162" s="6">
        <f>Data!$AX$504*Data!AX165/Data!AX164</f>
        <v>0.61561386438114274</v>
      </c>
      <c r="AE162" s="42">
        <f>$AJ$3*B162+$AJ$4*Simulace!C162+$AJ$5*Simulace!D162+$AJ$6*Simulace!E162+$AJ$7*Simulace!F162+$AJ$8*Simulace!G162+$AJ$9*Simulace!H162+$AJ$10*Simulace!I162+$AJ$11*Simulace!J162+$AJ$12*Simulace!K162+$AJ$13*Simulace!L162+$AJ$14*Simulace!M162+$AJ$15*Simulace!N162+$AJ$16*Simulace!O162+$AJ$17*Simulace!P162+$AJ$18*Simulace!Q162+$AJ$19*Simulace!R162+$AJ$20*Simulace!S162+$AJ$21*Simulace!T162+$AJ$22*Simulace!U162+$AJ$23*Simulace!V162+$AJ$24*Simulace!W162+$AJ$25*Simulace!X162+$AJ$26*Simulace!Y162+$AJ$27*Simulace!Z162+$AJ$28*Simulace!AA162+$AJ$29*Simulace!AB162+$AJ$30*Simulace!AC162</f>
        <v>47763434471.908104</v>
      </c>
      <c r="AF162" s="42">
        <f>AE162-$AN$12</f>
        <v>-339763796.17364502</v>
      </c>
      <c r="AG162" s="42">
        <f t="shared" si="4"/>
        <v>-1074427462.3739204</v>
      </c>
      <c r="AM162" s="25" t="s">
        <v>186</v>
      </c>
      <c r="AN162" s="41">
        <f t="shared" si="5"/>
        <v>54646882731.348061</v>
      </c>
      <c r="AO162" s="42">
        <f>$AJ$3*Data!D654</f>
        <v>2550827240.0000005</v>
      </c>
      <c r="AP162" s="42">
        <f>$AJ$4*Data!F654</f>
        <v>6203852655.000001</v>
      </c>
      <c r="AQ162" s="42">
        <f>$AJ$5*Data!H654</f>
        <v>1587237470.0000002</v>
      </c>
      <c r="AR162" s="42">
        <f>$AJ$6*Data!J654</f>
        <v>3091418044.0000005</v>
      </c>
      <c r="AS162" s="42">
        <f>$AJ$7*Data!L654</f>
        <v>719429893.00000024</v>
      </c>
      <c r="AT162" s="42">
        <f>$AJ$8*Data!N654</f>
        <v>630406887.50000012</v>
      </c>
      <c r="AU162" s="42">
        <f>$AJ$9*Data!P654</f>
        <v>3698834310.0000005</v>
      </c>
      <c r="AV162" s="42">
        <f>$AJ$10*Data!R654</f>
        <v>4745429360</v>
      </c>
      <c r="AW162" s="42">
        <f>$AJ$11*Data!T654</f>
        <v>1908008310</v>
      </c>
      <c r="AX162" s="42">
        <f>$AJ$12*Data!V654</f>
        <v>2756963650</v>
      </c>
      <c r="AY162" s="42">
        <f>$AJ$13*Data!X654</f>
        <v>2234314975</v>
      </c>
      <c r="AZ162" s="42">
        <f>$AJ$14*Data!Z654</f>
        <v>5673544400</v>
      </c>
      <c r="BA162" s="42">
        <f>$AJ$15*Data!AB654</f>
        <v>1395258334.35692</v>
      </c>
      <c r="BB162" s="42">
        <f>$AJ$16*Data!AD654</f>
        <v>2413363715.6711402</v>
      </c>
      <c r="BC162" s="42">
        <f>$AJ$17*Data!AF654</f>
        <v>1334785151.52</v>
      </c>
      <c r="BD162" s="42">
        <f>$AJ$18*Data!AH654</f>
        <v>2576926716.0000005</v>
      </c>
      <c r="BE162" s="42">
        <f>$AJ$19*Data!AJ654</f>
        <v>1980171570.0000005</v>
      </c>
      <c r="BF162" s="42">
        <f>$AJ$20*Data!AL654</f>
        <v>3391489920.000001</v>
      </c>
      <c r="BG162" s="42">
        <f>$AJ$21*Data!AN654</f>
        <v>3911947357.500001</v>
      </c>
      <c r="BH162" s="42">
        <f>$AJ$22*Data!AP654</f>
        <v>1916059240.8</v>
      </c>
      <c r="BI162" s="42">
        <v>0</v>
      </c>
      <c r="BJ162" s="42">
        <v>0</v>
      </c>
      <c r="BK162" s="42">
        <v>0</v>
      </c>
      <c r="BL162" s="42">
        <v>0</v>
      </c>
      <c r="BM162" s="42">
        <v>0</v>
      </c>
      <c r="BN162" s="42">
        <v>0</v>
      </c>
      <c r="BO162" s="42">
        <f>$AJ$29*Data!AW654</f>
        <v>-69896172.999999881</v>
      </c>
      <c r="BP162" s="42">
        <f>$AJ$30*Data!AX654</f>
        <v>-3490295.9999999944</v>
      </c>
    </row>
    <row r="163" spans="1:68">
      <c r="A163" s="6">
        <v>162</v>
      </c>
      <c r="B163" s="6">
        <f>Data!$D$504*Data!D166/Data!D165</f>
        <v>607.93502139884436</v>
      </c>
      <c r="C163" s="6">
        <f>Data!$F$504*Data!F166/Data!F165</f>
        <v>837.33383914032606</v>
      </c>
      <c r="D163" s="6">
        <f>Data!$H$504*Data!H166/Data!H165</f>
        <v>765.24631996917458</v>
      </c>
      <c r="E163" s="6">
        <f>Data!$J$504*Data!J166/Data!J165</f>
        <v>679.83799678195169</v>
      </c>
      <c r="F163" s="6">
        <f>Data!$L$504*Data!L166/Data!L165</f>
        <v>461.74559523345067</v>
      </c>
      <c r="G163" s="6">
        <f>Data!$N$504*Data!N166/Data!N165</f>
        <v>293.78775620946311</v>
      </c>
      <c r="H163" s="6">
        <f>Data!$P$504*Data!P166/Data!P165</f>
        <v>575.93551212853993</v>
      </c>
      <c r="I163" s="6">
        <f>Data!$R$504*Data!R166/Data!R165</f>
        <v>729.51490744689295</v>
      </c>
      <c r="J163" s="6">
        <f>Data!$T$504*Data!T166/Data!T165</f>
        <v>1391.5676364253777</v>
      </c>
      <c r="K163" s="6">
        <f>Data!$V$504*Data!V166/Data!V165</f>
        <v>917.14399377583686</v>
      </c>
      <c r="L163" s="6">
        <f>Data!$X$504*Data!X166/Data!X165</f>
        <v>1589.3971825785511</v>
      </c>
      <c r="M163" s="6">
        <f>Data!$Z$504*Data!Z166/Data!Z165</f>
        <v>1159.2858793459861</v>
      </c>
      <c r="N163" s="6">
        <f>Data!$AB$504*Data!AB166/Data!AB165</f>
        <v>15182.413466014848</v>
      </c>
      <c r="O163" s="6">
        <f>Data!$AD$504*Data!AD166/Data!AD165</f>
        <v>22067.348119785027</v>
      </c>
      <c r="P163" s="6">
        <f>Data!$AF$504*Data!AF166/Data!AF165</f>
        <v>14574.952850937249</v>
      </c>
      <c r="Q163" s="6">
        <f>Data!$AH$504*Data!AH166/Data!AH165</f>
        <v>17291.436959690542</v>
      </c>
      <c r="R163" s="6">
        <f>Data!$AJ$504*Data!AJ166/Data!AJ165</f>
        <v>18883.55958946325</v>
      </c>
      <c r="S163" s="6">
        <f>Data!$AL$504*Data!AL166/Data!AL165</f>
        <v>26460.34073307061</v>
      </c>
      <c r="T163" s="6">
        <f>Data!$AN$504*Data!AN166/Data!AN165</f>
        <v>16526.363806813762</v>
      </c>
      <c r="U163" s="6">
        <f>Data!$AP$504*Data!AP166/Data!AP165</f>
        <v>2421.6984038866321</v>
      </c>
      <c r="V163" s="6">
        <f>Data!$AQ$504*Data!AQ166/Data!AQ165</f>
        <v>0.5529982149909175</v>
      </c>
      <c r="W163" s="6">
        <f>Data!$AR$504*Data!AR166/Data!AR165</f>
        <v>0.56734337589784722</v>
      </c>
      <c r="X163" s="6">
        <f>Data!$AS$504*Data!AS166/Data!AS165</f>
        <v>0.31355135186595523</v>
      </c>
      <c r="Y163" s="6">
        <f>Data!$AT$504*Data!AT166/Data!AT165</f>
        <v>0.62079947691797022</v>
      </c>
      <c r="Z163" s="6">
        <f>Data!$AU$504*Data!AU166/Data!AU165</f>
        <v>0.70120693462897621</v>
      </c>
      <c r="AA163" s="6">
        <f>Data!$AV$504*Data!AV166/Data!AV165</f>
        <v>0.42509879965080682</v>
      </c>
      <c r="AB163" s="6">
        <f>Data!$AW$504*Data!AW166/Data!AW165</f>
        <v>0.86312115637319609</v>
      </c>
      <c r="AC163" s="6">
        <f>Data!$AX$504*Data!AX166/Data!AX165</f>
        <v>0.54607199894584046</v>
      </c>
      <c r="AE163" s="42">
        <f>$AJ$3*B163+$AJ$4*Simulace!C163+$AJ$5*Simulace!D163+$AJ$6*Simulace!E163+$AJ$7*Simulace!F163+$AJ$8*Simulace!G163+$AJ$9*Simulace!H163+$AJ$10*Simulace!I163+$AJ$11*Simulace!J163+$AJ$12*Simulace!K163+$AJ$13*Simulace!L163+$AJ$14*Simulace!M163+$AJ$15*Simulace!N163+$AJ$16*Simulace!O163+$AJ$17*Simulace!P163+$AJ$18*Simulace!Q163+$AJ$19*Simulace!R163+$AJ$20*Simulace!S163+$AJ$21*Simulace!T163+$AJ$22*Simulace!U163+$AJ$23*Simulace!V163+$AJ$24*Simulace!W163+$AJ$25*Simulace!X163+$AJ$26*Simulace!Y163+$AJ$27*Simulace!Z163+$AJ$28*Simulace!AA163+$AJ$29*Simulace!AB163+$AJ$30*Simulace!AC163</f>
        <v>48083646912.789688</v>
      </c>
      <c r="AF163" s="42">
        <f>AE163-$AN$12</f>
        <v>-19551355.292060852</v>
      </c>
      <c r="AG163" s="42">
        <f t="shared" si="4"/>
        <v>-61826814.066098854</v>
      </c>
      <c r="AM163" s="25" t="s">
        <v>187</v>
      </c>
      <c r="AN163" s="41">
        <f t="shared" si="5"/>
        <v>54745131141.070793</v>
      </c>
      <c r="AO163" s="42">
        <f>$AJ$3*Data!D655</f>
        <v>2539657800</v>
      </c>
      <c r="AP163" s="42">
        <f>$AJ$4*Data!F655</f>
        <v>6244920989.999999</v>
      </c>
      <c r="AQ163" s="42">
        <f>$AJ$5*Data!H655</f>
        <v>1644455520</v>
      </c>
      <c r="AR163" s="42">
        <f>$AJ$6*Data!J655</f>
        <v>3033644724</v>
      </c>
      <c r="AS163" s="42">
        <f>$AJ$7*Data!L655</f>
        <v>728553041.99999988</v>
      </c>
      <c r="AT163" s="42">
        <f>$AJ$8*Data!N655</f>
        <v>646203825</v>
      </c>
      <c r="AU163" s="42">
        <f>$AJ$9*Data!P655</f>
        <v>3662213400</v>
      </c>
      <c r="AV163" s="42">
        <f>$AJ$10*Data!R655</f>
        <v>4716039280</v>
      </c>
      <c r="AW163" s="42">
        <f>$AJ$11*Data!T655</f>
        <v>1944109180</v>
      </c>
      <c r="AX163" s="42">
        <f>$AJ$12*Data!V655</f>
        <v>2765450600</v>
      </c>
      <c r="AY163" s="42">
        <f>$AJ$13*Data!X655</f>
        <v>2259077675</v>
      </c>
      <c r="AZ163" s="42">
        <f>$AJ$14*Data!Z655</f>
        <v>5739541100</v>
      </c>
      <c r="BA163" s="42">
        <f>$AJ$15*Data!AB655</f>
        <v>1360703164.1700001</v>
      </c>
      <c r="BB163" s="42">
        <f>$AJ$16*Data!AD655</f>
        <v>2413709532.5608001</v>
      </c>
      <c r="BC163" s="42">
        <f>$AJ$17*Data!AF655</f>
        <v>1332933711.8399999</v>
      </c>
      <c r="BD163" s="42">
        <f>$AJ$18*Data!AH655</f>
        <v>2588500151.9999995</v>
      </c>
      <c r="BE163" s="42">
        <f>$AJ$19*Data!AJ655</f>
        <v>1991987639.9999998</v>
      </c>
      <c r="BF163" s="42">
        <f>$AJ$20*Data!AL655</f>
        <v>3366220680</v>
      </c>
      <c r="BG163" s="42">
        <f>$AJ$21*Data!AN655</f>
        <v>3917458282.5</v>
      </c>
      <c r="BH163" s="42">
        <f>$AJ$22*Data!AP655</f>
        <v>1921612355.9999998</v>
      </c>
      <c r="BI163" s="42">
        <v>0</v>
      </c>
      <c r="BJ163" s="42">
        <v>0</v>
      </c>
      <c r="BK163" s="42">
        <v>0</v>
      </c>
      <c r="BL163" s="42">
        <v>0</v>
      </c>
      <c r="BM163" s="42">
        <v>0</v>
      </c>
      <c r="BN163" s="42">
        <v>0</v>
      </c>
      <c r="BO163" s="42">
        <f>$AJ$29*Data!AW655</f>
        <v>-68271858.000000075</v>
      </c>
      <c r="BP163" s="42">
        <f>$AJ$30*Data!AX655</f>
        <v>-3589655.9999999981</v>
      </c>
    </row>
    <row r="164" spans="1:68">
      <c r="A164" s="6">
        <v>163</v>
      </c>
      <c r="B164" s="6">
        <f>Data!$D$504*Data!D167/Data!D166</f>
        <v>583.60256746509526</v>
      </c>
      <c r="C164" s="6">
        <f>Data!$F$504*Data!F167/Data!F166</f>
        <v>824.99743424406256</v>
      </c>
      <c r="D164" s="6">
        <f>Data!$H$504*Data!H167/Data!H166</f>
        <v>747.54216610013896</v>
      </c>
      <c r="E164" s="6">
        <f>Data!$J$504*Data!J167/Data!J166</f>
        <v>680.81898771103999</v>
      </c>
      <c r="F164" s="6">
        <f>Data!$L$504*Data!L167/Data!L166</f>
        <v>460.40585749603713</v>
      </c>
      <c r="G164" s="6">
        <f>Data!$N$504*Data!N167/Data!N166</f>
        <v>297.65730693516502</v>
      </c>
      <c r="H164" s="6">
        <f>Data!$P$504*Data!P167/Data!P166</f>
        <v>557.36518214816272</v>
      </c>
      <c r="I164" s="6">
        <f>Data!$R$504*Data!R167/Data!R166</f>
        <v>716.5087422001327</v>
      </c>
      <c r="J164" s="6">
        <f>Data!$T$504*Data!T167/Data!T166</f>
        <v>1320.0146367621439</v>
      </c>
      <c r="K164" s="6">
        <f>Data!$V$504*Data!V167/Data!V166</f>
        <v>869.16772450218809</v>
      </c>
      <c r="L164" s="6">
        <f>Data!$X$504*Data!X167/Data!X166</f>
        <v>1529.4658659675292</v>
      </c>
      <c r="M164" s="6">
        <f>Data!$Z$504*Data!Z167/Data!Z166</f>
        <v>1050.2926369207321</v>
      </c>
      <c r="N164" s="6">
        <f>Data!$AB$504*Data!AB167/Data!AB166</f>
        <v>15039.339108491164</v>
      </c>
      <c r="O164" s="6">
        <f>Data!$AD$504*Data!AD167/Data!AD166</f>
        <v>21916.722286544718</v>
      </c>
      <c r="P164" s="6">
        <f>Data!$AF$504*Data!AF167/Data!AF166</f>
        <v>14331.406167073959</v>
      </c>
      <c r="Q164" s="6">
        <f>Data!$AH$504*Data!AH167/Data!AH166</f>
        <v>17170.474031200327</v>
      </c>
      <c r="R164" s="6">
        <f>Data!$AJ$504*Data!AJ167/Data!AJ166</f>
        <v>18585.1305963575</v>
      </c>
      <c r="S164" s="6">
        <f>Data!$AL$504*Data!AL167/Data!AL166</f>
        <v>26819.75771712702</v>
      </c>
      <c r="T164" s="6">
        <f>Data!$AN$504*Data!AN167/Data!AN166</f>
        <v>15848.470428033095</v>
      </c>
      <c r="U164" s="6">
        <f>Data!$AP$504*Data!AP167/Data!AP166</f>
        <v>2315.1595701279889</v>
      </c>
      <c r="V164" s="6">
        <f>Data!$AQ$504*Data!AQ167/Data!AQ166</f>
        <v>0.4245537094624604</v>
      </c>
      <c r="W164" s="6">
        <f>Data!$AR$504*Data!AR167/Data!AR166</f>
        <v>0.43433981308411246</v>
      </c>
      <c r="X164" s="6">
        <f>Data!$AS$504*Data!AS167/Data!AS166</f>
        <v>0.22223630532392577</v>
      </c>
      <c r="Y164" s="6">
        <f>Data!$AT$504*Data!AT167/Data!AT166</f>
        <v>0.47005697881914854</v>
      </c>
      <c r="Z164" s="6">
        <f>Data!$AU$504*Data!AU167/Data!AU166</f>
        <v>0.52135635018495596</v>
      </c>
      <c r="AA164" s="6">
        <f>Data!$AV$504*Data!AV167/Data!AV166</f>
        <v>0.27683558772148764</v>
      </c>
      <c r="AB164" s="6">
        <f>Data!$AW$504*Data!AW167/Data!AW166</f>
        <v>0.61413611473272456</v>
      </c>
      <c r="AC164" s="6">
        <f>Data!$AX$504*Data!AX167/Data!AX166</f>
        <v>0.29876073924522445</v>
      </c>
      <c r="AE164" s="42">
        <f>$AJ$3*B164+$AJ$4*Simulace!C164+$AJ$5*Simulace!D164+$AJ$6*Simulace!E164+$AJ$7*Simulace!F164+$AJ$8*Simulace!G164+$AJ$9*Simulace!H164+$AJ$10*Simulace!I164+$AJ$11*Simulace!J164+$AJ$12*Simulace!K164+$AJ$13*Simulace!L164+$AJ$14*Simulace!M164+$AJ$15*Simulace!N164+$AJ$16*Simulace!O164+$AJ$17*Simulace!P164+$AJ$18*Simulace!Q164+$AJ$19*Simulace!R164+$AJ$20*Simulace!S164+$AJ$21*Simulace!T164+$AJ$22*Simulace!U164+$AJ$23*Simulace!V164+$AJ$24*Simulace!W164+$AJ$25*Simulace!X164+$AJ$26*Simulace!Y164+$AJ$27*Simulace!Z164+$AJ$28*Simulace!AA164+$AJ$29*Simulace!AB164+$AJ$30*Simulace!AC164</f>
        <v>46690464009.292572</v>
      </c>
      <c r="AF164" s="42">
        <f>AE164-$AN$12</f>
        <v>-1412734258.7891769</v>
      </c>
      <c r="AG164" s="42">
        <f t="shared" si="4"/>
        <v>-4467457986.3235483</v>
      </c>
      <c r="AM164" s="25" t="s">
        <v>188</v>
      </c>
      <c r="AN164" s="41">
        <f t="shared" si="5"/>
        <v>55353016844.384438</v>
      </c>
      <c r="AO164" s="42">
        <f>$AJ$3*Data!D656</f>
        <v>2597102499.9999995</v>
      </c>
      <c r="AP164" s="42">
        <f>$AJ$4*Data!F656</f>
        <v>6290233250</v>
      </c>
      <c r="AQ164" s="42">
        <f>$AJ$5*Data!H656</f>
        <v>1700683249.9999998</v>
      </c>
      <c r="AR164" s="42">
        <f>$AJ$6*Data!J656</f>
        <v>3111642049.9999995</v>
      </c>
      <c r="AS164" s="42">
        <f>$AJ$7*Data!L656</f>
        <v>740319912.49999988</v>
      </c>
      <c r="AT164" s="42">
        <f>$AJ$8*Data!N656</f>
        <v>669309374.99999988</v>
      </c>
      <c r="AU164" s="42">
        <f>$AJ$9*Data!P656</f>
        <v>3665074680</v>
      </c>
      <c r="AV164" s="42">
        <f>$AJ$10*Data!R656</f>
        <v>4858859580</v>
      </c>
      <c r="AW164" s="42">
        <f>$AJ$11*Data!T656</f>
        <v>1991295228</v>
      </c>
      <c r="AX164" s="42">
        <f>$AJ$12*Data!V656</f>
        <v>2735111075.0000005</v>
      </c>
      <c r="AY164" s="42">
        <f>$AJ$13*Data!X656</f>
        <v>2285180781.25</v>
      </c>
      <c r="AZ164" s="42">
        <f>$AJ$14*Data!Z656</f>
        <v>5804843675.000001</v>
      </c>
      <c r="BA164" s="42">
        <f>$AJ$15*Data!AB656</f>
        <v>1391188570.295625</v>
      </c>
      <c r="BB164" s="42">
        <f>$AJ$16*Data!AD656</f>
        <v>2462489176.52881</v>
      </c>
      <c r="BC164" s="42">
        <f>$AJ$17*Data!AF656</f>
        <v>1328896544.76</v>
      </c>
      <c r="BD164" s="42">
        <f>$AJ$18*Data!AH656</f>
        <v>2610689024.9999995</v>
      </c>
      <c r="BE164" s="42">
        <f>$AJ$19*Data!AJ656</f>
        <v>2015759499.9999998</v>
      </c>
      <c r="BF164" s="42">
        <f>$AJ$20*Data!AL656</f>
        <v>3388617750</v>
      </c>
      <c r="BG164" s="42">
        <f>$AJ$21*Data!AN656</f>
        <v>3913001156.25</v>
      </c>
      <c r="BH164" s="42">
        <f>$AJ$22*Data!AP656</f>
        <v>1858490533.8000002</v>
      </c>
      <c r="BI164" s="42">
        <v>0</v>
      </c>
      <c r="BJ164" s="42">
        <v>0</v>
      </c>
      <c r="BK164" s="42">
        <v>0</v>
      </c>
      <c r="BL164" s="42">
        <v>0</v>
      </c>
      <c r="BM164" s="42">
        <v>0</v>
      </c>
      <c r="BN164" s="42">
        <v>0</v>
      </c>
      <c r="BO164" s="42">
        <f>$AJ$29*Data!AW656</f>
        <v>-61964453.000000082</v>
      </c>
      <c r="BP164" s="42">
        <f>$AJ$30*Data!AX656</f>
        <v>-3806315.999999993</v>
      </c>
    </row>
    <row r="165" spans="1:68">
      <c r="A165" s="6">
        <v>164</v>
      </c>
      <c r="B165" s="6">
        <f>Data!$D$504*Data!D168/Data!D167</f>
        <v>637.08839291805953</v>
      </c>
      <c r="C165" s="6">
        <f>Data!$F$504*Data!F168/Data!F167</f>
        <v>855.98221150339691</v>
      </c>
      <c r="D165" s="6">
        <f>Data!$H$504*Data!H168/Data!H167</f>
        <v>809.2824032179492</v>
      </c>
      <c r="E165" s="6">
        <f>Data!$J$504*Data!J168/Data!J167</f>
        <v>703.10742052373644</v>
      </c>
      <c r="F165" s="6">
        <f>Data!$L$504*Data!L168/Data!L167</f>
        <v>482.56428646508914</v>
      </c>
      <c r="G165" s="6">
        <f>Data!$N$504*Data!N168/Data!N167</f>
        <v>310.13349611648164</v>
      </c>
      <c r="H165" s="6">
        <f>Data!$P$504*Data!P168/Data!P167</f>
        <v>581.35692554279183</v>
      </c>
      <c r="I165" s="6">
        <f>Data!$R$504*Data!R168/Data!R167</f>
        <v>771.83040297363959</v>
      </c>
      <c r="J165" s="6">
        <f>Data!$T$504*Data!T168/Data!T167</f>
        <v>1455.5422724765083</v>
      </c>
      <c r="K165" s="6">
        <f>Data!$V$504*Data!V168/Data!V167</f>
        <v>980.77304593050485</v>
      </c>
      <c r="L165" s="6">
        <f>Data!$X$504*Data!X168/Data!X167</f>
        <v>1663.2224783470811</v>
      </c>
      <c r="M165" s="6">
        <f>Data!$Z$504*Data!Z168/Data!Z167</f>
        <v>1127.8843085135011</v>
      </c>
      <c r="N165" s="6">
        <f>Data!$AB$504*Data!AB168/Data!AB167</f>
        <v>15329.545479781729</v>
      </c>
      <c r="O165" s="6">
        <f>Data!$AD$504*Data!AD168/Data!AD167</f>
        <v>22301.060435202806</v>
      </c>
      <c r="P165" s="6">
        <f>Data!$AF$504*Data!AF168/Data!AF167</f>
        <v>14812.2844524255</v>
      </c>
      <c r="Q165" s="6">
        <f>Data!$AH$504*Data!AH168/Data!AH167</f>
        <v>17504.296753300096</v>
      </c>
      <c r="R165" s="6">
        <f>Data!$AJ$504*Data!AJ168/Data!AJ167</f>
        <v>18886.910115423809</v>
      </c>
      <c r="S165" s="6">
        <f>Data!$AL$504*Data!AL168/Data!AL167</f>
        <v>27072.558091430288</v>
      </c>
      <c r="T165" s="6">
        <f>Data!$AN$504*Data!AN168/Data!AN167</f>
        <v>16734.731691520436</v>
      </c>
      <c r="U165" s="6">
        <f>Data!$AP$504*Data!AP168/Data!AP167</f>
        <v>2474.7853375874679</v>
      </c>
      <c r="V165" s="6">
        <f>Data!$AQ$504*Data!AQ168/Data!AQ167</f>
        <v>0.55940895036615035</v>
      </c>
      <c r="W165" s="6">
        <f>Data!$AR$504*Data!AR168/Data!AR167</f>
        <v>0.57404917657822563</v>
      </c>
      <c r="X165" s="6">
        <f>Data!$AS$504*Data!AS168/Data!AS167</f>
        <v>0.48986270325203385</v>
      </c>
      <c r="Y165" s="6">
        <f>Data!$AT$504*Data!AT168/Data!AT167</f>
        <v>0.62870087131367391</v>
      </c>
      <c r="Z165" s="6">
        <f>Data!$AU$504*Data!AU168/Data!AU167</f>
        <v>0.71123842592592479</v>
      </c>
      <c r="AA165" s="6">
        <f>Data!$AV$504*Data!AV168/Data!AV167</f>
        <v>0.73213220858896022</v>
      </c>
      <c r="AB165" s="6">
        <f>Data!$AW$504*Data!AW168/Data!AW167</f>
        <v>0.87910208609670804</v>
      </c>
      <c r="AC165" s="6">
        <f>Data!$AX$504*Data!AX168/Data!AX167</f>
        <v>1.1409957845433283</v>
      </c>
      <c r="AE165" s="42">
        <f>$AJ$3*B165+$AJ$4*Simulace!C165+$AJ$5*Simulace!D165+$AJ$6*Simulace!E165+$AJ$7*Simulace!F165+$AJ$8*Simulace!G165+$AJ$9*Simulace!H165+$AJ$10*Simulace!I165+$AJ$11*Simulace!J165+$AJ$12*Simulace!K165+$AJ$13*Simulace!L165+$AJ$14*Simulace!M165+$AJ$15*Simulace!N165+$AJ$16*Simulace!O165+$AJ$17*Simulace!P165+$AJ$18*Simulace!Q165+$AJ$19*Simulace!R165+$AJ$20*Simulace!S165+$AJ$21*Simulace!T165+$AJ$22*Simulace!U165+$AJ$23*Simulace!V165+$AJ$24*Simulace!W165+$AJ$25*Simulace!X165+$AJ$26*Simulace!Y165+$AJ$27*Simulace!Z165+$AJ$28*Simulace!AA165+$AJ$29*Simulace!AB165+$AJ$30*Simulace!AC165</f>
        <v>49173768494.28936</v>
      </c>
      <c r="AF165" s="42">
        <f>AE165-$AN$12</f>
        <v>1070570226.2076111</v>
      </c>
      <c r="AG165" s="42">
        <f t="shared" si="4"/>
        <v>3385440309.9777369</v>
      </c>
      <c r="AM165" s="25" t="s">
        <v>189</v>
      </c>
      <c r="AN165" s="41">
        <f t="shared" si="5"/>
        <v>55045730639.110199</v>
      </c>
      <c r="AO165" s="42">
        <f>$AJ$3*Data!D657</f>
        <v>2611607980</v>
      </c>
      <c r="AP165" s="42">
        <f>$AJ$4*Data!F657</f>
        <v>6288792720.000001</v>
      </c>
      <c r="AQ165" s="42">
        <f>$AJ$5*Data!H657</f>
        <v>1663419110.0000002</v>
      </c>
      <c r="AR165" s="42">
        <f>$AJ$6*Data!J657</f>
        <v>3110233940</v>
      </c>
      <c r="AS165" s="42">
        <f>$AJ$7*Data!L657</f>
        <v>726823657</v>
      </c>
      <c r="AT165" s="42">
        <f>$AJ$8*Data!N657</f>
        <v>661896887.5</v>
      </c>
      <c r="AU165" s="42">
        <f>$AJ$9*Data!P657</f>
        <v>3663244710</v>
      </c>
      <c r="AV165" s="42">
        <f>$AJ$10*Data!R657</f>
        <v>4884069440</v>
      </c>
      <c r="AW165" s="42">
        <f>$AJ$11*Data!T657</f>
        <v>1952934308.0000002</v>
      </c>
      <c r="AX165" s="42">
        <f>$AJ$12*Data!V657</f>
        <v>2761672100</v>
      </c>
      <c r="AY165" s="42">
        <f>$AJ$13*Data!X657</f>
        <v>2235471150</v>
      </c>
      <c r="AZ165" s="42">
        <f>$AJ$14*Data!Z657</f>
        <v>5677448200</v>
      </c>
      <c r="BA165" s="42">
        <f>$AJ$15*Data!AB657</f>
        <v>1382247790.5798399</v>
      </c>
      <c r="BB165" s="42">
        <f>$AJ$16*Data!AD657</f>
        <v>2450614608.9103599</v>
      </c>
      <c r="BC165" s="42">
        <f>$AJ$17*Data!AF657</f>
        <v>1320899353.9200001</v>
      </c>
      <c r="BD165" s="42">
        <f>$AJ$18*Data!AH657</f>
        <v>2589802180.0000005</v>
      </c>
      <c r="BE165" s="42">
        <f>$AJ$19*Data!AJ657</f>
        <v>2011221620.0000002</v>
      </c>
      <c r="BF165" s="42">
        <f>$AJ$20*Data!AL657</f>
        <v>3364634940.0000005</v>
      </c>
      <c r="BG165" s="42">
        <f>$AJ$21*Data!AN657</f>
        <v>3867803775.0000005</v>
      </c>
      <c r="BH165" s="42">
        <f>$AJ$22*Data!AP657</f>
        <v>1888821907.2</v>
      </c>
      <c r="BI165" s="42">
        <v>0</v>
      </c>
      <c r="BJ165" s="42">
        <v>0</v>
      </c>
      <c r="BK165" s="42">
        <v>0</v>
      </c>
      <c r="BL165" s="42">
        <v>0</v>
      </c>
      <c r="BM165" s="42">
        <v>0</v>
      </c>
      <c r="BN165" s="42">
        <v>0</v>
      </c>
      <c r="BO165" s="42">
        <f>$AJ$29*Data!AW657</f>
        <v>-63694242.999999948</v>
      </c>
      <c r="BP165" s="42">
        <f>$AJ$30*Data!AX657</f>
        <v>-4235495.9999999935</v>
      </c>
    </row>
    <row r="166" spans="1:68">
      <c r="A166" s="6">
        <v>165</v>
      </c>
      <c r="B166" s="6">
        <f>Data!$D$504*Data!D169/Data!D168</f>
        <v>620.98917969803392</v>
      </c>
      <c r="C166" s="6">
        <f>Data!$F$504*Data!F169/Data!F168</f>
        <v>834.28101378384997</v>
      </c>
      <c r="D166" s="6">
        <f>Data!$H$504*Data!H169/Data!H168</f>
        <v>784.24918402558626</v>
      </c>
      <c r="E166" s="6">
        <f>Data!$J$504*Data!J169/Data!J168</f>
        <v>684.65137867057376</v>
      </c>
      <c r="F166" s="6">
        <f>Data!$L$504*Data!L169/Data!L168</f>
        <v>465.36578869327076</v>
      </c>
      <c r="G166" s="6">
        <f>Data!$N$504*Data!N169/Data!N168</f>
        <v>295.03561298439337</v>
      </c>
      <c r="H166" s="6">
        <f>Data!$P$504*Data!P169/Data!P168</f>
        <v>569.1727410979114</v>
      </c>
      <c r="I166" s="6">
        <f>Data!$R$504*Data!R169/Data!R168</f>
        <v>724.1466364620976</v>
      </c>
      <c r="J166" s="6">
        <f>Data!$T$504*Data!T169/Data!T168</f>
        <v>1399.8923022763022</v>
      </c>
      <c r="K166" s="6">
        <f>Data!$V$504*Data!V169/Data!V168</f>
        <v>1012.6146655606373</v>
      </c>
      <c r="L166" s="6">
        <f>Data!$X$504*Data!X169/Data!X168</f>
        <v>1607.5836233196319</v>
      </c>
      <c r="M166" s="6">
        <f>Data!$Z$504*Data!Z169/Data!Z168</f>
        <v>1101.5458883773399</v>
      </c>
      <c r="N166" s="6">
        <f>Data!$AB$504*Data!AB169/Data!AB168</f>
        <v>14951.419101582147</v>
      </c>
      <c r="O166" s="6">
        <f>Data!$AD$504*Data!AD169/Data!AD168</f>
        <v>21944.501704922855</v>
      </c>
      <c r="P166" s="6">
        <f>Data!$AF$504*Data!AF169/Data!AF168</f>
        <v>14472.471983534095</v>
      </c>
      <c r="Q166" s="6">
        <f>Data!$AH$504*Data!AH169/Data!AH168</f>
        <v>17167.282028557449</v>
      </c>
      <c r="R166" s="6">
        <f>Data!$AJ$504*Data!AJ169/Data!AJ168</f>
        <v>18682.962663608119</v>
      </c>
      <c r="S166" s="6">
        <f>Data!$AL$504*Data!AL169/Data!AL168</f>
        <v>26646.243793210313</v>
      </c>
      <c r="T166" s="6">
        <f>Data!$AN$504*Data!AN169/Data!AN168</f>
        <v>16387.718603412712</v>
      </c>
      <c r="U166" s="6">
        <f>Data!$AP$504*Data!AP169/Data!AP168</f>
        <v>2307.2875836872472</v>
      </c>
      <c r="V166" s="6">
        <f>Data!$AQ$504*Data!AQ169/Data!AQ168</f>
        <v>0.45955013404825695</v>
      </c>
      <c r="W166" s="6">
        <f>Data!$AR$504*Data!AR169/Data!AR168</f>
        <v>0.47049343498517654</v>
      </c>
      <c r="X166" s="6">
        <f>Data!$AS$504*Data!AS169/Data!AS168</f>
        <v>0.27579880691502445</v>
      </c>
      <c r="Y166" s="6">
        <f>Data!$AT$504*Data!AT169/Data!AT168</f>
        <v>0.51065610036222386</v>
      </c>
      <c r="Z166" s="6">
        <f>Data!$AU$504*Data!AU169/Data!AU168</f>
        <v>0.56905143935818736</v>
      </c>
      <c r="AA166" s="6">
        <f>Data!$AV$504*Data!AV169/Data!AV168</f>
        <v>0.3602259819610148</v>
      </c>
      <c r="AB166" s="6">
        <f>Data!$AW$504*Data!AW169/Data!AW168</f>
        <v>0.67767207678883123</v>
      </c>
      <c r="AC166" s="6">
        <f>Data!$AX$504*Data!AX169/Data!AX168</f>
        <v>0.42740675599169992</v>
      </c>
      <c r="AE166" s="42">
        <f>$AJ$3*B166+$AJ$4*Simulace!C166+$AJ$5*Simulace!D166+$AJ$6*Simulace!E166+$AJ$7*Simulace!F166+$AJ$8*Simulace!G166+$AJ$9*Simulace!H166+$AJ$10*Simulace!I166+$AJ$11*Simulace!J166+$AJ$12*Simulace!K166+$AJ$13*Simulace!L166+$AJ$14*Simulace!M166+$AJ$15*Simulace!N166+$AJ$16*Simulace!O166+$AJ$17*Simulace!P166+$AJ$18*Simulace!Q166+$AJ$19*Simulace!R166+$AJ$20*Simulace!S166+$AJ$21*Simulace!T166+$AJ$22*Simulace!U166+$AJ$23*Simulace!V166+$AJ$24*Simulace!W166+$AJ$25*Simulace!X166+$AJ$26*Simulace!Y166+$AJ$27*Simulace!Z166+$AJ$28*Simulace!AA166+$AJ$29*Simulace!AB166+$AJ$30*Simulace!AC166</f>
        <v>48002795495.178101</v>
      </c>
      <c r="AF166" s="42">
        <f>AE166-$AN$12</f>
        <v>-100402772.90364838</v>
      </c>
      <c r="AG166" s="42">
        <f t="shared" si="4"/>
        <v>-317501445.77216637</v>
      </c>
      <c r="AM166" s="25" t="s">
        <v>190</v>
      </c>
      <c r="AN166" s="41">
        <f t="shared" si="5"/>
        <v>54456898776.890732</v>
      </c>
      <c r="AO166" s="42">
        <f>$AJ$3*Data!D658</f>
        <v>2588271360</v>
      </c>
      <c r="AP166" s="42">
        <f>$AJ$4*Data!F658</f>
        <v>6253531760</v>
      </c>
      <c r="AQ166" s="42">
        <f>$AJ$5*Data!H658</f>
        <v>1653739259.9999998</v>
      </c>
      <c r="AR166" s="42">
        <f>$AJ$6*Data!J658</f>
        <v>3093173732.0000005</v>
      </c>
      <c r="AS166" s="42">
        <f>$AJ$7*Data!L658</f>
        <v>724180401</v>
      </c>
      <c r="AT166" s="42">
        <f>$AJ$8*Data!N658</f>
        <v>637139575</v>
      </c>
      <c r="AU166" s="42">
        <f>$AJ$9*Data!P658</f>
        <v>3578139652.5</v>
      </c>
      <c r="AV166" s="42">
        <f>$AJ$10*Data!R658</f>
        <v>4675698840</v>
      </c>
      <c r="AW166" s="42">
        <f>$AJ$11*Data!T658</f>
        <v>1923220246.9999998</v>
      </c>
      <c r="AX166" s="42">
        <f>$AJ$12*Data!V658</f>
        <v>2679269300.0000005</v>
      </c>
      <c r="AY166" s="42">
        <f>$AJ$13*Data!X658</f>
        <v>2240567962.5</v>
      </c>
      <c r="AZ166" s="42">
        <f>$AJ$14*Data!Z658</f>
        <v>5495209699.999999</v>
      </c>
      <c r="BA166" s="42">
        <f>$AJ$15*Data!AB658</f>
        <v>1388177796.87395</v>
      </c>
      <c r="BB166" s="42">
        <f>$AJ$16*Data!AD658</f>
        <v>2470554457.9967899</v>
      </c>
      <c r="BC166" s="42">
        <f>$AJ$17*Data!AF658</f>
        <v>1363035321.0199997</v>
      </c>
      <c r="BD166" s="42">
        <f>$AJ$18*Data!AH658</f>
        <v>2617965070.0000005</v>
      </c>
      <c r="BE166" s="42">
        <f>$AJ$19*Data!AJ658</f>
        <v>2009517270</v>
      </c>
      <c r="BF166" s="42">
        <f>$AJ$20*Data!AL658</f>
        <v>3365408579.9999995</v>
      </c>
      <c r="BG166" s="42">
        <f>$AJ$21*Data!AN658</f>
        <v>3876668684.9999995</v>
      </c>
      <c r="BH166" s="42">
        <f>$AJ$22*Data!AP658</f>
        <v>1889155619.9999998</v>
      </c>
      <c r="BI166" s="42">
        <v>0</v>
      </c>
      <c r="BJ166" s="42">
        <v>0</v>
      </c>
      <c r="BK166" s="42">
        <v>0</v>
      </c>
      <c r="BL166" s="42">
        <v>0</v>
      </c>
      <c r="BM166" s="42">
        <v>0</v>
      </c>
      <c r="BN166" s="42">
        <v>0</v>
      </c>
      <c r="BO166" s="42">
        <f>$AJ$29*Data!AW658</f>
        <v>-61774598.000000075</v>
      </c>
      <c r="BP166" s="42">
        <f>$AJ$30*Data!AX658</f>
        <v>-3951215.9999999986</v>
      </c>
    </row>
    <row r="167" spans="1:68">
      <c r="A167" s="6">
        <v>166</v>
      </c>
      <c r="B167" s="6">
        <f>Data!$D$504*Data!D170/Data!D169</f>
        <v>621.03542882755335</v>
      </c>
      <c r="C167" s="6">
        <f>Data!$F$504*Data!F170/Data!F169</f>
        <v>835.0074668179725</v>
      </c>
      <c r="D167" s="6">
        <f>Data!$H$504*Data!H170/Data!H169</f>
        <v>780.53303493783858</v>
      </c>
      <c r="E167" s="6">
        <f>Data!$J$504*Data!J170/Data!J169</f>
        <v>693.70880375976958</v>
      </c>
      <c r="F167" s="6">
        <f>Data!$L$504*Data!L170/Data!L169</f>
        <v>469.12443164300049</v>
      </c>
      <c r="G167" s="6">
        <f>Data!$N$504*Data!N170/Data!N169</f>
        <v>301.16994541152513</v>
      </c>
      <c r="H167" s="6">
        <f>Data!$P$504*Data!P170/Data!P169</f>
        <v>577.83257653155079</v>
      </c>
      <c r="I167" s="6">
        <f>Data!$R$504*Data!R170/Data!R169</f>
        <v>736.08310592572059</v>
      </c>
      <c r="J167" s="6">
        <f>Data!$T$504*Data!T170/Data!T169</f>
        <v>1411.8290764799806</v>
      </c>
      <c r="K167" s="6">
        <f>Data!$V$504*Data!V170/Data!V169</f>
        <v>963.28653033382909</v>
      </c>
      <c r="L167" s="6">
        <f>Data!$X$504*Data!X170/Data!X169</f>
        <v>1621.7445415119701</v>
      </c>
      <c r="M167" s="6">
        <f>Data!$Z$504*Data!Z170/Data!Z169</f>
        <v>1144.4828386923496</v>
      </c>
      <c r="N167" s="6">
        <f>Data!$AB$504*Data!AB170/Data!AB169</f>
        <v>15224.373799009447</v>
      </c>
      <c r="O167" s="6">
        <f>Data!$AD$504*Data!AD170/Data!AD169</f>
        <v>22205.895680560217</v>
      </c>
      <c r="P167" s="6">
        <f>Data!$AF$504*Data!AF170/Data!AF169</f>
        <v>14595.067867466021</v>
      </c>
      <c r="Q167" s="6">
        <f>Data!$AH$504*Data!AH170/Data!AH169</f>
        <v>17730.203415299478</v>
      </c>
      <c r="R167" s="6">
        <f>Data!$AJ$504*Data!AJ170/Data!AJ169</f>
        <v>18893.072339753209</v>
      </c>
      <c r="S167" s="6">
        <f>Data!$AL$504*Data!AL170/Data!AL169</f>
        <v>27335.072482974439</v>
      </c>
      <c r="T167" s="6">
        <f>Data!$AN$504*Data!AN170/Data!AN169</f>
        <v>16554.389855914986</v>
      </c>
      <c r="U167" s="6">
        <f>Data!$AP$504*Data!AP170/Data!AP169</f>
        <v>2345.9548796938298</v>
      </c>
      <c r="V167" s="6">
        <f>Data!$AQ$504*Data!AQ170/Data!AQ169</f>
        <v>0.56445387014459913</v>
      </c>
      <c r="W167" s="6">
        <f>Data!$AR$504*Data!AR170/Data!AR169</f>
        <v>0.57930956937799249</v>
      </c>
      <c r="X167" s="6">
        <f>Data!$AS$504*Data!AS170/Data!AS169</f>
        <v>0.40381502953061643</v>
      </c>
      <c r="Y167" s="6">
        <f>Data!$AT$504*Data!AT170/Data!AT169</f>
        <v>0.63482641509434223</v>
      </c>
      <c r="Z167" s="6">
        <f>Data!$AU$504*Data!AU170/Data!AU169</f>
        <v>0.71887987012987087</v>
      </c>
      <c r="AA167" s="6">
        <f>Data!$AV$504*Data!AV170/Data!AV169</f>
        <v>0.57627756183745249</v>
      </c>
      <c r="AB167" s="6">
        <f>Data!$AW$504*Data!AW170/Data!AW169</f>
        <v>0.89087234097018075</v>
      </c>
      <c r="AC167" s="6">
        <f>Data!$AX$504*Data!AX170/Data!AX169</f>
        <v>0.81643375959078357</v>
      </c>
      <c r="AE167" s="42">
        <f>$AJ$3*B167+$AJ$4*Simulace!C167+$AJ$5*Simulace!D167+$AJ$6*Simulace!E167+$AJ$7*Simulace!F167+$AJ$8*Simulace!G167+$AJ$9*Simulace!H167+$AJ$10*Simulace!I167+$AJ$11*Simulace!J167+$AJ$12*Simulace!K167+$AJ$13*Simulace!L167+$AJ$14*Simulace!M167+$AJ$15*Simulace!N167+$AJ$16*Simulace!O167+$AJ$17*Simulace!P167+$AJ$18*Simulace!Q167+$AJ$19*Simulace!R167+$AJ$20*Simulace!S167+$AJ$21*Simulace!T167+$AJ$22*Simulace!U167+$AJ$23*Simulace!V167+$AJ$24*Simulace!W167+$AJ$25*Simulace!X167+$AJ$26*Simulace!Y167+$AJ$27*Simulace!Z167+$AJ$28*Simulace!AA167+$AJ$29*Simulace!AB167+$AJ$30*Simulace!AC167</f>
        <v>48542299068.060913</v>
      </c>
      <c r="AF167" s="42">
        <f>AE167-$AN$12</f>
        <v>439100799.97916412</v>
      </c>
      <c r="AG167" s="42">
        <f t="shared" si="4"/>
        <v>1388558650.3361747</v>
      </c>
      <c r="AM167" s="25" t="s">
        <v>191</v>
      </c>
      <c r="AN167" s="41">
        <f t="shared" si="5"/>
        <v>54740162262.3013</v>
      </c>
      <c r="AO167" s="42">
        <f>$AJ$3*Data!D659</f>
        <v>2602087199.9999995</v>
      </c>
      <c r="AP167" s="42">
        <f>$AJ$4*Data!F659</f>
        <v>6163966620</v>
      </c>
      <c r="AQ167" s="42">
        <f>$AJ$5*Data!H659</f>
        <v>1684088280.0000002</v>
      </c>
      <c r="AR167" s="42">
        <f>$AJ$6*Data!J659</f>
        <v>3135733128</v>
      </c>
      <c r="AS167" s="42">
        <f>$AJ$7*Data!L659</f>
        <v>731637144.00000012</v>
      </c>
      <c r="AT167" s="42">
        <f>$AJ$8*Data!N659</f>
        <v>641890575</v>
      </c>
      <c r="AU167" s="42">
        <f>$AJ$9*Data!P659</f>
        <v>3645155902.5000005</v>
      </c>
      <c r="AV167" s="42">
        <f>$AJ$10*Data!R659</f>
        <v>4712600410.000001</v>
      </c>
      <c r="AW167" s="42">
        <f>$AJ$11*Data!T659</f>
        <v>1933993197.5</v>
      </c>
      <c r="AX167" s="42">
        <f>$AJ$12*Data!V659</f>
        <v>2768930150.0000005</v>
      </c>
      <c r="AY167" s="42">
        <f>$AJ$13*Data!X659</f>
        <v>2244755931.25</v>
      </c>
      <c r="AZ167" s="42">
        <f>$AJ$14*Data!Z659</f>
        <v>5595922675.000001</v>
      </c>
      <c r="BA167" s="42">
        <f>$AJ$15*Data!AB659</f>
        <v>1424121927.180295</v>
      </c>
      <c r="BB167" s="42">
        <f>$AJ$16*Data!AD659</f>
        <v>2471801545.7310004</v>
      </c>
      <c r="BC167" s="42">
        <f>$AJ$17*Data!AF659</f>
        <v>1327147962.8399999</v>
      </c>
      <c r="BD167" s="42">
        <f>$AJ$18*Data!AH659</f>
        <v>2626618050</v>
      </c>
      <c r="BE167" s="42">
        <f>$AJ$19*Data!AJ659</f>
        <v>1988815949.9999998</v>
      </c>
      <c r="BF167" s="42">
        <f>$AJ$20*Data!AL659</f>
        <v>3359091059.9999995</v>
      </c>
      <c r="BG167" s="42">
        <f>$AJ$21*Data!AN659</f>
        <v>3868106197.5</v>
      </c>
      <c r="BH167" s="42">
        <f>$AJ$22*Data!AP659</f>
        <v>1881313849.8</v>
      </c>
      <c r="BI167" s="42">
        <v>0</v>
      </c>
      <c r="BJ167" s="42">
        <v>0</v>
      </c>
      <c r="BK167" s="42">
        <v>0</v>
      </c>
      <c r="BL167" s="42">
        <v>0</v>
      </c>
      <c r="BM167" s="42">
        <v>0</v>
      </c>
      <c r="BN167" s="42">
        <v>0</v>
      </c>
      <c r="BO167" s="42">
        <f>$AJ$29*Data!AW659</f>
        <v>-63715338.000000045</v>
      </c>
      <c r="BP167" s="42">
        <f>$AJ$30*Data!AX659</f>
        <v>-3900155.9999999902</v>
      </c>
    </row>
    <row r="168" spans="1:68">
      <c r="A168" s="6">
        <v>167</v>
      </c>
      <c r="B168" s="6">
        <f>Data!$D$504*Data!D171/Data!D170</f>
        <v>614.1857603140445</v>
      </c>
      <c r="C168" s="6">
        <f>Data!$F$504*Data!F171/Data!F170</f>
        <v>833.77799090270946</v>
      </c>
      <c r="D168" s="6">
        <f>Data!$H$504*Data!H171/Data!H170</f>
        <v>783.91878118048498</v>
      </c>
      <c r="E168" s="6">
        <f>Data!$J$504*Data!J171/Data!J170</f>
        <v>691.36380635374212</v>
      </c>
      <c r="F168" s="6">
        <f>Data!$L$504*Data!L171/Data!L170</f>
        <v>467.74972027938117</v>
      </c>
      <c r="G168" s="6">
        <f>Data!$N$504*Data!N171/Data!N170</f>
        <v>303.58136159173904</v>
      </c>
      <c r="H168" s="6">
        <f>Data!$P$504*Data!P171/Data!P170</f>
        <v>579.2271441865538</v>
      </c>
      <c r="I168" s="6">
        <f>Data!$R$504*Data!R171/Data!R170</f>
        <v>745.59135290669951</v>
      </c>
      <c r="J168" s="6">
        <f>Data!$T$504*Data!T171/Data!T170</f>
        <v>1434.8193893626549</v>
      </c>
      <c r="K168" s="6">
        <f>Data!$V$504*Data!V171/Data!V170</f>
        <v>978.45033088990408</v>
      </c>
      <c r="L168" s="6">
        <f>Data!$X$504*Data!X171/Data!X170</f>
        <v>1628.1464619639414</v>
      </c>
      <c r="M168" s="6">
        <f>Data!$Z$504*Data!Z171/Data!Z170</f>
        <v>1102.123231116791</v>
      </c>
      <c r="N168" s="6">
        <f>Data!$AB$504*Data!AB171/Data!AB170</f>
        <v>15214.578831111108</v>
      </c>
      <c r="O168" s="6">
        <f>Data!$AD$504*Data!AD171/Data!AD170</f>
        <v>22106.991866078391</v>
      </c>
      <c r="P168" s="6">
        <f>Data!$AF$504*Data!AF171/Data!AF170</f>
        <v>14749.745933990154</v>
      </c>
      <c r="Q168" s="6">
        <f>Data!$AH$504*Data!AH171/Data!AH170</f>
        <v>17240.52394116619</v>
      </c>
      <c r="R168" s="6">
        <f>Data!$AJ$504*Data!AJ171/Data!AJ170</f>
        <v>18723.424949840683</v>
      </c>
      <c r="S168" s="6">
        <f>Data!$AL$504*Data!AL171/Data!AL170</f>
        <v>26882.191591718867</v>
      </c>
      <c r="T168" s="6">
        <f>Data!$AN$504*Data!AN171/Data!AN170</f>
        <v>16488.068861966418</v>
      </c>
      <c r="U168" s="6">
        <f>Data!$AP$504*Data!AP171/Data!AP170</f>
        <v>2404.4578555401404</v>
      </c>
      <c r="V168" s="6">
        <f>Data!$AQ$504*Data!AQ171/Data!AQ170</f>
        <v>0.47745355437895948</v>
      </c>
      <c r="W168" s="6">
        <f>Data!$AR$504*Data!AR171/Data!AR170</f>
        <v>0.48903599648814805</v>
      </c>
      <c r="X168" s="6">
        <f>Data!$AS$504*Data!AS171/Data!AS170</f>
        <v>0.39933932782219833</v>
      </c>
      <c r="Y168" s="6">
        <f>Data!$AT$504*Data!AT171/Data!AT170</f>
        <v>0.53168739911959007</v>
      </c>
      <c r="Z168" s="6">
        <f>Data!$AU$504*Data!AU171/Data!AU170</f>
        <v>0.59417239685658074</v>
      </c>
      <c r="AA168" s="6">
        <f>Data!$AV$504*Data!AV171/Data!AV170</f>
        <v>0.5657885245901646</v>
      </c>
      <c r="AB168" s="6">
        <f>Data!$AW$504*Data!AW171/Data!AW170</f>
        <v>0.71252754484176861</v>
      </c>
      <c r="AC168" s="6">
        <f>Data!$AX$504*Data!AX171/Data!AX170</f>
        <v>0.78633387096774121</v>
      </c>
      <c r="AE168" s="42">
        <f>$AJ$3*B168+$AJ$4*Simulace!C168+$AJ$5*Simulace!D168+$AJ$6*Simulace!E168+$AJ$7*Simulace!F168+$AJ$8*Simulace!G168+$AJ$9*Simulace!H168+$AJ$10*Simulace!I168+$AJ$11*Simulace!J168+$AJ$12*Simulace!K168+$AJ$13*Simulace!L168+$AJ$14*Simulace!M168+$AJ$15*Simulace!N168+$AJ$16*Simulace!O168+$AJ$17*Simulace!P168+$AJ$18*Simulace!Q168+$AJ$19*Simulace!R168+$AJ$20*Simulace!S168+$AJ$21*Simulace!T168+$AJ$22*Simulace!U168+$AJ$23*Simulace!V168+$AJ$24*Simulace!W168+$AJ$25*Simulace!X168+$AJ$26*Simulace!Y168+$AJ$27*Simulace!Z168+$AJ$28*Simulace!AA168+$AJ$29*Simulace!AB168+$AJ$30*Simulace!AC168</f>
        <v>48292743988.54615</v>
      </c>
      <c r="AF168" s="42">
        <f>AE168-$AN$12</f>
        <v>189545720.46440125</v>
      </c>
      <c r="AG168" s="42">
        <f t="shared" si="4"/>
        <v>599396197.40509653</v>
      </c>
      <c r="AM168" s="25" t="s">
        <v>192</v>
      </c>
      <c r="AN168" s="41">
        <f t="shared" si="5"/>
        <v>54812029193.937775</v>
      </c>
      <c r="AO168" s="42">
        <f>$AJ$3*Data!D660</f>
        <v>2623088700.0000005</v>
      </c>
      <c r="AP168" s="42">
        <f>$AJ$4*Data!F660</f>
        <v>6076762020</v>
      </c>
      <c r="AQ168" s="42">
        <f>$AJ$5*Data!H660</f>
        <v>1682096220.0000002</v>
      </c>
      <c r="AR168" s="42">
        <f>$AJ$6*Data!J660</f>
        <v>3084636852.0000005</v>
      </c>
      <c r="AS168" s="42">
        <f>$AJ$7*Data!L660</f>
        <v>730044913.5</v>
      </c>
      <c r="AT168" s="42">
        <f>$AJ$8*Data!N660</f>
        <v>635927625.00000012</v>
      </c>
      <c r="AU168" s="42">
        <f>$AJ$9*Data!P660</f>
        <v>3768423750</v>
      </c>
      <c r="AV168" s="42">
        <f>$AJ$10*Data!R660</f>
        <v>4823582399.999999</v>
      </c>
      <c r="AW168" s="42">
        <f>$AJ$11*Data!T660</f>
        <v>1946181510</v>
      </c>
      <c r="AX168" s="42">
        <f>$AJ$12*Data!V660</f>
        <v>2847897675</v>
      </c>
      <c r="AY168" s="42">
        <f>$AJ$13*Data!X660</f>
        <v>2281023675</v>
      </c>
      <c r="AZ168" s="42">
        <f>$AJ$14*Data!Z660</f>
        <v>5516714700</v>
      </c>
      <c r="BA168" s="42">
        <f>$AJ$15*Data!AB660</f>
        <v>1419641382.79719</v>
      </c>
      <c r="BB168" s="42">
        <f>$AJ$16*Data!AD660</f>
        <v>2471951238.4305902</v>
      </c>
      <c r="BC168" s="42">
        <f>$AJ$17*Data!AF660</f>
        <v>1325167950.9599998</v>
      </c>
      <c r="BD168" s="42">
        <f>$AJ$18*Data!AH660</f>
        <v>2594368224</v>
      </c>
      <c r="BE168" s="42">
        <f>$AJ$19*Data!AJ660</f>
        <v>1968398955.0000002</v>
      </c>
      <c r="BF168" s="42">
        <f>$AJ$20*Data!AL660</f>
        <v>3329554680.0000005</v>
      </c>
      <c r="BG168" s="42">
        <f>$AJ$21*Data!AN660</f>
        <v>3874422881.25</v>
      </c>
      <c r="BH168" s="42">
        <f>$AJ$22*Data!AP660</f>
        <v>1885371390</v>
      </c>
      <c r="BI168" s="42">
        <v>0</v>
      </c>
      <c r="BJ168" s="42">
        <v>0</v>
      </c>
      <c r="BK168" s="42">
        <v>0</v>
      </c>
      <c r="BL168" s="42">
        <v>0</v>
      </c>
      <c r="BM168" s="42">
        <v>0</v>
      </c>
      <c r="BN168" s="42">
        <v>0</v>
      </c>
      <c r="BO168" s="42">
        <f>$AJ$29*Data!AW660</f>
        <v>-69221132.999999955</v>
      </c>
      <c r="BP168" s="42">
        <f>$AJ$30*Data!AX660</f>
        <v>-4006415.9999999977</v>
      </c>
    </row>
    <row r="169" spans="1:68">
      <c r="A169" s="6">
        <v>168</v>
      </c>
      <c r="B169" s="6">
        <f>Data!$D$504*Data!D172/Data!D171</f>
        <v>613.28456477999816</v>
      </c>
      <c r="C169" s="6">
        <f>Data!$F$504*Data!F172/Data!F171</f>
        <v>836.97936606585529</v>
      </c>
      <c r="D169" s="6">
        <f>Data!$H$504*Data!H172/Data!H171</f>
        <v>767.08029292282004</v>
      </c>
      <c r="E169" s="6">
        <f>Data!$J$504*Data!J172/Data!J171</f>
        <v>687.34580776348571</v>
      </c>
      <c r="F169" s="6">
        <f>Data!$L$504*Data!L172/Data!L171</f>
        <v>466.60282596665854</v>
      </c>
      <c r="G169" s="6">
        <f>Data!$N$504*Data!N172/Data!N171</f>
        <v>297.83590434649079</v>
      </c>
      <c r="H169" s="6">
        <f>Data!$P$504*Data!P172/Data!P171</f>
        <v>569.38213037804246</v>
      </c>
      <c r="I169" s="6">
        <f>Data!$R$504*Data!R172/Data!R171</f>
        <v>722.00817194724482</v>
      </c>
      <c r="J169" s="6">
        <f>Data!$T$504*Data!T172/Data!T171</f>
        <v>1409.0322001866136</v>
      </c>
      <c r="K169" s="6">
        <f>Data!$V$504*Data!V172/Data!V171</f>
        <v>962.96199269372278</v>
      </c>
      <c r="L169" s="6">
        <f>Data!$X$504*Data!X172/Data!X171</f>
        <v>1628.4184702536072</v>
      </c>
      <c r="M169" s="6">
        <f>Data!$Z$504*Data!Z172/Data!Z171</f>
        <v>1086.3494733387442</v>
      </c>
      <c r="N169" s="6">
        <f>Data!$AB$504*Data!AB172/Data!AB171</f>
        <v>15148.989674861356</v>
      </c>
      <c r="O169" s="6">
        <f>Data!$AD$504*Data!AD172/Data!AD171</f>
        <v>22076.518306154332</v>
      </c>
      <c r="P169" s="6">
        <f>Data!$AF$504*Data!AF172/Data!AF171</f>
        <v>14283.072394917053</v>
      </c>
      <c r="Q169" s="6">
        <f>Data!$AH$504*Data!AH172/Data!AH171</f>
        <v>17364.268682808568</v>
      </c>
      <c r="R169" s="6">
        <f>Data!$AJ$504*Data!AJ172/Data!AJ171</f>
        <v>18547.779234419257</v>
      </c>
      <c r="S169" s="6">
        <f>Data!$AL$504*Data!AL172/Data!AL171</f>
        <v>26841.538898389983</v>
      </c>
      <c r="T169" s="6">
        <f>Data!$AN$504*Data!AN172/Data!AN171</f>
        <v>16390.456155932159</v>
      </c>
      <c r="U169" s="6">
        <f>Data!$AP$504*Data!AP172/Data!AP171</f>
        <v>2420.133996866663</v>
      </c>
      <c r="V169" s="6">
        <f>Data!$AQ$504*Data!AQ172/Data!AQ171</f>
        <v>0.49201832061068757</v>
      </c>
      <c r="W169" s="6">
        <f>Data!$AR$504*Data!AR172/Data!AR171</f>
        <v>0.50411354961832244</v>
      </c>
      <c r="X169" s="6">
        <f>Data!$AS$504*Data!AS172/Data!AS171</f>
        <v>0.32096677022344455</v>
      </c>
      <c r="Y169" s="6">
        <f>Data!$AT$504*Data!AT172/Data!AT171</f>
        <v>0.54875579347608794</v>
      </c>
      <c r="Z169" s="6">
        <f>Data!$AU$504*Data!AU172/Data!AU171</f>
        <v>0.61449029126213695</v>
      </c>
      <c r="AA169" s="6">
        <f>Data!$AV$504*Data!AV172/Data!AV171</f>
        <v>0.4349242993313433</v>
      </c>
      <c r="AB169" s="6">
        <f>Data!$AW$504*Data!AW172/Data!AW171</f>
        <v>0.74044952186663526</v>
      </c>
      <c r="AC169" s="6">
        <f>Data!$AX$504*Data!AX172/Data!AX171</f>
        <v>0.55627620095343044</v>
      </c>
      <c r="AE169" s="42">
        <f>$AJ$3*B169+$AJ$4*Simulace!C169+$AJ$5*Simulace!D169+$AJ$6*Simulace!E169+$AJ$7*Simulace!F169+$AJ$8*Simulace!G169+$AJ$9*Simulace!H169+$AJ$10*Simulace!I169+$AJ$11*Simulace!J169+$AJ$12*Simulace!K169+$AJ$13*Simulace!L169+$AJ$14*Simulace!M169+$AJ$15*Simulace!N169+$AJ$16*Simulace!O169+$AJ$17*Simulace!P169+$AJ$18*Simulace!Q169+$AJ$19*Simulace!R169+$AJ$20*Simulace!S169+$AJ$21*Simulace!T169+$AJ$22*Simulace!U169+$AJ$23*Simulace!V169+$AJ$24*Simulace!W169+$AJ$25*Simulace!X169+$AJ$26*Simulace!Y169+$AJ$27*Simulace!Z169+$AJ$28*Simulace!AA169+$AJ$29*Simulace!AB169+$AJ$30*Simulace!AC169</f>
        <v>47894428429.526764</v>
      </c>
      <c r="AF169" s="42">
        <f>AE169-$AN$12</f>
        <v>-208769838.55498505</v>
      </c>
      <c r="AG169" s="42">
        <f t="shared" si="4"/>
        <v>-660188196.5793885</v>
      </c>
      <c r="AM169" s="25" t="s">
        <v>193</v>
      </c>
      <c r="AN169" s="41">
        <f t="shared" si="5"/>
        <v>54293666811.344818</v>
      </c>
      <c r="AO169" s="42">
        <f>$AJ$3*Data!D661</f>
        <v>2612993040</v>
      </c>
      <c r="AP169" s="42">
        <f>$AJ$4*Data!F661</f>
        <v>6136229294.999999</v>
      </c>
      <c r="AQ169" s="42">
        <f>$AJ$5*Data!H661</f>
        <v>1622992769.9999998</v>
      </c>
      <c r="AR169" s="42">
        <f>$AJ$6*Data!J661</f>
        <v>3063683700</v>
      </c>
      <c r="AS169" s="42">
        <f>$AJ$7*Data!L661</f>
        <v>719839071</v>
      </c>
      <c r="AT169" s="42">
        <f>$AJ$8*Data!N661</f>
        <v>629375400</v>
      </c>
      <c r="AU169" s="42">
        <f>$AJ$9*Data!P661</f>
        <v>3700589838.7500005</v>
      </c>
      <c r="AV169" s="42">
        <f>$AJ$10*Data!R661</f>
        <v>4712445290.000001</v>
      </c>
      <c r="AW169" s="42">
        <f>$AJ$11*Data!T661</f>
        <v>1916726630.0000002</v>
      </c>
      <c r="AX169" s="42">
        <f>$AJ$12*Data!V661</f>
        <v>2928261000.0000005</v>
      </c>
      <c r="AY169" s="42">
        <f>$AJ$13*Data!X661</f>
        <v>2233441175.0000005</v>
      </c>
      <c r="AZ169" s="42">
        <f>$AJ$14*Data!Z661</f>
        <v>5433979075.000001</v>
      </c>
      <c r="BA169" s="42">
        <f>$AJ$15*Data!AB661</f>
        <v>1417701483.6578653</v>
      </c>
      <c r="BB169" s="42">
        <f>$AJ$16*Data!AD661</f>
        <v>2477191015.4169497</v>
      </c>
      <c r="BC169" s="42">
        <f>$AJ$17*Data!AF661</f>
        <v>1321027926.1200001</v>
      </c>
      <c r="BD169" s="42">
        <f>$AJ$18*Data!AH661</f>
        <v>2617044192</v>
      </c>
      <c r="BE169" s="42">
        <f>$AJ$19*Data!AJ661</f>
        <v>1976021730</v>
      </c>
      <c r="BF169" s="42">
        <f>$AJ$20*Data!AL661</f>
        <v>3299880330</v>
      </c>
      <c r="BG169" s="42">
        <f>$AJ$21*Data!AN661</f>
        <v>3857637150</v>
      </c>
      <c r="BH169" s="42">
        <f>$AJ$22*Data!AP661</f>
        <v>1688157878.4000003</v>
      </c>
      <c r="BI169" s="42">
        <v>0</v>
      </c>
      <c r="BJ169" s="42">
        <v>0</v>
      </c>
      <c r="BK169" s="42">
        <v>0</v>
      </c>
      <c r="BL169" s="42">
        <v>0</v>
      </c>
      <c r="BM169" s="42">
        <v>0</v>
      </c>
      <c r="BN169" s="42">
        <v>0</v>
      </c>
      <c r="BO169" s="42">
        <f>$AJ$29*Data!AW661</f>
        <v>-67322583.00000003</v>
      </c>
      <c r="BP169" s="42">
        <f>$AJ$30*Data!AX661</f>
        <v>-4228595.9999999898</v>
      </c>
    </row>
    <row r="170" spans="1:68">
      <c r="A170" s="6">
        <v>169</v>
      </c>
      <c r="B170" s="6">
        <f>Data!$D$504*Data!D173/Data!D172</f>
        <v>602.85270778588108</v>
      </c>
      <c r="C170" s="6">
        <f>Data!$F$504*Data!F173/Data!F172</f>
        <v>833.48868566758392</v>
      </c>
      <c r="D170" s="6">
        <f>Data!$H$504*Data!H173/Data!H172</f>
        <v>787.73449514069114</v>
      </c>
      <c r="E170" s="6">
        <f>Data!$J$504*Data!J173/Data!J172</f>
        <v>691.75694367365804</v>
      </c>
      <c r="F170" s="6">
        <f>Data!$L$504*Data!L173/Data!L172</f>
        <v>466.895703540738</v>
      </c>
      <c r="G170" s="6">
        <f>Data!$N$504*Data!N173/Data!N172</f>
        <v>299.00064414398918</v>
      </c>
      <c r="H170" s="6">
        <f>Data!$P$504*Data!P173/Data!P172</f>
        <v>576.66466319719325</v>
      </c>
      <c r="I170" s="6">
        <f>Data!$R$504*Data!R173/Data!R172</f>
        <v>739.95405979729412</v>
      </c>
      <c r="J170" s="6">
        <f>Data!$T$504*Data!T173/Data!T172</f>
        <v>1425.4351431836869</v>
      </c>
      <c r="K170" s="6">
        <f>Data!$V$504*Data!V173/Data!V172</f>
        <v>961.91413479716812</v>
      </c>
      <c r="L170" s="6">
        <f>Data!$X$504*Data!X173/Data!X172</f>
        <v>1615.5777387388664</v>
      </c>
      <c r="M170" s="6">
        <f>Data!$Z$504*Data!Z173/Data!Z172</f>
        <v>1117.8160987513602</v>
      </c>
      <c r="N170" s="6">
        <f>Data!$AB$504*Data!AB173/Data!AB172</f>
        <v>15186.797944584014</v>
      </c>
      <c r="O170" s="6">
        <f>Data!$AD$504*Data!AD173/Data!AD172</f>
        <v>22131.39689872678</v>
      </c>
      <c r="P170" s="6">
        <f>Data!$AF$504*Data!AF173/Data!AF172</f>
        <v>14692.867766355163</v>
      </c>
      <c r="Q170" s="6">
        <f>Data!$AH$504*Data!AH173/Data!AH172</f>
        <v>17339.130574877261</v>
      </c>
      <c r="R170" s="6">
        <f>Data!$AJ$504*Data!AJ173/Data!AJ172</f>
        <v>18799.013735274231</v>
      </c>
      <c r="S170" s="6">
        <f>Data!$AL$504*Data!AL173/Data!AL172</f>
        <v>26778.69814671902</v>
      </c>
      <c r="T170" s="6">
        <f>Data!$AN$504*Data!AN173/Data!AN172</f>
        <v>16625.679486605346</v>
      </c>
      <c r="U170" s="6">
        <f>Data!$AP$504*Data!AP173/Data!AP172</f>
        <v>2481.2002360224337</v>
      </c>
      <c r="V170" s="6">
        <f>Data!$AQ$504*Data!AQ173/Data!AQ172</f>
        <v>0.44890938337801517</v>
      </c>
      <c r="W170" s="6">
        <f>Data!$AR$504*Data!AR173/Data!AR172</f>
        <v>0.45931438631790766</v>
      </c>
      <c r="X170" s="6">
        <f>Data!$AS$504*Data!AS173/Data!AS172</f>
        <v>0.36133056757111015</v>
      </c>
      <c r="Y170" s="6">
        <f>Data!$AT$504*Data!AT173/Data!AT172</f>
        <v>0.49726363444044885</v>
      </c>
      <c r="Z170" s="6">
        <f>Data!$AU$504*Data!AU173/Data!AU172</f>
        <v>0.55159793814432878</v>
      </c>
      <c r="AA170" s="6">
        <f>Data!$AV$504*Data!AV173/Data!AV172</f>
        <v>0.50155873747813651</v>
      </c>
      <c r="AB170" s="6">
        <f>Data!$AW$504*Data!AW173/Data!AW172</f>
        <v>0.64820287553060307</v>
      </c>
      <c r="AC170" s="6">
        <f>Data!$AX$504*Data!AX173/Data!AX172</f>
        <v>0.67090589732710926</v>
      </c>
      <c r="AE170" s="42">
        <f>$AJ$3*B170+$AJ$4*Simulace!C170+$AJ$5*Simulace!D170+$AJ$6*Simulace!E170+$AJ$7*Simulace!F170+$AJ$8*Simulace!G170+$AJ$9*Simulace!H170+$AJ$10*Simulace!I170+$AJ$11*Simulace!J170+$AJ$12*Simulace!K170+$AJ$13*Simulace!L170+$AJ$14*Simulace!M170+$AJ$15*Simulace!N170+$AJ$16*Simulace!O170+$AJ$17*Simulace!P170+$AJ$18*Simulace!Q170+$AJ$19*Simulace!R170+$AJ$20*Simulace!S170+$AJ$21*Simulace!T170+$AJ$22*Simulace!U170+$AJ$23*Simulace!V170+$AJ$24*Simulace!W170+$AJ$25*Simulace!X170+$AJ$26*Simulace!Y170+$AJ$27*Simulace!Z170+$AJ$28*Simulace!AA170+$AJ$29*Simulace!AB170+$AJ$30*Simulace!AC170</f>
        <v>48287304195.377373</v>
      </c>
      <c r="AF170" s="42">
        <f>AE170-$AN$12</f>
        <v>184105927.29562378</v>
      </c>
      <c r="AG170" s="42">
        <f t="shared" si="4"/>
        <v>582194060.99153495</v>
      </c>
      <c r="AM170" s="25" t="s">
        <v>194</v>
      </c>
      <c r="AN170" s="41">
        <f t="shared" si="5"/>
        <v>54377294405.197777</v>
      </c>
      <c r="AO170" s="42">
        <f>$AJ$3*Data!D662</f>
        <v>2627573400</v>
      </c>
      <c r="AP170" s="42">
        <f>$AJ$4*Data!F662</f>
        <v>6230799750.000001</v>
      </c>
      <c r="AQ170" s="42">
        <f>$AJ$5*Data!H662</f>
        <v>1614268799.9999998</v>
      </c>
      <c r="AR170" s="42">
        <f>$AJ$6*Data!J662</f>
        <v>3076103250</v>
      </c>
      <c r="AS170" s="42">
        <f>$AJ$7*Data!L662</f>
        <v>709313220</v>
      </c>
      <c r="AT170" s="42">
        <f>$AJ$8*Data!N662</f>
        <v>610468500</v>
      </c>
      <c r="AU170" s="42">
        <f>$AJ$9*Data!P662</f>
        <v>3621308748.75</v>
      </c>
      <c r="AV170" s="42">
        <f>$AJ$10*Data!R662</f>
        <v>4662553140</v>
      </c>
      <c r="AW170" s="42">
        <f>$AJ$11*Data!T662</f>
        <v>1880372812.5</v>
      </c>
      <c r="AX170" s="42">
        <f>$AJ$12*Data!V662</f>
        <v>2998310700</v>
      </c>
      <c r="AY170" s="42">
        <f>$AJ$13*Data!X662</f>
        <v>2208875550</v>
      </c>
      <c r="AZ170" s="42">
        <f>$AJ$14*Data!Z662</f>
        <v>5415473700</v>
      </c>
      <c r="BA170" s="42">
        <f>$AJ$15*Data!AB662</f>
        <v>1428632721.7449002</v>
      </c>
      <c r="BB170" s="42">
        <f>$AJ$16*Data!AD662</f>
        <v>2480772960.1928701</v>
      </c>
      <c r="BC170" s="42">
        <f>$AJ$17*Data!AF662</f>
        <v>1322467934.76</v>
      </c>
      <c r="BD170" s="42">
        <f>$AJ$18*Data!AH662</f>
        <v>2657109840</v>
      </c>
      <c r="BE170" s="42">
        <f>$AJ$19*Data!AJ662</f>
        <v>1997547975.0000002</v>
      </c>
      <c r="BF170" s="42">
        <f>$AJ$20*Data!AL662</f>
        <v>3373295400</v>
      </c>
      <c r="BG170" s="42">
        <f>$AJ$21*Data!AN662</f>
        <v>3840605381.25</v>
      </c>
      <c r="BH170" s="42">
        <f>$AJ$22*Data!AP662</f>
        <v>1684814040</v>
      </c>
      <c r="BI170" s="42">
        <v>0</v>
      </c>
      <c r="BJ170" s="42">
        <v>0</v>
      </c>
      <c r="BK170" s="42">
        <v>0</v>
      </c>
      <c r="BL170" s="42">
        <v>0</v>
      </c>
      <c r="BM170" s="42">
        <v>0</v>
      </c>
      <c r="BN170" s="42">
        <v>0</v>
      </c>
      <c r="BO170" s="42">
        <f>$AJ$29*Data!AW662</f>
        <v>-59222103.000000022</v>
      </c>
      <c r="BP170" s="42">
        <f>$AJ$30*Data!AX662</f>
        <v>-4151315.999999993</v>
      </c>
    </row>
    <row r="171" spans="1:68">
      <c r="A171" s="6">
        <v>170</v>
      </c>
      <c r="B171" s="6">
        <f>Data!$D$504*Data!D174/Data!D173</f>
        <v>617.48242153207423</v>
      </c>
      <c r="C171" s="6">
        <f>Data!$F$504*Data!F174/Data!F173</f>
        <v>842.37852728970904</v>
      </c>
      <c r="D171" s="6">
        <f>Data!$H$504*Data!H174/Data!H173</f>
        <v>782.85020597382959</v>
      </c>
      <c r="E171" s="6">
        <f>Data!$J$504*Data!J174/Data!J173</f>
        <v>690.03323375320929</v>
      </c>
      <c r="F171" s="6">
        <f>Data!$L$504*Data!L174/Data!L173</f>
        <v>469.08862032922895</v>
      </c>
      <c r="G171" s="6">
        <f>Data!$N$504*Data!N174/Data!N173</f>
        <v>296.90037668347014</v>
      </c>
      <c r="H171" s="6">
        <f>Data!$P$504*Data!P174/Data!P173</f>
        <v>575.11003830955156</v>
      </c>
      <c r="I171" s="6">
        <f>Data!$R$504*Data!R174/Data!R173</f>
        <v>745.38401963090791</v>
      </c>
      <c r="J171" s="6">
        <f>Data!$T$504*Data!T174/Data!T173</f>
        <v>1379.6389480980436</v>
      </c>
      <c r="K171" s="6">
        <f>Data!$V$504*Data!V174/Data!V173</f>
        <v>952.37777967744989</v>
      </c>
      <c r="L171" s="6">
        <f>Data!$X$504*Data!X174/Data!X173</f>
        <v>1599.3386422400588</v>
      </c>
      <c r="M171" s="6">
        <f>Data!$Z$504*Data!Z174/Data!Z173</f>
        <v>1090.8996661621568</v>
      </c>
      <c r="N171" s="6">
        <f>Data!$AB$504*Data!AB174/Data!AB173</f>
        <v>15289.789960875369</v>
      </c>
      <c r="O171" s="6">
        <f>Data!$AD$504*Data!AD174/Data!AD173</f>
        <v>22180.851453274041</v>
      </c>
      <c r="P171" s="6">
        <f>Data!$AF$504*Data!AF174/Data!AF173</f>
        <v>14647.322492968491</v>
      </c>
      <c r="Q171" s="6">
        <f>Data!$AH$504*Data!AH174/Data!AH173</f>
        <v>17419.255205127894</v>
      </c>
      <c r="R171" s="6">
        <f>Data!$AJ$504*Data!AJ174/Data!AJ173</f>
        <v>18948.056168396874</v>
      </c>
      <c r="S171" s="6">
        <f>Data!$AL$504*Data!AL174/Data!AL173</f>
        <v>26935.602755678716</v>
      </c>
      <c r="T171" s="6">
        <f>Data!$AN$504*Data!AN174/Data!AN173</f>
        <v>16510.333350408644</v>
      </c>
      <c r="U171" s="6">
        <f>Data!$AP$504*Data!AP174/Data!AP173</f>
        <v>2447.9267444667498</v>
      </c>
      <c r="V171" s="6">
        <f>Data!$AQ$504*Data!AQ174/Data!AQ173</f>
        <v>0.56862910216718365</v>
      </c>
      <c r="W171" s="6">
        <f>Data!$AR$504*Data!AR174/Data!AR173</f>
        <v>0.58378376018626577</v>
      </c>
      <c r="X171" s="6">
        <f>Data!$AS$504*Data!AS174/Data!AS173</f>
        <v>0.38133297994635235</v>
      </c>
      <c r="Y171" s="6">
        <f>Data!$AT$504*Data!AT174/Data!AT173</f>
        <v>0.64058673494570928</v>
      </c>
      <c r="Z171" s="6">
        <f>Data!$AU$504*Data!AU174/Data!AU173</f>
        <v>0.72721036585366017</v>
      </c>
      <c r="AA171" s="6">
        <f>Data!$AV$504*Data!AV174/Data!AV173</f>
        <v>0.53479240252735261</v>
      </c>
      <c r="AB171" s="6">
        <f>Data!$AW$504*Data!AW174/Data!AW173</f>
        <v>0.90807485301529089</v>
      </c>
      <c r="AC171" s="6">
        <f>Data!$AX$504*Data!AX174/Data!AX173</f>
        <v>0.7287322751322709</v>
      </c>
      <c r="AE171" s="42">
        <f>$AJ$3*B171+$AJ$4*Simulace!C171+$AJ$5*Simulace!D171+$AJ$6*Simulace!E171+$AJ$7*Simulace!F171+$AJ$8*Simulace!G171+$AJ$9*Simulace!H171+$AJ$10*Simulace!I171+$AJ$11*Simulace!J171+$AJ$12*Simulace!K171+$AJ$13*Simulace!L171+$AJ$14*Simulace!M171+$AJ$15*Simulace!N171+$AJ$16*Simulace!O171+$AJ$17*Simulace!P171+$AJ$18*Simulace!Q171+$AJ$19*Simulace!R171+$AJ$20*Simulace!S171+$AJ$21*Simulace!T171+$AJ$22*Simulace!U171+$AJ$23*Simulace!V171+$AJ$24*Simulace!W171+$AJ$25*Simulace!X171+$AJ$26*Simulace!Y171+$AJ$27*Simulace!Z171+$AJ$28*Simulace!AA171+$AJ$29*Simulace!AB171+$AJ$30*Simulace!AC171</f>
        <v>48164293751.391487</v>
      </c>
      <c r="AF171" s="42">
        <f>AE171-$AN$12</f>
        <v>61095483.309738159</v>
      </c>
      <c r="AG171" s="42">
        <f t="shared" si="4"/>
        <v>193200882.00757506</v>
      </c>
      <c r="AM171" s="25" t="s">
        <v>195</v>
      </c>
      <c r="AN171" s="41">
        <f t="shared" si="5"/>
        <v>54400912336.937477</v>
      </c>
      <c r="AO171" s="42">
        <f>$AJ$3*Data!D663</f>
        <v>2631169200.0000005</v>
      </c>
      <c r="AP171" s="42">
        <f>$AJ$4*Data!F663</f>
        <v>6166032670.000001</v>
      </c>
      <c r="AQ171" s="42">
        <f>$AJ$5*Data!H663</f>
        <v>1586674760.0000002</v>
      </c>
      <c r="AR171" s="42">
        <f>$AJ$6*Data!J663</f>
        <v>3096806416.000001</v>
      </c>
      <c r="AS171" s="42">
        <f>$AJ$7*Data!L663</f>
        <v>705396167</v>
      </c>
      <c r="AT171" s="42">
        <f>$AJ$8*Data!N663</f>
        <v>615660975</v>
      </c>
      <c r="AU171" s="42">
        <f>$AJ$9*Data!P663</f>
        <v>3607475579.9999995</v>
      </c>
      <c r="AV171" s="42">
        <f>$AJ$10*Data!R663</f>
        <v>4758759440</v>
      </c>
      <c r="AW171" s="42">
        <f>$AJ$11*Data!T663</f>
        <v>1870628240</v>
      </c>
      <c r="AX171" s="42">
        <f>$AJ$12*Data!V663</f>
        <v>3075680499.9999995</v>
      </c>
      <c r="AY171" s="42">
        <f>$AJ$13*Data!X663</f>
        <v>2203224200</v>
      </c>
      <c r="AZ171" s="42">
        <f>$AJ$14*Data!Z663</f>
        <v>5461333199.999999</v>
      </c>
      <c r="BA171" s="42">
        <f>$AJ$15*Data!AB663</f>
        <v>1419713741.08848</v>
      </c>
      <c r="BB171" s="42">
        <f>$AJ$16*Data!AD663</f>
        <v>2471017901.829</v>
      </c>
      <c r="BC171" s="42">
        <f>$AJ$17*Data!AF663</f>
        <v>1316785043.5199997</v>
      </c>
      <c r="BD171" s="42">
        <f>$AJ$18*Data!AH663</f>
        <v>2629030922</v>
      </c>
      <c r="BE171" s="42">
        <f>$AJ$19*Data!AJ663</f>
        <v>1971927220</v>
      </c>
      <c r="BF171" s="42">
        <f>$AJ$20*Data!AL663</f>
        <v>3341149980.000001</v>
      </c>
      <c r="BG171" s="42">
        <f>$AJ$21*Data!AN663</f>
        <v>3823213882.5000005</v>
      </c>
      <c r="BH171" s="42">
        <f>$AJ$22*Data!AP663</f>
        <v>1719513432</v>
      </c>
      <c r="BI171" s="42">
        <v>0</v>
      </c>
      <c r="BJ171" s="42">
        <v>0</v>
      </c>
      <c r="BK171" s="42">
        <v>0</v>
      </c>
      <c r="BL171" s="42">
        <v>0</v>
      </c>
      <c r="BM171" s="42">
        <v>0</v>
      </c>
      <c r="BN171" s="42">
        <v>0</v>
      </c>
      <c r="BO171" s="42">
        <f>$AJ$29*Data!AW663</f>
        <v>-65824837.999999925</v>
      </c>
      <c r="BP171" s="42">
        <f>$AJ$30*Data!AX663</f>
        <v>-4456295.9999999981</v>
      </c>
    </row>
    <row r="172" spans="1:68">
      <c r="A172" s="6">
        <v>171</v>
      </c>
      <c r="B172" s="6">
        <f>Data!$D$504*Data!D175/Data!D174</f>
        <v>600.70791321010404</v>
      </c>
      <c r="C172" s="6">
        <f>Data!$F$504*Data!F175/Data!F174</f>
        <v>823.68858899334964</v>
      </c>
      <c r="D172" s="6">
        <f>Data!$H$504*Data!H175/Data!H174</f>
        <v>753.09828885130526</v>
      </c>
      <c r="E172" s="6">
        <f>Data!$J$504*Data!J175/Data!J174</f>
        <v>672.66487763424232</v>
      </c>
      <c r="F172" s="6">
        <f>Data!$L$504*Data!L175/Data!L174</f>
        <v>464.26286691259799</v>
      </c>
      <c r="G172" s="6">
        <f>Data!$N$504*Data!N175/Data!N174</f>
        <v>290.30320112685888</v>
      </c>
      <c r="H172" s="6">
        <f>Data!$P$504*Data!P175/Data!P174</f>
        <v>560.97816620632511</v>
      </c>
      <c r="I172" s="6">
        <f>Data!$R$504*Data!R175/Data!R174</f>
        <v>721.38617438826486</v>
      </c>
      <c r="J172" s="6">
        <f>Data!$T$504*Data!T175/Data!T174</f>
        <v>1363.1426420038408</v>
      </c>
      <c r="K172" s="6">
        <f>Data!$V$504*Data!V175/Data!V174</f>
        <v>916.52637689062999</v>
      </c>
      <c r="L172" s="6">
        <f>Data!$X$504*Data!X175/Data!X174</f>
        <v>1585.7311450923976</v>
      </c>
      <c r="M172" s="6">
        <f>Data!$Z$504*Data!Z175/Data!Z174</f>
        <v>1085.8122858450979</v>
      </c>
      <c r="N172" s="6">
        <f>Data!$AB$504*Data!AB175/Data!AB174</f>
        <v>15136.094255381076</v>
      </c>
      <c r="O172" s="6">
        <f>Data!$AD$504*Data!AD175/Data!AD174</f>
        <v>21979.90161534222</v>
      </c>
      <c r="P172" s="6">
        <f>Data!$AF$504*Data!AF175/Data!AF174</f>
        <v>14489.275043249638</v>
      </c>
      <c r="Q172" s="6">
        <f>Data!$AH$504*Data!AH175/Data!AH174</f>
        <v>17340.173329279918</v>
      </c>
      <c r="R172" s="6">
        <f>Data!$AJ$504*Data!AJ175/Data!AJ174</f>
        <v>18826.427051937255</v>
      </c>
      <c r="S172" s="6">
        <f>Data!$AL$504*Data!AL175/Data!AL174</f>
        <v>26811.048329196212</v>
      </c>
      <c r="T172" s="6">
        <f>Data!$AN$504*Data!AN175/Data!AN174</f>
        <v>16322.618546410818</v>
      </c>
      <c r="U172" s="6">
        <f>Data!$AP$504*Data!AP175/Data!AP174</f>
        <v>2362.2726752393928</v>
      </c>
      <c r="V172" s="6">
        <f>Data!$AQ$504*Data!AQ175/Data!AQ174</f>
        <v>0.47314973865774562</v>
      </c>
      <c r="W172" s="6">
        <f>Data!$AR$504*Data!AR175/Data!AR174</f>
        <v>0.48446210916799215</v>
      </c>
      <c r="X172" s="6">
        <f>Data!$AS$504*Data!AS175/Data!AS174</f>
        <v>0.26697144710461207</v>
      </c>
      <c r="Y172" s="6">
        <f>Data!$AT$504*Data!AT175/Data!AT174</f>
        <v>0.52597289082579157</v>
      </c>
      <c r="Z172" s="6">
        <f>Data!$AU$504*Data!AU175/Data!AU174</f>
        <v>0.58625835866261333</v>
      </c>
      <c r="AA172" s="6">
        <f>Data!$AV$504*Data!AV175/Data!AV174</f>
        <v>0.34651392351870136</v>
      </c>
      <c r="AB172" s="6">
        <f>Data!$AW$504*Data!AW175/Data!AW174</f>
        <v>0.69752538982053558</v>
      </c>
      <c r="AC172" s="6">
        <f>Data!$AX$504*Data!AX175/Data!AX174</f>
        <v>0.40647203450755004</v>
      </c>
      <c r="AE172" s="42">
        <f>$AJ$3*B172+$AJ$4*Simulace!C172+$AJ$5*Simulace!D172+$AJ$6*Simulace!E172+$AJ$7*Simulace!F172+$AJ$8*Simulace!G172+$AJ$9*Simulace!H172+$AJ$10*Simulace!I172+$AJ$11*Simulace!J172+$AJ$12*Simulace!K172+$AJ$13*Simulace!L172+$AJ$14*Simulace!M172+$AJ$15*Simulace!N172+$AJ$16*Simulace!O172+$AJ$17*Simulace!P172+$AJ$18*Simulace!Q172+$AJ$19*Simulace!R172+$AJ$20*Simulace!S172+$AJ$21*Simulace!T172+$AJ$22*Simulace!U172+$AJ$23*Simulace!V172+$AJ$24*Simulace!W172+$AJ$25*Simulace!X172+$AJ$26*Simulace!Y172+$AJ$27*Simulace!Z172+$AJ$28*Simulace!AA172+$AJ$29*Simulace!AB172+$AJ$30*Simulace!AC172</f>
        <v>47357909365.668716</v>
      </c>
      <c r="AF172" s="42">
        <f>AE172-$AN$12</f>
        <v>-745288902.41303253</v>
      </c>
      <c r="AG172" s="42">
        <f t="shared" si="4"/>
        <v>-2356810446.4721441</v>
      </c>
      <c r="AM172" s="25" t="s">
        <v>196</v>
      </c>
      <c r="AN172" s="41">
        <f t="shared" si="5"/>
        <v>54641127619.695702</v>
      </c>
      <c r="AO172" s="42">
        <f>$AJ$3*Data!D664</f>
        <v>2637720960</v>
      </c>
      <c r="AP172" s="42">
        <f>$AJ$4*Data!F664</f>
        <v>6230416640</v>
      </c>
      <c r="AQ172" s="42">
        <f>$AJ$5*Data!H664</f>
        <v>1569505280</v>
      </c>
      <c r="AR172" s="42">
        <f>$AJ$6*Data!J664</f>
        <v>3095084608</v>
      </c>
      <c r="AS172" s="42">
        <f>$AJ$7*Data!L664</f>
        <v>716573648</v>
      </c>
      <c r="AT172" s="42">
        <f>$AJ$8*Data!N664</f>
        <v>609932400</v>
      </c>
      <c r="AU172" s="42">
        <f>$AJ$9*Data!P664</f>
        <v>3611600212.5000005</v>
      </c>
      <c r="AV172" s="42">
        <f>$AJ$10*Data!R664</f>
        <v>4700941080.000001</v>
      </c>
      <c r="AW172" s="42">
        <f>$AJ$11*Data!T664</f>
        <v>1883527815.0000002</v>
      </c>
      <c r="AX172" s="42">
        <f>$AJ$12*Data!V664</f>
        <v>3156507200.0000005</v>
      </c>
      <c r="AY172" s="42">
        <f>$AJ$13*Data!X664</f>
        <v>2207249150.0000005</v>
      </c>
      <c r="AZ172" s="42">
        <f>$AJ$14*Data!Z664</f>
        <v>5555913850.000001</v>
      </c>
      <c r="BA172" s="42">
        <f>$AJ$15*Data!AB664</f>
        <v>1420674673.2826102</v>
      </c>
      <c r="BB172" s="42">
        <f>$AJ$16*Data!AD664</f>
        <v>2478917408.4330897</v>
      </c>
      <c r="BC172" s="42">
        <f>$AJ$17*Data!AF664</f>
        <v>1317659334.4800003</v>
      </c>
      <c r="BD172" s="42">
        <f>$AJ$18*Data!AH664</f>
        <v>2612584352</v>
      </c>
      <c r="BE172" s="42">
        <f>$AJ$19*Data!AJ664</f>
        <v>1978651360.0000002</v>
      </c>
      <c r="BF172" s="42">
        <f>$AJ$20*Data!AL664</f>
        <v>3349624320.0000005</v>
      </c>
      <c r="BG172" s="42">
        <f>$AJ$21*Data!AN664</f>
        <v>3823099560</v>
      </c>
      <c r="BH172" s="42">
        <f>$AJ$22*Data!AP664</f>
        <v>1758932892.0000002</v>
      </c>
      <c r="BI172" s="42">
        <v>0</v>
      </c>
      <c r="BJ172" s="42">
        <v>0</v>
      </c>
      <c r="BK172" s="42">
        <v>0</v>
      </c>
      <c r="BL172" s="42">
        <v>0</v>
      </c>
      <c r="BM172" s="42">
        <v>0</v>
      </c>
      <c r="BN172" s="42">
        <v>0</v>
      </c>
      <c r="BO172" s="42">
        <f>$AJ$29*Data!AW664</f>
        <v>-69579748.000000015</v>
      </c>
      <c r="BP172" s="42">
        <f>$AJ$30*Data!AX664</f>
        <v>-4409375.9999999898</v>
      </c>
    </row>
    <row r="173" spans="1:68">
      <c r="A173" s="6">
        <v>172</v>
      </c>
      <c r="B173" s="6">
        <f>Data!$D$504*Data!D176/Data!D175</f>
        <v>620.85224380790476</v>
      </c>
      <c r="C173" s="6">
        <f>Data!$F$504*Data!F176/Data!F175</f>
        <v>840.60715502151606</v>
      </c>
      <c r="D173" s="6">
        <f>Data!$H$504*Data!H176/Data!H175</f>
        <v>787.30185700432128</v>
      </c>
      <c r="E173" s="6">
        <f>Data!$J$504*Data!J176/Data!J175</f>
        <v>691.10463787347214</v>
      </c>
      <c r="F173" s="6">
        <f>Data!$L$504*Data!L176/Data!L175</f>
        <v>484.95355037720452</v>
      </c>
      <c r="G173" s="6">
        <f>Data!$N$504*Data!N176/Data!N175</f>
        <v>303.21697420217947</v>
      </c>
      <c r="H173" s="6">
        <f>Data!$P$504*Data!P176/Data!P175</f>
        <v>577.45708162233268</v>
      </c>
      <c r="I173" s="6">
        <f>Data!$R$504*Data!R176/Data!R175</f>
        <v>742.19382282792549</v>
      </c>
      <c r="J173" s="6">
        <f>Data!$T$504*Data!T176/Data!T175</f>
        <v>1392.8428336917198</v>
      </c>
      <c r="K173" s="6">
        <f>Data!$V$504*Data!V176/Data!V175</f>
        <v>942.95738562542658</v>
      </c>
      <c r="L173" s="6">
        <f>Data!$X$504*Data!X176/Data!X175</f>
        <v>1620.7979059814829</v>
      </c>
      <c r="M173" s="6">
        <f>Data!$Z$504*Data!Z176/Data!Z175</f>
        <v>1098.4843833721879</v>
      </c>
      <c r="N173" s="6">
        <f>Data!$AB$504*Data!AB176/Data!AB175</f>
        <v>15192.673683596186</v>
      </c>
      <c r="O173" s="6">
        <f>Data!$AD$504*Data!AD176/Data!AD175</f>
        <v>22160.890372091679</v>
      </c>
      <c r="P173" s="6">
        <f>Data!$AF$504*Data!AF176/Data!AF175</f>
        <v>14579.218650962248</v>
      </c>
      <c r="Q173" s="6">
        <f>Data!$AH$504*Data!AH176/Data!AH175</f>
        <v>17372.557529631871</v>
      </c>
      <c r="R173" s="6">
        <f>Data!$AJ$504*Data!AJ176/Data!AJ175</f>
        <v>18796.970326478568</v>
      </c>
      <c r="S173" s="6">
        <f>Data!$AL$504*Data!AL176/Data!AL175</f>
        <v>26908.998477855872</v>
      </c>
      <c r="T173" s="6">
        <f>Data!$AN$504*Data!AN176/Data!AN175</f>
        <v>16545.071892728054</v>
      </c>
      <c r="U173" s="6">
        <f>Data!$AP$504*Data!AP176/Data!AP175</f>
        <v>2443.9743106309443</v>
      </c>
      <c r="V173" s="6">
        <f>Data!$AQ$504*Data!AQ176/Data!AQ175</f>
        <v>0.48900955217042796</v>
      </c>
      <c r="W173" s="6">
        <f>Data!$AR$504*Data!AR176/Data!AR175</f>
        <v>0.5009078488372114</v>
      </c>
      <c r="X173" s="6">
        <f>Data!$AS$504*Data!AS176/Data!AS175</f>
        <v>0.3970093171566344</v>
      </c>
      <c r="Y173" s="6">
        <f>Data!$AT$504*Data!AT176/Data!AT175</f>
        <v>0.54471061128913256</v>
      </c>
      <c r="Z173" s="6">
        <f>Data!$AU$504*Data!AU176/Data!AU175</f>
        <v>0.60879397834912186</v>
      </c>
      <c r="AA173" s="6">
        <f>Data!$AV$504*Data!AV176/Data!AV175</f>
        <v>0.56442619375122927</v>
      </c>
      <c r="AB173" s="6">
        <f>Data!$AW$504*Data!AW176/Data!AW175</f>
        <v>0.72918893174576893</v>
      </c>
      <c r="AC173" s="6">
        <f>Data!$AX$504*Data!AX176/Data!AX175</f>
        <v>0.79378554354012498</v>
      </c>
      <c r="AE173" s="42">
        <f>$AJ$3*B173+$AJ$4*Simulace!C173+$AJ$5*Simulace!D173+$AJ$6*Simulace!E173+$AJ$7*Simulace!F173+$AJ$8*Simulace!G173+$AJ$9*Simulace!H173+$AJ$10*Simulace!I173+$AJ$11*Simulace!J173+$AJ$12*Simulace!K173+$AJ$13*Simulace!L173+$AJ$14*Simulace!M173+$AJ$15*Simulace!N173+$AJ$16*Simulace!O173+$AJ$17*Simulace!P173+$AJ$18*Simulace!Q173+$AJ$19*Simulace!R173+$AJ$20*Simulace!S173+$AJ$21*Simulace!T173+$AJ$22*Simulace!U173+$AJ$23*Simulace!V173+$AJ$24*Simulace!W173+$AJ$25*Simulace!X173+$AJ$26*Simulace!Y173+$AJ$27*Simulace!Z173+$AJ$28*Simulace!AA173+$AJ$29*Simulace!AB173+$AJ$30*Simulace!AC173</f>
        <v>48250765217.662926</v>
      </c>
      <c r="AF173" s="42">
        <f>AE173-$AN$12</f>
        <v>147566949.58117676</v>
      </c>
      <c r="AG173" s="42">
        <f t="shared" si="4"/>
        <v>466647668.03974885</v>
      </c>
      <c r="AM173" s="25" t="s">
        <v>197</v>
      </c>
      <c r="AN173" s="41">
        <f t="shared" si="5"/>
        <v>54730375513.676994</v>
      </c>
      <c r="AO173" s="42">
        <f>$AJ$3*Data!D665</f>
        <v>2602162040</v>
      </c>
      <c r="AP173" s="42">
        <f>$AJ$4*Data!F665</f>
        <v>6192844909.999999</v>
      </c>
      <c r="AQ173" s="42">
        <f>$AJ$5*Data!H665</f>
        <v>1601826220</v>
      </c>
      <c r="AR173" s="42">
        <f>$AJ$6*Data!J665</f>
        <v>3101041041.9999995</v>
      </c>
      <c r="AS173" s="42">
        <f>$AJ$7*Data!L665</f>
        <v>714269849.99999988</v>
      </c>
      <c r="AT173" s="42">
        <f>$AJ$8*Data!N665</f>
        <v>618049287.5</v>
      </c>
      <c r="AU173" s="42">
        <f>$AJ$9*Data!P665</f>
        <v>3664973295</v>
      </c>
      <c r="AV173" s="42">
        <f>$AJ$10*Data!R665</f>
        <v>4748383119.999999</v>
      </c>
      <c r="AW173" s="42">
        <f>$AJ$11*Data!T665</f>
        <v>1889073926.9999998</v>
      </c>
      <c r="AX173" s="42">
        <f>$AJ$12*Data!V665</f>
        <v>3353532825</v>
      </c>
      <c r="AY173" s="42">
        <f>$AJ$13*Data!X665</f>
        <v>2200616425</v>
      </c>
      <c r="AZ173" s="42">
        <f>$AJ$14*Data!Z665</f>
        <v>5554149249.999999</v>
      </c>
      <c r="BA173" s="42">
        <f>$AJ$15*Data!AB665</f>
        <v>1414280539.2037497</v>
      </c>
      <c r="BB173" s="42">
        <f>$AJ$16*Data!AD665</f>
        <v>2468461435.5632396</v>
      </c>
      <c r="BC173" s="42">
        <f>$AJ$17*Data!AF665</f>
        <v>1311796442.1600001</v>
      </c>
      <c r="BD173" s="42">
        <f>$AJ$18*Data!AH665</f>
        <v>2571872702</v>
      </c>
      <c r="BE173" s="42">
        <f>$AJ$19*Data!AJ665</f>
        <v>1960930310</v>
      </c>
      <c r="BF173" s="42">
        <f>$AJ$20*Data!AL665</f>
        <v>3330753090</v>
      </c>
      <c r="BG173" s="42">
        <f>$AJ$21*Data!AN665</f>
        <v>3788986736.2500005</v>
      </c>
      <c r="BH173" s="42">
        <f>$AJ$22*Data!AP665</f>
        <v>1722181626</v>
      </c>
      <c r="BI173" s="42">
        <v>0</v>
      </c>
      <c r="BJ173" s="42">
        <v>0</v>
      </c>
      <c r="BK173" s="42">
        <v>0</v>
      </c>
      <c r="BL173" s="42">
        <v>0</v>
      </c>
      <c r="BM173" s="42">
        <v>0</v>
      </c>
      <c r="BN173" s="42">
        <v>0</v>
      </c>
      <c r="BO173" s="42">
        <f>$AJ$29*Data!AW665</f>
        <v>-75085543.000000075</v>
      </c>
      <c r="BP173" s="42">
        <f>$AJ$30*Data!AX665</f>
        <v>-4724016.0000000019</v>
      </c>
    </row>
    <row r="174" spans="1:68">
      <c r="A174" s="6">
        <v>173</v>
      </c>
      <c r="B174" s="6">
        <f>Data!$D$504*Data!D177/Data!D176</f>
        <v>629.38192028435117</v>
      </c>
      <c r="C174" s="6">
        <f>Data!$F$504*Data!F177/Data!F176</f>
        <v>842.11333373170032</v>
      </c>
      <c r="D174" s="6">
        <f>Data!$H$504*Data!H177/Data!H176</f>
        <v>783.39945583037195</v>
      </c>
      <c r="E174" s="6">
        <f>Data!$J$504*Data!J177/Data!J176</f>
        <v>686.931257568467</v>
      </c>
      <c r="F174" s="6">
        <f>Data!$L$504*Data!L177/Data!L176</f>
        <v>474.64112596015826</v>
      </c>
      <c r="G174" s="6">
        <f>Data!$N$504*Data!N177/Data!N176</f>
        <v>298.19337940190684</v>
      </c>
      <c r="H174" s="6">
        <f>Data!$P$504*Data!P177/Data!P176</f>
        <v>581.35209038680568</v>
      </c>
      <c r="I174" s="6">
        <f>Data!$R$504*Data!R177/Data!R176</f>
        <v>741.11024005419927</v>
      </c>
      <c r="J174" s="6">
        <f>Data!$T$504*Data!T177/Data!T176</f>
        <v>1434.3420648648764</v>
      </c>
      <c r="K174" s="6">
        <f>Data!$V$504*Data!V177/Data!V176</f>
        <v>968.53669460212166</v>
      </c>
      <c r="L174" s="6">
        <f>Data!$X$504*Data!X177/Data!X176</f>
        <v>1647.7734501048512</v>
      </c>
      <c r="M174" s="6">
        <f>Data!$Z$504*Data!Z177/Data!Z176</f>
        <v>1122.7496521936564</v>
      </c>
      <c r="N174" s="6">
        <f>Data!$AB$504*Data!AB177/Data!AB176</f>
        <v>15195.38837675691</v>
      </c>
      <c r="O174" s="6">
        <f>Data!$AD$504*Data!AD177/Data!AD176</f>
        <v>22176.905631776172</v>
      </c>
      <c r="P174" s="6">
        <f>Data!$AF$504*Data!AF177/Data!AF176</f>
        <v>14664.350634673803</v>
      </c>
      <c r="Q174" s="6">
        <f>Data!$AH$504*Data!AH177/Data!AH176</f>
        <v>17436.316664250666</v>
      </c>
      <c r="R174" s="6">
        <f>Data!$AJ$504*Data!AJ177/Data!AJ176</f>
        <v>18935.383313568851</v>
      </c>
      <c r="S174" s="6">
        <f>Data!$AL$504*Data!AL177/Data!AL176</f>
        <v>27228.728106948001</v>
      </c>
      <c r="T174" s="6">
        <f>Data!$AN$504*Data!AN177/Data!AN176</f>
        <v>16497.394299029405</v>
      </c>
      <c r="U174" s="6">
        <f>Data!$AP$504*Data!AP177/Data!AP176</f>
        <v>2386.6044183483054</v>
      </c>
      <c r="V174" s="6">
        <f>Data!$AQ$504*Data!AQ177/Data!AQ176</f>
        <v>0.59613482272947982</v>
      </c>
      <c r="W174" s="6">
        <f>Data!$AR$504*Data!AR177/Data!AR176</f>
        <v>0.61248735348550398</v>
      </c>
      <c r="X174" s="6">
        <f>Data!$AS$504*Data!AS177/Data!AS176</f>
        <v>0.39630071734032335</v>
      </c>
      <c r="Y174" s="6">
        <f>Data!$AT$504*Data!AT177/Data!AT176</f>
        <v>0.6741311720698272</v>
      </c>
      <c r="Z174" s="6">
        <f>Data!$AU$504*Data!AU177/Data!AU176</f>
        <v>0.76937273386511895</v>
      </c>
      <c r="AA174" s="6">
        <f>Data!$AV$504*Data!AV177/Data!AV176</f>
        <v>0.56096055170079662</v>
      </c>
      <c r="AB174" s="6">
        <f>Data!$AW$504*Data!AW177/Data!AW176</f>
        <v>0.97480351133869891</v>
      </c>
      <c r="AC174" s="6">
        <f>Data!$AX$504*Data!AX177/Data!AX176</f>
        <v>0.77873520996769718</v>
      </c>
      <c r="AE174" s="42">
        <f>$AJ$3*B174+$AJ$4*Simulace!C174+$AJ$5*Simulace!D174+$AJ$6*Simulace!E174+$AJ$7*Simulace!F174+$AJ$8*Simulace!G174+$AJ$9*Simulace!H174+$AJ$10*Simulace!I174+$AJ$11*Simulace!J174+$AJ$12*Simulace!K174+$AJ$13*Simulace!L174+$AJ$14*Simulace!M174+$AJ$15*Simulace!N174+$AJ$16*Simulace!O174+$AJ$17*Simulace!P174+$AJ$18*Simulace!Q174+$AJ$19*Simulace!R174+$AJ$20*Simulace!S174+$AJ$21*Simulace!T174+$AJ$22*Simulace!U174+$AJ$23*Simulace!V174+$AJ$24*Simulace!W174+$AJ$25*Simulace!X174+$AJ$26*Simulace!Y174+$AJ$27*Simulace!Z174+$AJ$28*Simulace!AA174+$AJ$29*Simulace!AB174+$AJ$30*Simulace!AC174</f>
        <v>48551304857.943184</v>
      </c>
      <c r="AF174" s="42">
        <f>AE174-$AN$12</f>
        <v>448106589.86143494</v>
      </c>
      <c r="AG174" s="42">
        <f t="shared" si="4"/>
        <v>1417037458.4930501</v>
      </c>
      <c r="AM174" s="25" t="s">
        <v>198</v>
      </c>
      <c r="AN174" s="41">
        <f t="shared" si="5"/>
        <v>55080658065.172943</v>
      </c>
      <c r="AO174" s="42">
        <f>$AJ$3*Data!D666</f>
        <v>2521135080.0000005</v>
      </c>
      <c r="AP174" s="42">
        <f>$AJ$4*Data!F666</f>
        <v>6209877065</v>
      </c>
      <c r="AQ174" s="42">
        <f>$AJ$5*Data!H666</f>
        <v>1630632630.0000002</v>
      </c>
      <c r="AR174" s="42">
        <f>$AJ$6*Data!J666</f>
        <v>3130658234.0000005</v>
      </c>
      <c r="AS174" s="42">
        <f>$AJ$7*Data!L666</f>
        <v>692405647.50000012</v>
      </c>
      <c r="AT174" s="42">
        <f>$AJ$8*Data!N666</f>
        <v>631439112.50000012</v>
      </c>
      <c r="AU174" s="42">
        <f>$AJ$9*Data!P666</f>
        <v>3727315338.7499995</v>
      </c>
      <c r="AV174" s="42">
        <f>$AJ$10*Data!R666</f>
        <v>4898215400</v>
      </c>
      <c r="AW174" s="42">
        <f>$AJ$11*Data!T666</f>
        <v>1952666950</v>
      </c>
      <c r="AX174" s="42">
        <f>$AJ$12*Data!V666</f>
        <v>3377706487.5</v>
      </c>
      <c r="AY174" s="42">
        <f>$AJ$13*Data!X666</f>
        <v>2236529225</v>
      </c>
      <c r="AZ174" s="42">
        <f>$AJ$14*Data!Z666</f>
        <v>5599597075</v>
      </c>
      <c r="BA174" s="42">
        <f>$AJ$15*Data!AB666</f>
        <v>1414900996.1407552</v>
      </c>
      <c r="BB174" s="42">
        <f>$AJ$16*Data!AD666</f>
        <v>2452938837.902185</v>
      </c>
      <c r="BC174" s="42">
        <f>$AJ$17*Data!AF666</f>
        <v>1309302141.4800003</v>
      </c>
      <c r="BD174" s="42">
        <f>$AJ$18*Data!AH666</f>
        <v>2560096784.0000005</v>
      </c>
      <c r="BE174" s="42">
        <f>$AJ$19*Data!AJ666</f>
        <v>1947729710.0000002</v>
      </c>
      <c r="BF174" s="42">
        <f>$AJ$20*Data!AL666</f>
        <v>3323120520.000001</v>
      </c>
      <c r="BG174" s="42">
        <f>$AJ$21*Data!AN666</f>
        <v>3815296425.000001</v>
      </c>
      <c r="BH174" s="42">
        <f>$AJ$22*Data!AP666</f>
        <v>1734395954.4000001</v>
      </c>
      <c r="BI174" s="42">
        <v>0</v>
      </c>
      <c r="BJ174" s="42">
        <v>0</v>
      </c>
      <c r="BK174" s="42">
        <v>0</v>
      </c>
      <c r="BL174" s="42">
        <v>0</v>
      </c>
      <c r="BM174" s="42">
        <v>0</v>
      </c>
      <c r="BN174" s="42">
        <v>0</v>
      </c>
      <c r="BO174" s="42">
        <f>$AJ$29*Data!AW666</f>
        <v>-80443672.999999881</v>
      </c>
      <c r="BP174" s="42">
        <f>$AJ$30*Data!AX666</f>
        <v>-4857875.9999999935</v>
      </c>
    </row>
    <row r="175" spans="1:68">
      <c r="A175" s="6">
        <v>174</v>
      </c>
      <c r="B175" s="6">
        <f>Data!$D$504*Data!D178/Data!D177</f>
        <v>613.16168078126202</v>
      </c>
      <c r="C175" s="6">
        <f>Data!$F$504*Data!F178/Data!F177</f>
        <v>843.38831323174611</v>
      </c>
      <c r="D175" s="6">
        <f>Data!$H$504*Data!H178/Data!H177</f>
        <v>776.63698132578577</v>
      </c>
      <c r="E175" s="6">
        <f>Data!$J$504*Data!J178/Data!J177</f>
        <v>700.17161347579474</v>
      </c>
      <c r="F175" s="6">
        <f>Data!$L$504*Data!L178/Data!L177</f>
        <v>473.36957758366577</v>
      </c>
      <c r="G175" s="6">
        <f>Data!$N$504*Data!N178/Data!N177</f>
        <v>301.96531443521769</v>
      </c>
      <c r="H175" s="6">
        <f>Data!$P$504*Data!P178/Data!P177</f>
        <v>584.16644162709429</v>
      </c>
      <c r="I175" s="6">
        <f>Data!$R$504*Data!R178/Data!R177</f>
        <v>743.5668093684269</v>
      </c>
      <c r="J175" s="6">
        <f>Data!$T$504*Data!T178/Data!T177</f>
        <v>1440.7246743585285</v>
      </c>
      <c r="K175" s="6">
        <f>Data!$V$504*Data!V178/Data!V177</f>
        <v>964.34402609103097</v>
      </c>
      <c r="L175" s="6">
        <f>Data!$X$504*Data!X178/Data!X177</f>
        <v>1617.0695360781917</v>
      </c>
      <c r="M175" s="6">
        <f>Data!$Z$504*Data!Z178/Data!Z177</f>
        <v>1125.3380921618295</v>
      </c>
      <c r="N175" s="6">
        <f>Data!$AB$504*Data!AB178/Data!AB177</f>
        <v>15200.578015235136</v>
      </c>
      <c r="O175" s="6">
        <f>Data!$AD$504*Data!AD178/Data!AD177</f>
        <v>22024.536376365133</v>
      </c>
      <c r="P175" s="6">
        <f>Data!$AF$504*Data!AF178/Data!AF177</f>
        <v>14607.338878710993</v>
      </c>
      <c r="Q175" s="6">
        <f>Data!$AH$504*Data!AH178/Data!AH177</f>
        <v>17305.483561627083</v>
      </c>
      <c r="R175" s="6">
        <f>Data!$AJ$504*Data!AJ178/Data!AJ177</f>
        <v>18877.377334815686</v>
      </c>
      <c r="S175" s="6">
        <f>Data!$AL$504*Data!AL178/Data!AL177</f>
        <v>26906.158464978012</v>
      </c>
      <c r="T175" s="6">
        <f>Data!$AN$504*Data!AN178/Data!AN177</f>
        <v>16663.883733530347</v>
      </c>
      <c r="U175" s="6">
        <f>Data!$AP$504*Data!AP178/Data!AP177</f>
        <v>2404.2449605028996</v>
      </c>
      <c r="V175" s="6">
        <f>Data!$AQ$504*Data!AQ178/Data!AQ177</f>
        <v>0.50115831485587503</v>
      </c>
      <c r="W175" s="6">
        <f>Data!$AR$504*Data!AR178/Data!AR177</f>
        <v>0.51357467880085705</v>
      </c>
      <c r="X175" s="6">
        <f>Data!$AS$504*Data!AS178/Data!AS177</f>
        <v>0.3316014707684769</v>
      </c>
      <c r="Y175" s="6">
        <f>Data!$AT$504*Data!AT178/Data!AT177</f>
        <v>0.5594617009261359</v>
      </c>
      <c r="Z175" s="6">
        <f>Data!$AU$504*Data!AU178/Data!AU177</f>
        <v>0.62721863468634587</v>
      </c>
      <c r="AA175" s="6">
        <f>Data!$AV$504*Data!AV178/Data!AV177</f>
        <v>0.45223909664173723</v>
      </c>
      <c r="AB175" s="6">
        <f>Data!$AW$504*Data!AW178/Data!AW177</f>
        <v>0.75783046397135589</v>
      </c>
      <c r="AC175" s="6">
        <f>Data!$AX$504*Data!AX178/Data!AX177</f>
        <v>0.58530289855072515</v>
      </c>
      <c r="AE175" s="42">
        <f>$AJ$3*B175+$AJ$4*Simulace!C175+$AJ$5*Simulace!D175+$AJ$6*Simulace!E175+$AJ$7*Simulace!F175+$AJ$8*Simulace!G175+$AJ$9*Simulace!H175+$AJ$10*Simulace!I175+$AJ$11*Simulace!J175+$AJ$12*Simulace!K175+$AJ$13*Simulace!L175+$AJ$14*Simulace!M175+$AJ$15*Simulace!N175+$AJ$16*Simulace!O175+$AJ$17*Simulace!P175+$AJ$18*Simulace!Q175+$AJ$19*Simulace!R175+$AJ$20*Simulace!S175+$AJ$21*Simulace!T175+$AJ$22*Simulace!U175+$AJ$23*Simulace!V175+$AJ$24*Simulace!W175+$AJ$25*Simulace!X175+$AJ$26*Simulace!Y175+$AJ$27*Simulace!Z175+$AJ$28*Simulace!AA175+$AJ$29*Simulace!AB175+$AJ$30*Simulace!AC175</f>
        <v>48520226262.056213</v>
      </c>
      <c r="AF175" s="42">
        <f>AE175-$AN$12</f>
        <v>417027993.97446442</v>
      </c>
      <c r="AG175" s="42">
        <f t="shared" si="4"/>
        <v>1318758309.0102825</v>
      </c>
      <c r="AM175" s="25" t="s">
        <v>199</v>
      </c>
      <c r="AN175" s="41">
        <f t="shared" si="5"/>
        <v>55107518449.317802</v>
      </c>
      <c r="AO175" s="42">
        <f>$AJ$3*Data!D667</f>
        <v>2525400080.0000005</v>
      </c>
      <c r="AP175" s="42">
        <f>$AJ$4*Data!F667</f>
        <v>6097250390.000001</v>
      </c>
      <c r="AQ175" s="42">
        <f>$AJ$5*Data!H667</f>
        <v>1673539170</v>
      </c>
      <c r="AR175" s="42">
        <f>$AJ$6*Data!J667</f>
        <v>3081044912</v>
      </c>
      <c r="AS175" s="42">
        <f>$AJ$7*Data!L667</f>
        <v>695976400</v>
      </c>
      <c r="AT175" s="42">
        <f>$AJ$8*Data!N667</f>
        <v>630284750</v>
      </c>
      <c r="AU175" s="42">
        <f>$AJ$9*Data!P667</f>
        <v>3692045137.5000005</v>
      </c>
      <c r="AV175" s="42">
        <f>$AJ$10*Data!R667</f>
        <v>5040352000.000001</v>
      </c>
      <c r="AW175" s="42">
        <f>$AJ$11*Data!T667</f>
        <v>1952526680</v>
      </c>
      <c r="AX175" s="42">
        <f>$AJ$12*Data!V667</f>
        <v>3453809750.0000005</v>
      </c>
      <c r="AY175" s="42">
        <f>$AJ$13*Data!X667</f>
        <v>2242308812.5</v>
      </c>
      <c r="AZ175" s="42">
        <f>$AJ$14*Data!Z667</f>
        <v>5608153750</v>
      </c>
      <c r="BA175" s="42">
        <f>$AJ$15*Data!AB667</f>
        <v>1413851172.34185</v>
      </c>
      <c r="BB175" s="42">
        <f>$AJ$16*Data!AD667</f>
        <v>2455024521.5759501</v>
      </c>
      <c r="BC175" s="42">
        <f>$AJ$17*Data!AF667</f>
        <v>1306550696.4000001</v>
      </c>
      <c r="BD175" s="42">
        <f>$AJ$18*Data!AH667</f>
        <v>2540562423</v>
      </c>
      <c r="BE175" s="42">
        <f>$AJ$19*Data!AJ667</f>
        <v>1958321349.9999998</v>
      </c>
      <c r="BF175" s="42">
        <f>$AJ$20*Data!AL667</f>
        <v>3314054970.0000005</v>
      </c>
      <c r="BG175" s="42">
        <f>$AJ$21*Data!AN667</f>
        <v>3759870465</v>
      </c>
      <c r="BH175" s="42">
        <f>$AJ$22*Data!AP667</f>
        <v>1752884028</v>
      </c>
      <c r="BI175" s="42">
        <v>0</v>
      </c>
      <c r="BJ175" s="42">
        <v>0</v>
      </c>
      <c r="BK175" s="42">
        <v>0</v>
      </c>
      <c r="BL175" s="42">
        <v>0</v>
      </c>
      <c r="BM175" s="42">
        <v>0</v>
      </c>
      <c r="BN175" s="42">
        <v>0</v>
      </c>
      <c r="BO175" s="42">
        <f>$AJ$29*Data!AW667</f>
        <v>-81287473.000000015</v>
      </c>
      <c r="BP175" s="42">
        <f>$AJ$30*Data!AX667</f>
        <v>-5005535.9999999925</v>
      </c>
    </row>
    <row r="176" spans="1:68">
      <c r="A176" s="6">
        <v>175</v>
      </c>
      <c r="B176" s="6">
        <f>Data!$D$504*Data!D179/Data!D178</f>
        <v>614.94432503926305</v>
      </c>
      <c r="C176" s="6">
        <f>Data!$F$504*Data!F179/Data!F178</f>
        <v>848.26244909762272</v>
      </c>
      <c r="D176" s="6">
        <f>Data!$H$504*Data!H179/Data!H178</f>
        <v>773.06779708408988</v>
      </c>
      <c r="E176" s="6">
        <f>Data!$J$504*Data!J179/Data!J178</f>
        <v>698.64045686343979</v>
      </c>
      <c r="F176" s="6">
        <f>Data!$L$504*Data!L179/Data!L178</f>
        <v>470.07393851864941</v>
      </c>
      <c r="G176" s="6">
        <f>Data!$N$504*Data!N179/Data!N178</f>
        <v>300.20137791196578</v>
      </c>
      <c r="H176" s="6">
        <f>Data!$P$504*Data!P179/Data!P178</f>
        <v>585.803445145772</v>
      </c>
      <c r="I176" s="6">
        <f>Data!$R$504*Data!R179/Data!R178</f>
        <v>767.37071624239366</v>
      </c>
      <c r="J176" s="6">
        <f>Data!$T$504*Data!T179/Data!T178</f>
        <v>1409.3820130724168</v>
      </c>
      <c r="K176" s="6">
        <f>Data!$V$504*Data!V179/Data!V178</f>
        <v>1034.1593681519257</v>
      </c>
      <c r="L176" s="6">
        <f>Data!$X$504*Data!X179/Data!X178</f>
        <v>1610.0578915335441</v>
      </c>
      <c r="M176" s="6">
        <f>Data!$Z$504*Data!Z179/Data!Z178</f>
        <v>1104.9294389523377</v>
      </c>
      <c r="N176" s="6">
        <f>Data!$AB$504*Data!AB179/Data!AB178</f>
        <v>15181.103139429601</v>
      </c>
      <c r="O176" s="6">
        <f>Data!$AD$504*Data!AD179/Data!AD178</f>
        <v>22013.133013495193</v>
      </c>
      <c r="P176" s="6">
        <f>Data!$AF$504*Data!AF179/Data!AF178</f>
        <v>14622.822400723138</v>
      </c>
      <c r="Q176" s="6">
        <f>Data!$AH$504*Data!AH179/Data!AH178</f>
        <v>17396.124570012387</v>
      </c>
      <c r="R176" s="6">
        <f>Data!$AJ$504*Data!AJ179/Data!AJ178</f>
        <v>18875.824753399927</v>
      </c>
      <c r="S176" s="6">
        <f>Data!$AL$504*Data!AL179/Data!AL178</f>
        <v>26887.859587155966</v>
      </c>
      <c r="T176" s="6">
        <f>Data!$AN$504*Data!AN179/Data!AN178</f>
        <v>16723.172018317458</v>
      </c>
      <c r="U176" s="6">
        <f>Data!$AP$504*Data!AP179/Data!AP178</f>
        <v>2430.8514724097622</v>
      </c>
      <c r="V176" s="6">
        <f>Data!$AQ$504*Data!AQ179/Data!AQ178</f>
        <v>0.52292948885976331</v>
      </c>
      <c r="W176" s="6">
        <f>Data!$AR$504*Data!AR179/Data!AR178</f>
        <v>0.5362113573407209</v>
      </c>
      <c r="X176" s="6">
        <f>Data!$AS$504*Data!AS179/Data!AS178</f>
        <v>0.33125076782925389</v>
      </c>
      <c r="Y176" s="6">
        <f>Data!$AT$504*Data!AT179/Data!AT178</f>
        <v>0.58553482843424387</v>
      </c>
      <c r="Z176" s="6">
        <f>Data!$AU$504*Data!AU179/Data!AU178</f>
        <v>0.65917946257197602</v>
      </c>
      <c r="AA176" s="6">
        <f>Data!$AV$504*Data!AV179/Data!AV178</f>
        <v>0.45123627049180071</v>
      </c>
      <c r="AB176" s="6">
        <f>Data!$AW$504*Data!AW179/Data!AW178</f>
        <v>0.80515867251095818</v>
      </c>
      <c r="AC176" s="6">
        <f>Data!$AX$504*Data!AX179/Data!AX178</f>
        <v>0.58219551268609204</v>
      </c>
      <c r="AE176" s="42">
        <f>$AJ$3*B176+$AJ$4*Simulace!C176+$AJ$5*Simulace!D176+$AJ$6*Simulace!E176+$AJ$7*Simulace!F176+$AJ$8*Simulace!G176+$AJ$9*Simulace!H176+$AJ$10*Simulace!I176+$AJ$11*Simulace!J176+$AJ$12*Simulace!K176+$AJ$13*Simulace!L176+$AJ$14*Simulace!M176+$AJ$15*Simulace!N176+$AJ$16*Simulace!O176+$AJ$17*Simulace!P176+$AJ$18*Simulace!Q176+$AJ$19*Simulace!R176+$AJ$20*Simulace!S176+$AJ$21*Simulace!T176+$AJ$22*Simulace!U176+$AJ$23*Simulace!V176+$AJ$24*Simulace!W176+$AJ$25*Simulace!X176+$AJ$26*Simulace!Y176+$AJ$27*Simulace!Z176+$AJ$28*Simulace!AA176+$AJ$29*Simulace!AB176+$AJ$30*Simulace!AC176</f>
        <v>48693003560.598328</v>
      </c>
      <c r="AF176" s="42">
        <f>AE176-$AN$12</f>
        <v>589805292.51657867</v>
      </c>
      <c r="AG176" s="42">
        <f t="shared" si="4"/>
        <v>1865128100.374253</v>
      </c>
      <c r="AM176" s="25" t="s">
        <v>200</v>
      </c>
      <c r="AN176" s="41">
        <f t="shared" si="5"/>
        <v>55008102021.523376</v>
      </c>
      <c r="AO176" s="42">
        <f>$AJ$3*Data!D668</f>
        <v>2459717120</v>
      </c>
      <c r="AP176" s="42">
        <f>$AJ$4*Data!F668</f>
        <v>6056627360</v>
      </c>
      <c r="AQ176" s="42">
        <f>$AJ$5*Data!H668</f>
        <v>1713068000</v>
      </c>
      <c r="AR176" s="42">
        <f>$AJ$6*Data!J668</f>
        <v>3057959519.9999995</v>
      </c>
      <c r="AS176" s="42">
        <f>$AJ$7*Data!L668</f>
        <v>685440224</v>
      </c>
      <c r="AT176" s="42">
        <f>$AJ$8*Data!N668</f>
        <v>634634000</v>
      </c>
      <c r="AU176" s="42">
        <f>$AJ$9*Data!P668</f>
        <v>3704534460</v>
      </c>
      <c r="AV176" s="42">
        <f>$AJ$10*Data!R668</f>
        <v>5003329320.000001</v>
      </c>
      <c r="AW176" s="42">
        <f>$AJ$11*Data!T668</f>
        <v>2034169566.0000002</v>
      </c>
      <c r="AX176" s="42">
        <f>$AJ$12*Data!V668</f>
        <v>3424626150.0000005</v>
      </c>
      <c r="AY176" s="42">
        <f>$AJ$13*Data!X668</f>
        <v>2225880112.5</v>
      </c>
      <c r="AZ176" s="42">
        <f>$AJ$14*Data!Z668</f>
        <v>5614661250</v>
      </c>
      <c r="BA176" s="42">
        <f>$AJ$15*Data!AB668</f>
        <v>1407833774.8091102</v>
      </c>
      <c r="BB176" s="42">
        <f>$AJ$16*Data!AD668</f>
        <v>2457022542.4542603</v>
      </c>
      <c r="BC176" s="42">
        <f>$AJ$17*Data!AF668</f>
        <v>1305110687.7600002</v>
      </c>
      <c r="BD176" s="42">
        <f>$AJ$18*Data!AH668</f>
        <v>2548406112</v>
      </c>
      <c r="BE176" s="42">
        <f>$AJ$19*Data!AJ668</f>
        <v>1964613840</v>
      </c>
      <c r="BF176" s="42">
        <f>$AJ$20*Data!AL668</f>
        <v>3313588320</v>
      </c>
      <c r="BG176" s="42">
        <f>$AJ$21*Data!AN668</f>
        <v>3774519000</v>
      </c>
      <c r="BH176" s="42">
        <f>$AJ$22*Data!AP668</f>
        <v>1708836426.0000005</v>
      </c>
      <c r="BI176" s="42">
        <v>0</v>
      </c>
      <c r="BJ176" s="42">
        <v>0</v>
      </c>
      <c r="BK176" s="42">
        <v>0</v>
      </c>
      <c r="BL176" s="42">
        <v>0</v>
      </c>
      <c r="BM176" s="42">
        <v>0</v>
      </c>
      <c r="BN176" s="42">
        <v>0</v>
      </c>
      <c r="BO176" s="42">
        <f>$AJ$29*Data!AW668</f>
        <v>-81392948.00000006</v>
      </c>
      <c r="BP176" s="42">
        <f>$AJ$30*Data!AX668</f>
        <v>-5082815.9999999898</v>
      </c>
    </row>
    <row r="177" spans="1:68">
      <c r="A177" s="6">
        <v>176</v>
      </c>
      <c r="B177" s="6">
        <f>Data!$D$504*Data!D180/Data!D179</f>
        <v>604.42077344020004</v>
      </c>
      <c r="C177" s="6">
        <f>Data!$F$504*Data!F180/Data!F179</f>
        <v>825.93536686860602</v>
      </c>
      <c r="D177" s="6">
        <f>Data!$H$504*Data!H180/Data!H179</f>
        <v>776.23425991830311</v>
      </c>
      <c r="E177" s="6">
        <f>Data!$J$504*Data!J180/Data!J179</f>
        <v>687.59816015917499</v>
      </c>
      <c r="F177" s="6">
        <f>Data!$L$504*Data!L180/Data!L179</f>
        <v>460.03969216841335</v>
      </c>
      <c r="G177" s="6">
        <f>Data!$N$504*Data!N180/Data!N179</f>
        <v>295.73286866612585</v>
      </c>
      <c r="H177" s="6">
        <f>Data!$P$504*Data!P180/Data!P179</f>
        <v>565.67446990934616</v>
      </c>
      <c r="I177" s="6">
        <f>Data!$R$504*Data!R180/Data!R179</f>
        <v>724.3756460586859</v>
      </c>
      <c r="J177" s="6">
        <f>Data!$T$504*Data!T180/Data!T179</f>
        <v>1389.5140331323701</v>
      </c>
      <c r="K177" s="6">
        <f>Data!$V$504*Data!V180/Data!V179</f>
        <v>917.42104862740757</v>
      </c>
      <c r="L177" s="6">
        <f>Data!$X$504*Data!X180/Data!X179</f>
        <v>1562.5130633030733</v>
      </c>
      <c r="M177" s="6">
        <f>Data!$Z$504*Data!Z180/Data!Z179</f>
        <v>1076.2695352462613</v>
      </c>
      <c r="N177" s="6">
        <f>Data!$AB$504*Data!AB180/Data!AB179</f>
        <v>15231.343214524908</v>
      </c>
      <c r="O177" s="6">
        <f>Data!$AD$504*Data!AD180/Data!AD179</f>
        <v>22188.128513769567</v>
      </c>
      <c r="P177" s="6">
        <f>Data!$AF$504*Data!AF180/Data!AF179</f>
        <v>14656.947196270612</v>
      </c>
      <c r="Q177" s="6">
        <f>Data!$AH$504*Data!AH180/Data!AH179</f>
        <v>17280.493432019641</v>
      </c>
      <c r="R177" s="6">
        <f>Data!$AJ$504*Data!AJ180/Data!AJ179</f>
        <v>18815.751786039484</v>
      </c>
      <c r="S177" s="6">
        <f>Data!$AL$504*Data!AL180/Data!AL179</f>
        <v>26881.77396461201</v>
      </c>
      <c r="T177" s="6">
        <f>Data!$AN$504*Data!AN180/Data!AN179</f>
        <v>16454.75991709932</v>
      </c>
      <c r="U177" s="6">
        <f>Data!$AP$504*Data!AP180/Data!AP179</f>
        <v>2398.2932288477573</v>
      </c>
      <c r="V177" s="6">
        <f>Data!$AQ$504*Data!AQ180/Data!AQ179</f>
        <v>0.48668757037678639</v>
      </c>
      <c r="W177" s="6">
        <f>Data!$AR$504*Data!AR180/Data!AR179</f>
        <v>0.49851839648544877</v>
      </c>
      <c r="X177" s="6">
        <f>Data!$AS$504*Data!AS180/Data!AS179</f>
        <v>0.3569706598423027</v>
      </c>
      <c r="Y177" s="6">
        <f>Data!$AT$504*Data!AT180/Data!AT179</f>
        <v>0.54207279266736441</v>
      </c>
      <c r="Z177" s="6">
        <f>Data!$AU$504*Data!AU180/Data!AU179</f>
        <v>0.6058043065231159</v>
      </c>
      <c r="AA177" s="6">
        <f>Data!$AV$504*Data!AV180/Data!AV179</f>
        <v>0.4943543725590101</v>
      </c>
      <c r="AB177" s="6">
        <f>Data!$AW$504*Data!AW180/Data!AW179</f>
        <v>0.7257367965367979</v>
      </c>
      <c r="AC177" s="6">
        <f>Data!$AX$504*Data!AX180/Data!AX179</f>
        <v>0.6585188687992598</v>
      </c>
      <c r="AE177" s="42">
        <f>$AJ$3*B177+$AJ$4*Simulace!C177+$AJ$5*Simulace!D177+$AJ$6*Simulace!E177+$AJ$7*Simulace!F177+$AJ$8*Simulace!G177+$AJ$9*Simulace!H177+$AJ$10*Simulace!I177+$AJ$11*Simulace!J177+$AJ$12*Simulace!K177+$AJ$13*Simulace!L177+$AJ$14*Simulace!M177+$AJ$15*Simulace!N177+$AJ$16*Simulace!O177+$AJ$17*Simulace!P177+$AJ$18*Simulace!Q177+$AJ$19*Simulace!R177+$AJ$20*Simulace!S177+$AJ$21*Simulace!T177+$AJ$22*Simulace!U177+$AJ$23*Simulace!V177+$AJ$24*Simulace!W177+$AJ$25*Simulace!X177+$AJ$26*Simulace!Y177+$AJ$27*Simulace!Z177+$AJ$28*Simulace!AA177+$AJ$29*Simulace!AB177+$AJ$30*Simulace!AC177</f>
        <v>47577457232.758453</v>
      </c>
      <c r="AF177" s="42">
        <f>AE177-$AN$12</f>
        <v>-525741035.32329559</v>
      </c>
      <c r="AG177" s="42">
        <f t="shared" si="4"/>
        <v>-1662539131.0366526</v>
      </c>
      <c r="AM177" s="25" t="s">
        <v>201</v>
      </c>
      <c r="AN177" s="41">
        <f t="shared" si="5"/>
        <v>55139466717.254356</v>
      </c>
      <c r="AO177" s="42">
        <f>$AJ$3*Data!D669</f>
        <v>2504979960</v>
      </c>
      <c r="AP177" s="42">
        <f>$AJ$4*Data!F669</f>
        <v>6147450819.999999</v>
      </c>
      <c r="AQ177" s="42">
        <f>$AJ$5*Data!H669</f>
        <v>1707843480</v>
      </c>
      <c r="AR177" s="42">
        <f>$AJ$6*Data!J669</f>
        <v>3074475404</v>
      </c>
      <c r="AS177" s="42">
        <f>$AJ$7*Data!L669</f>
        <v>693119455</v>
      </c>
      <c r="AT177" s="42">
        <f>$AJ$8*Data!N669</f>
        <v>629905675</v>
      </c>
      <c r="AU177" s="42">
        <f>$AJ$9*Data!P669</f>
        <v>3742731225.0000005</v>
      </c>
      <c r="AV177" s="42">
        <f>$AJ$10*Data!R669</f>
        <v>4988778000</v>
      </c>
      <c r="AW177" s="42">
        <f>$AJ$11*Data!T669</f>
        <v>2003315730.0000002</v>
      </c>
      <c r="AX177" s="42">
        <f>$AJ$12*Data!V669</f>
        <v>3332865875.0000005</v>
      </c>
      <c r="AY177" s="42">
        <f>$AJ$13*Data!X669</f>
        <v>2194705250.0000005</v>
      </c>
      <c r="AZ177" s="42">
        <f>$AJ$14*Data!Z669</f>
        <v>5630228750</v>
      </c>
      <c r="BA177" s="42">
        <f>$AJ$15*Data!AB669</f>
        <v>1417102738.2797003</v>
      </c>
      <c r="BB177" s="42">
        <f>$AJ$16*Data!AD669</f>
        <v>2469005708.0746508</v>
      </c>
      <c r="BC177" s="42">
        <f>$AJ$17*Data!AF669</f>
        <v>1311693584.4000001</v>
      </c>
      <c r="BD177" s="42">
        <f>$AJ$18*Data!AH669</f>
        <v>2565729473.9999995</v>
      </c>
      <c r="BE177" s="42">
        <f>$AJ$19*Data!AJ669</f>
        <v>1976591330</v>
      </c>
      <c r="BF177" s="42">
        <f>$AJ$20*Data!AL669</f>
        <v>3338544720</v>
      </c>
      <c r="BG177" s="42">
        <f>$AJ$21*Data!AN669</f>
        <v>3798049972.5</v>
      </c>
      <c r="BH177" s="42">
        <f>$AJ$22*Data!AP669</f>
        <v>1694042100.0000002</v>
      </c>
      <c r="BI177" s="42">
        <v>0</v>
      </c>
      <c r="BJ177" s="42">
        <v>0</v>
      </c>
      <c r="BK177" s="42">
        <v>0</v>
      </c>
      <c r="BL177" s="42">
        <v>0</v>
      </c>
      <c r="BM177" s="42">
        <v>0</v>
      </c>
      <c r="BN177" s="42">
        <v>0</v>
      </c>
      <c r="BO177" s="42">
        <f>$AJ$29*Data!AW669</f>
        <v>-76962998.000000045</v>
      </c>
      <c r="BP177" s="42">
        <f>$AJ$30*Data!AX669</f>
        <v>-4729535.9999999888</v>
      </c>
    </row>
    <row r="178" spans="1:68">
      <c r="A178" s="6">
        <v>177</v>
      </c>
      <c r="B178" s="6">
        <f>Data!$D$504*Data!D181/Data!D180</f>
        <v>603.24049671236253</v>
      </c>
      <c r="C178" s="6">
        <f>Data!$F$504*Data!F181/Data!F180</f>
        <v>849.09940599111758</v>
      </c>
      <c r="D178" s="6">
        <f>Data!$H$504*Data!H181/Data!H180</f>
        <v>777.5955389215153</v>
      </c>
      <c r="E178" s="6">
        <f>Data!$J$504*Data!J181/Data!J180</f>
        <v>687.96630420187216</v>
      </c>
      <c r="F178" s="6">
        <f>Data!$L$504*Data!L181/Data!L180</f>
        <v>469.37134729896707</v>
      </c>
      <c r="G178" s="6">
        <f>Data!$N$504*Data!N181/Data!N180</f>
        <v>302.08734665917143</v>
      </c>
      <c r="H178" s="6">
        <f>Data!$P$504*Data!P181/Data!P180</f>
        <v>575.96497077385061</v>
      </c>
      <c r="I178" s="6">
        <f>Data!$R$504*Data!R181/Data!R180</f>
        <v>739.16491370285109</v>
      </c>
      <c r="J178" s="6">
        <f>Data!$T$504*Data!T181/Data!T180</f>
        <v>1408.645930573826</v>
      </c>
      <c r="K178" s="6">
        <f>Data!$V$504*Data!V181/Data!V180</f>
        <v>925.64532477953298</v>
      </c>
      <c r="L178" s="6">
        <f>Data!$X$504*Data!X181/Data!X180</f>
        <v>1611.3226690011504</v>
      </c>
      <c r="M178" s="6">
        <f>Data!$Z$504*Data!Z181/Data!Z180</f>
        <v>1089.0967167237511</v>
      </c>
      <c r="N178" s="6">
        <f>Data!$AB$504*Data!AB181/Data!AB180</f>
        <v>15132.374626798162</v>
      </c>
      <c r="O178" s="6">
        <f>Data!$AD$504*Data!AD181/Data!AD180</f>
        <v>22069.74841922204</v>
      </c>
      <c r="P178" s="6">
        <f>Data!$AF$504*Data!AF181/Data!AF180</f>
        <v>14648.344741863086</v>
      </c>
      <c r="Q178" s="6">
        <f>Data!$AH$504*Data!AH181/Data!AH180</f>
        <v>17315.652663210236</v>
      </c>
      <c r="R178" s="6">
        <f>Data!$AJ$504*Data!AJ181/Data!AJ180</f>
        <v>18709.848618547723</v>
      </c>
      <c r="S178" s="6">
        <f>Data!$AL$504*Data!AL181/Data!AL180</f>
        <v>26718.03800065277</v>
      </c>
      <c r="T178" s="6">
        <f>Data!$AN$504*Data!AN181/Data!AN180</f>
        <v>16708.382871681089</v>
      </c>
      <c r="U178" s="6">
        <f>Data!$AP$504*Data!AP181/Data!AP180</f>
        <v>2373.4455051756318</v>
      </c>
      <c r="V178" s="6">
        <f>Data!$AQ$504*Data!AQ181/Data!AQ180</f>
        <v>0.45054346672817519</v>
      </c>
      <c r="W178" s="6">
        <f>Data!$AR$504*Data!AR181/Data!AR180</f>
        <v>0.4608615339578474</v>
      </c>
      <c r="X178" s="6">
        <f>Data!$AS$504*Data!AS181/Data!AS180</f>
        <v>0.32303457497612181</v>
      </c>
      <c r="Y178" s="6">
        <f>Data!$AT$504*Data!AT181/Data!AT180</f>
        <v>0.4983501241619096</v>
      </c>
      <c r="Z178" s="6">
        <f>Data!$AU$504*Data!AU181/Data!AU180</f>
        <v>0.55146487039563574</v>
      </c>
      <c r="AA178" s="6">
        <f>Data!$AV$504*Data!AV181/Data!AV180</f>
        <v>0.43699489063282632</v>
      </c>
      <c r="AB178" s="6">
        <f>Data!$AW$504*Data!AW181/Data!AW180</f>
        <v>0.64230282906996738</v>
      </c>
      <c r="AC178" s="6">
        <f>Data!$AX$504*Data!AX181/Data!AX180</f>
        <v>0.555385681921158</v>
      </c>
      <c r="AE178" s="42">
        <f>$AJ$3*B178+$AJ$4*Simulace!C178+$AJ$5*Simulace!D178+$AJ$6*Simulace!E178+$AJ$7*Simulace!F178+$AJ$8*Simulace!G178+$AJ$9*Simulace!H178+$AJ$10*Simulace!I178+$AJ$11*Simulace!J178+$AJ$12*Simulace!K178+$AJ$13*Simulace!L178+$AJ$14*Simulace!M178+$AJ$15*Simulace!N178+$AJ$16*Simulace!O178+$AJ$17*Simulace!P178+$AJ$18*Simulace!Q178+$AJ$19*Simulace!R178+$AJ$20*Simulace!S178+$AJ$21*Simulace!T178+$AJ$22*Simulace!U178+$AJ$23*Simulace!V178+$AJ$24*Simulace!W178+$AJ$25*Simulace!X178+$AJ$26*Simulace!Y178+$AJ$27*Simulace!Z178+$AJ$28*Simulace!AA178+$AJ$29*Simulace!AB178+$AJ$30*Simulace!AC178</f>
        <v>48053547695.382713</v>
      </c>
      <c r="AF178" s="42">
        <f>AE178-$AN$12</f>
        <v>-49650572.699035645</v>
      </c>
      <c r="AG178" s="42">
        <f t="shared" si="4"/>
        <v>-157008896.86072648</v>
      </c>
      <c r="AM178" s="25" t="s">
        <v>202</v>
      </c>
      <c r="AN178" s="41">
        <f t="shared" si="5"/>
        <v>54792954599.390999</v>
      </c>
      <c r="AO178" s="42">
        <f>$AJ$3*Data!D670</f>
        <v>2495065280</v>
      </c>
      <c r="AP178" s="42">
        <f>$AJ$4*Data!F670</f>
        <v>6146726879.999999</v>
      </c>
      <c r="AQ178" s="42">
        <f>$AJ$5*Data!H670</f>
        <v>1840750040</v>
      </c>
      <c r="AR178" s="42">
        <f>$AJ$6*Data!J670</f>
        <v>3093113672</v>
      </c>
      <c r="AS178" s="42">
        <f>$AJ$7*Data!L670</f>
        <v>706550341</v>
      </c>
      <c r="AT178" s="42">
        <f>$AJ$8*Data!N670</f>
        <v>630071475</v>
      </c>
      <c r="AU178" s="42">
        <f>$AJ$9*Data!P670</f>
        <v>3631142812.5000005</v>
      </c>
      <c r="AV178" s="42">
        <f>$AJ$10*Data!R670</f>
        <v>4877953000</v>
      </c>
      <c r="AW178" s="42">
        <f>$AJ$11*Data!T670</f>
        <v>2001290525</v>
      </c>
      <c r="AX178" s="42">
        <f>$AJ$12*Data!V670</f>
        <v>3267168750</v>
      </c>
      <c r="AY178" s="42">
        <f>$AJ$13*Data!X670</f>
        <v>2201040000</v>
      </c>
      <c r="AZ178" s="42">
        <f>$AJ$14*Data!Z670</f>
        <v>5428722500</v>
      </c>
      <c r="BA178" s="42">
        <f>$AJ$15*Data!AB670</f>
        <v>1422223194.0022502</v>
      </c>
      <c r="BB178" s="42">
        <f>$AJ$16*Data!AD670</f>
        <v>2467848424.3887501</v>
      </c>
      <c r="BC178" s="42">
        <f>$AJ$17*Data!AF670</f>
        <v>1310150718</v>
      </c>
      <c r="BD178" s="42">
        <f>$AJ$18*Data!AH670</f>
        <v>2546465614</v>
      </c>
      <c r="BE178" s="42">
        <f>$AJ$19*Data!AJ670</f>
        <v>1961169619.9999998</v>
      </c>
      <c r="BF178" s="42">
        <f>$AJ$20*Data!AL670</f>
        <v>3325924860</v>
      </c>
      <c r="BG178" s="42">
        <f>$AJ$21*Data!AN670</f>
        <v>3792817147.5000005</v>
      </c>
      <c r="BH178" s="42">
        <f>$AJ$22*Data!AP670</f>
        <v>1732585320</v>
      </c>
      <c r="BI178" s="42">
        <v>0</v>
      </c>
      <c r="BJ178" s="42">
        <v>0</v>
      </c>
      <c r="BK178" s="42">
        <v>0</v>
      </c>
      <c r="BL178" s="42">
        <v>0</v>
      </c>
      <c r="BM178" s="42">
        <v>0</v>
      </c>
      <c r="BN178" s="42">
        <v>0</v>
      </c>
      <c r="BO178" s="42">
        <f>$AJ$29*Data!AW670</f>
        <v>-81013238.00000006</v>
      </c>
      <c r="BP178" s="42">
        <f>$AJ$30*Data!AX670</f>
        <v>-4812335.9999999925</v>
      </c>
    </row>
    <row r="179" spans="1:68">
      <c r="A179" s="6">
        <v>178</v>
      </c>
      <c r="B179" s="6">
        <f>Data!$D$504*Data!D182/Data!D181</f>
        <v>600.56771298450531</v>
      </c>
      <c r="C179" s="6">
        <f>Data!$F$504*Data!F182/Data!F181</f>
        <v>832.04330797116074</v>
      </c>
      <c r="D179" s="6">
        <f>Data!$H$504*Data!H182/Data!H181</f>
        <v>762.89034398145509</v>
      </c>
      <c r="E179" s="6">
        <f>Data!$J$504*Data!J182/Data!J181</f>
        <v>678.23745019058856</v>
      </c>
      <c r="F179" s="6">
        <f>Data!$L$504*Data!L182/Data!L181</f>
        <v>456.89228039449546</v>
      </c>
      <c r="G179" s="6">
        <f>Data!$N$504*Data!N182/Data!N181</f>
        <v>291.87954194030863</v>
      </c>
      <c r="H179" s="6">
        <f>Data!$P$504*Data!P182/Data!P181</f>
        <v>551.37671693768755</v>
      </c>
      <c r="I179" s="6">
        <f>Data!$R$504*Data!R182/Data!R181</f>
        <v>717.37154787873681</v>
      </c>
      <c r="J179" s="6">
        <f>Data!$T$504*Data!T182/Data!T181</f>
        <v>1347.110942352469</v>
      </c>
      <c r="K179" s="6">
        <f>Data!$V$504*Data!V182/Data!V181</f>
        <v>922.99753246248576</v>
      </c>
      <c r="L179" s="6">
        <f>Data!$X$504*Data!X182/Data!X181</f>
        <v>1588.5957329742018</v>
      </c>
      <c r="M179" s="6">
        <f>Data!$Z$504*Data!Z182/Data!Z181</f>
        <v>1067.1353749055395</v>
      </c>
      <c r="N179" s="6">
        <f>Data!$AB$504*Data!AB182/Data!AB181</f>
        <v>15279.878433131284</v>
      </c>
      <c r="O179" s="6">
        <f>Data!$AD$504*Data!AD182/Data!AD181</f>
        <v>22183.840569751072</v>
      </c>
      <c r="P179" s="6">
        <f>Data!$AF$504*Data!AF182/Data!AF181</f>
        <v>14648.787068949685</v>
      </c>
      <c r="Q179" s="6">
        <f>Data!$AH$504*Data!AH182/Data!AH181</f>
        <v>17174.452016130352</v>
      </c>
      <c r="R179" s="6">
        <f>Data!$AJ$504*Data!AJ182/Data!AJ181</f>
        <v>18680.728723702752</v>
      </c>
      <c r="S179" s="6">
        <f>Data!$AL$504*Data!AL182/Data!AL181</f>
        <v>26714.773262159062</v>
      </c>
      <c r="T179" s="6">
        <f>Data!$AN$504*Data!AN182/Data!AN181</f>
        <v>16488.61290870126</v>
      </c>
      <c r="U179" s="6">
        <f>Data!$AP$504*Data!AP182/Data!AP181</f>
        <v>2407.0077722486044</v>
      </c>
      <c r="V179" s="6">
        <f>Data!$AQ$504*Data!AQ182/Data!AQ181</f>
        <v>0.42553375796178244</v>
      </c>
      <c r="W179" s="6">
        <f>Data!$AR$504*Data!AR182/Data!AR181</f>
        <v>0.4346026333558406</v>
      </c>
      <c r="X179" s="6">
        <f>Data!$AS$504*Data!AS182/Data!AS181</f>
        <v>0.33534330755502872</v>
      </c>
      <c r="Y179" s="6">
        <f>Data!$AT$504*Data!AT182/Data!AT181</f>
        <v>0.46691384593149304</v>
      </c>
      <c r="Z179" s="6">
        <f>Data!$AU$504*Data!AU182/Data!AU181</f>
        <v>0.5103087167070206</v>
      </c>
      <c r="AA179" s="6">
        <f>Data!$AV$504*Data!AV182/Data!AV181</f>
        <v>0.45720846953937949</v>
      </c>
      <c r="AB179" s="6">
        <f>Data!$AW$504*Data!AW182/Data!AW181</f>
        <v>0.57004899328858927</v>
      </c>
      <c r="AC179" s="6">
        <f>Data!$AX$504*Data!AX182/Data!AX181</f>
        <v>0.5895301653977475</v>
      </c>
      <c r="AE179" s="42">
        <f>$AJ$3*B179+$AJ$4*Simulace!C179+$AJ$5*Simulace!D179+$AJ$6*Simulace!E179+$AJ$7*Simulace!F179+$AJ$8*Simulace!G179+$AJ$9*Simulace!H179+$AJ$10*Simulace!I179+$AJ$11*Simulace!J179+$AJ$12*Simulace!K179+$AJ$13*Simulace!L179+$AJ$14*Simulace!M179+$AJ$15*Simulace!N179+$AJ$16*Simulace!O179+$AJ$17*Simulace!P179+$AJ$18*Simulace!Q179+$AJ$19*Simulace!R179+$AJ$20*Simulace!S179+$AJ$21*Simulace!T179+$AJ$22*Simulace!U179+$AJ$23*Simulace!V179+$AJ$24*Simulace!W179+$AJ$25*Simulace!X179+$AJ$26*Simulace!Y179+$AJ$27*Simulace!Z179+$AJ$28*Simulace!AA179+$AJ$29*Simulace!AB179+$AJ$30*Simulace!AC179</f>
        <v>47351496704.002762</v>
      </c>
      <c r="AF179" s="42">
        <f>AE179-$AN$12</f>
        <v>-751701564.07898712</v>
      </c>
      <c r="AG179" s="42">
        <f t="shared" si="4"/>
        <v>-2377089063.2006106</v>
      </c>
      <c r="AM179" s="25" t="s">
        <v>203</v>
      </c>
      <c r="AN179" s="41">
        <f t="shared" si="5"/>
        <v>54800247689.09491</v>
      </c>
      <c r="AO179" s="42">
        <f>$AJ$3*Data!D671</f>
        <v>2429636400.0000005</v>
      </c>
      <c r="AP179" s="42">
        <f>$AJ$4*Data!F671</f>
        <v>6099310910</v>
      </c>
      <c r="AQ179" s="42">
        <f>$AJ$5*Data!H671</f>
        <v>1812991840</v>
      </c>
      <c r="AR179" s="42">
        <f>$AJ$6*Data!J671</f>
        <v>3058642268</v>
      </c>
      <c r="AS179" s="42">
        <f>$AJ$7*Data!L671</f>
        <v>698449423</v>
      </c>
      <c r="AT179" s="42">
        <f>$AJ$8*Data!N671</f>
        <v>625169600</v>
      </c>
      <c r="AU179" s="42">
        <f>$AJ$9*Data!P671</f>
        <v>3659432580</v>
      </c>
      <c r="AV179" s="42">
        <f>$AJ$10*Data!R671</f>
        <v>4913253980</v>
      </c>
      <c r="AW179" s="42">
        <f>$AJ$11*Data!T671</f>
        <v>2007104099</v>
      </c>
      <c r="AX179" s="42">
        <f>$AJ$12*Data!V671</f>
        <v>3327449100</v>
      </c>
      <c r="AY179" s="42">
        <f>$AJ$13*Data!X671</f>
        <v>2226548225</v>
      </c>
      <c r="AZ179" s="42">
        <f>$AJ$14*Data!Z671</f>
        <v>5446762600.000001</v>
      </c>
      <c r="BA179" s="42">
        <f>$AJ$15*Data!AB671</f>
        <v>1418770153.99842</v>
      </c>
      <c r="BB179" s="42">
        <f>$AJ$16*Data!AD671</f>
        <v>2458416002.5264902</v>
      </c>
      <c r="BC179" s="42">
        <f>$AJ$17*Data!AF671</f>
        <v>1323445797.77</v>
      </c>
      <c r="BD179" s="42">
        <f>$AJ$18*Data!AH671</f>
        <v>2542912869</v>
      </c>
      <c r="BE179" s="42">
        <f>$AJ$19*Data!AJ671</f>
        <v>1962535250</v>
      </c>
      <c r="BF179" s="42">
        <f>$AJ$20*Data!AL671</f>
        <v>3320503080</v>
      </c>
      <c r="BG179" s="42">
        <f>$AJ$21*Data!AN671</f>
        <v>3818685105.0000005</v>
      </c>
      <c r="BH179" s="42">
        <f>$AJ$22*Data!AP671</f>
        <v>1736334514.8</v>
      </c>
      <c r="BI179" s="42">
        <v>0</v>
      </c>
      <c r="BJ179" s="42">
        <v>0</v>
      </c>
      <c r="BK179" s="42">
        <v>0</v>
      </c>
      <c r="BL179" s="42">
        <v>0</v>
      </c>
      <c r="BM179" s="42">
        <v>0</v>
      </c>
      <c r="BN179" s="42">
        <v>0</v>
      </c>
      <c r="BO179" s="42">
        <f>$AJ$29*Data!AW671</f>
        <v>-81034333</v>
      </c>
      <c r="BP179" s="42">
        <f>$AJ$30*Data!AX671</f>
        <v>-5071775.9999999953</v>
      </c>
    </row>
    <row r="180" spans="1:68">
      <c r="A180" s="6">
        <v>179</v>
      </c>
      <c r="B180" s="6">
        <f>Data!$D$504*Data!D183/Data!D182</f>
        <v>610.86117311673479</v>
      </c>
      <c r="C180" s="6">
        <f>Data!$F$504*Data!F183/Data!F182</f>
        <v>839.78084508465588</v>
      </c>
      <c r="D180" s="6">
        <f>Data!$H$504*Data!H183/Data!H182</f>
        <v>784.3435551534086</v>
      </c>
      <c r="E180" s="6">
        <f>Data!$J$504*Data!J183/Data!J182</f>
        <v>688.68492063033966</v>
      </c>
      <c r="F180" s="6">
        <f>Data!$L$504*Data!L183/Data!L182</f>
        <v>473.85069646040756</v>
      </c>
      <c r="G180" s="6">
        <f>Data!$N$504*Data!N183/Data!N182</f>
        <v>302.65953991869793</v>
      </c>
      <c r="H180" s="6">
        <f>Data!$P$504*Data!P183/Data!P182</f>
        <v>568.18264586479813</v>
      </c>
      <c r="I180" s="6">
        <f>Data!$R$504*Data!R183/Data!R182</f>
        <v>735.04949105389312</v>
      </c>
      <c r="J180" s="6">
        <f>Data!$T$504*Data!T183/Data!T182</f>
        <v>1388.9771920889807</v>
      </c>
      <c r="K180" s="6">
        <f>Data!$V$504*Data!V183/Data!V182</f>
        <v>917.32404407267109</v>
      </c>
      <c r="L180" s="6">
        <f>Data!$X$504*Data!X183/Data!X182</f>
        <v>1595.4795047724383</v>
      </c>
      <c r="M180" s="6">
        <f>Data!$Z$504*Data!Z183/Data!Z182</f>
        <v>1093.6230566832189</v>
      </c>
      <c r="N180" s="6">
        <f>Data!$AB$504*Data!AB183/Data!AB182</f>
        <v>15278.338631970129</v>
      </c>
      <c r="O180" s="6">
        <f>Data!$AD$504*Data!AD183/Data!AD182</f>
        <v>22260.425631123046</v>
      </c>
      <c r="P180" s="6">
        <f>Data!$AF$504*Data!AF183/Data!AF182</f>
        <v>14533.113478166695</v>
      </c>
      <c r="Q180" s="6">
        <f>Data!$AH$504*Data!AH183/Data!AH182</f>
        <v>17513.237097019537</v>
      </c>
      <c r="R180" s="6">
        <f>Data!$AJ$504*Data!AJ183/Data!AJ182</f>
        <v>19045.237403957497</v>
      </c>
      <c r="S180" s="6">
        <f>Data!$AL$504*Data!AL183/Data!AL182</f>
        <v>27071.278956973205</v>
      </c>
      <c r="T180" s="6">
        <f>Data!$AN$504*Data!AN183/Data!AN182</f>
        <v>16576.431893600678</v>
      </c>
      <c r="U180" s="6">
        <f>Data!$AP$504*Data!AP183/Data!AP182</f>
        <v>2396.5310334795863</v>
      </c>
      <c r="V180" s="6">
        <f>Data!$AQ$504*Data!AQ183/Data!AQ182</f>
        <v>0.54563569350145669</v>
      </c>
      <c r="W180" s="6">
        <f>Data!$AR$504*Data!AR183/Data!AR182</f>
        <v>0.56002807597027593</v>
      </c>
      <c r="X180" s="6">
        <f>Data!$AS$504*Data!AS183/Data!AS182</f>
        <v>0.40845579325421549</v>
      </c>
      <c r="Y180" s="6">
        <f>Data!$AT$504*Data!AT183/Data!AT182</f>
        <v>0.6139539235051219</v>
      </c>
      <c r="Z180" s="6">
        <f>Data!$AU$504*Data!AU183/Data!AU182</f>
        <v>0.69626934984520428</v>
      </c>
      <c r="AA180" s="6">
        <f>Data!$AV$504*Data!AV183/Data!AV182</f>
        <v>0.58449109399683952</v>
      </c>
      <c r="AB180" s="6">
        <f>Data!$AW$504*Data!AW183/Data!AW182</f>
        <v>0.87081146869515047</v>
      </c>
      <c r="AC180" s="6">
        <f>Data!$AX$504*Data!AX183/Data!AX182</f>
        <v>0.83267709945542667</v>
      </c>
      <c r="AE180" s="42">
        <f>$AJ$3*B180+$AJ$4*Simulace!C180+$AJ$5*Simulace!D180+$AJ$6*Simulace!E180+$AJ$7*Simulace!F180+$AJ$8*Simulace!G180+$AJ$9*Simulace!H180+$AJ$10*Simulace!I180+$AJ$11*Simulace!J180+$AJ$12*Simulace!K180+$AJ$13*Simulace!L180+$AJ$14*Simulace!M180+$AJ$15*Simulace!N180+$AJ$16*Simulace!O180+$AJ$17*Simulace!P180+$AJ$18*Simulace!Q180+$AJ$19*Simulace!R180+$AJ$20*Simulace!S180+$AJ$21*Simulace!T180+$AJ$22*Simulace!U180+$AJ$23*Simulace!V180+$AJ$24*Simulace!W180+$AJ$25*Simulace!X180+$AJ$26*Simulace!Y180+$AJ$27*Simulace!Z180+$AJ$28*Simulace!AA180+$AJ$29*Simulace!AB180+$AJ$30*Simulace!AC180</f>
        <v>48034517254.083817</v>
      </c>
      <c r="AF180" s="42">
        <f>AE180-$AN$12</f>
        <v>-68681013.997932434</v>
      </c>
      <c r="AG180" s="42">
        <f t="shared" si="4"/>
        <v>-217188436.24337351</v>
      </c>
      <c r="AM180" s="25" t="s">
        <v>204</v>
      </c>
      <c r="AN180" s="41">
        <f t="shared" si="5"/>
        <v>54426908879.736107</v>
      </c>
      <c r="AO180" s="42">
        <f>$AJ$3*Data!D672</f>
        <v>2347620000</v>
      </c>
      <c r="AP180" s="42">
        <f>$AJ$4*Data!F672</f>
        <v>6071621150</v>
      </c>
      <c r="AQ180" s="42">
        <f>$AJ$5*Data!H672</f>
        <v>1766761900</v>
      </c>
      <c r="AR180" s="42">
        <f>$AJ$6*Data!J672</f>
        <v>3059731400</v>
      </c>
      <c r="AS180" s="42">
        <f>$AJ$7*Data!L672</f>
        <v>689577805</v>
      </c>
      <c r="AT180" s="42">
        <f>$AJ$8*Data!N672</f>
        <v>618028750</v>
      </c>
      <c r="AU180" s="42">
        <f>$AJ$9*Data!P672</f>
        <v>3641891624.9999995</v>
      </c>
      <c r="AV180" s="42">
        <f>$AJ$10*Data!R672</f>
        <v>4824018000</v>
      </c>
      <c r="AW180" s="42">
        <f>$AJ$11*Data!T672</f>
        <v>1998911069.9999998</v>
      </c>
      <c r="AX180" s="42">
        <f>$AJ$12*Data!V672</f>
        <v>3271621500</v>
      </c>
      <c r="AY180" s="42">
        <f>$AJ$13*Data!X672</f>
        <v>2240723250</v>
      </c>
      <c r="AZ180" s="42">
        <f>$AJ$14*Data!Z672</f>
        <v>5455674000</v>
      </c>
      <c r="BA180" s="42">
        <f>$AJ$15*Data!AB672</f>
        <v>1423963472.3009999</v>
      </c>
      <c r="BB180" s="42">
        <f>$AJ$16*Data!AD672</f>
        <v>2470529619.0351005</v>
      </c>
      <c r="BC180" s="42">
        <f>$AJ$17*Data!AF672</f>
        <v>1328086539.8999999</v>
      </c>
      <c r="BD180" s="42">
        <f>$AJ$18*Data!AH672</f>
        <v>2554637400</v>
      </c>
      <c r="BE180" s="42">
        <f>$AJ$19*Data!AJ672</f>
        <v>1964353250</v>
      </c>
      <c r="BF180" s="42">
        <f>$AJ$20*Data!AL672</f>
        <v>3317613900</v>
      </c>
      <c r="BG180" s="42">
        <f>$AJ$21*Data!AN672</f>
        <v>3806745862.5</v>
      </c>
      <c r="BH180" s="42">
        <f>$AJ$22*Data!AP672</f>
        <v>1659625200</v>
      </c>
      <c r="BI180" s="42">
        <v>0</v>
      </c>
      <c r="BJ180" s="42">
        <v>0</v>
      </c>
      <c r="BK180" s="42">
        <v>0</v>
      </c>
      <c r="BL180" s="42">
        <v>0</v>
      </c>
      <c r="BM180" s="42">
        <v>0</v>
      </c>
      <c r="BN180" s="42">
        <v>0</v>
      </c>
      <c r="BO180" s="42">
        <f>$AJ$29*Data!AW672</f>
        <v>-80000678.000000015</v>
      </c>
      <c r="BP180" s="42">
        <f>$AJ$30*Data!AX672</f>
        <v>-4826135.9999999991</v>
      </c>
    </row>
    <row r="181" spans="1:68">
      <c r="A181" s="6">
        <v>180</v>
      </c>
      <c r="B181" s="6">
        <f>Data!$D$504*Data!D184/Data!D183</f>
        <v>605.03096340867035</v>
      </c>
      <c r="C181" s="6">
        <f>Data!$F$504*Data!F184/Data!F183</f>
        <v>851.06542829629348</v>
      </c>
      <c r="D181" s="6">
        <f>Data!$H$504*Data!H184/Data!H183</f>
        <v>792.18125714820155</v>
      </c>
      <c r="E181" s="6">
        <f>Data!$J$504*Data!J184/Data!J183</f>
        <v>696.66125566535163</v>
      </c>
      <c r="F181" s="6">
        <f>Data!$L$504*Data!L184/Data!L183</f>
        <v>470.01756203459701</v>
      </c>
      <c r="G181" s="6">
        <f>Data!$N$504*Data!N184/Data!N183</f>
        <v>299.58581002795069</v>
      </c>
      <c r="H181" s="6">
        <f>Data!$P$504*Data!P184/Data!P183</f>
        <v>584.1140725935162</v>
      </c>
      <c r="I181" s="6">
        <f>Data!$R$504*Data!R184/Data!R183</f>
        <v>750.19995916898279</v>
      </c>
      <c r="J181" s="6">
        <f>Data!$T$504*Data!T184/Data!T183</f>
        <v>1418.5235104699984</v>
      </c>
      <c r="K181" s="6">
        <f>Data!$V$504*Data!V184/Data!V183</f>
        <v>973.06020064121435</v>
      </c>
      <c r="L181" s="6">
        <f>Data!$X$504*Data!X184/Data!X183</f>
        <v>1614.4956339073515</v>
      </c>
      <c r="M181" s="6">
        <f>Data!$Z$504*Data!Z184/Data!Z183</f>
        <v>1106.5926085965702</v>
      </c>
      <c r="N181" s="6">
        <f>Data!$AB$504*Data!AB184/Data!AB183</f>
        <v>15149.738050701762</v>
      </c>
      <c r="O181" s="6">
        <f>Data!$AD$504*Data!AD184/Data!AD183</f>
        <v>22029.341650228587</v>
      </c>
      <c r="P181" s="6">
        <f>Data!$AF$504*Data!AF184/Data!AF183</f>
        <v>14119.659552460311</v>
      </c>
      <c r="Q181" s="6">
        <f>Data!$AH$504*Data!AH184/Data!AH183</f>
        <v>17277.490563909047</v>
      </c>
      <c r="R181" s="6">
        <f>Data!$AJ$504*Data!AJ184/Data!AJ183</f>
        <v>18709.623565485777</v>
      </c>
      <c r="S181" s="6">
        <f>Data!$AL$504*Data!AL184/Data!AL183</f>
        <v>26808.672658589807</v>
      </c>
      <c r="T181" s="6">
        <f>Data!$AN$504*Data!AN184/Data!AN183</f>
        <v>16599.100304990206</v>
      </c>
      <c r="U181" s="6">
        <f>Data!$AP$504*Data!AP184/Data!AP183</f>
        <v>2392.6214673668374</v>
      </c>
      <c r="V181" s="6">
        <f>Data!$AQ$504*Data!AQ184/Data!AQ183</f>
        <v>0.43599422515742292</v>
      </c>
      <c r="W181" s="6">
        <f>Data!$AR$504*Data!AR184/Data!AR183</f>
        <v>0.44527703761755283</v>
      </c>
      <c r="X181" s="6">
        <f>Data!$AS$504*Data!AS184/Data!AS183</f>
        <v>0.31655349306770647</v>
      </c>
      <c r="Y181" s="6">
        <f>Data!$AT$504*Data!AT184/Data!AT183</f>
        <v>0.47823310145910869</v>
      </c>
      <c r="Z181" s="6">
        <f>Data!$AU$504*Data!AU184/Data!AU183</f>
        <v>0.52187379110251031</v>
      </c>
      <c r="AA181" s="6">
        <f>Data!$AV$504*Data!AV184/Data!AV183</f>
        <v>0.4262256363934947</v>
      </c>
      <c r="AB181" s="6">
        <f>Data!$AW$504*Data!AW184/Data!AW183</f>
        <v>0.57531434678065074</v>
      </c>
      <c r="AC181" s="6">
        <f>Data!$AX$504*Data!AX184/Data!AX183</f>
        <v>0.53666601683650472</v>
      </c>
      <c r="AE181" s="42">
        <f>$AJ$3*B181+$AJ$4*Simulace!C181+$AJ$5*Simulace!D181+$AJ$6*Simulace!E181+$AJ$7*Simulace!F181+$AJ$8*Simulace!G181+$AJ$9*Simulace!H181+$AJ$10*Simulace!I181+$AJ$11*Simulace!J181+$AJ$12*Simulace!K181+$AJ$13*Simulace!L181+$AJ$14*Simulace!M181+$AJ$15*Simulace!N181+$AJ$16*Simulace!O181+$AJ$17*Simulace!P181+$AJ$18*Simulace!Q181+$AJ$19*Simulace!R181+$AJ$20*Simulace!S181+$AJ$21*Simulace!T181+$AJ$22*Simulace!U181+$AJ$23*Simulace!V181+$AJ$24*Simulace!W181+$AJ$25*Simulace!X181+$AJ$26*Simulace!Y181+$AJ$27*Simulace!Z181+$AJ$28*Simulace!AA181+$AJ$29*Simulace!AB181+$AJ$30*Simulace!AC181</f>
        <v>48391047418.965134</v>
      </c>
      <c r="AF181" s="42">
        <f>AE181-$AN$12</f>
        <v>287849150.8833847</v>
      </c>
      <c r="AG181" s="42">
        <f t="shared" si="4"/>
        <v>910258939.33696461</v>
      </c>
      <c r="AM181" s="25" t="s">
        <v>205</v>
      </c>
      <c r="AN181" s="41">
        <f t="shared" si="5"/>
        <v>54475591176.855995</v>
      </c>
      <c r="AO181" s="42">
        <f>$AJ$3*Data!D673</f>
        <v>2402942760</v>
      </c>
      <c r="AP181" s="42">
        <f>$AJ$4*Data!F673</f>
        <v>6145014190</v>
      </c>
      <c r="AQ181" s="42">
        <f>$AJ$5*Data!H673</f>
        <v>1764401060</v>
      </c>
      <c r="AR181" s="42">
        <f>$AJ$6*Data!J673</f>
        <v>3079399003.9999995</v>
      </c>
      <c r="AS181" s="42">
        <f>$AJ$7*Data!L673</f>
        <v>688322627.99999988</v>
      </c>
      <c r="AT181" s="42">
        <f>$AJ$8*Data!N673</f>
        <v>603268150</v>
      </c>
      <c r="AU181" s="42">
        <f>$AJ$9*Data!P673</f>
        <v>3587089005</v>
      </c>
      <c r="AV181" s="42">
        <f>$AJ$10*Data!R673</f>
        <v>4715886040</v>
      </c>
      <c r="AW181" s="42">
        <f>$AJ$11*Data!T673</f>
        <v>1949111105.5</v>
      </c>
      <c r="AX181" s="42">
        <f>$AJ$12*Data!V673</f>
        <v>3238826687.5</v>
      </c>
      <c r="AY181" s="42">
        <f>$AJ$13*Data!X673</f>
        <v>2219255625</v>
      </c>
      <c r="AZ181" s="42">
        <f>$AJ$14*Data!Z673</f>
        <v>5375101450</v>
      </c>
      <c r="BA181" s="42">
        <f>$AJ$15*Data!AB673</f>
        <v>1445345993.8096449</v>
      </c>
      <c r="BB181" s="42">
        <f>$AJ$16*Data!AD673</f>
        <v>2494667195.8613496</v>
      </c>
      <c r="BC181" s="42">
        <f>$AJ$17*Data!AF673</f>
        <v>1341669835.6849999</v>
      </c>
      <c r="BD181" s="42">
        <f>$AJ$18*Data!AH673</f>
        <v>2600329928</v>
      </c>
      <c r="BE181" s="42">
        <f>$AJ$19*Data!AJ673</f>
        <v>1993407800.0000002</v>
      </c>
      <c r="BF181" s="42">
        <f>$AJ$20*Data!AL673</f>
        <v>3354785940</v>
      </c>
      <c r="BG181" s="42">
        <f>$AJ$21*Data!AN673</f>
        <v>3894606922.4999995</v>
      </c>
      <c r="BH181" s="42">
        <f>$AJ$22*Data!AP673</f>
        <v>1653441930</v>
      </c>
      <c r="BI181" s="42">
        <v>0</v>
      </c>
      <c r="BJ181" s="42">
        <v>0</v>
      </c>
      <c r="BK181" s="42">
        <v>0</v>
      </c>
      <c r="BL181" s="42">
        <v>0</v>
      </c>
      <c r="BM181" s="42">
        <v>0</v>
      </c>
      <c r="BN181" s="42">
        <v>0</v>
      </c>
      <c r="BO181" s="42">
        <f>$AJ$29*Data!AW673</f>
        <v>-67174918.000000075</v>
      </c>
      <c r="BP181" s="42">
        <f>$AJ$30*Data!AX673</f>
        <v>-4107155.9999999981</v>
      </c>
    </row>
    <row r="182" spans="1:68">
      <c r="A182" s="6">
        <v>181</v>
      </c>
      <c r="B182" s="6">
        <f>Data!$D$504*Data!D185/Data!D184</f>
        <v>610.31132062521999</v>
      </c>
      <c r="C182" s="6">
        <f>Data!$F$504*Data!F185/Data!F184</f>
        <v>835.30343681339843</v>
      </c>
      <c r="D182" s="6">
        <f>Data!$H$504*Data!H185/Data!H184</f>
        <v>780.35071920777966</v>
      </c>
      <c r="E182" s="6">
        <f>Data!$J$504*Data!J185/Data!J184</f>
        <v>679.14585695324547</v>
      </c>
      <c r="F182" s="6">
        <f>Data!$L$504*Data!L185/Data!L184</f>
        <v>470.41441351278752</v>
      </c>
      <c r="G182" s="6">
        <f>Data!$N$504*Data!N185/Data!N184</f>
        <v>299.60121255679707</v>
      </c>
      <c r="H182" s="6">
        <f>Data!$P$504*Data!P185/Data!P184</f>
        <v>564.87999499699276</v>
      </c>
      <c r="I182" s="6">
        <f>Data!$R$504*Data!R185/Data!R184</f>
        <v>736.81715188526186</v>
      </c>
      <c r="J182" s="6">
        <f>Data!$T$504*Data!T185/Data!T184</f>
        <v>1384.4151603348446</v>
      </c>
      <c r="K182" s="6">
        <f>Data!$V$504*Data!V185/Data!V184</f>
        <v>940.59302284496925</v>
      </c>
      <c r="L182" s="6">
        <f>Data!$X$504*Data!X185/Data!X184</f>
        <v>1597.0567339498255</v>
      </c>
      <c r="M182" s="6">
        <f>Data!$Z$504*Data!Z185/Data!Z184</f>
        <v>1097.7267943502545</v>
      </c>
      <c r="N182" s="6">
        <f>Data!$AB$504*Data!AB185/Data!AB184</f>
        <v>15111.893286086892</v>
      </c>
      <c r="O182" s="6">
        <f>Data!$AD$504*Data!AD185/Data!AD184</f>
        <v>22024.91379985508</v>
      </c>
      <c r="P182" s="6">
        <f>Data!$AF$504*Data!AF185/Data!AF184</f>
        <v>14670.325625329297</v>
      </c>
      <c r="Q182" s="6">
        <f>Data!$AH$504*Data!AH185/Data!AH184</f>
        <v>17216.929810643116</v>
      </c>
      <c r="R182" s="6">
        <f>Data!$AJ$504*Data!AJ185/Data!AJ184</f>
        <v>18415.455605389045</v>
      </c>
      <c r="S182" s="6">
        <f>Data!$AL$504*Data!AL185/Data!AL184</f>
        <v>26812.235063164822</v>
      </c>
      <c r="T182" s="6">
        <f>Data!$AN$504*Data!AN185/Data!AN184</f>
        <v>16356.599616738036</v>
      </c>
      <c r="U182" s="6">
        <f>Data!$AP$504*Data!AP185/Data!AP184</f>
        <v>2428.8853782417345</v>
      </c>
      <c r="V182" s="6">
        <f>Data!$AQ$504*Data!AQ185/Data!AQ184</f>
        <v>0.38065858290723265</v>
      </c>
      <c r="W182" s="6">
        <f>Data!$AR$504*Data!AR185/Data!AR184</f>
        <v>0.38681665107577362</v>
      </c>
      <c r="X182" s="6">
        <f>Data!$AS$504*Data!AS185/Data!AS184</f>
        <v>0.32020592903129347</v>
      </c>
      <c r="Y182" s="6">
        <f>Data!$AT$504*Data!AT185/Data!AT184</f>
        <v>0.4063923441037271</v>
      </c>
      <c r="Z182" s="6">
        <f>Data!$AU$504*Data!AU185/Data!AU184</f>
        <v>0.4229020556227347</v>
      </c>
      <c r="AA182" s="6">
        <f>Data!$AV$504*Data!AV185/Data!AV184</f>
        <v>0.4310165574077568</v>
      </c>
      <c r="AB182" s="6">
        <f>Data!$AW$504*Data!AW185/Data!AW184</f>
        <v>0.36794150664697356</v>
      </c>
      <c r="AC182" s="6">
        <f>Data!$AX$504*Data!AX185/Data!AX184</f>
        <v>0.54015207226355311</v>
      </c>
      <c r="AE182" s="42">
        <f>$AJ$3*B182+$AJ$4*Simulace!C182+$AJ$5*Simulace!D182+$AJ$6*Simulace!E182+$AJ$7*Simulace!F182+$AJ$8*Simulace!G182+$AJ$9*Simulace!H182+$AJ$10*Simulace!I182+$AJ$11*Simulace!J182+$AJ$12*Simulace!K182+$AJ$13*Simulace!L182+$AJ$14*Simulace!M182+$AJ$15*Simulace!N182+$AJ$16*Simulace!O182+$AJ$17*Simulace!P182+$AJ$18*Simulace!Q182+$AJ$19*Simulace!R182+$AJ$20*Simulace!S182+$AJ$21*Simulace!T182+$AJ$22*Simulace!U182+$AJ$23*Simulace!V182+$AJ$24*Simulace!W182+$AJ$25*Simulace!X182+$AJ$26*Simulace!Y182+$AJ$27*Simulace!Z182+$AJ$28*Simulace!AA182+$AJ$29*Simulace!AB182+$AJ$30*Simulace!AC182</f>
        <v>47838350012.365799</v>
      </c>
      <c r="AF182" s="42">
        <f>AE182-$AN$12</f>
        <v>-264848255.71595001</v>
      </c>
      <c r="AG182" s="42">
        <f t="shared" si="4"/>
        <v>-837523722.38511109</v>
      </c>
      <c r="AM182" s="25" t="s">
        <v>206</v>
      </c>
      <c r="AN182" s="41">
        <f t="shared" si="5"/>
        <v>54646466395.128799</v>
      </c>
      <c r="AO182" s="42">
        <f>$AJ$3*Data!D674</f>
        <v>2404359540</v>
      </c>
      <c r="AP182" s="42">
        <f>$AJ$4*Data!F674</f>
        <v>6286826700</v>
      </c>
      <c r="AQ182" s="42">
        <f>$AJ$5*Data!H674</f>
        <v>1745739600</v>
      </c>
      <c r="AR182" s="42">
        <f>$AJ$6*Data!J674</f>
        <v>3099481308.0000005</v>
      </c>
      <c r="AS182" s="42">
        <f>$AJ$7*Data!L674</f>
        <v>672993436.5</v>
      </c>
      <c r="AT182" s="42">
        <f>$AJ$8*Data!N674</f>
        <v>595138500</v>
      </c>
      <c r="AU182" s="42">
        <f>$AJ$9*Data!P674</f>
        <v>3529370699.9999995</v>
      </c>
      <c r="AV182" s="42">
        <f>$AJ$10*Data!R674</f>
        <v>4752409760</v>
      </c>
      <c r="AW182" s="42">
        <f>$AJ$11*Data!T674</f>
        <v>1975624039.9999998</v>
      </c>
      <c r="AX182" s="42">
        <f>$AJ$12*Data!V674</f>
        <v>3206062199.9999995</v>
      </c>
      <c r="AY182" s="42">
        <f>$AJ$13*Data!X674</f>
        <v>2183377900</v>
      </c>
      <c r="AZ182" s="42">
        <f>$AJ$14*Data!Z674</f>
        <v>5400699599.999999</v>
      </c>
      <c r="BA182" s="42">
        <f>$AJ$15*Data!AB674</f>
        <v>1444312985.8259199</v>
      </c>
      <c r="BB182" s="42">
        <f>$AJ$16*Data!AD674</f>
        <v>2501845852.9328794</v>
      </c>
      <c r="BC182" s="42">
        <f>$AJ$17*Data!AF674</f>
        <v>1341956623.1199999</v>
      </c>
      <c r="BD182" s="42">
        <f>$AJ$18*Data!AH674</f>
        <v>2601079866</v>
      </c>
      <c r="BE182" s="42">
        <f>$AJ$19*Data!AJ674</f>
        <v>1986860865.0000002</v>
      </c>
      <c r="BF182" s="42">
        <f>$AJ$20*Data!AL674</f>
        <v>3350088720.000001</v>
      </c>
      <c r="BG182" s="42">
        <f>$AJ$21*Data!AN674</f>
        <v>3971332158.7500005</v>
      </c>
      <c r="BH182" s="42">
        <f>$AJ$22*Data!AP674</f>
        <v>1670472287.9999998</v>
      </c>
      <c r="BI182" s="42">
        <v>0</v>
      </c>
      <c r="BJ182" s="42">
        <v>0</v>
      </c>
      <c r="BK182" s="42">
        <v>0</v>
      </c>
      <c r="BL182" s="42">
        <v>0</v>
      </c>
      <c r="BM182" s="42">
        <v>0</v>
      </c>
      <c r="BN182" s="42">
        <v>0</v>
      </c>
      <c r="BO182" s="42">
        <f>$AJ$29*Data!AW674</f>
        <v>-69474272.99999997</v>
      </c>
      <c r="BP182" s="42">
        <f>$AJ$30*Data!AX674</f>
        <v>-4091976.0000000042</v>
      </c>
    </row>
    <row r="183" spans="1:68">
      <c r="A183" s="6">
        <v>182</v>
      </c>
      <c r="B183" s="6">
        <f>Data!$D$504*Data!D186/Data!D185</f>
        <v>613.4755896168283</v>
      </c>
      <c r="C183" s="6">
        <f>Data!$F$504*Data!F186/Data!F185</f>
        <v>839.28378764845866</v>
      </c>
      <c r="D183" s="6">
        <f>Data!$H$504*Data!H186/Data!H185</f>
        <v>784.13832492204074</v>
      </c>
      <c r="E183" s="6">
        <f>Data!$J$504*Data!J186/Data!J185</f>
        <v>692.52494179459381</v>
      </c>
      <c r="F183" s="6">
        <f>Data!$L$504*Data!L186/Data!L185</f>
        <v>475.97635940789399</v>
      </c>
      <c r="G183" s="6">
        <f>Data!$N$504*Data!N186/Data!N185</f>
        <v>303.38256980950695</v>
      </c>
      <c r="H183" s="6">
        <f>Data!$P$504*Data!P186/Data!P185</f>
        <v>571.98462997365152</v>
      </c>
      <c r="I183" s="6">
        <f>Data!$R$504*Data!R186/Data!R185</f>
        <v>745.66267626362514</v>
      </c>
      <c r="J183" s="6">
        <f>Data!$T$504*Data!T186/Data!T185</f>
        <v>1415.4293887541555</v>
      </c>
      <c r="K183" s="6">
        <f>Data!$V$504*Data!V186/Data!V185</f>
        <v>960.39857050670071</v>
      </c>
      <c r="L183" s="6">
        <f>Data!$X$504*Data!X186/Data!X185</f>
        <v>1611.5088974261143</v>
      </c>
      <c r="M183" s="6">
        <f>Data!$Z$504*Data!Z186/Data!Z185</f>
        <v>1108.6026719367028</v>
      </c>
      <c r="N183" s="6">
        <f>Data!$AB$504*Data!AB186/Data!AB185</f>
        <v>15109.019989598966</v>
      </c>
      <c r="O183" s="6">
        <f>Data!$AD$504*Data!AD186/Data!AD185</f>
        <v>21979.759739261848</v>
      </c>
      <c r="P183" s="6">
        <f>Data!$AF$504*Data!AF186/Data!AF185</f>
        <v>14587.904432839012</v>
      </c>
      <c r="Q183" s="6">
        <f>Data!$AH$504*Data!AH186/Data!AH185</f>
        <v>17312.747716122289</v>
      </c>
      <c r="R183" s="6">
        <f>Data!$AJ$504*Data!AJ186/Data!AJ185</f>
        <v>18955.878282028109</v>
      </c>
      <c r="S183" s="6">
        <f>Data!$AL$504*Data!AL186/Data!AL185</f>
        <v>27038.530947450086</v>
      </c>
      <c r="T183" s="6">
        <f>Data!$AN$504*Data!AN186/Data!AN185</f>
        <v>16402.402896949527</v>
      </c>
      <c r="U183" s="6">
        <f>Data!$AP$504*Data!AP186/Data!AP185</f>
        <v>2428.4800172590167</v>
      </c>
      <c r="V183" s="6">
        <f>Data!$AQ$504*Data!AQ186/Data!AQ185</f>
        <v>0.52162307883610726</v>
      </c>
      <c r="W183" s="6">
        <f>Data!$AR$504*Data!AR186/Data!AR185</f>
        <v>0.53491580976863562</v>
      </c>
      <c r="X183" s="6">
        <f>Data!$AS$504*Data!AS186/Data!AS185</f>
        <v>0.31036275930194129</v>
      </c>
      <c r="Y183" s="6">
        <f>Data!$AT$504*Data!AT186/Data!AT185</f>
        <v>0.58436042890716577</v>
      </c>
      <c r="Z183" s="6">
        <f>Data!$AU$504*Data!AU186/Data!AU185</f>
        <v>0.65858675373133757</v>
      </c>
      <c r="AA183" s="6">
        <f>Data!$AV$504*Data!AV186/Data!AV185</f>
        <v>0.41216844106463657</v>
      </c>
      <c r="AB183" s="6">
        <f>Data!$AW$504*Data!AW186/Data!AW185</f>
        <v>0.81106592178769643</v>
      </c>
      <c r="AC183" s="6">
        <f>Data!$AX$504*Data!AX186/Data!AX185</f>
        <v>0.49691054131053652</v>
      </c>
      <c r="AE183" s="42">
        <f>$AJ$3*B183+$AJ$4*Simulace!C183+$AJ$5*Simulace!D183+$AJ$6*Simulace!E183+$AJ$7*Simulace!F183+$AJ$8*Simulace!G183+$AJ$9*Simulace!H183+$AJ$10*Simulace!I183+$AJ$11*Simulace!J183+$AJ$12*Simulace!K183+$AJ$13*Simulace!L183+$AJ$14*Simulace!M183+$AJ$15*Simulace!N183+$AJ$16*Simulace!O183+$AJ$17*Simulace!P183+$AJ$18*Simulace!Q183+$AJ$19*Simulace!R183+$AJ$20*Simulace!S183+$AJ$21*Simulace!T183+$AJ$22*Simulace!U183+$AJ$23*Simulace!V183+$AJ$24*Simulace!W183+$AJ$25*Simulace!X183+$AJ$26*Simulace!Y183+$AJ$27*Simulace!Z183+$AJ$28*Simulace!AA183+$AJ$29*Simulace!AB183+$AJ$30*Simulace!AC183</f>
        <v>48261581016.018738</v>
      </c>
      <c r="AF183" s="42">
        <f>AE183-$AN$12</f>
        <v>158382747.93698883</v>
      </c>
      <c r="AG183" s="42">
        <f t="shared" si="4"/>
        <v>500850225.55721927</v>
      </c>
      <c r="AM183" s="25" t="s">
        <v>207</v>
      </c>
      <c r="AN183" s="41">
        <f t="shared" si="5"/>
        <v>54563648124.097908</v>
      </c>
      <c r="AO183" s="42">
        <f>$AJ$3*Data!D675</f>
        <v>2468229299.9999995</v>
      </c>
      <c r="AP183" s="42">
        <f>$AJ$4*Data!F675</f>
        <v>6223653449.999999</v>
      </c>
      <c r="AQ183" s="42">
        <f>$AJ$5*Data!H675</f>
        <v>1738017899.9999998</v>
      </c>
      <c r="AR183" s="42">
        <f>$AJ$6*Data!J675</f>
        <v>3045655800</v>
      </c>
      <c r="AS183" s="42">
        <f>$AJ$7*Data!L675</f>
        <v>674459257.49999988</v>
      </c>
      <c r="AT183" s="42">
        <f>$AJ$8*Data!N675</f>
        <v>602980312.49999988</v>
      </c>
      <c r="AU183" s="42">
        <f>$AJ$9*Data!P675</f>
        <v>3469141912.4999995</v>
      </c>
      <c r="AV183" s="42">
        <f>$AJ$10*Data!R675</f>
        <v>4793258470</v>
      </c>
      <c r="AW183" s="42">
        <f>$AJ$11*Data!T675</f>
        <v>1967828719.9999998</v>
      </c>
      <c r="AX183" s="42">
        <f>$AJ$12*Data!V675</f>
        <v>3325952712.5</v>
      </c>
      <c r="AY183" s="42">
        <f>$AJ$13*Data!X675</f>
        <v>2168613218.7499995</v>
      </c>
      <c r="AZ183" s="42">
        <f>$AJ$14*Data!Z675</f>
        <v>5351696350</v>
      </c>
      <c r="BA183" s="42">
        <f>$AJ$15*Data!AB675</f>
        <v>1435516870.9066899</v>
      </c>
      <c r="BB183" s="42">
        <f>$AJ$16*Data!AD675</f>
        <v>2480947969.1762147</v>
      </c>
      <c r="BC183" s="42">
        <f>$AJ$17*Data!AF675</f>
        <v>1333274785.3149998</v>
      </c>
      <c r="BD183" s="42">
        <f>$AJ$18*Data!AH675</f>
        <v>2588879160</v>
      </c>
      <c r="BE183" s="42">
        <f>$AJ$19*Data!AJ675</f>
        <v>1973292300</v>
      </c>
      <c r="BF183" s="42">
        <f>$AJ$20*Data!AL675</f>
        <v>3341900700</v>
      </c>
      <c r="BG183" s="42">
        <f>$AJ$21*Data!AN675</f>
        <v>4008586218.7499995</v>
      </c>
      <c r="BH183" s="42">
        <f>$AJ$22*Data!AP675</f>
        <v>1650091885.1999996</v>
      </c>
      <c r="BI183" s="42">
        <v>0</v>
      </c>
      <c r="BJ183" s="42">
        <v>0</v>
      </c>
      <c r="BK183" s="42">
        <v>0</v>
      </c>
      <c r="BL183" s="42">
        <v>0</v>
      </c>
      <c r="BM183" s="42">
        <v>0</v>
      </c>
      <c r="BN183" s="42">
        <v>0</v>
      </c>
      <c r="BO183" s="42">
        <f>$AJ$29*Data!AW675</f>
        <v>-73777653.000000134</v>
      </c>
      <c r="BP183" s="42">
        <f>$AJ$30*Data!AX675</f>
        <v>-4551516.0000000019</v>
      </c>
    </row>
    <row r="184" spans="1:68">
      <c r="A184" s="6">
        <v>183</v>
      </c>
      <c r="B184" s="6">
        <f>Data!$D$504*Data!D187/Data!D186</f>
        <v>609.02246530790308</v>
      </c>
      <c r="C184" s="6">
        <f>Data!$F$504*Data!F187/Data!F186</f>
        <v>844.46108125352441</v>
      </c>
      <c r="D184" s="6">
        <f>Data!$H$504*Data!H187/Data!H186</f>
        <v>780.14343641841481</v>
      </c>
      <c r="E184" s="6">
        <f>Data!$J$504*Data!J187/Data!J186</f>
        <v>677.52335386420759</v>
      </c>
      <c r="F184" s="6">
        <f>Data!$L$504*Data!L187/Data!L186</f>
        <v>470.87061893331986</v>
      </c>
      <c r="G184" s="6">
        <f>Data!$N$504*Data!N187/Data!N186</f>
        <v>296.81524832525093</v>
      </c>
      <c r="H184" s="6">
        <f>Data!$P$504*Data!P187/Data!P186</f>
        <v>571.37076173905587</v>
      </c>
      <c r="I184" s="6">
        <f>Data!$R$504*Data!R187/Data!R186</f>
        <v>728.43899563869434</v>
      </c>
      <c r="J184" s="6">
        <f>Data!$T$504*Data!T187/Data!T186</f>
        <v>1373.3076721089672</v>
      </c>
      <c r="K184" s="6">
        <f>Data!$V$504*Data!V187/Data!V186</f>
        <v>932.41642563993912</v>
      </c>
      <c r="L184" s="6">
        <f>Data!$X$504*Data!X187/Data!X186</f>
        <v>1591.8833468152593</v>
      </c>
      <c r="M184" s="6">
        <f>Data!$Z$504*Data!Z187/Data!Z186</f>
        <v>1105.0302618170833</v>
      </c>
      <c r="N184" s="6">
        <f>Data!$AB$504*Data!AB187/Data!AB186</f>
        <v>15211.536654868434</v>
      </c>
      <c r="O184" s="6">
        <f>Data!$AD$504*Data!AD187/Data!AD186</f>
        <v>22082.551569474173</v>
      </c>
      <c r="P184" s="6">
        <f>Data!$AF$504*Data!AF187/Data!AF186</f>
        <v>14556.71985197036</v>
      </c>
      <c r="Q184" s="6">
        <f>Data!$AH$504*Data!AH187/Data!AH186</f>
        <v>17261.362701371025</v>
      </c>
      <c r="R184" s="6">
        <f>Data!$AJ$504*Data!AJ187/Data!AJ186</f>
        <v>18971.862639051669</v>
      </c>
      <c r="S184" s="6">
        <f>Data!$AL$504*Data!AL187/Data!AL186</f>
        <v>26807.133384171819</v>
      </c>
      <c r="T184" s="6">
        <f>Data!$AN$504*Data!AN187/Data!AN186</f>
        <v>16424.179869263182</v>
      </c>
      <c r="U184" s="6">
        <f>Data!$AP$504*Data!AP187/Data!AP186</f>
        <v>2356.3926948977883</v>
      </c>
      <c r="V184" s="6">
        <f>Data!$AQ$504*Data!AQ187/Data!AQ186</f>
        <v>0.45177419673751856</v>
      </c>
      <c r="W184" s="6">
        <f>Data!$AR$504*Data!AR187/Data!AR186</f>
        <v>0.4609048531289921</v>
      </c>
      <c r="X184" s="6">
        <f>Data!$AS$504*Data!AS187/Data!AS186</f>
        <v>0.3192180425849851</v>
      </c>
      <c r="Y184" s="6">
        <f>Data!$AT$504*Data!AT187/Data!AT186</f>
        <v>0.49212916302129023</v>
      </c>
      <c r="Z184" s="6">
        <f>Data!$AU$504*Data!AU187/Data!AU186</f>
        <v>0.52706561922365991</v>
      </c>
      <c r="AA184" s="6">
        <f>Data!$AV$504*Data!AV187/Data!AV186</f>
        <v>0.42554942700548448</v>
      </c>
      <c r="AB184" s="6">
        <f>Data!$AW$504*Data!AW187/Data!AW186</f>
        <v>0.47164444444444015</v>
      </c>
      <c r="AC184" s="6">
        <f>Data!$AX$504*Data!AX187/Data!AX186</f>
        <v>0.51166068060681302</v>
      </c>
      <c r="AE184" s="42">
        <f>$AJ$3*B184+$AJ$4*Simulace!C184+$AJ$5*Simulace!D184+$AJ$6*Simulace!E184+$AJ$7*Simulace!F184+$AJ$8*Simulace!G184+$AJ$9*Simulace!H184+$AJ$10*Simulace!I184+$AJ$11*Simulace!J184+$AJ$12*Simulace!K184+$AJ$13*Simulace!L184+$AJ$14*Simulace!M184+$AJ$15*Simulace!N184+$AJ$16*Simulace!O184+$AJ$17*Simulace!P184+$AJ$18*Simulace!Q184+$AJ$19*Simulace!R184+$AJ$20*Simulace!S184+$AJ$21*Simulace!T184+$AJ$22*Simulace!U184+$AJ$23*Simulace!V184+$AJ$24*Simulace!W184+$AJ$25*Simulace!X184+$AJ$26*Simulace!Y184+$AJ$27*Simulace!Z184+$AJ$28*Simulace!AA184+$AJ$29*Simulace!AB184+$AJ$30*Simulace!AC184</f>
        <v>47922634247.814957</v>
      </c>
      <c r="AF184" s="42">
        <f>AE184-$AN$12</f>
        <v>-180564020.2667923</v>
      </c>
      <c r="AG184" s="42">
        <f t="shared" si="4"/>
        <v>-570993567.51986778</v>
      </c>
      <c r="AM184" s="25" t="s">
        <v>208</v>
      </c>
      <c r="AN184" s="41">
        <f t="shared" si="5"/>
        <v>55107377125.525543</v>
      </c>
      <c r="AO184" s="42">
        <f>$AJ$3*Data!D676</f>
        <v>2474229560</v>
      </c>
      <c r="AP184" s="42">
        <f>$AJ$4*Data!F676</f>
        <v>6234609150.0000019</v>
      </c>
      <c r="AQ184" s="42">
        <f>$AJ$5*Data!H676</f>
        <v>1752787300.0000002</v>
      </c>
      <c r="AR184" s="42">
        <f>$AJ$6*Data!J676</f>
        <v>3062937856.0000005</v>
      </c>
      <c r="AS184" s="42">
        <f>$AJ$7*Data!L676</f>
        <v>676882591.00000012</v>
      </c>
      <c r="AT184" s="42">
        <f>$AJ$8*Data!N676</f>
        <v>618289925</v>
      </c>
      <c r="AU184" s="42">
        <f>$AJ$9*Data!P676</f>
        <v>3639018510</v>
      </c>
      <c r="AV184" s="42">
        <f>$AJ$10*Data!R676</f>
        <v>4944284000.000001</v>
      </c>
      <c r="AW184" s="42">
        <f>$AJ$11*Data!T676</f>
        <v>2008781034.0000002</v>
      </c>
      <c r="AX184" s="42">
        <f>$AJ$12*Data!V676</f>
        <v>3446344350.0000005</v>
      </c>
      <c r="AY184" s="42">
        <f>$AJ$13*Data!X676</f>
        <v>2172681500</v>
      </c>
      <c r="AZ184" s="42">
        <f>$AJ$14*Data!Z676</f>
        <v>5433615200</v>
      </c>
      <c r="BA184" s="42">
        <f>$AJ$15*Data!AB676</f>
        <v>1434633752.0365801</v>
      </c>
      <c r="BB184" s="42">
        <f>$AJ$16*Data!AD676</f>
        <v>2472655016.8689604</v>
      </c>
      <c r="BC184" s="42">
        <f>$AJ$17*Data!AF676</f>
        <v>1328920830.6199999</v>
      </c>
      <c r="BD184" s="42">
        <f>$AJ$18*Data!AH676</f>
        <v>2572728004.0000005</v>
      </c>
      <c r="BE184" s="42">
        <f>$AJ$19*Data!AJ676</f>
        <v>1972643530.0000005</v>
      </c>
      <c r="BF184" s="42">
        <f>$AJ$20*Data!AL676</f>
        <v>3333683760.000001</v>
      </c>
      <c r="BG184" s="42">
        <f>$AJ$21*Data!AN676</f>
        <v>3991112730.000001</v>
      </c>
      <c r="BH184" s="42">
        <f>$AJ$22*Data!AP676</f>
        <v>1619380440.0000002</v>
      </c>
      <c r="BI184" s="42">
        <v>0</v>
      </c>
      <c r="BJ184" s="42">
        <v>0</v>
      </c>
      <c r="BK184" s="42">
        <v>0</v>
      </c>
      <c r="BL184" s="42">
        <v>0</v>
      </c>
      <c r="BM184" s="42">
        <v>0</v>
      </c>
      <c r="BN184" s="42">
        <v>0</v>
      </c>
      <c r="BO184" s="42">
        <f>$AJ$29*Data!AW676</f>
        <v>-78059937.999999896</v>
      </c>
      <c r="BP184" s="42">
        <f>$AJ$30*Data!AX676</f>
        <v>-4781975.9999999944</v>
      </c>
    </row>
    <row r="185" spans="1:68">
      <c r="A185" s="6">
        <v>184</v>
      </c>
      <c r="B185" s="6">
        <f>Data!$D$504*Data!D188/Data!D187</f>
        <v>602.94068395426916</v>
      </c>
      <c r="C185" s="6">
        <f>Data!$F$504*Data!F188/Data!F187</f>
        <v>825.08834550422171</v>
      </c>
      <c r="D185" s="6">
        <f>Data!$H$504*Data!H188/Data!H187</f>
        <v>776.3184257216883</v>
      </c>
      <c r="E185" s="6">
        <f>Data!$J$504*Data!J188/Data!J187</f>
        <v>683.37238184619014</v>
      </c>
      <c r="F185" s="6">
        <f>Data!$L$504*Data!L188/Data!L187</f>
        <v>463.37386113250233</v>
      </c>
      <c r="G185" s="6">
        <f>Data!$N$504*Data!N188/Data!N187</f>
        <v>298.60950091844057</v>
      </c>
      <c r="H185" s="6">
        <f>Data!$P$504*Data!P188/Data!P187</f>
        <v>567.59612991855045</v>
      </c>
      <c r="I185" s="6">
        <f>Data!$R$504*Data!R188/Data!R187</f>
        <v>726.37288815615716</v>
      </c>
      <c r="J185" s="6">
        <f>Data!$T$504*Data!T188/Data!T187</f>
        <v>1387.7704524777432</v>
      </c>
      <c r="K185" s="6">
        <f>Data!$V$504*Data!V188/Data!V187</f>
        <v>939.61586963796117</v>
      </c>
      <c r="L185" s="6">
        <f>Data!$X$504*Data!X188/Data!X187</f>
        <v>1609.4314811534964</v>
      </c>
      <c r="M185" s="6">
        <f>Data!$Z$504*Data!Z188/Data!Z187</f>
        <v>1110.7145967407641</v>
      </c>
      <c r="N185" s="6">
        <f>Data!$AB$504*Data!AB188/Data!AB187</f>
        <v>15219.126510673752</v>
      </c>
      <c r="O185" s="6">
        <f>Data!$AD$504*Data!AD188/Data!AD187</f>
        <v>22195.753168560008</v>
      </c>
      <c r="P185" s="6">
        <f>Data!$AF$504*Data!AF188/Data!AF187</f>
        <v>14580.339719834479</v>
      </c>
      <c r="Q185" s="6">
        <f>Data!$AH$504*Data!AH188/Data!AH187</f>
        <v>17421.709944666996</v>
      </c>
      <c r="R185" s="6">
        <f>Data!$AJ$504*Data!AJ188/Data!AJ187</f>
        <v>18875.69151513894</v>
      </c>
      <c r="S185" s="6">
        <f>Data!$AL$504*Data!AL188/Data!AL187</f>
        <v>27072.617615399929</v>
      </c>
      <c r="T185" s="6">
        <f>Data!$AN$504*Data!AN188/Data!AN187</f>
        <v>16759.322067805613</v>
      </c>
      <c r="U185" s="6">
        <f>Data!$AP$504*Data!AP188/Data!AP187</f>
        <v>2419.0538949542965</v>
      </c>
      <c r="V185" s="6">
        <f>Data!$AQ$504*Data!AQ188/Data!AQ187</f>
        <v>0.62499103800340561</v>
      </c>
      <c r="W185" s="6">
        <f>Data!$AR$504*Data!AR188/Data!AR187</f>
        <v>0.64500147275405484</v>
      </c>
      <c r="X185" s="6">
        <f>Data!$AS$504*Data!AS188/Data!AS187</f>
        <v>0.40469013185001906</v>
      </c>
      <c r="Y185" s="6">
        <f>Data!$AT$504*Data!AT188/Data!AT187</f>
        <v>0.72467631488484674</v>
      </c>
      <c r="Z185" s="6">
        <f>Data!$AU$504*Data!AU188/Data!AU187</f>
        <v>0.86900457665904451</v>
      </c>
      <c r="AA185" s="6">
        <f>Data!$AV$504*Data!AV188/Data!AV187</f>
        <v>0.5863909789413746</v>
      </c>
      <c r="AB185" s="6">
        <f>Data!$AW$504*Data!AW188/Data!AW187</f>
        <v>1.5557804749340816</v>
      </c>
      <c r="AC185" s="6">
        <f>Data!$AX$504*Data!AX188/Data!AX187</f>
        <v>0.88424466219699771</v>
      </c>
      <c r="AE185" s="42">
        <f>$AJ$3*B185+$AJ$4*Simulace!C185+$AJ$5*Simulace!D185+$AJ$6*Simulace!E185+$AJ$7*Simulace!F185+$AJ$8*Simulace!G185+$AJ$9*Simulace!H185+$AJ$10*Simulace!I185+$AJ$11*Simulace!J185+$AJ$12*Simulace!K185+$AJ$13*Simulace!L185+$AJ$14*Simulace!M185+$AJ$15*Simulace!N185+$AJ$16*Simulace!O185+$AJ$17*Simulace!P185+$AJ$18*Simulace!Q185+$AJ$19*Simulace!R185+$AJ$20*Simulace!S185+$AJ$21*Simulace!T185+$AJ$22*Simulace!U185+$AJ$23*Simulace!V185+$AJ$24*Simulace!W185+$AJ$25*Simulace!X185+$AJ$26*Simulace!Y185+$AJ$27*Simulace!Z185+$AJ$28*Simulace!AA185+$AJ$29*Simulace!AB185+$AJ$30*Simulace!AC185</f>
        <v>47934184966.681641</v>
      </c>
      <c r="AF185" s="42">
        <f>AE185-$AN$12</f>
        <v>-169013301.40010834</v>
      </c>
      <c r="AG185" s="42">
        <f t="shared" si="4"/>
        <v>-534466987.28886771</v>
      </c>
      <c r="AM185" s="25" t="s">
        <v>209</v>
      </c>
      <c r="AN185" s="41">
        <f t="shared" si="5"/>
        <v>55471043134.972244</v>
      </c>
      <c r="AO185" s="42">
        <f>$AJ$3*Data!D677</f>
        <v>2454708400</v>
      </c>
      <c r="AP185" s="42">
        <f>$AJ$4*Data!F677</f>
        <v>6245296820</v>
      </c>
      <c r="AQ185" s="42">
        <f>$AJ$5*Data!H677</f>
        <v>1753464640</v>
      </c>
      <c r="AR185" s="42">
        <f>$AJ$6*Data!J677</f>
        <v>3044833088</v>
      </c>
      <c r="AS185" s="42">
        <f>$AJ$7*Data!L677</f>
        <v>678614972</v>
      </c>
      <c r="AT185" s="42">
        <f>$AJ$8*Data!N677</f>
        <v>626554550</v>
      </c>
      <c r="AU185" s="42">
        <f>$AJ$9*Data!P677</f>
        <v>3701602462.499999</v>
      </c>
      <c r="AV185" s="42">
        <f>$AJ$10*Data!R677</f>
        <v>4989179999.999999</v>
      </c>
      <c r="AW185" s="42">
        <f>$AJ$11*Data!T677</f>
        <v>2033803589.9999998</v>
      </c>
      <c r="AX185" s="42">
        <f>$AJ$12*Data!V677</f>
        <v>3459970874.9999995</v>
      </c>
      <c r="AY185" s="42">
        <f>$AJ$13*Data!X677</f>
        <v>2234630812.5</v>
      </c>
      <c r="AZ185" s="42">
        <f>$AJ$14*Data!Z677</f>
        <v>5639555250</v>
      </c>
      <c r="BA185" s="42">
        <f>$AJ$15*Data!AB677</f>
        <v>1439561615.8892999</v>
      </c>
      <c r="BB185" s="42">
        <f>$AJ$16*Data!AD677</f>
        <v>2474856583.7329497</v>
      </c>
      <c r="BC185" s="42">
        <f>$AJ$17*Data!AF677</f>
        <v>1327304392.3499999</v>
      </c>
      <c r="BD185" s="42">
        <f>$AJ$18*Data!AH677</f>
        <v>2558296384</v>
      </c>
      <c r="BE185" s="42">
        <f>$AJ$19*Data!AJ677</f>
        <v>1966608640</v>
      </c>
      <c r="BF185" s="42">
        <f>$AJ$20*Data!AL677</f>
        <v>3336769320.0000005</v>
      </c>
      <c r="BG185" s="42">
        <f>$AJ$21*Data!AN677</f>
        <v>3979265265</v>
      </c>
      <c r="BH185" s="42">
        <f>$AJ$22*Data!AP677</f>
        <v>1612004057.9999998</v>
      </c>
      <c r="BI185" s="42">
        <v>0</v>
      </c>
      <c r="BJ185" s="42">
        <v>0</v>
      </c>
      <c r="BK185" s="42">
        <v>0</v>
      </c>
      <c r="BL185" s="42">
        <v>0</v>
      </c>
      <c r="BM185" s="42">
        <v>0</v>
      </c>
      <c r="BN185" s="42">
        <v>0</v>
      </c>
      <c r="BO185" s="42">
        <f>$AJ$29*Data!AW677</f>
        <v>-80971048</v>
      </c>
      <c r="BP185" s="42">
        <f>$AJ$30*Data!AX677</f>
        <v>-4867536.0000000009</v>
      </c>
    </row>
    <row r="186" spans="1:68">
      <c r="A186" s="6">
        <v>185</v>
      </c>
      <c r="B186" s="6">
        <f>Data!$D$504*Data!D189/Data!D188</f>
        <v>600.77300736448558</v>
      </c>
      <c r="C186" s="6">
        <f>Data!$F$504*Data!F189/Data!F188</f>
        <v>848.62242310750651</v>
      </c>
      <c r="D186" s="6">
        <f>Data!$H$504*Data!H189/Data!H188</f>
        <v>771.19672600558761</v>
      </c>
      <c r="E186" s="6">
        <f>Data!$J$504*Data!J189/Data!J188</f>
        <v>688.24498536225792</v>
      </c>
      <c r="F186" s="6">
        <f>Data!$L$504*Data!L189/Data!L188</f>
        <v>485.77474768417977</v>
      </c>
      <c r="G186" s="6">
        <f>Data!$N$504*Data!N189/Data!N188</f>
        <v>307.32809077404386</v>
      </c>
      <c r="H186" s="6">
        <f>Data!$P$504*Data!P189/Data!P188</f>
        <v>576.16051012774938</v>
      </c>
      <c r="I186" s="6">
        <f>Data!$R$504*Data!R189/Data!R188</f>
        <v>758.0145644573654</v>
      </c>
      <c r="J186" s="6">
        <f>Data!$T$504*Data!T189/Data!T188</f>
        <v>1439.607583987033</v>
      </c>
      <c r="K186" s="6">
        <f>Data!$V$504*Data!V189/Data!V188</f>
        <v>964.8687579500222</v>
      </c>
      <c r="L186" s="6">
        <f>Data!$X$504*Data!X189/Data!X188</f>
        <v>1634.9217829121594</v>
      </c>
      <c r="M186" s="6">
        <f>Data!$Z$504*Data!Z189/Data!Z188</f>
        <v>1116.111626169805</v>
      </c>
      <c r="N186" s="6">
        <f>Data!$AB$504*Data!AB189/Data!AB188</f>
        <v>15136.782401347467</v>
      </c>
      <c r="O186" s="6">
        <f>Data!$AD$504*Data!AD189/Data!AD188</f>
        <v>22022.660625946035</v>
      </c>
      <c r="P186" s="6">
        <f>Data!$AF$504*Data!AF189/Data!AF188</f>
        <v>14597.310380458795</v>
      </c>
      <c r="Q186" s="6">
        <f>Data!$AH$504*Data!AH189/Data!AH188</f>
        <v>17212.264501590766</v>
      </c>
      <c r="R186" s="6">
        <f>Data!$AJ$504*Data!AJ189/Data!AJ188</f>
        <v>18648.767000902699</v>
      </c>
      <c r="S186" s="6">
        <f>Data!$AL$504*Data!AL189/Data!AL188</f>
        <v>26841.982090965888</v>
      </c>
      <c r="T186" s="6">
        <f>Data!$AN$504*Data!AN189/Data!AN188</f>
        <v>16333.89091033659</v>
      </c>
      <c r="U186" s="6">
        <f>Data!$AP$504*Data!AP189/Data!AP188</f>
        <v>2425.6791050971465</v>
      </c>
      <c r="V186" s="6">
        <f>Data!$AQ$504*Data!AQ189/Data!AQ188</f>
        <v>0.31535695130557623</v>
      </c>
      <c r="W186" s="6">
        <f>Data!$AR$504*Data!AR189/Data!AR188</f>
        <v>0.31670691747572938</v>
      </c>
      <c r="X186" s="6">
        <f>Data!$AS$504*Data!AS189/Data!AS188</f>
        <v>0.35525558343789376</v>
      </c>
      <c r="Y186" s="6">
        <f>Data!$AT$504*Data!AT189/Data!AT188</f>
        <v>0.31431395156852066</v>
      </c>
      <c r="Z186" s="6">
        <f>Data!$AU$504*Data!AU189/Data!AU188</f>
        <v>0.27916237113402281</v>
      </c>
      <c r="AA186" s="6">
        <f>Data!$AV$504*Data!AV189/Data!AV188</f>
        <v>0.49183366359990904</v>
      </c>
      <c r="AB186" s="6">
        <f>Data!$AW$504*Data!AW189/Data!AW188</f>
        <v>-9.7590289952800363E-2</v>
      </c>
      <c r="AC186" s="6">
        <f>Data!$AX$504*Data!AX189/Data!AX188</f>
        <v>0.655679579579585</v>
      </c>
      <c r="AE186" s="42">
        <f>$AJ$3*B186+$AJ$4*Simulace!C186+$AJ$5*Simulace!D186+$AJ$6*Simulace!E186+$AJ$7*Simulace!F186+$AJ$8*Simulace!G186+$AJ$9*Simulace!H186+$AJ$10*Simulace!I186+$AJ$11*Simulace!J186+$AJ$12*Simulace!K186+$AJ$13*Simulace!L186+$AJ$14*Simulace!M186+$AJ$15*Simulace!N186+$AJ$16*Simulace!O186+$AJ$17*Simulace!P186+$AJ$18*Simulace!Q186+$AJ$19*Simulace!R186+$AJ$20*Simulace!S186+$AJ$21*Simulace!T186+$AJ$22*Simulace!U186+$AJ$23*Simulace!V186+$AJ$24*Simulace!W186+$AJ$25*Simulace!X186+$AJ$26*Simulace!Y186+$AJ$27*Simulace!Z186+$AJ$28*Simulace!AA186+$AJ$29*Simulace!AB186+$AJ$30*Simulace!AC186</f>
        <v>48400609961.543343</v>
      </c>
      <c r="AF186" s="42">
        <f>AE186-$AN$12</f>
        <v>297411693.46159363</v>
      </c>
      <c r="AG186" s="42">
        <f t="shared" si="4"/>
        <v>940498354.10644364</v>
      </c>
      <c r="AM186" s="25" t="s">
        <v>210</v>
      </c>
      <c r="AN186" s="41">
        <f t="shared" si="5"/>
        <v>55361154817.237297</v>
      </c>
      <c r="AO186" s="42">
        <f>$AJ$3*Data!D678</f>
        <v>2428938000</v>
      </c>
      <c r="AP186" s="42">
        <f>$AJ$4*Data!F678</f>
        <v>6210864870</v>
      </c>
      <c r="AQ186" s="42">
        <f>$AJ$5*Data!H678</f>
        <v>1742498999.9999998</v>
      </c>
      <c r="AR186" s="42">
        <f>$AJ$6*Data!J678</f>
        <v>3021880488</v>
      </c>
      <c r="AS186" s="42">
        <f>$AJ$7*Data!L678</f>
        <v>680595468</v>
      </c>
      <c r="AT186" s="42">
        <f>$AJ$8*Data!N678</f>
        <v>638036250</v>
      </c>
      <c r="AU186" s="42">
        <f>$AJ$9*Data!P678</f>
        <v>3668978632.5</v>
      </c>
      <c r="AV186" s="42">
        <f>$AJ$10*Data!R678</f>
        <v>4930450839.999999</v>
      </c>
      <c r="AW186" s="42">
        <f>$AJ$11*Data!T678</f>
        <v>2046641661.9999998</v>
      </c>
      <c r="AX186" s="42">
        <f>$AJ$12*Data!V678</f>
        <v>3504549574.999999</v>
      </c>
      <c r="AY186" s="42">
        <f>$AJ$13*Data!X678</f>
        <v>2251741587.4999995</v>
      </c>
      <c r="AZ186" s="42">
        <f>$AJ$14*Data!Z678</f>
        <v>5663596749.999999</v>
      </c>
      <c r="BA186" s="42">
        <f>$AJ$15*Data!AB678</f>
        <v>1446205331.4656398</v>
      </c>
      <c r="BB186" s="42">
        <f>$AJ$16*Data!AD678</f>
        <v>2479517408.1616597</v>
      </c>
      <c r="BC186" s="42">
        <f>$AJ$17*Data!AF678</f>
        <v>1328764401.1099997</v>
      </c>
      <c r="BD186" s="42">
        <f>$AJ$18*Data!AH678</f>
        <v>2538803442</v>
      </c>
      <c r="BE186" s="42">
        <f>$AJ$19*Data!AJ678</f>
        <v>1950718829.9999998</v>
      </c>
      <c r="BF186" s="42">
        <f>$AJ$20*Data!AL678</f>
        <v>3301243560</v>
      </c>
      <c r="BG186" s="42">
        <f>$AJ$21*Data!AN678</f>
        <v>3937651717.4999995</v>
      </c>
      <c r="BH186" s="42">
        <f>$AJ$22*Data!AP678</f>
        <v>1682030897.9999998</v>
      </c>
      <c r="BI186" s="42">
        <v>0</v>
      </c>
      <c r="BJ186" s="42">
        <v>0</v>
      </c>
      <c r="BK186" s="42">
        <v>0</v>
      </c>
      <c r="BL186" s="42">
        <v>0</v>
      </c>
      <c r="BM186" s="42">
        <v>0</v>
      </c>
      <c r="BN186" s="42">
        <v>0</v>
      </c>
      <c r="BO186" s="42">
        <f>$AJ$29*Data!AW678</f>
        <v>-87763638.00000006</v>
      </c>
      <c r="BP186" s="42">
        <f>$AJ$30*Data!AX678</f>
        <v>-4790256.0000000047</v>
      </c>
    </row>
    <row r="187" spans="1:68">
      <c r="A187" s="6">
        <v>186</v>
      </c>
      <c r="B187" s="6">
        <f>Data!$D$504*Data!D190/Data!D189</f>
        <v>628.9181906386068</v>
      </c>
      <c r="C187" s="6">
        <f>Data!$F$504*Data!F190/Data!F189</f>
        <v>848.20642278564264</v>
      </c>
      <c r="D187" s="6">
        <f>Data!$H$504*Data!H190/Data!H189</f>
        <v>797.20350202352267</v>
      </c>
      <c r="E187" s="6">
        <f>Data!$J$504*Data!J190/Data!J189</f>
        <v>694.65888988505617</v>
      </c>
      <c r="F187" s="6">
        <f>Data!$L$504*Data!L190/Data!L189</f>
        <v>470.88113396607298</v>
      </c>
      <c r="G187" s="6">
        <f>Data!$N$504*Data!N190/Data!N189</f>
        <v>301.66013829222499</v>
      </c>
      <c r="H187" s="6">
        <f>Data!$P$504*Data!P190/Data!P189</f>
        <v>587.91163355931542</v>
      </c>
      <c r="I187" s="6">
        <f>Data!$R$504*Data!R190/Data!R189</f>
        <v>775.92025884216446</v>
      </c>
      <c r="J187" s="6">
        <f>Data!$T$504*Data!T190/Data!T189</f>
        <v>1481.2301573691823</v>
      </c>
      <c r="K187" s="6">
        <f>Data!$V$504*Data!V190/Data!V189</f>
        <v>1025.3239810987636</v>
      </c>
      <c r="L187" s="6">
        <f>Data!$X$504*Data!X190/Data!X189</f>
        <v>1655.2594199313428</v>
      </c>
      <c r="M187" s="6">
        <f>Data!$Z$504*Data!Z190/Data!Z189</f>
        <v>1124.0637586915468</v>
      </c>
      <c r="N187" s="6">
        <f>Data!$AB$504*Data!AB190/Data!AB189</f>
        <v>15276.91986164312</v>
      </c>
      <c r="O187" s="6">
        <f>Data!$AD$504*Data!AD190/Data!AD189</f>
        <v>22200.636810197906</v>
      </c>
      <c r="P187" s="6">
        <f>Data!$AF$504*Data!AF190/Data!AF189</f>
        <v>15171.151460928988</v>
      </c>
      <c r="Q187" s="6">
        <f>Data!$AH$504*Data!AH190/Data!AH189</f>
        <v>17517.329185523242</v>
      </c>
      <c r="R187" s="6">
        <f>Data!$AJ$504*Data!AJ190/Data!AJ189</f>
        <v>18947.276968316131</v>
      </c>
      <c r="S187" s="6">
        <f>Data!$AL$504*Data!AL190/Data!AL189</f>
        <v>27043.979011370553</v>
      </c>
      <c r="T187" s="6">
        <f>Data!$AN$504*Data!AN190/Data!AN189</f>
        <v>16732.14529319997</v>
      </c>
      <c r="U187" s="6">
        <f>Data!$AP$504*Data!AP190/Data!AP189</f>
        <v>2430.4745989058629</v>
      </c>
      <c r="V187" s="6">
        <f>Data!$AQ$504*Data!AQ190/Data!AQ189</f>
        <v>0.81308213457076783</v>
      </c>
      <c r="W187" s="6">
        <f>Data!$AR$504*Data!AR190/Data!AR189</f>
        <v>0.84975050916497596</v>
      </c>
      <c r="X187" s="6">
        <f>Data!$AS$504*Data!AS190/Data!AS189</f>
        <v>0.45749856102327074</v>
      </c>
      <c r="Y187" s="6">
        <f>Data!$AT$504*Data!AT190/Data!AT189</f>
        <v>1.0131863382427728</v>
      </c>
      <c r="Z187" s="6">
        <f>Data!$AU$504*Data!AU190/Data!AU189</f>
        <v>1.4229216867469909</v>
      </c>
      <c r="AA187" s="6">
        <f>Data!$AV$504*Data!AV190/Data!AV189</f>
        <v>0.67707190487292812</v>
      </c>
      <c r="AB187" s="6">
        <f>Data!$AW$504*Data!AW190/Data!AW189</f>
        <v>-5.627569230769252</v>
      </c>
      <c r="AC187" s="6">
        <f>Data!$AX$504*Data!AX190/Data!AX189</f>
        <v>1.0431821665438361</v>
      </c>
      <c r="AE187" s="42">
        <f>$AJ$3*B187+$AJ$4*Simulace!C187+$AJ$5*Simulace!D187+$AJ$6*Simulace!E187+$AJ$7*Simulace!F187+$AJ$8*Simulace!G187+$AJ$9*Simulace!H187+$AJ$10*Simulace!I187+$AJ$11*Simulace!J187+$AJ$12*Simulace!K187+$AJ$13*Simulace!L187+$AJ$14*Simulace!M187+$AJ$15*Simulace!N187+$AJ$16*Simulace!O187+$AJ$17*Simulace!P187+$AJ$18*Simulace!Q187+$AJ$19*Simulace!R187+$AJ$20*Simulace!S187+$AJ$21*Simulace!T187+$AJ$22*Simulace!U187+$AJ$23*Simulace!V187+$AJ$24*Simulace!W187+$AJ$25*Simulace!X187+$AJ$26*Simulace!Y187+$AJ$27*Simulace!Z187+$AJ$28*Simulace!AA187+$AJ$29*Simulace!AB187+$AJ$30*Simulace!AC187</f>
        <v>49409653532.64357</v>
      </c>
      <c r="AF187" s="42">
        <f>AE187-$AN$12</f>
        <v>1306455264.561821</v>
      </c>
      <c r="AG187" s="42">
        <f t="shared" si="4"/>
        <v>4131374297.1332164</v>
      </c>
      <c r="AM187" s="25" t="s">
        <v>211</v>
      </c>
      <c r="AN187" s="41">
        <f t="shared" si="5"/>
        <v>55887351224.150002</v>
      </c>
      <c r="AO187" s="42">
        <f>$AJ$3*Data!D679</f>
        <v>2431596499.9999995</v>
      </c>
      <c r="AP187" s="42">
        <f>$AJ$4*Data!F679</f>
        <v>6199871334.999999</v>
      </c>
      <c r="AQ187" s="42">
        <f>$AJ$5*Data!H679</f>
        <v>1767893109.9999998</v>
      </c>
      <c r="AR187" s="42">
        <f>$AJ$6*Data!J679</f>
        <v>3018818307.9999995</v>
      </c>
      <c r="AS187" s="42">
        <f>$AJ$7*Data!L679</f>
        <v>677785657.49999988</v>
      </c>
      <c r="AT187" s="42">
        <f>$AJ$8*Data!N679</f>
        <v>650320862.49999988</v>
      </c>
      <c r="AU187" s="42">
        <f>$AJ$9*Data!P679</f>
        <v>3954346695.0000005</v>
      </c>
      <c r="AV187" s="42">
        <f>$AJ$10*Data!R679</f>
        <v>4984901220.000001</v>
      </c>
      <c r="AW187" s="42">
        <f>$AJ$11*Data!T679</f>
        <v>2085556837</v>
      </c>
      <c r="AX187" s="42">
        <f>$AJ$12*Data!V679</f>
        <v>3458125450</v>
      </c>
      <c r="AY187" s="42">
        <f>$AJ$13*Data!X679</f>
        <v>2287040762.5</v>
      </c>
      <c r="AZ187" s="42">
        <f>$AJ$14*Data!Z679</f>
        <v>5869763250</v>
      </c>
      <c r="BA187" s="42">
        <f>$AJ$15*Data!AB679</f>
        <v>1448393485.3087702</v>
      </c>
      <c r="BB187" s="42">
        <f>$AJ$16*Data!AD679</f>
        <v>2482183882.4312401</v>
      </c>
      <c r="BC187" s="42">
        <f>$AJ$17*Data!AF679</f>
        <v>1329285832.8100002</v>
      </c>
      <c r="BD187" s="42">
        <f>$AJ$18*Data!AH679</f>
        <v>2523542335.9999995</v>
      </c>
      <c r="BE187" s="42">
        <f>$AJ$19*Data!AJ679</f>
        <v>1961371219.9999998</v>
      </c>
      <c r="BF187" s="42">
        <f>$AJ$20*Data!AL679</f>
        <v>3275832810</v>
      </c>
      <c r="BG187" s="42">
        <f>$AJ$21*Data!AN679</f>
        <v>3899038747.5</v>
      </c>
      <c r="BH187" s="42">
        <f>$AJ$22*Data!AP679</f>
        <v>1678744641.6000001</v>
      </c>
      <c r="BI187" s="42">
        <v>0</v>
      </c>
      <c r="BJ187" s="42">
        <v>0</v>
      </c>
      <c r="BK187" s="42">
        <v>0</v>
      </c>
      <c r="BL187" s="42">
        <v>0</v>
      </c>
      <c r="BM187" s="42">
        <v>0</v>
      </c>
      <c r="BN187" s="42">
        <v>0</v>
      </c>
      <c r="BO187" s="42">
        <f>$AJ$29*Data!AW679</f>
        <v>-92299063.000000134</v>
      </c>
      <c r="BP187" s="42">
        <f>$AJ$30*Data!AX679</f>
        <v>-4762655.9999999907</v>
      </c>
    </row>
    <row r="188" spans="1:68">
      <c r="A188" s="6">
        <v>187</v>
      </c>
      <c r="B188" s="6">
        <f>Data!$D$504*Data!D191/Data!D190</f>
        <v>605.1592418523162</v>
      </c>
      <c r="C188" s="6">
        <f>Data!$F$504*Data!F191/Data!F190</f>
        <v>823.33475984522249</v>
      </c>
      <c r="D188" s="6">
        <f>Data!$H$504*Data!H191/Data!H190</f>
        <v>778.41670976206694</v>
      </c>
      <c r="E188" s="6">
        <f>Data!$J$504*Data!J191/Data!J190</f>
        <v>680.95329794103134</v>
      </c>
      <c r="F188" s="6">
        <f>Data!$L$504*Data!L191/Data!L190</f>
        <v>461.24902787885208</v>
      </c>
      <c r="G188" s="6">
        <f>Data!$N$504*Data!N191/Data!N190</f>
        <v>291.16601059446685</v>
      </c>
      <c r="H188" s="6">
        <f>Data!$P$504*Data!P191/Data!P190</f>
        <v>559.5658057394445</v>
      </c>
      <c r="I188" s="6">
        <f>Data!$R$504*Data!R191/Data!R190</f>
        <v>721.00618163325294</v>
      </c>
      <c r="J188" s="6">
        <f>Data!$T$504*Data!T191/Data!T190</f>
        <v>1421.3920560094318</v>
      </c>
      <c r="K188" s="6">
        <f>Data!$V$504*Data!V191/Data!V190</f>
        <v>988.91510200024959</v>
      </c>
      <c r="L188" s="6">
        <f>Data!$X$504*Data!X191/Data!X190</f>
        <v>1603.0306842086316</v>
      </c>
      <c r="M188" s="6">
        <f>Data!$Z$504*Data!Z191/Data!Z190</f>
        <v>1088.7996404592116</v>
      </c>
      <c r="N188" s="6">
        <f>Data!$AB$504*Data!AB191/Data!AB190</f>
        <v>15086.165656774041</v>
      </c>
      <c r="O188" s="6">
        <f>Data!$AD$504*Data!AD191/Data!AD190</f>
        <v>21955.649880759825</v>
      </c>
      <c r="P188" s="6">
        <f>Data!$AF$504*Data!AF191/Data!AF190</f>
        <v>14587.425576237471</v>
      </c>
      <c r="Q188" s="6">
        <f>Data!$AH$504*Data!AH191/Data!AH190</f>
        <v>17133.253173963534</v>
      </c>
      <c r="R188" s="6">
        <f>Data!$AJ$504*Data!AJ191/Data!AJ190</f>
        <v>18563.169808975264</v>
      </c>
      <c r="S188" s="6">
        <f>Data!$AL$504*Data!AL191/Data!AL190</f>
        <v>26572.652436299468</v>
      </c>
      <c r="T188" s="6">
        <f>Data!$AN$504*Data!AN191/Data!AN190</f>
        <v>16543.094387258032</v>
      </c>
      <c r="U188" s="6">
        <f>Data!$AP$504*Data!AP191/Data!AP190</f>
        <v>2429.1680574615957</v>
      </c>
      <c r="V188" s="6">
        <f>Data!$AQ$504*Data!AQ191/Data!AQ190</f>
        <v>0.190565680473372</v>
      </c>
      <c r="W188" s="6">
        <f>Data!$AR$504*Data!AR191/Data!AR190</f>
        <v>0.18416305732483926</v>
      </c>
      <c r="X188" s="6">
        <f>Data!$AS$504*Data!AS191/Data!AS190</f>
        <v>0.28783236259228817</v>
      </c>
      <c r="Y188" s="6">
        <f>Data!$AT$504*Data!AT191/Data!AT190</f>
        <v>0.14742872928176576</v>
      </c>
      <c r="Z188" s="6">
        <f>Data!$AU$504*Data!AU191/Data!AU190</f>
        <v>3.6049723756907015E-2</v>
      </c>
      <c r="AA188" s="6">
        <f>Data!$AV$504*Data!AV191/Data!AV190</f>
        <v>0.37747202879142872</v>
      </c>
      <c r="AB188" s="6">
        <f>Data!$AW$504*Data!AW191/Data!AW190</f>
        <v>-0.7884086956521692</v>
      </c>
      <c r="AC188" s="6">
        <f>Data!$AX$504*Data!AX191/Data!AX190</f>
        <v>0.44828151852693593</v>
      </c>
      <c r="AE188" s="42">
        <f>$AJ$3*B188+$AJ$4*Simulace!C188+$AJ$5*Simulace!D188+$AJ$6*Simulace!E188+$AJ$7*Simulace!F188+$AJ$8*Simulace!G188+$AJ$9*Simulace!H188+$AJ$10*Simulace!I188+$AJ$11*Simulace!J188+$AJ$12*Simulace!K188+$AJ$13*Simulace!L188+$AJ$14*Simulace!M188+$AJ$15*Simulace!N188+$AJ$16*Simulace!O188+$AJ$17*Simulace!P188+$AJ$18*Simulace!Q188+$AJ$19*Simulace!R188+$AJ$20*Simulace!S188+$AJ$21*Simulace!T188+$AJ$22*Simulace!U188+$AJ$23*Simulace!V188+$AJ$24*Simulace!W188+$AJ$25*Simulace!X188+$AJ$26*Simulace!Y188+$AJ$27*Simulace!Z188+$AJ$28*Simulace!AA188+$AJ$29*Simulace!AB188+$AJ$30*Simulace!AC188</f>
        <v>47809767957.380844</v>
      </c>
      <c r="AF188" s="42">
        <f>AE188-$AN$12</f>
        <v>-293430310.70090485</v>
      </c>
      <c r="AG188" s="42">
        <f t="shared" si="4"/>
        <v>-927908116.34573793</v>
      </c>
      <c r="AM188" s="25" t="s">
        <v>212</v>
      </c>
      <c r="AN188" s="41">
        <f t="shared" si="5"/>
        <v>56073805174.649025</v>
      </c>
      <c r="AO188" s="42">
        <f>$AJ$3*Data!D680</f>
        <v>2457551040.0000005</v>
      </c>
      <c r="AP188" s="42">
        <f>$AJ$4*Data!F680</f>
        <v>6190385040</v>
      </c>
      <c r="AQ188" s="42">
        <f>$AJ$5*Data!H680</f>
        <v>1765534320.0000002</v>
      </c>
      <c r="AR188" s="42">
        <f>$AJ$6*Data!J680</f>
        <v>3038719200</v>
      </c>
      <c r="AS188" s="42">
        <f>$AJ$7*Data!L680</f>
        <v>678274296.00000012</v>
      </c>
      <c r="AT188" s="42">
        <f>$AJ$8*Data!N680</f>
        <v>646908000.00000012</v>
      </c>
      <c r="AU188" s="42">
        <f>$AJ$9*Data!P680</f>
        <v>3932140038.7500005</v>
      </c>
      <c r="AV188" s="42">
        <f>$AJ$10*Data!R680</f>
        <v>5069698200.000001</v>
      </c>
      <c r="AW188" s="42">
        <f>$AJ$11*Data!T680</f>
        <v>2143273567.5000002</v>
      </c>
      <c r="AX188" s="42">
        <f>$AJ$12*Data!V680</f>
        <v>3464378775</v>
      </c>
      <c r="AY188" s="42">
        <f>$AJ$13*Data!X680</f>
        <v>2285253168.75</v>
      </c>
      <c r="AZ188" s="42">
        <f>$AJ$14*Data!Z680</f>
        <v>5852594250</v>
      </c>
      <c r="BA188" s="42">
        <f>$AJ$15*Data!AB680</f>
        <v>1448785338.3741598</v>
      </c>
      <c r="BB188" s="42">
        <f>$AJ$16*Data!AD680</f>
        <v>2484678211.6498652</v>
      </c>
      <c r="BC188" s="42">
        <f>$AJ$17*Data!AF680</f>
        <v>1366159982.625</v>
      </c>
      <c r="BD188" s="42">
        <f>$AJ$18*Data!AH680</f>
        <v>2520948024</v>
      </c>
      <c r="BE188" s="42">
        <f>$AJ$19*Data!AJ680</f>
        <v>1954886040.0000005</v>
      </c>
      <c r="BF188" s="42">
        <f>$AJ$20*Data!AL680</f>
        <v>3295034640.0000005</v>
      </c>
      <c r="BG188" s="42">
        <f>$AJ$21*Data!AN680</f>
        <v>3896921340.0000005</v>
      </c>
      <c r="BH188" s="42">
        <f>$AJ$22*Data!AP680</f>
        <v>1679120766.0000002</v>
      </c>
      <c r="BI188" s="42">
        <v>0</v>
      </c>
      <c r="BJ188" s="42">
        <v>0</v>
      </c>
      <c r="BK188" s="42">
        <v>0</v>
      </c>
      <c r="BL188" s="42">
        <v>0</v>
      </c>
      <c r="BM188" s="42">
        <v>0</v>
      </c>
      <c r="BN188" s="42">
        <v>0</v>
      </c>
      <c r="BO188" s="42">
        <f>$AJ$29*Data!AW680</f>
        <v>-92699867.99999994</v>
      </c>
      <c r="BP188" s="42">
        <f>$AJ$30*Data!AX680</f>
        <v>-4739195.9999999963</v>
      </c>
    </row>
    <row r="189" spans="1:68">
      <c r="A189" s="6">
        <v>188</v>
      </c>
      <c r="B189" s="6">
        <f>Data!$D$504*Data!D192/Data!D191</f>
        <v>618.89373457886313</v>
      </c>
      <c r="C189" s="6">
        <f>Data!$F$504*Data!F192/Data!F191</f>
        <v>841.69894150662731</v>
      </c>
      <c r="D189" s="6">
        <f>Data!$H$504*Data!H192/Data!H191</f>
        <v>788.79268916435353</v>
      </c>
      <c r="E189" s="6">
        <f>Data!$J$504*Data!J192/Data!J191</f>
        <v>694.89582537974422</v>
      </c>
      <c r="F189" s="6">
        <f>Data!$L$504*Data!L192/Data!L191</f>
        <v>460.36442452953003</v>
      </c>
      <c r="G189" s="6">
        <f>Data!$N$504*Data!N192/Data!N191</f>
        <v>298.63499705026624</v>
      </c>
      <c r="H189" s="6">
        <f>Data!$P$504*Data!P192/Data!P191</f>
        <v>593.80551686579133</v>
      </c>
      <c r="I189" s="6">
        <f>Data!$R$504*Data!R192/Data!R191</f>
        <v>736.58941302343521</v>
      </c>
      <c r="J189" s="6">
        <f>Data!$T$504*Data!T192/Data!T191</f>
        <v>1446.3662880107456</v>
      </c>
      <c r="K189" s="6">
        <f>Data!$V$504*Data!V192/Data!V191</f>
        <v>1001.4546233687141</v>
      </c>
      <c r="L189" s="6">
        <f>Data!$X$504*Data!X192/Data!X191</f>
        <v>1625.4207672812988</v>
      </c>
      <c r="M189" s="6">
        <f>Data!$Z$504*Data!Z192/Data!Z191</f>
        <v>1066.2381521727998</v>
      </c>
      <c r="N189" s="6">
        <f>Data!$AB$504*Data!AB192/Data!AB191</f>
        <v>15207.86025221877</v>
      </c>
      <c r="O189" s="6">
        <f>Data!$AD$504*Data!AD192/Data!AD191</f>
        <v>22095.162154323876</v>
      </c>
      <c r="P189" s="6">
        <f>Data!$AF$504*Data!AF192/Data!AF191</f>
        <v>14800.6406893723</v>
      </c>
      <c r="Q189" s="6">
        <f>Data!$AH$504*Data!AH192/Data!AH191</f>
        <v>17270.629259482295</v>
      </c>
      <c r="R189" s="6">
        <f>Data!$AJ$504*Data!AJ192/Data!AJ191</f>
        <v>18659.334876407385</v>
      </c>
      <c r="S189" s="6">
        <f>Data!$AL$504*Data!AL192/Data!AL191</f>
        <v>26919.290011220772</v>
      </c>
      <c r="T189" s="6">
        <f>Data!$AN$504*Data!AN192/Data!AN191</f>
        <v>16415.77259104561</v>
      </c>
      <c r="U189" s="6">
        <f>Data!$AP$504*Data!AP192/Data!AP191</f>
        <v>2377.2338894076838</v>
      </c>
      <c r="V189" s="6">
        <f>Data!$AQ$504*Data!AQ192/Data!AQ191</f>
        <v>0.46972394366197406</v>
      </c>
      <c r="W189" s="6">
        <f>Data!$AR$504*Data!AR192/Data!AR191</f>
        <v>0.47678676470588566</v>
      </c>
      <c r="X189" s="6">
        <f>Data!$AS$504*Data!AS192/Data!AS191</f>
        <v>0.35681115571165911</v>
      </c>
      <c r="Y189" s="6">
        <f>Data!$AT$504*Data!AT192/Data!AT191</f>
        <v>0.48717780320366572</v>
      </c>
      <c r="Z189" s="6">
        <f>Data!$AU$504*Data!AU192/Data!AU191</f>
        <v>4.3500000000051504E-2</v>
      </c>
      <c r="AA189" s="6">
        <f>Data!$AV$504*Data!AV192/Data!AV191</f>
        <v>0.49448284112955704</v>
      </c>
      <c r="AB189" s="6">
        <f>Data!$AW$504*Data!AW192/Data!AW191</f>
        <v>0.88237932654659035</v>
      </c>
      <c r="AC189" s="6">
        <f>Data!$AX$504*Data!AX192/Data!AX191</f>
        <v>0.6604041775456968</v>
      </c>
      <c r="AE189" s="42">
        <f>$AJ$3*B189+$AJ$4*Simulace!C189+$AJ$5*Simulace!D189+$AJ$6*Simulace!E189+$AJ$7*Simulace!F189+$AJ$8*Simulace!G189+$AJ$9*Simulace!H189+$AJ$10*Simulace!I189+$AJ$11*Simulace!J189+$AJ$12*Simulace!K189+$AJ$13*Simulace!L189+$AJ$14*Simulace!M189+$AJ$15*Simulace!N189+$AJ$16*Simulace!O189+$AJ$17*Simulace!P189+$AJ$18*Simulace!Q189+$AJ$19*Simulace!R189+$AJ$20*Simulace!S189+$AJ$21*Simulace!T189+$AJ$22*Simulace!U189+$AJ$23*Simulace!V189+$AJ$24*Simulace!W189+$AJ$25*Simulace!X189+$AJ$26*Simulace!Y189+$AJ$27*Simulace!Z189+$AJ$28*Simulace!AA189+$AJ$29*Simulace!AB189+$AJ$30*Simulace!AC189</f>
        <v>48268830723.530869</v>
      </c>
      <c r="AF189" s="42">
        <f>AE189-$AN$12</f>
        <v>165632455.44911957</v>
      </c>
      <c r="AG189" s="42">
        <f t="shared" si="4"/>
        <v>523775813.66558516</v>
      </c>
      <c r="AM189" s="25" t="s">
        <v>213</v>
      </c>
      <c r="AN189" s="41">
        <f t="shared" si="5"/>
        <v>56267777070.458496</v>
      </c>
      <c r="AO189" s="42">
        <f>$AJ$3*Data!D681</f>
        <v>2495644200</v>
      </c>
      <c r="AP189" s="42">
        <f>$AJ$4*Data!F681</f>
        <v>6301501605</v>
      </c>
      <c r="AQ189" s="42">
        <f>$AJ$5*Data!H681</f>
        <v>1794836550.0000002</v>
      </c>
      <c r="AR189" s="42">
        <f>$AJ$6*Data!J681</f>
        <v>3028957074.0000005</v>
      </c>
      <c r="AS189" s="42">
        <f>$AJ$7*Data!L681</f>
        <v>672722914.50000012</v>
      </c>
      <c r="AT189" s="42">
        <f>$AJ$8*Data!N681</f>
        <v>640950637.50000012</v>
      </c>
      <c r="AU189" s="42">
        <f>$AJ$9*Data!P681</f>
        <v>3946906158.7500005</v>
      </c>
      <c r="AV189" s="42">
        <f>$AJ$10*Data!R681</f>
        <v>5068764310.000001</v>
      </c>
      <c r="AW189" s="42">
        <f>$AJ$11*Data!T681</f>
        <v>2099032695.5000002</v>
      </c>
      <c r="AX189" s="42">
        <f>$AJ$12*Data!V681</f>
        <v>3521602050.000001</v>
      </c>
      <c r="AY189" s="42">
        <f>$AJ$13*Data!X681</f>
        <v>2328955368.7500005</v>
      </c>
      <c r="AZ189" s="42">
        <f>$AJ$14*Data!Z681</f>
        <v>5815863400.000001</v>
      </c>
      <c r="BA189" s="42">
        <f>$AJ$15*Data!AB681</f>
        <v>1440988110.87679</v>
      </c>
      <c r="BB189" s="42">
        <f>$AJ$16*Data!AD681</f>
        <v>2482176195.4567051</v>
      </c>
      <c r="BC189" s="42">
        <f>$AJ$17*Data!AF681</f>
        <v>1364124256.1250002</v>
      </c>
      <c r="BD189" s="42">
        <f>$AJ$18*Data!AH681</f>
        <v>2536504257.0000005</v>
      </c>
      <c r="BE189" s="42">
        <f>$AJ$19*Data!AJ681</f>
        <v>1966980075.0000002</v>
      </c>
      <c r="BF189" s="42">
        <f>$AJ$20*Data!AL681</f>
        <v>3293621190.0000005</v>
      </c>
      <c r="BG189" s="42">
        <f>$AJ$21*Data!AN681</f>
        <v>3955805775</v>
      </c>
      <c r="BH189" s="42">
        <f>$AJ$22*Data!AP681</f>
        <v>1609700616.0000002</v>
      </c>
      <c r="BI189" s="42">
        <v>0</v>
      </c>
      <c r="BJ189" s="42">
        <v>0</v>
      </c>
      <c r="BK189" s="42">
        <v>0</v>
      </c>
      <c r="BL189" s="42">
        <v>0</v>
      </c>
      <c r="BM189" s="42">
        <v>0</v>
      </c>
      <c r="BN189" s="42">
        <v>0</v>
      </c>
      <c r="BO189" s="42">
        <f>$AJ$29*Data!AW681</f>
        <v>-93016292.999999955</v>
      </c>
      <c r="BP189" s="42">
        <f>$AJ$30*Data!AX681</f>
        <v>-4844075.999999987</v>
      </c>
    </row>
    <row r="190" spans="1:68">
      <c r="A190" s="6">
        <v>189</v>
      </c>
      <c r="B190" s="6">
        <f>Data!$D$504*Data!D193/Data!D192</f>
        <v>608.96462704605528</v>
      </c>
      <c r="C190" s="6">
        <f>Data!$F$504*Data!F193/Data!F192</f>
        <v>842.50138900887089</v>
      </c>
      <c r="D190" s="6">
        <f>Data!$H$504*Data!H193/Data!H192</f>
        <v>783.98241593325884</v>
      </c>
      <c r="E190" s="6">
        <f>Data!$J$504*Data!J193/Data!J192</f>
        <v>681.72538533041472</v>
      </c>
      <c r="F190" s="6">
        <f>Data!$L$504*Data!L193/Data!L192</f>
        <v>474.60250869563589</v>
      </c>
      <c r="G190" s="6">
        <f>Data!$N$504*Data!N193/Data!N192</f>
        <v>296.4244275877175</v>
      </c>
      <c r="H190" s="6">
        <f>Data!$P$504*Data!P193/Data!P192</f>
        <v>595.7250787680922</v>
      </c>
      <c r="I190" s="6">
        <f>Data!$R$504*Data!R193/Data!R192</f>
        <v>727.2064209954043</v>
      </c>
      <c r="J190" s="6">
        <f>Data!$T$504*Data!T193/Data!T192</f>
        <v>1381.5777674192962</v>
      </c>
      <c r="K190" s="6">
        <f>Data!$V$504*Data!V193/Data!V192</f>
        <v>905.92670830441159</v>
      </c>
      <c r="L190" s="6">
        <f>Data!$X$504*Data!X193/Data!X192</f>
        <v>1625.1459165462795</v>
      </c>
      <c r="M190" s="6">
        <f>Data!$Z$504*Data!Z193/Data!Z192</f>
        <v>1108.9737379150488</v>
      </c>
      <c r="N190" s="6">
        <f>Data!$AB$504*Data!AB193/Data!AB192</f>
        <v>15239.635145050222</v>
      </c>
      <c r="O190" s="6">
        <f>Data!$AD$504*Data!AD193/Data!AD192</f>
        <v>22122.751791468188</v>
      </c>
      <c r="P190" s="6">
        <f>Data!$AF$504*Data!AF193/Data!AF192</f>
        <v>14605.938151332077</v>
      </c>
      <c r="Q190" s="6">
        <f>Data!$AH$504*Data!AH193/Data!AH192</f>
        <v>17465.448523445983</v>
      </c>
      <c r="R190" s="6">
        <f>Data!$AJ$504*Data!AJ193/Data!AJ192</f>
        <v>18922.439286690769</v>
      </c>
      <c r="S190" s="6">
        <f>Data!$AL$504*Data!AL193/Data!AL192</f>
        <v>26883.983153945683</v>
      </c>
      <c r="T190" s="6">
        <f>Data!$AN$504*Data!AN193/Data!AN192</f>
        <v>16520.846195712318</v>
      </c>
      <c r="U190" s="6">
        <f>Data!$AP$504*Data!AP193/Data!AP192</f>
        <v>2386.9427976116835</v>
      </c>
      <c r="V190" s="6">
        <f>Data!$AQ$504*Data!AQ193/Data!AQ192</f>
        <v>0.65653767579569677</v>
      </c>
      <c r="W190" s="6">
        <f>Data!$AR$504*Data!AR193/Data!AR192</f>
        <v>0.6883360655737627</v>
      </c>
      <c r="X190" s="6">
        <f>Data!$AS$504*Data!AS193/Data!AS192</f>
        <v>0.3721486053804266</v>
      </c>
      <c r="Y190" s="6">
        <f>Data!$AT$504*Data!AT193/Data!AT192</f>
        <v>0.86461771117164932</v>
      </c>
      <c r="Z190" s="6">
        <f>Data!$AU$504*Data!AU193/Data!AU192</f>
        <v>24.142499999969861</v>
      </c>
      <c r="AA190" s="6">
        <f>Data!$AV$504*Data!AV193/Data!AV192</f>
        <v>0.521638143674509</v>
      </c>
      <c r="AB190" s="6">
        <f>Data!$AW$504*Data!AW193/Data!AW192</f>
        <v>0.59317318278053566</v>
      </c>
      <c r="AC190" s="6">
        <f>Data!$AX$504*Data!AX193/Data!AX192</f>
        <v>0.71422404580152798</v>
      </c>
      <c r="AE190" s="42">
        <f>$AJ$3*B190+$AJ$4*Simulace!C190+$AJ$5*Simulace!D190+$AJ$6*Simulace!E190+$AJ$7*Simulace!F190+$AJ$8*Simulace!G190+$AJ$9*Simulace!H190+$AJ$10*Simulace!I190+$AJ$11*Simulace!J190+$AJ$12*Simulace!K190+$AJ$13*Simulace!L190+$AJ$14*Simulace!M190+$AJ$15*Simulace!N190+$AJ$16*Simulace!O190+$AJ$17*Simulace!P190+$AJ$18*Simulace!Q190+$AJ$19*Simulace!R190+$AJ$20*Simulace!S190+$AJ$21*Simulace!T190+$AJ$22*Simulace!U190+$AJ$23*Simulace!V190+$AJ$24*Simulace!W190+$AJ$25*Simulace!X190+$AJ$26*Simulace!Y190+$AJ$27*Simulace!Z190+$AJ$28*Simulace!AA190+$AJ$29*Simulace!AB190+$AJ$30*Simulace!AC190</f>
        <v>47830906029.480423</v>
      </c>
      <c r="AF190" s="42">
        <f>AE190-$AN$12</f>
        <v>-272292238.60132599</v>
      </c>
      <c r="AG190" s="42">
        <f t="shared" si="4"/>
        <v>-861063663.16621125</v>
      </c>
      <c r="AM190" s="25" t="s">
        <v>214</v>
      </c>
      <c r="AN190" s="41">
        <f t="shared" si="5"/>
        <v>56488244294.63623</v>
      </c>
      <c r="AO190" s="42">
        <f>$AJ$3*Data!D682</f>
        <v>2496888060</v>
      </c>
      <c r="AP190" s="42">
        <f>$AJ$4*Data!F682</f>
        <v>6364589279.999999</v>
      </c>
      <c r="AQ190" s="42">
        <f>$AJ$5*Data!H682</f>
        <v>1776967110</v>
      </c>
      <c r="AR190" s="42">
        <f>$AJ$6*Data!J682</f>
        <v>3024992783.9999995</v>
      </c>
      <c r="AS190" s="42">
        <f>$AJ$7*Data!L682</f>
        <v>670014565.5</v>
      </c>
      <c r="AT190" s="42">
        <f>$AJ$8*Data!N682</f>
        <v>668933812.5</v>
      </c>
      <c r="AU190" s="42">
        <f>$AJ$9*Data!P682</f>
        <v>4012714170.0000005</v>
      </c>
      <c r="AV190" s="42">
        <f>$AJ$10*Data!R682</f>
        <v>5021303600</v>
      </c>
      <c r="AW190" s="42">
        <f>$AJ$11*Data!T682</f>
        <v>2134079493</v>
      </c>
      <c r="AX190" s="42">
        <f>$AJ$12*Data!V682</f>
        <v>3466787450</v>
      </c>
      <c r="AY190" s="42">
        <f>$AJ$13*Data!X682</f>
        <v>2347688600</v>
      </c>
      <c r="AZ190" s="42">
        <f>$AJ$14*Data!Z682</f>
        <v>5931605850.000001</v>
      </c>
      <c r="BA190" s="42">
        <f>$AJ$15*Data!AB682</f>
        <v>1495323646.8880503</v>
      </c>
      <c r="BB190" s="42">
        <f>$AJ$16*Data!AD682</f>
        <v>2471787644.9981804</v>
      </c>
      <c r="BC190" s="42">
        <f>$AJ$17*Data!AF682</f>
        <v>1364097470.25</v>
      </c>
      <c r="BD190" s="42">
        <f>$AJ$18*Data!AH682</f>
        <v>2529973047</v>
      </c>
      <c r="BE190" s="42">
        <f>$AJ$19*Data!AJ682</f>
        <v>1970108129.9999998</v>
      </c>
      <c r="BF190" s="42">
        <f>$AJ$20*Data!AL682</f>
        <v>3321746640</v>
      </c>
      <c r="BG190" s="42">
        <f>$AJ$21*Data!AN682</f>
        <v>3919734247.4999995</v>
      </c>
      <c r="BH190" s="42">
        <f>$AJ$22*Data!AP682</f>
        <v>1598668992.0000002</v>
      </c>
      <c r="BI190" s="42">
        <v>0</v>
      </c>
      <c r="BJ190" s="42">
        <v>0</v>
      </c>
      <c r="BK190" s="42">
        <v>0</v>
      </c>
      <c r="BL190" s="42">
        <v>0</v>
      </c>
      <c r="BM190" s="42">
        <v>0</v>
      </c>
      <c r="BN190" s="42">
        <v>0</v>
      </c>
      <c r="BO190" s="42">
        <f>$AJ$29*Data!AW682</f>
        <v>-94914843.00000003</v>
      </c>
      <c r="BP190" s="42">
        <f>$AJ$30*Data!AX682</f>
        <v>-4845455.9999999935</v>
      </c>
    </row>
    <row r="191" spans="1:68">
      <c r="A191" s="6">
        <v>190</v>
      </c>
      <c r="B191" s="6">
        <f>Data!$D$504*Data!D194/Data!D193</f>
        <v>588.05065062457879</v>
      </c>
      <c r="C191" s="6">
        <f>Data!$F$504*Data!F194/Data!F193</f>
        <v>839.00125375123548</v>
      </c>
      <c r="D191" s="6">
        <f>Data!$H$504*Data!H194/Data!H193</f>
        <v>789.06596672332432</v>
      </c>
      <c r="E191" s="6">
        <f>Data!$J$504*Data!J194/Data!J193</f>
        <v>682.27849018649181</v>
      </c>
      <c r="F191" s="6">
        <f>Data!$L$504*Data!L194/Data!L193</f>
        <v>471.90896708032597</v>
      </c>
      <c r="G191" s="6">
        <f>Data!$N$504*Data!N194/Data!N193</f>
        <v>299.0156524306546</v>
      </c>
      <c r="H191" s="6">
        <f>Data!$P$504*Data!P194/Data!P193</f>
        <v>575.27110889599078</v>
      </c>
      <c r="I191" s="6">
        <f>Data!$R$504*Data!R194/Data!R193</f>
        <v>732.66326930833827</v>
      </c>
      <c r="J191" s="6">
        <f>Data!$T$504*Data!T194/Data!T193</f>
        <v>1393.2209430291309</v>
      </c>
      <c r="K191" s="6">
        <f>Data!$V$504*Data!V194/Data!V193</f>
        <v>914.07933189871994</v>
      </c>
      <c r="L191" s="6">
        <f>Data!$X$504*Data!X194/Data!X193</f>
        <v>1625.9141707791705</v>
      </c>
      <c r="M191" s="6">
        <f>Data!$Z$504*Data!Z194/Data!Z193</f>
        <v>1091.0774244199083</v>
      </c>
      <c r="N191" s="6">
        <f>Data!$AB$504*Data!AB194/Data!AB193</f>
        <v>15330.489730208419</v>
      </c>
      <c r="O191" s="6">
        <f>Data!$AD$504*Data!AD194/Data!AD193</f>
        <v>22120.35134195289</v>
      </c>
      <c r="P191" s="6">
        <f>Data!$AF$504*Data!AF194/Data!AF193</f>
        <v>14569.080422864399</v>
      </c>
      <c r="Q191" s="6">
        <f>Data!$AH$504*Data!AH194/Data!AH193</f>
        <v>17355.349861370276</v>
      </c>
      <c r="R191" s="6">
        <f>Data!$AJ$504*Data!AJ194/Data!AJ193</f>
        <v>18707.243727802612</v>
      </c>
      <c r="S191" s="6">
        <f>Data!$AL$504*Data!AL194/Data!AL193</f>
        <v>26856.724632812064</v>
      </c>
      <c r="T191" s="6">
        <f>Data!$AN$504*Data!AN194/Data!AN193</f>
        <v>16239.643062607482</v>
      </c>
      <c r="U191" s="6">
        <f>Data!$AP$504*Data!AP194/Data!AP193</f>
        <v>2359.1726877456263</v>
      </c>
      <c r="V191" s="6">
        <f>Data!$AQ$504*Data!AQ194/Data!AQ193</f>
        <v>0.20481496201052812</v>
      </c>
      <c r="W191" s="6">
        <f>Data!$AR$504*Data!AR194/Data!AR193</f>
        <v>0.18333386075949973</v>
      </c>
      <c r="X191" s="6">
        <f>Data!$AS$504*Data!AS194/Data!AS193</f>
        <v>0.33450599625234045</v>
      </c>
      <c r="Y191" s="6">
        <f>Data!$AT$504*Data!AT194/Data!AT193</f>
        <v>3.1285100548449379E-2</v>
      </c>
      <c r="Z191" s="6">
        <f>Data!$AU$504*Data!AU194/Data!AU193</f>
        <v>-1.1727364864864778</v>
      </c>
      <c r="AA191" s="6">
        <f>Data!$AV$504*Data!AV194/Data!AV193</f>
        <v>0.4553827804107396</v>
      </c>
      <c r="AB191" s="6">
        <f>Data!$AW$504*Data!AW194/Data!AW193</f>
        <v>1.5738490066224777</v>
      </c>
      <c r="AC191" s="6">
        <f>Data!$AX$504*Data!AX194/Data!AX193</f>
        <v>0.58457105187732217</v>
      </c>
      <c r="AE191" s="42">
        <f>$AJ$3*B191+$AJ$4*Simulace!C191+$AJ$5*Simulace!D191+$AJ$6*Simulace!E191+$AJ$7*Simulace!F191+$AJ$8*Simulace!G191+$AJ$9*Simulace!H191+$AJ$10*Simulace!I191+$AJ$11*Simulace!J191+$AJ$12*Simulace!K191+$AJ$13*Simulace!L191+$AJ$14*Simulace!M191+$AJ$15*Simulace!N191+$AJ$16*Simulace!O191+$AJ$17*Simulace!P191+$AJ$18*Simulace!Q191+$AJ$19*Simulace!R191+$AJ$20*Simulace!S191+$AJ$21*Simulace!T191+$AJ$22*Simulace!U191+$AJ$23*Simulace!V191+$AJ$24*Simulace!W191+$AJ$25*Simulace!X191+$AJ$26*Simulace!Y191+$AJ$27*Simulace!Z191+$AJ$28*Simulace!AA191+$AJ$29*Simulace!AB191+$AJ$30*Simulace!AC191</f>
        <v>47778215399.862305</v>
      </c>
      <c r="AF191" s="42">
        <f>AE191-$AN$12</f>
        <v>-324982868.21944427</v>
      </c>
      <c r="AG191" s="42">
        <f t="shared" si="4"/>
        <v>-1027686064.1077931</v>
      </c>
      <c r="AM191" s="25" t="s">
        <v>215</v>
      </c>
      <c r="AN191" s="41">
        <f t="shared" si="5"/>
        <v>56546352825.839516</v>
      </c>
      <c r="AO191" s="42">
        <f>$AJ$3*Data!D683</f>
        <v>2480701940.0000005</v>
      </c>
      <c r="AP191" s="42">
        <f>$AJ$4*Data!F683</f>
        <v>6358487275.000001</v>
      </c>
      <c r="AQ191" s="42">
        <f>$AJ$5*Data!H683</f>
        <v>1803548590</v>
      </c>
      <c r="AR191" s="42">
        <f>$AJ$6*Data!J683</f>
        <v>2953566264</v>
      </c>
      <c r="AS191" s="42">
        <f>$AJ$7*Data!L683</f>
        <v>663004135.5</v>
      </c>
      <c r="AT191" s="42">
        <f>$AJ$8*Data!N683</f>
        <v>692740000</v>
      </c>
      <c r="AU191" s="42">
        <f>$AJ$9*Data!P683</f>
        <v>3967546500</v>
      </c>
      <c r="AV191" s="42">
        <f>$AJ$10*Data!R683</f>
        <v>5033804800</v>
      </c>
      <c r="AW191" s="42">
        <f>$AJ$11*Data!T683</f>
        <v>2156467768</v>
      </c>
      <c r="AX191" s="42">
        <f>$AJ$12*Data!V683</f>
        <v>3486112800</v>
      </c>
      <c r="AY191" s="42">
        <f>$AJ$13*Data!X683</f>
        <v>2351984400</v>
      </c>
      <c r="AZ191" s="42">
        <f>$AJ$14*Data!Z683</f>
        <v>6020775600.000001</v>
      </c>
      <c r="BA191" s="42">
        <f>$AJ$15*Data!AB683</f>
        <v>1488584171.4514401</v>
      </c>
      <c r="BB191" s="42">
        <f>$AJ$16*Data!AD683</f>
        <v>2458767552.6380796</v>
      </c>
      <c r="BC191" s="42">
        <f>$AJ$17*Data!AF683</f>
        <v>1359222441</v>
      </c>
      <c r="BD191" s="42">
        <f>$AJ$18*Data!AH683</f>
        <v>2505571306</v>
      </c>
      <c r="BE191" s="42">
        <f>$AJ$19*Data!AJ683</f>
        <v>1977945885</v>
      </c>
      <c r="BF191" s="42">
        <f>$AJ$20*Data!AL683</f>
        <v>3334503989.9999995</v>
      </c>
      <c r="BG191" s="42">
        <f>$AJ$21*Data!AN683</f>
        <v>3925108136.2499995</v>
      </c>
      <c r="BH191" s="42">
        <f>$AJ$22*Data!AP683</f>
        <v>1632688200</v>
      </c>
      <c r="BI191" s="42">
        <v>0</v>
      </c>
      <c r="BJ191" s="42">
        <v>0</v>
      </c>
      <c r="BK191" s="42">
        <v>0</v>
      </c>
      <c r="BL191" s="42">
        <v>0</v>
      </c>
      <c r="BM191" s="42">
        <v>0</v>
      </c>
      <c r="BN191" s="42">
        <v>0</v>
      </c>
      <c r="BO191" s="42">
        <f>$AJ$29*Data!AW683</f>
        <v>-99682313.000000015</v>
      </c>
      <c r="BP191" s="42">
        <f>$AJ$30*Data!AX683</f>
        <v>-5096615.9999999963</v>
      </c>
    </row>
    <row r="192" spans="1:68">
      <c r="A192" s="6">
        <v>191</v>
      </c>
      <c r="B192" s="6">
        <f>Data!$D$504*Data!D195/Data!D194</f>
        <v>611.4629192106147</v>
      </c>
      <c r="C192" s="6">
        <f>Data!$F$504*Data!F195/Data!F194</f>
        <v>847.09049211587944</v>
      </c>
      <c r="D192" s="6">
        <f>Data!$H$504*Data!H195/Data!H194</f>
        <v>778.70963644903577</v>
      </c>
      <c r="E192" s="6">
        <f>Data!$J$504*Data!J195/Data!J194</f>
        <v>687.20363863190346</v>
      </c>
      <c r="F192" s="6">
        <f>Data!$L$504*Data!L195/Data!L194</f>
        <v>470.69088214185439</v>
      </c>
      <c r="G192" s="6">
        <f>Data!$N$504*Data!N195/Data!N194</f>
        <v>301.26033237039502</v>
      </c>
      <c r="H192" s="6">
        <f>Data!$P$504*Data!P195/Data!P194</f>
        <v>593.89317834330348</v>
      </c>
      <c r="I192" s="6">
        <f>Data!$R$504*Data!R195/Data!R194</f>
        <v>741.31642804235673</v>
      </c>
      <c r="J192" s="6">
        <f>Data!$T$504*Data!T195/Data!T194</f>
        <v>1395.1530633090706</v>
      </c>
      <c r="K192" s="6">
        <f>Data!$V$504*Data!V195/Data!V194</f>
        <v>987.67226297530669</v>
      </c>
      <c r="L192" s="6">
        <f>Data!$X$504*Data!X195/Data!X194</f>
        <v>1633.8907332594345</v>
      </c>
      <c r="M192" s="6">
        <f>Data!$Z$504*Data!Z195/Data!Z194</f>
        <v>1103.9214968997062</v>
      </c>
      <c r="N192" s="6">
        <f>Data!$AB$504*Data!AB195/Data!AB194</f>
        <v>15249.750627676707</v>
      </c>
      <c r="O192" s="6">
        <f>Data!$AD$504*Data!AD195/Data!AD194</f>
        <v>22101.400236089488</v>
      </c>
      <c r="P192" s="6">
        <f>Data!$AF$504*Data!AF195/Data!AF194</f>
        <v>14693.902495440021</v>
      </c>
      <c r="Q192" s="6">
        <f>Data!$AH$504*Data!AH195/Data!AH194</f>
        <v>17411.925954986909</v>
      </c>
      <c r="R192" s="6">
        <f>Data!$AJ$504*Data!AJ195/Data!AJ194</f>
        <v>18884.911184079705</v>
      </c>
      <c r="S192" s="6">
        <f>Data!$AL$504*Data!AL195/Data!AL194</f>
        <v>27024.50134295399</v>
      </c>
      <c r="T192" s="6">
        <f>Data!$AN$504*Data!AN195/Data!AN194</f>
        <v>16648.225204025817</v>
      </c>
      <c r="U192" s="6">
        <f>Data!$AP$504*Data!AP195/Data!AP194</f>
        <v>2374.1363323946512</v>
      </c>
      <c r="V192" s="6">
        <f>Data!$AQ$504*Data!AQ195/Data!AQ194</f>
        <v>1.1395597633135839</v>
      </c>
      <c r="W192" s="6">
        <f>Data!$AR$504*Data!AR195/Data!AR194</f>
        <v>1.3214357798164991</v>
      </c>
      <c r="X192" s="6">
        <f>Data!$AS$504*Data!AS195/Data!AS194</f>
        <v>0.39839848783694853</v>
      </c>
      <c r="Y192" s="6">
        <f>Data!$AT$504*Data!AT195/Data!AT194</f>
        <v>8.5441847457620668</v>
      </c>
      <c r="Z192" s="6">
        <f>Data!$AU$504*Data!AU195/Data!AU194</f>
        <v>-0.14227443609024729</v>
      </c>
      <c r="AA192" s="6">
        <f>Data!$AV$504*Data!AV195/Data!AV194</f>
        <v>0.5680730185497459</v>
      </c>
      <c r="AB192" s="6">
        <f>Data!$AW$504*Data!AW195/Data!AW194</f>
        <v>0.48730707456979105</v>
      </c>
      <c r="AC192" s="6">
        <f>Data!$AX$504*Data!AX195/Data!AX194</f>
        <v>0.80607396655095798</v>
      </c>
      <c r="AE192" s="42">
        <f>$AJ$3*B192+$AJ$4*Simulace!C192+$AJ$5*Simulace!D192+$AJ$6*Simulace!E192+$AJ$7*Simulace!F192+$AJ$8*Simulace!G192+$AJ$9*Simulace!H192+$AJ$10*Simulace!I192+$AJ$11*Simulace!J192+$AJ$12*Simulace!K192+$AJ$13*Simulace!L192+$AJ$14*Simulace!M192+$AJ$15*Simulace!N192+$AJ$16*Simulace!O192+$AJ$17*Simulace!P192+$AJ$18*Simulace!Q192+$AJ$19*Simulace!R192+$AJ$20*Simulace!S192+$AJ$21*Simulace!T192+$AJ$22*Simulace!U192+$AJ$23*Simulace!V192+$AJ$24*Simulace!W192+$AJ$25*Simulace!X192+$AJ$26*Simulace!Y192+$AJ$27*Simulace!Z192+$AJ$28*Simulace!AA192+$AJ$29*Simulace!AB192+$AJ$30*Simulace!AC192</f>
        <v>48459273426.843941</v>
      </c>
      <c r="AF192" s="42">
        <f>AE192-$AN$12</f>
        <v>356075158.76219177</v>
      </c>
      <c r="AG192" s="42">
        <f t="shared" si="4"/>
        <v>1126008519.894588</v>
      </c>
      <c r="AM192" s="25" t="s">
        <v>216</v>
      </c>
      <c r="AN192" s="41">
        <f t="shared" si="5"/>
        <v>56605940896.331177</v>
      </c>
      <c r="AO192" s="42">
        <f>$AJ$3*Data!D684</f>
        <v>2494245120</v>
      </c>
      <c r="AP192" s="42">
        <f>$AJ$4*Data!F684</f>
        <v>6309023280.000001</v>
      </c>
      <c r="AQ192" s="42">
        <f>$AJ$5*Data!H684</f>
        <v>1791968640.0000002</v>
      </c>
      <c r="AR192" s="42">
        <f>$AJ$6*Data!J684</f>
        <v>2931148704.0000005</v>
      </c>
      <c r="AS192" s="42">
        <f>$AJ$7*Data!L684</f>
        <v>684924912.00000012</v>
      </c>
      <c r="AT192" s="42">
        <f>$AJ$8*Data!N684</f>
        <v>727260000.00000012</v>
      </c>
      <c r="AU192" s="42">
        <f>$AJ$9*Data!P684</f>
        <v>3960105862.5000005</v>
      </c>
      <c r="AV192" s="42">
        <f>$AJ$10*Data!R684</f>
        <v>5169854940</v>
      </c>
      <c r="AW192" s="42">
        <f>$AJ$11*Data!T684</f>
        <v>2171857772.5</v>
      </c>
      <c r="AX192" s="42">
        <f>$AJ$12*Data!V684</f>
        <v>3455886375</v>
      </c>
      <c r="AY192" s="42">
        <f>$AJ$13*Data!X684</f>
        <v>2381351212.5</v>
      </c>
      <c r="AZ192" s="42">
        <f>$AJ$14*Data!Z684</f>
        <v>6040562050</v>
      </c>
      <c r="BA192" s="42">
        <f>$AJ$15*Data!AB684</f>
        <v>1477451997.8730853</v>
      </c>
      <c r="BB192" s="42">
        <f>$AJ$16*Data!AD684</f>
        <v>2447288794.8330898</v>
      </c>
      <c r="BC192" s="42">
        <f>$AJ$17*Data!AF684</f>
        <v>1348909879.125</v>
      </c>
      <c r="BD192" s="42">
        <f>$AJ$18*Data!AH684</f>
        <v>2478570528</v>
      </c>
      <c r="BE192" s="42">
        <f>$AJ$19*Data!AJ684</f>
        <v>1952479200.0000002</v>
      </c>
      <c r="BF192" s="42">
        <f>$AJ$20*Data!AL684</f>
        <v>3305011680.0000005</v>
      </c>
      <c r="BG192" s="42">
        <f>$AJ$21*Data!AN684</f>
        <v>3918733560</v>
      </c>
      <c r="BH192" s="42">
        <f>$AJ$22*Data!AP684</f>
        <v>1673328852</v>
      </c>
      <c r="BI192" s="42">
        <v>0</v>
      </c>
      <c r="BJ192" s="42">
        <v>0</v>
      </c>
      <c r="BK192" s="42">
        <v>0</v>
      </c>
      <c r="BL192" s="42">
        <v>0</v>
      </c>
      <c r="BM192" s="42">
        <v>0</v>
      </c>
      <c r="BN192" s="42">
        <v>0</v>
      </c>
      <c r="BO192" s="42">
        <f>$AJ$29*Data!AW684</f>
        <v>-108394547.99999994</v>
      </c>
      <c r="BP192" s="42">
        <f>$AJ$30*Data!AX684</f>
        <v>-5627915.9999999935</v>
      </c>
    </row>
    <row r="193" spans="1:68">
      <c r="A193" s="6">
        <v>192</v>
      </c>
      <c r="B193" s="6">
        <f>Data!$D$504*Data!D196/Data!D195</f>
        <v>614.25257571554903</v>
      </c>
      <c r="C193" s="6">
        <f>Data!$F$504*Data!F196/Data!F195</f>
        <v>836.22644015170931</v>
      </c>
      <c r="D193" s="6">
        <f>Data!$H$504*Data!H196/Data!H195</f>
        <v>784.50890561004701</v>
      </c>
      <c r="E193" s="6">
        <f>Data!$J$504*Data!J196/Data!J195</f>
        <v>685.37208331777163</v>
      </c>
      <c r="F193" s="6">
        <f>Data!$L$504*Data!L196/Data!L195</f>
        <v>466.22353402722871</v>
      </c>
      <c r="G193" s="6">
        <f>Data!$N$504*Data!N196/Data!N195</f>
        <v>298.85604108976923</v>
      </c>
      <c r="H193" s="6">
        <f>Data!$P$504*Data!P196/Data!P195</f>
        <v>565.35642338169407</v>
      </c>
      <c r="I193" s="6">
        <f>Data!$R$504*Data!R196/Data!R195</f>
        <v>745.78086926308674</v>
      </c>
      <c r="J193" s="6">
        <f>Data!$T$504*Data!T196/Data!T195</f>
        <v>1428.2339712925623</v>
      </c>
      <c r="K193" s="6">
        <f>Data!$V$504*Data!V196/Data!V195</f>
        <v>963.47369072173763</v>
      </c>
      <c r="L193" s="6">
        <f>Data!$X$504*Data!X196/Data!X195</f>
        <v>1627.6840127414753</v>
      </c>
      <c r="M193" s="6">
        <f>Data!$Z$504*Data!Z196/Data!Z195</f>
        <v>1100.6926027393181</v>
      </c>
      <c r="N193" s="6">
        <f>Data!$AB$504*Data!AB196/Data!AB195</f>
        <v>15171.938056325202</v>
      </c>
      <c r="O193" s="6">
        <f>Data!$AD$504*Data!AD196/Data!AD195</f>
        <v>22111.449719076129</v>
      </c>
      <c r="P193" s="6">
        <f>Data!$AF$504*Data!AF196/Data!AF195</f>
        <v>14569.884334927947</v>
      </c>
      <c r="Q193" s="6">
        <f>Data!$AH$504*Data!AH196/Data!AH195</f>
        <v>17275.958006746776</v>
      </c>
      <c r="R193" s="6">
        <f>Data!$AJ$504*Data!AJ196/Data!AJ195</f>
        <v>18757.144510724698</v>
      </c>
      <c r="S193" s="6">
        <f>Data!$AL$504*Data!AL196/Data!AL195</f>
        <v>26798.456546165544</v>
      </c>
      <c r="T193" s="6">
        <f>Data!$AN$504*Data!AN196/Data!AN195</f>
        <v>16566.627172915461</v>
      </c>
      <c r="U193" s="6">
        <f>Data!$AP$504*Data!AP196/Data!AP195</f>
        <v>2425.0529806241934</v>
      </c>
      <c r="V193" s="6">
        <f>Data!$AQ$504*Data!AQ196/Data!AQ195</f>
        <v>0.33873916554508687</v>
      </c>
      <c r="W193" s="6">
        <f>Data!$AR$504*Data!AR196/Data!AR195</f>
        <v>0.32949077490774736</v>
      </c>
      <c r="X193" s="6">
        <f>Data!$AS$504*Data!AS196/Data!AS195</f>
        <v>0.34417212376525497</v>
      </c>
      <c r="Y193" s="6">
        <f>Data!$AT$504*Data!AT196/Data!AT195</f>
        <v>0.23631231300344768</v>
      </c>
      <c r="Z193" s="6">
        <f>Data!$AU$504*Data!AU196/Data!AU195</f>
        <v>-1.6649999999997571</v>
      </c>
      <c r="AA193" s="6">
        <f>Data!$AV$504*Data!AV196/Data!AV195</f>
        <v>0.47250954184704586</v>
      </c>
      <c r="AB193" s="6">
        <f>Data!$AW$504*Data!AW196/Data!AW195</f>
        <v>1.1146446177847187</v>
      </c>
      <c r="AC193" s="6">
        <f>Data!$AX$504*Data!AX196/Data!AX195</f>
        <v>0.61846570924666755</v>
      </c>
      <c r="AE193" s="42">
        <f>$AJ$3*B193+$AJ$4*Simulace!C193+$AJ$5*Simulace!D193+$AJ$6*Simulace!E193+$AJ$7*Simulace!F193+$AJ$8*Simulace!G193+$AJ$9*Simulace!H193+$AJ$10*Simulace!I193+$AJ$11*Simulace!J193+$AJ$12*Simulace!K193+$AJ$13*Simulace!L193+$AJ$14*Simulace!M193+$AJ$15*Simulace!N193+$AJ$16*Simulace!O193+$AJ$17*Simulace!P193+$AJ$18*Simulace!Q193+$AJ$19*Simulace!R193+$AJ$20*Simulace!S193+$AJ$21*Simulace!T193+$AJ$22*Simulace!U193+$AJ$23*Simulace!V193+$AJ$24*Simulace!W193+$AJ$25*Simulace!X193+$AJ$26*Simulace!Y193+$AJ$27*Simulace!Z193+$AJ$28*Simulace!AA193+$AJ$29*Simulace!AB193+$AJ$30*Simulace!AC193</f>
        <v>48180062263.002205</v>
      </c>
      <c r="AF193" s="42">
        <f>AE193-$AN$12</f>
        <v>76863994.920455933</v>
      </c>
      <c r="AG193" s="42">
        <f t="shared" si="4"/>
        <v>243065294.0082536</v>
      </c>
      <c r="AM193" s="25" t="s">
        <v>217</v>
      </c>
      <c r="AN193" s="41">
        <f t="shared" si="5"/>
        <v>56892525101.239044</v>
      </c>
      <c r="AO193" s="42">
        <f>$AJ$3*Data!D685</f>
        <v>2481489360</v>
      </c>
      <c r="AP193" s="42">
        <f>$AJ$4*Data!F685</f>
        <v>6397739460.000001</v>
      </c>
      <c r="AQ193" s="42">
        <f>$AJ$5*Data!H685</f>
        <v>1809447840.0000002</v>
      </c>
      <c r="AR193" s="42">
        <f>$AJ$6*Data!J685</f>
        <v>2925365256.0000005</v>
      </c>
      <c r="AS193" s="42">
        <f>$AJ$7*Data!L685</f>
        <v>695703267.00000012</v>
      </c>
      <c r="AT193" s="42">
        <f>$AJ$8*Data!N685</f>
        <v>712589850.00000012</v>
      </c>
      <c r="AU193" s="42">
        <f>$AJ$9*Data!P685</f>
        <v>3882598447.5</v>
      </c>
      <c r="AV193" s="42">
        <f>$AJ$10*Data!R685</f>
        <v>5381812139.999999</v>
      </c>
      <c r="AW193" s="42">
        <f>$AJ$11*Data!T685</f>
        <v>2164602063</v>
      </c>
      <c r="AX193" s="42">
        <f>$AJ$12*Data!V685</f>
        <v>3503271724.9999995</v>
      </c>
      <c r="AY193" s="42">
        <f>$AJ$13*Data!X685</f>
        <v>2394984575</v>
      </c>
      <c r="AZ193" s="42">
        <f>$AJ$14*Data!Z685</f>
        <v>6040732350</v>
      </c>
      <c r="BA193" s="42">
        <f>$AJ$15*Data!AB685</f>
        <v>1480318830.4311199</v>
      </c>
      <c r="BB193" s="42">
        <f>$AJ$16*Data!AD685</f>
        <v>2454121712.1579199</v>
      </c>
      <c r="BC193" s="42">
        <f>$AJ$17*Data!AF685</f>
        <v>1350918819.75</v>
      </c>
      <c r="BD193" s="42">
        <f>$AJ$18*Data!AH685</f>
        <v>2469513060</v>
      </c>
      <c r="BE193" s="42">
        <f>$AJ$19*Data!AJ685</f>
        <v>1973009880</v>
      </c>
      <c r="BF193" s="42">
        <f>$AJ$20*Data!AL685</f>
        <v>3304432260</v>
      </c>
      <c r="BG193" s="42">
        <f>$AJ$21*Data!AN685</f>
        <v>3901108635.0000005</v>
      </c>
      <c r="BH193" s="42">
        <f>$AJ$22*Data!AP685</f>
        <v>1682811104.4000001</v>
      </c>
      <c r="BI193" s="42">
        <v>0</v>
      </c>
      <c r="BJ193" s="42">
        <v>0</v>
      </c>
      <c r="BK193" s="42">
        <v>0</v>
      </c>
      <c r="BL193" s="42">
        <v>0</v>
      </c>
      <c r="BM193" s="42">
        <v>0</v>
      </c>
      <c r="BN193" s="42">
        <v>0</v>
      </c>
      <c r="BO193" s="42">
        <f>$AJ$29*Data!AW685</f>
        <v>-108521117.99999994</v>
      </c>
      <c r="BP193" s="42">
        <f>$AJ$30*Data!AX685</f>
        <v>-5524415.9999999991</v>
      </c>
    </row>
    <row r="194" spans="1:68">
      <c r="A194" s="6">
        <v>193</v>
      </c>
      <c r="B194" s="6">
        <f>Data!$D$504*Data!D197/Data!D196</f>
        <v>652.11239500408601</v>
      </c>
      <c r="C194" s="6">
        <f>Data!$F$504*Data!F197/Data!F196</f>
        <v>838.79170500201019</v>
      </c>
      <c r="D194" s="6">
        <f>Data!$H$504*Data!H197/Data!H196</f>
        <v>780.14221226935774</v>
      </c>
      <c r="E194" s="6">
        <f>Data!$J$504*Data!J197/Data!J196</f>
        <v>688.40942704598262</v>
      </c>
      <c r="F194" s="6">
        <f>Data!$L$504*Data!L197/Data!L196</f>
        <v>474.38395813500409</v>
      </c>
      <c r="G194" s="6">
        <f>Data!$N$504*Data!N197/Data!N196</f>
        <v>300.36120133887079</v>
      </c>
      <c r="H194" s="6">
        <f>Data!$P$504*Data!P197/Data!P196</f>
        <v>565.84114994601259</v>
      </c>
      <c r="I194" s="6">
        <f>Data!$R$504*Data!R197/Data!R196</f>
        <v>744.14917327508965</v>
      </c>
      <c r="J194" s="6">
        <f>Data!$T$504*Data!T197/Data!T196</f>
        <v>1429.7811597957045</v>
      </c>
      <c r="K194" s="6">
        <f>Data!$V$504*Data!V197/Data!V196</f>
        <v>945.93134421835998</v>
      </c>
      <c r="L194" s="6">
        <f>Data!$X$504*Data!X197/Data!X196</f>
        <v>1624.3642242194048</v>
      </c>
      <c r="M194" s="6">
        <f>Data!$Z$504*Data!Z197/Data!Z196</f>
        <v>1104.3079287085225</v>
      </c>
      <c r="N194" s="6">
        <f>Data!$AB$504*Data!AB197/Data!AB196</f>
        <v>15177.174684664493</v>
      </c>
      <c r="O194" s="6">
        <f>Data!$AD$504*Data!AD197/Data!AD196</f>
        <v>22084.415685974658</v>
      </c>
      <c r="P194" s="6">
        <f>Data!$AF$504*Data!AF197/Data!AF196</f>
        <v>14635.800555276459</v>
      </c>
      <c r="Q194" s="6">
        <f>Data!$AH$504*Data!AH197/Data!AH196</f>
        <v>17287.75538923535</v>
      </c>
      <c r="R194" s="6">
        <f>Data!$AJ$504*Data!AJ197/Data!AJ196</f>
        <v>18622.966146542574</v>
      </c>
      <c r="S194" s="6">
        <f>Data!$AL$504*Data!AL197/Data!AL196</f>
        <v>26778.563672841279</v>
      </c>
      <c r="T194" s="6">
        <f>Data!$AN$504*Data!AN197/Data!AN196</f>
        <v>16607.210008925587</v>
      </c>
      <c r="U194" s="6">
        <f>Data!$AP$504*Data!AP197/Data!AP196</f>
        <v>2314.2251536013641</v>
      </c>
      <c r="V194" s="6">
        <f>Data!$AQ$504*Data!AQ197/Data!AQ196</f>
        <v>-0.49864634397527235</v>
      </c>
      <c r="W194" s="6">
        <f>Data!$AR$504*Data!AR197/Data!AR196</f>
        <v>-0.67386607142857902</v>
      </c>
      <c r="X194" s="6">
        <f>Data!$AS$504*Data!AS197/Data!AS196</f>
        <v>0.28669280725219226</v>
      </c>
      <c r="Y194" s="6">
        <f>Data!$AT$504*Data!AT197/Data!AT196</f>
        <v>-2.541624576271265</v>
      </c>
      <c r="Z194" s="6">
        <f>Data!$AU$504*Data!AU197/Data!AU196</f>
        <v>4.0119932432433316</v>
      </c>
      <c r="AA194" s="6">
        <f>Data!$AV$504*Data!AV197/Data!AV196</f>
        <v>0.37334717016144064</v>
      </c>
      <c r="AB194" s="6">
        <f>Data!$AW$504*Data!AW197/Data!AW196</f>
        <v>1.6381916527545921</v>
      </c>
      <c r="AC194" s="6">
        <f>Data!$AX$504*Data!AX197/Data!AX196</f>
        <v>0.43266659674882124</v>
      </c>
      <c r="AE194" s="42">
        <f>$AJ$3*B194+$AJ$4*Simulace!C194+$AJ$5*Simulace!D194+$AJ$6*Simulace!E194+$AJ$7*Simulace!F194+$AJ$8*Simulace!G194+$AJ$9*Simulace!H194+$AJ$10*Simulace!I194+$AJ$11*Simulace!J194+$AJ$12*Simulace!K194+$AJ$13*Simulace!L194+$AJ$14*Simulace!M194+$AJ$15*Simulace!N194+$AJ$16*Simulace!O194+$AJ$17*Simulace!P194+$AJ$18*Simulace!Q194+$AJ$19*Simulace!R194+$AJ$20*Simulace!S194+$AJ$21*Simulace!T194+$AJ$22*Simulace!U194+$AJ$23*Simulace!V194+$AJ$24*Simulace!W194+$AJ$25*Simulace!X194+$AJ$26*Simulace!Y194+$AJ$27*Simulace!Z194+$AJ$28*Simulace!AA194+$AJ$29*Simulace!AB194+$AJ$30*Simulace!AC194</f>
        <v>48230646750.000618</v>
      </c>
      <c r="AF194" s="42">
        <f>AE194-$AN$12</f>
        <v>127448481.91886902</v>
      </c>
      <c r="AG194" s="42">
        <f t="shared" si="4"/>
        <v>403027487.19441313</v>
      </c>
      <c r="AM194" s="25" t="s">
        <v>218</v>
      </c>
      <c r="AN194" s="41">
        <f t="shared" si="5"/>
        <v>56557555801.458344</v>
      </c>
      <c r="AO194" s="42">
        <f>$AJ$3*Data!D686</f>
        <v>2450309120</v>
      </c>
      <c r="AP194" s="42">
        <f>$AJ$4*Data!F686</f>
        <v>6432061439.999999</v>
      </c>
      <c r="AQ194" s="42">
        <f>$AJ$5*Data!H686</f>
        <v>1812435680</v>
      </c>
      <c r="AR194" s="42">
        <f>$AJ$6*Data!J686</f>
        <v>2940507680</v>
      </c>
      <c r="AS194" s="42">
        <f>$AJ$7*Data!L686</f>
        <v>700994196</v>
      </c>
      <c r="AT194" s="42">
        <f>$AJ$8*Data!N686</f>
        <v>705044999.99999988</v>
      </c>
      <c r="AU194" s="42">
        <f>$AJ$9*Data!P686</f>
        <v>3825305662.4999995</v>
      </c>
      <c r="AV194" s="42">
        <f>$AJ$10*Data!R686</f>
        <v>5229639999.999999</v>
      </c>
      <c r="AW194" s="42">
        <f>$AJ$11*Data!T686</f>
        <v>2182720995</v>
      </c>
      <c r="AX194" s="42">
        <f>$AJ$12*Data!V686</f>
        <v>3457722312.4999995</v>
      </c>
      <c r="AY194" s="42">
        <f>$AJ$13*Data!X686</f>
        <v>2376280531.25</v>
      </c>
      <c r="AZ194" s="42">
        <f>$AJ$14*Data!Z686</f>
        <v>6009057499.999999</v>
      </c>
      <c r="BA194" s="42">
        <f>$AJ$15*Data!AB686</f>
        <v>1491749393.2997997</v>
      </c>
      <c r="BB194" s="42">
        <f>$AJ$16*Data!AD686</f>
        <v>2452528432.5335498</v>
      </c>
      <c r="BC194" s="42">
        <f>$AJ$17*Data!AF686</f>
        <v>1346927724.3749998</v>
      </c>
      <c r="BD194" s="42">
        <f>$AJ$18*Data!AH686</f>
        <v>2476152224</v>
      </c>
      <c r="BE194" s="42">
        <f>$AJ$19*Data!AJ686</f>
        <v>1966434599.9999998</v>
      </c>
      <c r="BF194" s="42">
        <f>$AJ$20*Data!AL686</f>
        <v>3285766080</v>
      </c>
      <c r="BG194" s="42">
        <f>$AJ$21*Data!AN686</f>
        <v>3873773609.999999</v>
      </c>
      <c r="BH194" s="42">
        <f>$AJ$22*Data!AP686</f>
        <v>1657112004</v>
      </c>
      <c r="BI194" s="42">
        <v>0</v>
      </c>
      <c r="BJ194" s="42">
        <v>0</v>
      </c>
      <c r="BK194" s="42">
        <v>0</v>
      </c>
      <c r="BL194" s="42">
        <v>0</v>
      </c>
      <c r="BM194" s="42">
        <v>0</v>
      </c>
      <c r="BN194" s="42">
        <v>0</v>
      </c>
      <c r="BO194" s="42">
        <f>$AJ$29*Data!AW686</f>
        <v>-109238348.00000007</v>
      </c>
      <c r="BP194" s="42">
        <f>$AJ$30*Data!AX686</f>
        <v>-5730036.0000000009</v>
      </c>
    </row>
    <row r="195" spans="1:68">
      <c r="A195" s="6">
        <v>194</v>
      </c>
      <c r="B195" s="6">
        <f>Data!$D$504*Data!D198/Data!D197</f>
        <v>605.31577746304004</v>
      </c>
      <c r="C195" s="6">
        <f>Data!$F$504*Data!F198/Data!F197</f>
        <v>846.18583298682711</v>
      </c>
      <c r="D195" s="6">
        <f>Data!$H$504*Data!H198/Data!H197</f>
        <v>780.39962630205525</v>
      </c>
      <c r="E195" s="6">
        <f>Data!$J$504*Data!J198/Data!J197</f>
        <v>694.47953479037233</v>
      </c>
      <c r="F195" s="6">
        <f>Data!$L$504*Data!L198/Data!L197</f>
        <v>471.3991862652266</v>
      </c>
      <c r="G195" s="6">
        <f>Data!$N$504*Data!N198/Data!N197</f>
        <v>302.04648144802428</v>
      </c>
      <c r="H195" s="6">
        <f>Data!$P$504*Data!P198/Data!P197</f>
        <v>584.89188807821336</v>
      </c>
      <c r="I195" s="6">
        <f>Data!$R$504*Data!R198/Data!R197</f>
        <v>761.03355850042522</v>
      </c>
      <c r="J195" s="6">
        <f>Data!$T$504*Data!T198/Data!T197</f>
        <v>1409.3217545413586</v>
      </c>
      <c r="K195" s="6">
        <f>Data!$V$504*Data!V198/Data!V197</f>
        <v>961.47198877422693</v>
      </c>
      <c r="L195" s="6">
        <f>Data!$X$504*Data!X198/Data!X197</f>
        <v>1606.0239499492423</v>
      </c>
      <c r="M195" s="6">
        <f>Data!$Z$504*Data!Z198/Data!Z197</f>
        <v>1084.6403791083476</v>
      </c>
      <c r="N195" s="6">
        <f>Data!$AB$504*Data!AB198/Data!AB197</f>
        <v>15258.199073887348</v>
      </c>
      <c r="O195" s="6">
        <f>Data!$AD$504*Data!AD198/Data!AD197</f>
        <v>22181.585168125453</v>
      </c>
      <c r="P195" s="6">
        <f>Data!$AF$504*Data!AF198/Data!AF197</f>
        <v>14608.178994066133</v>
      </c>
      <c r="Q195" s="6">
        <f>Data!$AH$504*Data!AH198/Data!AH197</f>
        <v>17491.657057459077</v>
      </c>
      <c r="R195" s="6">
        <f>Data!$AJ$504*Data!AJ198/Data!AJ197</f>
        <v>18967.369701662268</v>
      </c>
      <c r="S195" s="6">
        <f>Data!$AL$504*Data!AL198/Data!AL197</f>
        <v>27142.500326238933</v>
      </c>
      <c r="T195" s="6">
        <f>Data!$AN$504*Data!AN198/Data!AN197</f>
        <v>16288.536658875752</v>
      </c>
      <c r="U195" s="6">
        <f>Data!$AP$504*Data!AP198/Data!AP197</f>
        <v>2408.7593347405668</v>
      </c>
      <c r="V195" s="6">
        <f>Data!$AQ$504*Data!AQ198/Data!AQ197</f>
        <v>-0.39740299785867683</v>
      </c>
      <c r="W195" s="6">
        <f>Data!$AR$504*Data!AR198/Data!AR197</f>
        <v>-0.2919507042253448</v>
      </c>
      <c r="X195" s="6">
        <f>Data!$AS$504*Data!AS198/Data!AS197</f>
        <v>0.40961587881000006</v>
      </c>
      <c r="Y195" s="6">
        <f>Data!$AT$504*Data!AT198/Data!AT197</f>
        <v>-3.7027659574461406E-2</v>
      </c>
      <c r="Z195" s="6">
        <f>Data!$AU$504*Data!AU198/Data!AU197</f>
        <v>0.1792582417582424</v>
      </c>
      <c r="AA195" s="6">
        <f>Data!$AV$504*Data!AV198/Data!AV197</f>
        <v>0.59121222517516014</v>
      </c>
      <c r="AB195" s="6">
        <f>Data!$AW$504*Data!AW198/Data!AW197</f>
        <v>0.44077536466775019</v>
      </c>
      <c r="AC195" s="6">
        <f>Data!$AX$504*Data!AX198/Data!AX197</f>
        <v>0.86825756630264239</v>
      </c>
      <c r="AE195" s="42">
        <f>$AJ$3*B195+$AJ$4*Simulace!C195+$AJ$5*Simulace!D195+$AJ$6*Simulace!E195+$AJ$7*Simulace!F195+$AJ$8*Simulace!G195+$AJ$9*Simulace!H195+$AJ$10*Simulace!I195+$AJ$11*Simulace!J195+$AJ$12*Simulace!K195+$AJ$13*Simulace!L195+$AJ$14*Simulace!M195+$AJ$15*Simulace!N195+$AJ$16*Simulace!O195+$AJ$17*Simulace!P195+$AJ$18*Simulace!Q195+$AJ$19*Simulace!R195+$AJ$20*Simulace!S195+$AJ$21*Simulace!T195+$AJ$22*Simulace!U195+$AJ$23*Simulace!V195+$AJ$24*Simulace!W195+$AJ$25*Simulace!X195+$AJ$26*Simulace!Y195+$AJ$27*Simulace!Z195+$AJ$28*Simulace!AA195+$AJ$29*Simulace!AB195+$AJ$30*Simulace!AC195</f>
        <v>48333492900.552361</v>
      </c>
      <c r="AF195" s="42">
        <f>AE195-$AN$12</f>
        <v>230294632.47061157</v>
      </c>
      <c r="AG195" s="42">
        <f t="shared" ref="AG195:AG258" si="6">AF195*SQRT(10)</f>
        <v>728255571.51850247</v>
      </c>
      <c r="AM195" s="25" t="s">
        <v>219</v>
      </c>
      <c r="AN195" s="41">
        <f t="shared" si="5"/>
        <v>56296553416.464943</v>
      </c>
      <c r="AO195" s="42">
        <f>$AJ$3*Data!D687</f>
        <v>2470831200</v>
      </c>
      <c r="AP195" s="42">
        <f>$AJ$4*Data!F687</f>
        <v>6355230000</v>
      </c>
      <c r="AQ195" s="42">
        <f>$AJ$5*Data!H687</f>
        <v>1810983599.9999998</v>
      </c>
      <c r="AR195" s="42">
        <f>$AJ$6*Data!J687</f>
        <v>2962873320</v>
      </c>
      <c r="AS195" s="42">
        <f>$AJ$7*Data!L687</f>
        <v>702073049.99999988</v>
      </c>
      <c r="AT195" s="42">
        <f>$AJ$8*Data!N687</f>
        <v>717747000</v>
      </c>
      <c r="AU195" s="42">
        <f>$AJ$9*Data!P687</f>
        <v>3879382005</v>
      </c>
      <c r="AV195" s="42">
        <f>$AJ$10*Data!R687</f>
        <v>5175023440</v>
      </c>
      <c r="AW195" s="42">
        <f>$AJ$11*Data!T687</f>
        <v>2143043980.9999995</v>
      </c>
      <c r="AX195" s="42">
        <f>$AJ$12*Data!V687</f>
        <v>3304784449.9999995</v>
      </c>
      <c r="AY195" s="42">
        <f>$AJ$13*Data!X687</f>
        <v>2364825312.5</v>
      </c>
      <c r="AZ195" s="42">
        <f>$AJ$14*Data!Z687</f>
        <v>6008698999.999999</v>
      </c>
      <c r="BA195" s="42">
        <f>$AJ$15*Data!AB687</f>
        <v>1496365382.42414</v>
      </c>
      <c r="BB195" s="42">
        <f>$AJ$16*Data!AD687</f>
        <v>2455560659.7907996</v>
      </c>
      <c r="BC195" s="42">
        <f>$AJ$17*Data!AF687</f>
        <v>1346847366.75</v>
      </c>
      <c r="BD195" s="42">
        <f>$AJ$18*Data!AH687</f>
        <v>2471584920</v>
      </c>
      <c r="BE195" s="42">
        <f>$AJ$19*Data!AJ687</f>
        <v>1965667500</v>
      </c>
      <c r="BF195" s="42">
        <f>$AJ$20*Data!AL687</f>
        <v>3318766199.9999995</v>
      </c>
      <c r="BG195" s="42">
        <f>$AJ$21*Data!AN687</f>
        <v>3868510725.0000005</v>
      </c>
      <c r="BH195" s="42">
        <f>$AJ$22*Data!AP687</f>
        <v>1591123608</v>
      </c>
      <c r="BI195" s="42">
        <v>0</v>
      </c>
      <c r="BJ195" s="42">
        <v>0</v>
      </c>
      <c r="BK195" s="42">
        <v>0</v>
      </c>
      <c r="BL195" s="42">
        <v>0</v>
      </c>
      <c r="BM195" s="42">
        <v>0</v>
      </c>
      <c r="BN195" s="42">
        <v>0</v>
      </c>
      <c r="BO195" s="42">
        <f>$AJ$29*Data!AW687</f>
        <v>-107635128.00000006</v>
      </c>
      <c r="BP195" s="42">
        <f>$AJ$30*Data!AX687</f>
        <v>-5734176.0000000009</v>
      </c>
    </row>
    <row r="196" spans="1:68">
      <c r="A196" s="6">
        <v>195</v>
      </c>
      <c r="B196" s="6">
        <f>Data!$D$504*Data!D199/Data!D198</f>
        <v>611.36689827639009</v>
      </c>
      <c r="C196" s="6">
        <f>Data!$F$504*Data!F199/Data!F198</f>
        <v>837.16894694667019</v>
      </c>
      <c r="D196" s="6">
        <f>Data!$H$504*Data!H199/Data!H198</f>
        <v>773.39128770676461</v>
      </c>
      <c r="E196" s="6">
        <f>Data!$J$504*Data!J199/Data!J198</f>
        <v>691.75099784110876</v>
      </c>
      <c r="F196" s="6">
        <f>Data!$L$504*Data!L199/Data!L198</f>
        <v>471.67613164305516</v>
      </c>
      <c r="G196" s="6">
        <f>Data!$N$504*Data!N199/Data!N198</f>
        <v>295.97416638403382</v>
      </c>
      <c r="H196" s="6">
        <f>Data!$P$504*Data!P199/Data!P198</f>
        <v>568.51714235615339</v>
      </c>
      <c r="I196" s="6">
        <f>Data!$R$504*Data!R199/Data!R198</f>
        <v>754.84335639891026</v>
      </c>
      <c r="J196" s="6">
        <f>Data!$T$504*Data!T199/Data!T198</f>
        <v>1396.6119057174824</v>
      </c>
      <c r="K196" s="6">
        <f>Data!$V$504*Data!V199/Data!V198</f>
        <v>976.38764461506855</v>
      </c>
      <c r="L196" s="6">
        <f>Data!$X$504*Data!X199/Data!X198</f>
        <v>1622.8791115181509</v>
      </c>
      <c r="M196" s="6">
        <f>Data!$Z$504*Data!Z199/Data!Z198</f>
        <v>1093.8362138149982</v>
      </c>
      <c r="N196" s="6">
        <f>Data!$AB$504*Data!AB199/Data!AB198</f>
        <v>15147.522690229564</v>
      </c>
      <c r="O196" s="6">
        <f>Data!$AD$504*Data!AD199/Data!AD198</f>
        <v>22071.039320030406</v>
      </c>
      <c r="P196" s="6">
        <f>Data!$AF$504*Data!AF199/Data!AF198</f>
        <v>14707.203278697167</v>
      </c>
      <c r="Q196" s="6">
        <f>Data!$AH$504*Data!AH199/Data!AH198</f>
        <v>17492.990798455001</v>
      </c>
      <c r="R196" s="6">
        <f>Data!$AJ$504*Data!AJ199/Data!AJ198</f>
        <v>18885.860750174572</v>
      </c>
      <c r="S196" s="6">
        <f>Data!$AL$504*Data!AL199/Data!AL198</f>
        <v>27086.572961374604</v>
      </c>
      <c r="T196" s="6">
        <f>Data!$AN$504*Data!AN199/Data!AN198</f>
        <v>16469.43223980959</v>
      </c>
      <c r="U196" s="6">
        <f>Data!$AP$504*Data!AP199/Data!AP198</f>
        <v>2405.9496211915084</v>
      </c>
      <c r="V196" s="6">
        <f>Data!$AQ$504*Data!AQ199/Data!AQ198</f>
        <v>1.1120983240223503</v>
      </c>
      <c r="W196" s="6">
        <f>Data!$AR$504*Data!AR199/Data!AR198</f>
        <v>1.2765085470085735</v>
      </c>
      <c r="X196" s="6">
        <f>Data!$AS$504*Data!AS199/Data!AS198</f>
        <v>0.34409019454032114</v>
      </c>
      <c r="Y196" s="6">
        <f>Data!$AT$504*Data!AT199/Data!AT198</f>
        <v>5.3849686868695974</v>
      </c>
      <c r="Z196" s="6">
        <f>Data!$AU$504*Data!AU199/Data!AU198</f>
        <v>-0.20358000000000767</v>
      </c>
      <c r="AA196" s="6">
        <f>Data!$AV$504*Data!AV199/Data!AV198</f>
        <v>0.47209831148192505</v>
      </c>
      <c r="AB196" s="6">
        <f>Data!$AW$504*Data!AW199/Data!AW198</f>
        <v>0.47743001949317743</v>
      </c>
      <c r="AC196" s="6">
        <f>Data!$AX$504*Data!AX199/Data!AX198</f>
        <v>0.61662052616363383</v>
      </c>
      <c r="AE196" s="42">
        <f>$AJ$3*B196+$AJ$4*Simulace!C196+$AJ$5*Simulace!D196+$AJ$6*Simulace!E196+$AJ$7*Simulace!F196+$AJ$8*Simulace!G196+$AJ$9*Simulace!H196+$AJ$10*Simulace!I196+$AJ$11*Simulace!J196+$AJ$12*Simulace!K196+$AJ$13*Simulace!L196+$AJ$14*Simulace!M196+$AJ$15*Simulace!N196+$AJ$16*Simulace!O196+$AJ$17*Simulace!P196+$AJ$18*Simulace!Q196+$AJ$19*Simulace!R196+$AJ$20*Simulace!S196+$AJ$21*Simulace!T196+$AJ$22*Simulace!U196+$AJ$23*Simulace!V196+$AJ$24*Simulace!W196+$AJ$25*Simulace!X196+$AJ$26*Simulace!Y196+$AJ$27*Simulace!Z196+$AJ$28*Simulace!AA196+$AJ$29*Simulace!AB196+$AJ$30*Simulace!AC196</f>
        <v>48223029082.934418</v>
      </c>
      <c r="AF196" s="42">
        <f>AE196-$AN$12</f>
        <v>119830814.85266876</v>
      </c>
      <c r="AG196" s="42">
        <f t="shared" si="6"/>
        <v>378938308.80836767</v>
      </c>
      <c r="AM196" s="25" t="s">
        <v>220</v>
      </c>
      <c r="AN196" s="41">
        <f t="shared" si="5"/>
        <v>56389407960.312599</v>
      </c>
      <c r="AO196" s="42">
        <f>$AJ$3*Data!D688</f>
        <v>2512289400</v>
      </c>
      <c r="AP196" s="42">
        <f>$AJ$4*Data!F688</f>
        <v>6290074875.000001</v>
      </c>
      <c r="AQ196" s="42">
        <f>$AJ$5*Data!H688</f>
        <v>1807025700.0000002</v>
      </c>
      <c r="AR196" s="42">
        <f>$AJ$6*Data!J688</f>
        <v>2962515600.0000005</v>
      </c>
      <c r="AS196" s="42">
        <f>$AJ$7*Data!L688</f>
        <v>697085497.5</v>
      </c>
      <c r="AT196" s="42">
        <f>$AJ$8*Data!N688</f>
        <v>723031312.50000012</v>
      </c>
      <c r="AU196" s="42">
        <f>$AJ$9*Data!P688</f>
        <v>3927873600</v>
      </c>
      <c r="AV196" s="42">
        <f>$AJ$10*Data!R688</f>
        <v>5261299200</v>
      </c>
      <c r="AW196" s="42">
        <f>$AJ$11*Data!T688</f>
        <v>2151129240</v>
      </c>
      <c r="AX196" s="42">
        <f>$AJ$12*Data!V688</f>
        <v>3388243500</v>
      </c>
      <c r="AY196" s="42">
        <f>$AJ$13*Data!X688</f>
        <v>2334249000</v>
      </c>
      <c r="AZ196" s="42">
        <f>$AJ$14*Data!Z688</f>
        <v>5956923000</v>
      </c>
      <c r="BA196" s="42">
        <f>$AJ$15*Data!AB688</f>
        <v>1497437170.2834001</v>
      </c>
      <c r="BB196" s="42">
        <f>$AJ$16*Data!AD688</f>
        <v>2461819825.2792001</v>
      </c>
      <c r="BC196" s="42">
        <f>$AJ$17*Data!AF688</f>
        <v>1346793795</v>
      </c>
      <c r="BD196" s="42">
        <f>$AJ$18*Data!AH688</f>
        <v>2453664780</v>
      </c>
      <c r="BE196" s="42">
        <f>$AJ$19*Data!AJ688</f>
        <v>1949506650</v>
      </c>
      <c r="BF196" s="42">
        <f>$AJ$20*Data!AL688</f>
        <v>3275701650</v>
      </c>
      <c r="BG196" s="42">
        <f>$AJ$21*Data!AN688</f>
        <v>3883328493.75</v>
      </c>
      <c r="BH196" s="42">
        <f>$AJ$22*Data!AP688</f>
        <v>1628166960.0000002</v>
      </c>
      <c r="BI196" s="42">
        <v>0</v>
      </c>
      <c r="BJ196" s="42">
        <v>0</v>
      </c>
      <c r="BK196" s="42">
        <v>0</v>
      </c>
      <c r="BL196" s="42">
        <v>0</v>
      </c>
      <c r="BM196" s="42">
        <v>0</v>
      </c>
      <c r="BN196" s="42">
        <v>0</v>
      </c>
      <c r="BO196" s="42">
        <f>$AJ$29*Data!AW688</f>
        <v>-113014352.99999997</v>
      </c>
      <c r="BP196" s="42">
        <f>$AJ$30*Data!AX688</f>
        <v>-5736935.9999999944</v>
      </c>
    </row>
    <row r="197" spans="1:68">
      <c r="A197" s="6">
        <v>196</v>
      </c>
      <c r="B197" s="6">
        <f>Data!$D$504*Data!D200/Data!D199</f>
        <v>612.81459824357239</v>
      </c>
      <c r="C197" s="6">
        <f>Data!$F$504*Data!F200/Data!F199</f>
        <v>841.24428189720527</v>
      </c>
      <c r="D197" s="6">
        <f>Data!$H$504*Data!H200/Data!H199</f>
        <v>775.70163880020516</v>
      </c>
      <c r="E197" s="6">
        <f>Data!$J$504*Data!J200/Data!J199</f>
        <v>689.49974274086003</v>
      </c>
      <c r="F197" s="6">
        <f>Data!$L$504*Data!L200/Data!L199</f>
        <v>469.29787690237936</v>
      </c>
      <c r="G197" s="6">
        <f>Data!$N$504*Data!N200/Data!N199</f>
        <v>299.19587744909808</v>
      </c>
      <c r="H197" s="6">
        <f>Data!$P$504*Data!P200/Data!P199</f>
        <v>583.90397765240084</v>
      </c>
      <c r="I197" s="6">
        <f>Data!$R$504*Data!R200/Data!R199</f>
        <v>740.32048999546271</v>
      </c>
      <c r="J197" s="6">
        <f>Data!$T$504*Data!T200/Data!T199</f>
        <v>1407.8682305885372</v>
      </c>
      <c r="K197" s="6">
        <f>Data!$V$504*Data!V200/Data!V199</f>
        <v>919.98010684033045</v>
      </c>
      <c r="L197" s="6">
        <f>Data!$X$504*Data!X200/Data!X199</f>
        <v>1611.0059443179282</v>
      </c>
      <c r="M197" s="6">
        <f>Data!$Z$504*Data!Z200/Data!Z199</f>
        <v>1097.0651973443109</v>
      </c>
      <c r="N197" s="6">
        <f>Data!$AB$504*Data!AB200/Data!AB199</f>
        <v>15243.379096692406</v>
      </c>
      <c r="O197" s="6">
        <f>Data!$AD$504*Data!AD200/Data!AD199</f>
        <v>22200.296337189993</v>
      </c>
      <c r="P197" s="6">
        <f>Data!$AF$504*Data!AF200/Data!AF199</f>
        <v>14575.443856688618</v>
      </c>
      <c r="Q197" s="6">
        <f>Data!$AH$504*Data!AH200/Data!AH199</f>
        <v>17301.764679757936</v>
      </c>
      <c r="R197" s="6">
        <f>Data!$AJ$504*Data!AJ200/Data!AJ199</f>
        <v>18765.330646385119</v>
      </c>
      <c r="S197" s="6">
        <f>Data!$AL$504*Data!AL200/Data!AL199</f>
        <v>26990.957725643049</v>
      </c>
      <c r="T197" s="6">
        <f>Data!$AN$504*Data!AN200/Data!AN199</f>
        <v>16662.001824590479</v>
      </c>
      <c r="U197" s="6">
        <f>Data!$AP$504*Data!AP200/Data!AP199</f>
        <v>2473.5373579072416</v>
      </c>
      <c r="V197" s="6">
        <f>Data!$AQ$504*Data!AQ200/Data!AQ199</f>
        <v>0.37327500000000313</v>
      </c>
      <c r="W197" s="6">
        <f>Data!$AR$504*Data!AR200/Data!AR199</f>
        <v>0.36883451957295665</v>
      </c>
      <c r="X197" s="6">
        <f>Data!$AS$504*Data!AS200/Data!AS199</f>
        <v>0.36764462995665437</v>
      </c>
      <c r="Y197" s="6">
        <f>Data!$AT$504*Data!AT200/Data!AT199</f>
        <v>0.30867127312296228</v>
      </c>
      <c r="Z197" s="6">
        <f>Data!$AU$504*Data!AU200/Data!AU199</f>
        <v>-0.78634615384607442</v>
      </c>
      <c r="AA197" s="6">
        <f>Data!$AV$504*Data!AV200/Data!AV199</f>
        <v>0.5134425035794643</v>
      </c>
      <c r="AB197" s="6">
        <f>Data!$AW$504*Data!AW200/Data!AW199</f>
        <v>1.07274545454545</v>
      </c>
      <c r="AC197" s="6">
        <f>Data!$AX$504*Data!AX200/Data!AX199</f>
        <v>0.69700675920337818</v>
      </c>
      <c r="AE197" s="42">
        <f>$AJ$3*B197+$AJ$4*Simulace!C197+$AJ$5*Simulace!D197+$AJ$6*Simulace!E197+$AJ$7*Simulace!F197+$AJ$8*Simulace!G197+$AJ$9*Simulace!H197+$AJ$10*Simulace!I197+$AJ$11*Simulace!J197+$AJ$12*Simulace!K197+$AJ$13*Simulace!L197+$AJ$14*Simulace!M197+$AJ$15*Simulace!N197+$AJ$16*Simulace!O197+$AJ$17*Simulace!P197+$AJ$18*Simulace!Q197+$AJ$19*Simulace!R197+$AJ$20*Simulace!S197+$AJ$21*Simulace!T197+$AJ$22*Simulace!U197+$AJ$23*Simulace!V197+$AJ$24*Simulace!W197+$AJ$25*Simulace!X197+$AJ$26*Simulace!Y197+$AJ$27*Simulace!Z197+$AJ$28*Simulace!AA197+$AJ$29*Simulace!AB197+$AJ$30*Simulace!AC197</f>
        <v>48173144793.122986</v>
      </c>
      <c r="AF197" s="42">
        <f>AE197-$AN$12</f>
        <v>69946525.041236877</v>
      </c>
      <c r="AG197" s="42">
        <f t="shared" si="6"/>
        <v>221190333.54431152</v>
      </c>
      <c r="AM197" s="25" t="s">
        <v>221</v>
      </c>
      <c r="AN197" s="41">
        <f t="shared" si="5"/>
        <v>56400387300.747665</v>
      </c>
      <c r="AO197" s="42">
        <f>$AJ$3*Data!D689</f>
        <v>2489250400</v>
      </c>
      <c r="AP197" s="42">
        <f>$AJ$4*Data!F689</f>
        <v>6292537789.999999</v>
      </c>
      <c r="AQ197" s="42">
        <f>$AJ$5*Data!H689</f>
        <v>1790687409.9999998</v>
      </c>
      <c r="AR197" s="42">
        <f>$AJ$6*Data!J689</f>
        <v>2980398651.9999995</v>
      </c>
      <c r="AS197" s="42">
        <f>$AJ$7*Data!L689</f>
        <v>697708164.99999988</v>
      </c>
      <c r="AT197" s="42">
        <f>$AJ$8*Data!N689</f>
        <v>726601249.99999988</v>
      </c>
      <c r="AU197" s="42">
        <f>$AJ$9*Data!P689</f>
        <v>3848173087.5</v>
      </c>
      <c r="AV197" s="42">
        <f>$AJ$10*Data!R689</f>
        <v>5373714590</v>
      </c>
      <c r="AW197" s="42">
        <f>$AJ$11*Data!T689</f>
        <v>2168049760.4999995</v>
      </c>
      <c r="AX197" s="42">
        <f>$AJ$12*Data!V689</f>
        <v>3434451974.9999995</v>
      </c>
      <c r="AY197" s="42">
        <f>$AJ$13*Data!X689</f>
        <v>2322694556.25</v>
      </c>
      <c r="AZ197" s="42">
        <f>$AJ$14*Data!Z689</f>
        <v>5934410599.999999</v>
      </c>
      <c r="BA197" s="42">
        <f>$AJ$15*Data!AB689</f>
        <v>1500811801.9596398</v>
      </c>
      <c r="BB197" s="42">
        <f>$AJ$16*Data!AD689</f>
        <v>2476014859.5630298</v>
      </c>
      <c r="BC197" s="42">
        <f>$AJ$17*Data!AF689</f>
        <v>1349392024.875</v>
      </c>
      <c r="BD197" s="42">
        <f>$AJ$18*Data!AH689</f>
        <v>2474649989</v>
      </c>
      <c r="BE197" s="42">
        <f>$AJ$19*Data!AJ689</f>
        <v>1958746004.9999998</v>
      </c>
      <c r="BF197" s="42">
        <f>$AJ$20*Data!AL689</f>
        <v>3271244309.9999995</v>
      </c>
      <c r="BG197" s="42">
        <f>$AJ$21*Data!AN689</f>
        <v>3879794227.4999995</v>
      </c>
      <c r="BH197" s="42">
        <f>$AJ$22*Data!AP689</f>
        <v>1545707415.5999999</v>
      </c>
      <c r="BI197" s="42">
        <v>0</v>
      </c>
      <c r="BJ197" s="42">
        <v>0</v>
      </c>
      <c r="BK197" s="42">
        <v>0</v>
      </c>
      <c r="BL197" s="42">
        <v>0</v>
      </c>
      <c r="BM197" s="42">
        <v>0</v>
      </c>
      <c r="BN197" s="42">
        <v>0</v>
      </c>
      <c r="BO197" s="42">
        <f>$AJ$29*Data!AW689</f>
        <v>-109048493.00000006</v>
      </c>
      <c r="BP197" s="42">
        <f>$AJ$30*Data!AX689</f>
        <v>-5603076.0000000028</v>
      </c>
    </row>
    <row r="198" spans="1:68">
      <c r="A198" s="6">
        <v>197</v>
      </c>
      <c r="B198" s="6">
        <f>Data!$D$504*Data!D201/Data!D200</f>
        <v>606.16859522568177</v>
      </c>
      <c r="C198" s="6">
        <f>Data!$F$504*Data!F201/Data!F200</f>
        <v>841.60435639754701</v>
      </c>
      <c r="D198" s="6">
        <f>Data!$H$504*Data!H201/Data!H200</f>
        <v>762.25421954265937</v>
      </c>
      <c r="E198" s="6">
        <f>Data!$J$504*Data!J201/Data!J200</f>
        <v>686.92119633216862</v>
      </c>
      <c r="F198" s="6">
        <f>Data!$L$504*Data!L201/Data!L200</f>
        <v>477.03609502357727</v>
      </c>
      <c r="G198" s="6">
        <f>Data!$N$504*Data!N201/Data!N200</f>
        <v>299.27039542083264</v>
      </c>
      <c r="H198" s="6">
        <f>Data!$P$504*Data!P201/Data!P200</f>
        <v>585.59976021748912</v>
      </c>
      <c r="I198" s="6">
        <f>Data!$R$504*Data!R201/Data!R200</f>
        <v>740.28956566762577</v>
      </c>
      <c r="J198" s="6">
        <f>Data!$T$504*Data!T201/Data!T200</f>
        <v>1411.4551415525461</v>
      </c>
      <c r="K198" s="6">
        <f>Data!$V$504*Data!V201/Data!V200</f>
        <v>982.0489946367021</v>
      </c>
      <c r="L198" s="6">
        <f>Data!$X$504*Data!X201/Data!X200</f>
        <v>1635.5862411121241</v>
      </c>
      <c r="M198" s="6">
        <f>Data!$Z$504*Data!Z201/Data!Z200</f>
        <v>1097.0521083090268</v>
      </c>
      <c r="N198" s="6">
        <f>Data!$AB$504*Data!AB201/Data!AB200</f>
        <v>15144.043470820014</v>
      </c>
      <c r="O198" s="6">
        <f>Data!$AD$504*Data!AD201/Data!AD200</f>
        <v>22046.8549392391</v>
      </c>
      <c r="P198" s="6">
        <f>Data!$AF$504*Data!AF201/Data!AF200</f>
        <v>14656.187667335478</v>
      </c>
      <c r="Q198" s="6">
        <f>Data!$AH$504*Data!AH201/Data!AH200</f>
        <v>17437.098198618853</v>
      </c>
      <c r="R198" s="6">
        <f>Data!$AJ$504*Data!AJ201/Data!AJ200</f>
        <v>18806.196948121953</v>
      </c>
      <c r="S198" s="6">
        <f>Data!$AL$504*Data!AL201/Data!AL200</f>
        <v>26929.007238180791</v>
      </c>
      <c r="T198" s="6">
        <f>Data!$AN$504*Data!AN201/Data!AN200</f>
        <v>16590.515842722489</v>
      </c>
      <c r="U198" s="6">
        <f>Data!$AP$504*Data!AP201/Data!AP200</f>
        <v>2386.9264870608245</v>
      </c>
      <c r="V198" s="6">
        <f>Data!$AQ$504*Data!AQ201/Data!AQ200</f>
        <v>0.51605641952982584</v>
      </c>
      <c r="W198" s="6">
        <f>Data!$AR$504*Data!AR201/Data!AR200</f>
        <v>0.5287743589743471</v>
      </c>
      <c r="X198" s="6">
        <f>Data!$AS$504*Data!AS201/Data!AS200</f>
        <v>0.35074660209102027</v>
      </c>
      <c r="Y198" s="6">
        <f>Data!$AT$504*Data!AT201/Data!AT200</f>
        <v>0.57416850715743739</v>
      </c>
      <c r="Z198" s="6">
        <f>Data!$AU$504*Data!AU201/Data!AU200</f>
        <v>0.6663829787234713</v>
      </c>
      <c r="AA198" s="6">
        <f>Data!$AV$504*Data!AV201/Data!AV200</f>
        <v>0.48374668861347714</v>
      </c>
      <c r="AB198" s="6">
        <f>Data!$AW$504*Data!AW201/Data!AW200</f>
        <v>0.79759229843563251</v>
      </c>
      <c r="AC198" s="6">
        <f>Data!$AX$504*Data!AX201/Data!AX200</f>
        <v>0.63911685706324584</v>
      </c>
      <c r="AE198" s="42">
        <f>$AJ$3*B198+$AJ$4*Simulace!C198+$AJ$5*Simulace!D198+$AJ$6*Simulace!E198+$AJ$7*Simulace!F198+$AJ$8*Simulace!G198+$AJ$9*Simulace!H198+$AJ$10*Simulace!I198+$AJ$11*Simulace!J198+$AJ$12*Simulace!K198+$AJ$13*Simulace!L198+$AJ$14*Simulace!M198+$AJ$15*Simulace!N198+$AJ$16*Simulace!O198+$AJ$17*Simulace!P198+$AJ$18*Simulace!Q198+$AJ$19*Simulace!R198+$AJ$20*Simulace!S198+$AJ$21*Simulace!T198+$AJ$22*Simulace!U198+$AJ$23*Simulace!V198+$AJ$24*Simulace!W198+$AJ$25*Simulace!X198+$AJ$26*Simulace!Y198+$AJ$27*Simulace!Z198+$AJ$28*Simulace!AA198+$AJ$29*Simulace!AB198+$AJ$30*Simulace!AC198</f>
        <v>48262010154.305367</v>
      </c>
      <c r="AF198" s="42">
        <f>AE198-$AN$12</f>
        <v>158811886.22361755</v>
      </c>
      <c r="AG198" s="42">
        <f t="shared" si="6"/>
        <v>502207279.97414821</v>
      </c>
      <c r="AM198" s="25" t="s">
        <v>222</v>
      </c>
      <c r="AN198" s="41">
        <f t="shared" si="5"/>
        <v>55882623092.306877</v>
      </c>
      <c r="AO198" s="42">
        <f>$AJ$3*Data!D690</f>
        <v>2473904159.9999995</v>
      </c>
      <c r="AP198" s="42">
        <f>$AJ$4*Data!F690</f>
        <v>6301369620</v>
      </c>
      <c r="AQ198" s="42">
        <f>$AJ$5*Data!H690</f>
        <v>1781472419.9999998</v>
      </c>
      <c r="AR198" s="42">
        <f>$AJ$6*Data!J690</f>
        <v>2946051108</v>
      </c>
      <c r="AS198" s="42">
        <f>$AJ$7*Data!L690</f>
        <v>700326080.99999988</v>
      </c>
      <c r="AT198" s="42">
        <f>$AJ$8*Data!N690</f>
        <v>712898549.99999988</v>
      </c>
      <c r="AU198" s="42">
        <f>$AJ$9*Data!P690</f>
        <v>3835435320</v>
      </c>
      <c r="AV198" s="42">
        <f>$AJ$10*Data!R690</f>
        <v>5229439679.999999</v>
      </c>
      <c r="AW198" s="42">
        <f>$AJ$11*Data!T690</f>
        <v>2106178776.0000002</v>
      </c>
      <c r="AX198" s="42">
        <f>$AJ$12*Data!V690</f>
        <v>3342180000</v>
      </c>
      <c r="AY198" s="42">
        <f>$AJ$13*Data!X690</f>
        <v>2325022200</v>
      </c>
      <c r="AZ198" s="42">
        <f>$AJ$14*Data!Z690</f>
        <v>5829266400</v>
      </c>
      <c r="BA198" s="42">
        <f>$AJ$15*Data!AB690</f>
        <v>1497702003.3009601</v>
      </c>
      <c r="BB198" s="42">
        <f>$AJ$16*Data!AD690</f>
        <v>2491936334.0059199</v>
      </c>
      <c r="BC198" s="42">
        <f>$AJ$17*Data!AF690</f>
        <v>1351293822</v>
      </c>
      <c r="BD198" s="42">
        <f>$AJ$18*Data!AH690</f>
        <v>2494302174</v>
      </c>
      <c r="BE198" s="42">
        <f>$AJ$19*Data!AJ690</f>
        <v>1963265849.9999998</v>
      </c>
      <c r="BF198" s="42">
        <f>$AJ$20*Data!AL690</f>
        <v>3270217859.999999</v>
      </c>
      <c r="BG198" s="42">
        <f>$AJ$21*Data!AN690</f>
        <v>3845008440</v>
      </c>
      <c r="BH198" s="42">
        <f>$AJ$22*Data!AP690</f>
        <v>1495581407.9999998</v>
      </c>
      <c r="BI198" s="42">
        <v>0</v>
      </c>
      <c r="BJ198" s="42">
        <v>0</v>
      </c>
      <c r="BK198" s="42">
        <v>0</v>
      </c>
      <c r="BL198" s="42">
        <v>0</v>
      </c>
      <c r="BM198" s="42">
        <v>0</v>
      </c>
      <c r="BN198" s="42">
        <v>0</v>
      </c>
      <c r="BO198" s="42">
        <f>$AJ$29*Data!AW690</f>
        <v>-104724018.0000001</v>
      </c>
      <c r="BP198" s="42">
        <f>$AJ$30*Data!AX690</f>
        <v>-5505095.9999999953</v>
      </c>
    </row>
    <row r="199" spans="1:68">
      <c r="A199" s="6">
        <v>198</v>
      </c>
      <c r="B199" s="6">
        <f>Data!$D$504*Data!D202/Data!D201</f>
        <v>617.22380619528485</v>
      </c>
      <c r="C199" s="6">
        <f>Data!$F$504*Data!F202/Data!F201</f>
        <v>836.64569052883598</v>
      </c>
      <c r="D199" s="6">
        <f>Data!$H$504*Data!H202/Data!H201</f>
        <v>771.73410753599876</v>
      </c>
      <c r="E199" s="6">
        <f>Data!$J$504*Data!J202/Data!J201</f>
        <v>683.58917113435473</v>
      </c>
      <c r="F199" s="6">
        <f>Data!$L$504*Data!L202/Data!L201</f>
        <v>467.59530970478363</v>
      </c>
      <c r="G199" s="6">
        <f>Data!$N$504*Data!N202/Data!N201</f>
        <v>297.70678165803736</v>
      </c>
      <c r="H199" s="6">
        <f>Data!$P$504*Data!P202/Data!P201</f>
        <v>572.5321431731162</v>
      </c>
      <c r="I199" s="6">
        <f>Data!$R$504*Data!R202/Data!R201</f>
        <v>733.62133775838629</v>
      </c>
      <c r="J199" s="6">
        <f>Data!$T$504*Data!T202/Data!T201</f>
        <v>1376.0214170292743</v>
      </c>
      <c r="K199" s="6">
        <f>Data!$V$504*Data!V202/Data!V201</f>
        <v>950.10180022607074</v>
      </c>
      <c r="L199" s="6">
        <f>Data!$X$504*Data!X202/Data!X201</f>
        <v>1608.309592858604</v>
      </c>
      <c r="M199" s="6">
        <f>Data!$Z$504*Data!Z202/Data!Z201</f>
        <v>1106.4969368926932</v>
      </c>
      <c r="N199" s="6">
        <f>Data!$AB$504*Data!AB202/Data!AB201</f>
        <v>15135.955114310949</v>
      </c>
      <c r="O199" s="6">
        <f>Data!$AD$504*Data!AD202/Data!AD201</f>
        <v>22031.311302153099</v>
      </c>
      <c r="P199" s="6">
        <f>Data!$AF$504*Data!AF202/Data!AF201</f>
        <v>14596.940752542287</v>
      </c>
      <c r="Q199" s="6">
        <f>Data!$AH$504*Data!AH202/Data!AH201</f>
        <v>17329.001679023557</v>
      </c>
      <c r="R199" s="6">
        <f>Data!$AJ$504*Data!AJ202/Data!AJ201</f>
        <v>19219.607953296589</v>
      </c>
      <c r="S199" s="6">
        <f>Data!$AL$504*Data!AL202/Data!AL201</f>
        <v>27014.096011319489</v>
      </c>
      <c r="T199" s="6">
        <f>Data!$AN$504*Data!AN202/Data!AN201</f>
        <v>16308.266695552127</v>
      </c>
      <c r="U199" s="6">
        <f>Data!$AP$504*Data!AP202/Data!AP201</f>
        <v>2333.6287367066925</v>
      </c>
      <c r="V199" s="6">
        <f>Data!$AQ$504*Data!AQ202/Data!AQ201</f>
        <v>0.71850899182563288</v>
      </c>
      <c r="W199" s="6">
        <f>Data!$AR$504*Data!AR202/Data!AR201</f>
        <v>0.76437371134023513</v>
      </c>
      <c r="X199" s="6">
        <f>Data!$AS$504*Data!AS202/Data!AS201</f>
        <v>0.30318967433245886</v>
      </c>
      <c r="Y199" s="6">
        <f>Data!$AT$504*Data!AT202/Data!AT201</f>
        <v>1.0894853305785912</v>
      </c>
      <c r="Z199" s="6">
        <f>Data!$AU$504*Data!AU202/Data!AU201</f>
        <v>-0.50296875000006425</v>
      </c>
      <c r="AA199" s="6">
        <f>Data!$AV$504*Data!AV202/Data!AV201</f>
        <v>0.40096865148861688</v>
      </c>
      <c r="AB199" s="6">
        <f>Data!$AW$504*Data!AW202/Data!AW201</f>
        <v>0.59246454709056662</v>
      </c>
      <c r="AC199" s="6">
        <f>Data!$AX$504*Data!AX202/Data!AX201</f>
        <v>0.48107474747474754</v>
      </c>
      <c r="AE199" s="42">
        <f>$AJ$3*B199+$AJ$4*Simulace!C199+$AJ$5*Simulace!D199+$AJ$6*Simulace!E199+$AJ$7*Simulace!F199+$AJ$8*Simulace!G199+$AJ$9*Simulace!H199+$AJ$10*Simulace!I199+$AJ$11*Simulace!J199+$AJ$12*Simulace!K199+$AJ$13*Simulace!L199+$AJ$14*Simulace!M199+$AJ$15*Simulace!N199+$AJ$16*Simulace!O199+$AJ$17*Simulace!P199+$AJ$18*Simulace!Q199+$AJ$19*Simulace!R199+$AJ$20*Simulace!S199+$AJ$21*Simulace!T199+$AJ$22*Simulace!U199+$AJ$23*Simulace!V199+$AJ$24*Simulace!W199+$AJ$25*Simulace!X199+$AJ$26*Simulace!Y199+$AJ$27*Simulace!Z199+$AJ$28*Simulace!AA199+$AJ$29*Simulace!AB199+$AJ$30*Simulace!AC199</f>
        <v>48027456770.874794</v>
      </c>
      <c r="AF199" s="42">
        <f>AE199-$AN$12</f>
        <v>-75741497.206954956</v>
      </c>
      <c r="AG199" s="42">
        <f t="shared" si="6"/>
        <v>-239515644.56525937</v>
      </c>
      <c r="AM199" s="25" t="s">
        <v>223</v>
      </c>
      <c r="AN199" s="41">
        <f t="shared" si="5"/>
        <v>55731858488.630577</v>
      </c>
      <c r="AO199" s="42">
        <f>$AJ$3*Data!D691</f>
        <v>2477037360</v>
      </c>
      <c r="AP199" s="42">
        <f>$AJ$4*Data!F691</f>
        <v>6357009155</v>
      </c>
      <c r="AQ199" s="42">
        <f>$AJ$5*Data!H691</f>
        <v>1766569280.0000002</v>
      </c>
      <c r="AR199" s="42">
        <f>$AJ$6*Data!J691</f>
        <v>2960855150.0000005</v>
      </c>
      <c r="AS199" s="42">
        <f>$AJ$7*Data!L691</f>
        <v>703747436.00000012</v>
      </c>
      <c r="AT199" s="42">
        <f>$AJ$8*Data!N691</f>
        <v>701638662.50000012</v>
      </c>
      <c r="AU199" s="42">
        <f>$AJ$9*Data!P691</f>
        <v>3795508125</v>
      </c>
      <c r="AV199" s="42">
        <f>$AJ$10*Data!R691</f>
        <v>5214763800</v>
      </c>
      <c r="AW199" s="42">
        <f>$AJ$11*Data!T691</f>
        <v>2081348392.5</v>
      </c>
      <c r="AX199" s="42">
        <f>$AJ$12*Data!V691</f>
        <v>3329724374.9999995</v>
      </c>
      <c r="AY199" s="42">
        <f>$AJ$13*Data!X691</f>
        <v>2285802281.2499995</v>
      </c>
      <c r="AZ199" s="42">
        <f>$AJ$14*Data!Z691</f>
        <v>5784530625</v>
      </c>
      <c r="BA199" s="42">
        <f>$AJ$15*Data!AB691</f>
        <v>1496523611.2306499</v>
      </c>
      <c r="BB199" s="42">
        <f>$AJ$16*Data!AD691</f>
        <v>2496595236.8249254</v>
      </c>
      <c r="BC199" s="42">
        <f>$AJ$17*Data!AF691</f>
        <v>1384770808.575</v>
      </c>
      <c r="BD199" s="42">
        <f>$AJ$18*Data!AH691</f>
        <v>2491438740.0000005</v>
      </c>
      <c r="BE199" s="42">
        <f>$AJ$19*Data!AJ691</f>
        <v>1952758550</v>
      </c>
      <c r="BF199" s="42">
        <f>$AJ$20*Data!AL691</f>
        <v>3259855230</v>
      </c>
      <c r="BG199" s="42">
        <f>$AJ$21*Data!AN691</f>
        <v>3821637633.75</v>
      </c>
      <c r="BH199" s="42">
        <f>$AJ$22*Data!AP691</f>
        <v>1482400845</v>
      </c>
      <c r="BI199" s="42">
        <v>0</v>
      </c>
      <c r="BJ199" s="42">
        <v>0</v>
      </c>
      <c r="BK199" s="42">
        <v>0</v>
      </c>
      <c r="BL199" s="42">
        <v>0</v>
      </c>
      <c r="BM199" s="42">
        <v>0</v>
      </c>
      <c r="BN199" s="42">
        <v>0</v>
      </c>
      <c r="BO199" s="42">
        <f>$AJ$29*Data!AW691</f>
        <v>-107023372.99999999</v>
      </c>
      <c r="BP199" s="42">
        <f>$AJ$30*Data!AX691</f>
        <v>-5633436</v>
      </c>
    </row>
    <row r="200" spans="1:68">
      <c r="A200" s="6">
        <v>199</v>
      </c>
      <c r="B200" s="6">
        <f>Data!$D$504*Data!D203/Data!D202</f>
        <v>617.98621667251757</v>
      </c>
      <c r="C200" s="6">
        <f>Data!$F$504*Data!F203/Data!F202</f>
        <v>836.08743792355574</v>
      </c>
      <c r="D200" s="6">
        <f>Data!$H$504*Data!H203/Data!H202</f>
        <v>778.43791300292355</v>
      </c>
      <c r="E200" s="6">
        <f>Data!$J$504*Data!J203/Data!J202</f>
        <v>684.46014127717456</v>
      </c>
      <c r="F200" s="6">
        <f>Data!$L$504*Data!L203/Data!L202</f>
        <v>480.7986247138694</v>
      </c>
      <c r="G200" s="6">
        <f>Data!$N$504*Data!N203/Data!N202</f>
        <v>300.93370856209856</v>
      </c>
      <c r="H200" s="6">
        <f>Data!$P$504*Data!P203/Data!P202</f>
        <v>574.85258148516687</v>
      </c>
      <c r="I200" s="6">
        <f>Data!$R$504*Data!R203/Data!R202</f>
        <v>735.41458821353763</v>
      </c>
      <c r="J200" s="6">
        <f>Data!$T$504*Data!T203/Data!T202</f>
        <v>1399.3185758802288</v>
      </c>
      <c r="K200" s="6">
        <f>Data!$V$504*Data!V203/Data!V202</f>
        <v>976.97215287302515</v>
      </c>
      <c r="L200" s="6">
        <f>Data!$X$504*Data!X203/Data!X202</f>
        <v>1605.6312801356203</v>
      </c>
      <c r="M200" s="6">
        <f>Data!$Z$504*Data!Z203/Data!Z202</f>
        <v>1094.5912226037076</v>
      </c>
      <c r="N200" s="6">
        <f>Data!$AB$504*Data!AB203/Data!AB202</f>
        <v>15197.303785786708</v>
      </c>
      <c r="O200" s="6">
        <f>Data!$AD$504*Data!AD203/Data!AD202</f>
        <v>22115.460869343111</v>
      </c>
      <c r="P200" s="6">
        <f>Data!$AF$504*Data!AF203/Data!AF202</f>
        <v>14580.860644029308</v>
      </c>
      <c r="Q200" s="6">
        <f>Data!$AH$504*Data!AH203/Data!AH202</f>
        <v>17275.812927335475</v>
      </c>
      <c r="R200" s="6">
        <f>Data!$AJ$504*Data!AJ203/Data!AJ202</f>
        <v>18729.771733108722</v>
      </c>
      <c r="S200" s="6">
        <f>Data!$AL$504*Data!AL203/Data!AL202</f>
        <v>26790.764415554531</v>
      </c>
      <c r="T200" s="6">
        <f>Data!$AN$504*Data!AN203/Data!AN202</f>
        <v>16525.500726301725</v>
      </c>
      <c r="U200" s="6">
        <f>Data!$AP$504*Data!AP203/Data!AP202</f>
        <v>2419.7039820802884</v>
      </c>
      <c r="V200" s="6">
        <f>Data!$AQ$504*Data!AQ203/Data!AQ202</f>
        <v>0.21775517693315335</v>
      </c>
      <c r="W200" s="6">
        <f>Data!$AR$504*Data!AR203/Data!AR202</f>
        <v>0.1943118279569811</v>
      </c>
      <c r="X200" s="6">
        <f>Data!$AS$504*Data!AS203/Data!AS202</f>
        <v>0.33632208281054049</v>
      </c>
      <c r="Y200" s="6">
        <f>Data!$AT$504*Data!AT203/Data!AT202</f>
        <v>1.5316171617148515E-2</v>
      </c>
      <c r="Z200" s="6">
        <f>Data!$AU$504*Data!AU203/Data!AU202</f>
        <v>-2.4689189189185186</v>
      </c>
      <c r="AA200" s="6">
        <f>Data!$AV$504*Data!AV203/Data!AV202</f>
        <v>0.45743168200047385</v>
      </c>
      <c r="AB200" s="6">
        <f>Data!$AW$504*Data!AW203/Data!AW202</f>
        <v>1.3618280193237029</v>
      </c>
      <c r="AC200" s="6">
        <f>Data!$AX$504*Data!AX203/Data!AX202</f>
        <v>0.5832021021021051</v>
      </c>
      <c r="AE200" s="42">
        <f>$AJ$3*B200+$AJ$4*Simulace!C200+$AJ$5*Simulace!D200+$AJ$6*Simulace!E200+$AJ$7*Simulace!F200+$AJ$8*Simulace!G200+$AJ$9*Simulace!H200+$AJ$10*Simulace!I200+$AJ$11*Simulace!J200+$AJ$12*Simulace!K200+$AJ$13*Simulace!L200+$AJ$14*Simulace!M200+$AJ$15*Simulace!N200+$AJ$16*Simulace!O200+$AJ$17*Simulace!P200+$AJ$18*Simulace!Q200+$AJ$19*Simulace!R200+$AJ$20*Simulace!S200+$AJ$21*Simulace!T200+$AJ$22*Simulace!U200+$AJ$23*Simulace!V200+$AJ$24*Simulace!W200+$AJ$25*Simulace!X200+$AJ$26*Simulace!Y200+$AJ$27*Simulace!Z200+$AJ$28*Simulace!AA200+$AJ$29*Simulace!AB200+$AJ$30*Simulace!AC200</f>
        <v>48133753031.124016</v>
      </c>
      <c r="AF200" s="42">
        <f>AE200-$AN$12</f>
        <v>30554763.042266846</v>
      </c>
      <c r="AG200" s="42">
        <f t="shared" si="6"/>
        <v>96622644.580298886</v>
      </c>
      <c r="AM200" s="25" t="s">
        <v>224</v>
      </c>
      <c r="AN200" s="41">
        <f t="shared" si="5"/>
        <v>56936350066.381599</v>
      </c>
      <c r="AO200" s="42">
        <f>$AJ$3*Data!D692</f>
        <v>2612894400</v>
      </c>
      <c r="AP200" s="42">
        <f>$AJ$4*Data!F692</f>
        <v>6411728400.000001</v>
      </c>
      <c r="AQ200" s="42">
        <f>$AJ$5*Data!H692</f>
        <v>1829853600.0000002</v>
      </c>
      <c r="AR200" s="42">
        <f>$AJ$6*Data!J692</f>
        <v>3009207520.0000005</v>
      </c>
      <c r="AS200" s="42">
        <f>$AJ$7*Data!L692</f>
        <v>712012000</v>
      </c>
      <c r="AT200" s="42">
        <f>$AJ$8*Data!N692</f>
        <v>722356000.00000024</v>
      </c>
      <c r="AU200" s="42">
        <f>$AJ$9*Data!P692</f>
        <v>3861866362.4999995</v>
      </c>
      <c r="AV200" s="42">
        <f>$AJ$10*Data!R692</f>
        <v>5357683199.999999</v>
      </c>
      <c r="AW200" s="42">
        <f>$AJ$11*Data!T692</f>
        <v>2172625260</v>
      </c>
      <c r="AX200" s="42">
        <f>$AJ$12*Data!V692</f>
        <v>3398351624.9999995</v>
      </c>
      <c r="AY200" s="42">
        <f>$AJ$13*Data!X692</f>
        <v>2356341750.0000005</v>
      </c>
      <c r="AZ200" s="42">
        <f>$AJ$14*Data!Z692</f>
        <v>6093204750</v>
      </c>
      <c r="BA200" s="42">
        <f>$AJ$15*Data!AB692</f>
        <v>1499473003.9269004</v>
      </c>
      <c r="BB200" s="42">
        <f>$AJ$16*Data!AD692</f>
        <v>2507256868.0046997</v>
      </c>
      <c r="BC200" s="42">
        <f>$AJ$17*Data!AF692</f>
        <v>1386833320.95</v>
      </c>
      <c r="BD200" s="42">
        <f>$AJ$18*Data!AH692</f>
        <v>2504351360.0000005</v>
      </c>
      <c r="BE200" s="42">
        <f>$AJ$19*Data!AJ692</f>
        <v>1968463200.0000005</v>
      </c>
      <c r="BF200" s="42">
        <f>$AJ$20*Data!AL692</f>
        <v>3298701600</v>
      </c>
      <c r="BG200" s="42">
        <f>$AJ$21*Data!AN692</f>
        <v>3842537400.0000005</v>
      </c>
      <c r="BH200" s="42">
        <f>$AJ$22*Data!AP692</f>
        <v>1499132610.0000002</v>
      </c>
      <c r="BI200" s="42">
        <v>0</v>
      </c>
      <c r="BJ200" s="42">
        <v>0</v>
      </c>
      <c r="BK200" s="42">
        <v>0</v>
      </c>
      <c r="BL200" s="42">
        <v>0</v>
      </c>
      <c r="BM200" s="42">
        <v>0</v>
      </c>
      <c r="BN200" s="42">
        <v>0</v>
      </c>
      <c r="BO200" s="42">
        <f>$AJ$29*Data!AW692</f>
        <v>-102994227.99999994</v>
      </c>
      <c r="BP200" s="42">
        <f>$AJ$30*Data!AX692</f>
        <v>-5529935.9999999963</v>
      </c>
    </row>
    <row r="201" spans="1:68">
      <c r="A201" s="6">
        <v>200</v>
      </c>
      <c r="B201" s="6">
        <f>Data!$D$504*Data!D204/Data!D203</f>
        <v>634.45394291236062</v>
      </c>
      <c r="C201" s="6">
        <f>Data!$F$504*Data!F204/Data!F203</f>
        <v>837.29013792390003</v>
      </c>
      <c r="D201" s="6">
        <f>Data!$H$504*Data!H204/Data!H203</f>
        <v>756.60862041632174</v>
      </c>
      <c r="E201" s="6">
        <f>Data!$J$504*Data!J204/Data!J203</f>
        <v>683.6931291905936</v>
      </c>
      <c r="F201" s="6">
        <f>Data!$L$504*Data!L204/Data!L203</f>
        <v>469.18223333358122</v>
      </c>
      <c r="G201" s="6">
        <f>Data!$N$504*Data!N204/Data!N203</f>
        <v>296.82524943040522</v>
      </c>
      <c r="H201" s="6">
        <f>Data!$P$504*Data!P204/Data!P203</f>
        <v>572.63036642745419</v>
      </c>
      <c r="I201" s="6">
        <f>Data!$R$504*Data!R204/Data!R203</f>
        <v>734.86138163637747</v>
      </c>
      <c r="J201" s="6">
        <f>Data!$T$504*Data!T204/Data!T203</f>
        <v>1401.8638713281541</v>
      </c>
      <c r="K201" s="6">
        <f>Data!$V$504*Data!V204/Data!V203</f>
        <v>955.82130163469458</v>
      </c>
      <c r="L201" s="6">
        <f>Data!$X$504*Data!X204/Data!X203</f>
        <v>1615.4097109920151</v>
      </c>
      <c r="M201" s="6">
        <f>Data!$Z$504*Data!Z204/Data!Z203</f>
        <v>1098.7542734607027</v>
      </c>
      <c r="N201" s="6">
        <f>Data!$AB$504*Data!AB204/Data!AB203</f>
        <v>15181.399005743315</v>
      </c>
      <c r="O201" s="6">
        <f>Data!$AD$504*Data!AD204/Data!AD203</f>
        <v>22092.805006967359</v>
      </c>
      <c r="P201" s="6">
        <f>Data!$AF$504*Data!AF204/Data!AF203</f>
        <v>14616.889201476146</v>
      </c>
      <c r="Q201" s="6">
        <f>Data!$AH$504*Data!AH204/Data!AH203</f>
        <v>17336.622364516472</v>
      </c>
      <c r="R201" s="6">
        <f>Data!$AJ$504*Data!AJ204/Data!AJ203</f>
        <v>18776.054927772595</v>
      </c>
      <c r="S201" s="6">
        <f>Data!$AL$504*Data!AL204/Data!AL203</f>
        <v>26853.996390540793</v>
      </c>
      <c r="T201" s="6">
        <f>Data!$AN$504*Data!AN204/Data!AN203</f>
        <v>16489.509249772251</v>
      </c>
      <c r="U201" s="6">
        <f>Data!$AP$504*Data!AP204/Data!AP203</f>
        <v>2407.8071482504761</v>
      </c>
      <c r="V201" s="6">
        <f>Data!$AQ$504*Data!AQ204/Data!AQ203</f>
        <v>0.27577909516379656</v>
      </c>
      <c r="W201" s="6">
        <f>Data!$AR$504*Data!AR204/Data!AR203</f>
        <v>0.21885294117644929</v>
      </c>
      <c r="X201" s="6">
        <f>Data!$AS$504*Data!AS204/Data!AS203</f>
        <v>0.36861810846312543</v>
      </c>
      <c r="Y201" s="6">
        <f>Data!$AT$504*Data!AT204/Data!AT203</f>
        <v>-6.6711500000064587</v>
      </c>
      <c r="Z201" s="6">
        <f>Data!$AU$504*Data!AU204/Data!AU203</f>
        <v>0.93214285714286649</v>
      </c>
      <c r="AA201" s="6">
        <f>Data!$AV$504*Data!AV204/Data!AV203</f>
        <v>0.51656502882927913</v>
      </c>
      <c r="AB201" s="6">
        <f>Data!$AW$504*Data!AW204/Data!AW203</f>
        <v>0.90735796897038556</v>
      </c>
      <c r="AC201" s="6">
        <f>Data!$AX$504*Data!AX204/Data!AX203</f>
        <v>0.71025285832642393</v>
      </c>
      <c r="AE201" s="42">
        <f>$AJ$3*B201+$AJ$4*Simulace!C201+$AJ$5*Simulace!D201+$AJ$6*Simulace!E201+$AJ$7*Simulace!F201+$AJ$8*Simulace!G201+$AJ$9*Simulace!H201+$AJ$10*Simulace!I201+$AJ$11*Simulace!J201+$AJ$12*Simulace!K201+$AJ$13*Simulace!L201+$AJ$14*Simulace!M201+$AJ$15*Simulace!N201+$AJ$16*Simulace!O201+$AJ$17*Simulace!P201+$AJ$18*Simulace!Q201+$AJ$19*Simulace!R201+$AJ$20*Simulace!S201+$AJ$21*Simulace!T201+$AJ$22*Simulace!U201+$AJ$23*Simulace!V201+$AJ$24*Simulace!W201+$AJ$25*Simulace!X201+$AJ$26*Simulace!Y201+$AJ$27*Simulace!Z201+$AJ$28*Simulace!AA201+$AJ$29*Simulace!AB201+$AJ$30*Simulace!AC201</f>
        <v>48091115034.705444</v>
      </c>
      <c r="AF201" s="42">
        <f>AE201-$AN$12</f>
        <v>-12083233.376304626</v>
      </c>
      <c r="AG201" s="42">
        <f t="shared" si="6"/>
        <v>-38210538.968489066</v>
      </c>
      <c r="AM201" s="25" t="s">
        <v>225</v>
      </c>
      <c r="AN201" s="41">
        <f t="shared" si="5"/>
        <v>56907458167.134209</v>
      </c>
      <c r="AO201" s="42">
        <f>$AJ$3*Data!D693</f>
        <v>2571889000.0000005</v>
      </c>
      <c r="AP201" s="42">
        <f>$AJ$4*Data!F693</f>
        <v>6441287370.000001</v>
      </c>
      <c r="AQ201" s="42">
        <f>$AJ$5*Data!H693</f>
        <v>1885591640.0000002</v>
      </c>
      <c r="AR201" s="42">
        <f>$AJ$6*Data!J693</f>
        <v>3009835092.0000005</v>
      </c>
      <c r="AS201" s="42">
        <f>$AJ$7*Data!L693</f>
        <v>726049443.00000024</v>
      </c>
      <c r="AT201" s="42">
        <f>$AJ$8*Data!N693</f>
        <v>721078275.00000012</v>
      </c>
      <c r="AU201" s="42">
        <f>$AJ$9*Data!P693</f>
        <v>3814765200.0000005</v>
      </c>
      <c r="AV201" s="42">
        <f>$AJ$10*Data!R693</f>
        <v>5407019400</v>
      </c>
      <c r="AW201" s="42">
        <f>$AJ$11*Data!T693</f>
        <v>2120975219.9999998</v>
      </c>
      <c r="AX201" s="42">
        <f>$AJ$12*Data!V693</f>
        <v>3330620250</v>
      </c>
      <c r="AY201" s="42">
        <f>$AJ$13*Data!X693</f>
        <v>2343956250.0000005</v>
      </c>
      <c r="AZ201" s="42">
        <f>$AJ$14*Data!Z693</f>
        <v>6103725000.000001</v>
      </c>
      <c r="BA201" s="42">
        <f>$AJ$15*Data!AB693</f>
        <v>1499763448.5267</v>
      </c>
      <c r="BB201" s="42">
        <f>$AJ$16*Data!AD693</f>
        <v>2503294677.0075002</v>
      </c>
      <c r="BC201" s="42">
        <f>$AJ$17*Data!AF693</f>
        <v>1384358306.1000001</v>
      </c>
      <c r="BD201" s="42">
        <f>$AJ$18*Data!AH693</f>
        <v>2506676942.000001</v>
      </c>
      <c r="BE201" s="42">
        <f>$AJ$19*Data!AJ693</f>
        <v>1975866670.0000002</v>
      </c>
      <c r="BF201" s="42">
        <f>$AJ$20*Data!AL693</f>
        <v>3328611240.0000005</v>
      </c>
      <c r="BG201" s="42">
        <f>$AJ$21*Data!AN693</f>
        <v>3853820317.500001</v>
      </c>
      <c r="BH201" s="42">
        <f>$AJ$22*Data!AP693</f>
        <v>1486036800</v>
      </c>
      <c r="BI201" s="42">
        <v>0</v>
      </c>
      <c r="BJ201" s="42">
        <v>0</v>
      </c>
      <c r="BK201" s="42">
        <v>0</v>
      </c>
      <c r="BL201" s="42">
        <v>0</v>
      </c>
      <c r="BM201" s="42">
        <v>0</v>
      </c>
      <c r="BN201" s="42">
        <v>0</v>
      </c>
      <c r="BO201" s="42">
        <f>$AJ$29*Data!AW693</f>
        <v>-102108237.9999999</v>
      </c>
      <c r="BP201" s="42">
        <f>$AJ$30*Data!AX693</f>
        <v>-5654135.9999999916</v>
      </c>
    </row>
    <row r="202" spans="1:68">
      <c r="A202" s="6">
        <v>201</v>
      </c>
      <c r="B202" s="6">
        <f>Data!$D$504*Data!D205/Data!D204</f>
        <v>598.63257527079554</v>
      </c>
      <c r="C202" s="6">
        <f>Data!$F$504*Data!F205/Data!F204</f>
        <v>826.35601310167465</v>
      </c>
      <c r="D202" s="6">
        <f>Data!$H$504*Data!H205/Data!H204</f>
        <v>757.63577527596874</v>
      </c>
      <c r="E202" s="6">
        <f>Data!$J$504*Data!J205/Data!J204</f>
        <v>671.60408683061098</v>
      </c>
      <c r="F202" s="6">
        <f>Data!$L$504*Data!L205/Data!L204</f>
        <v>461.37059814666776</v>
      </c>
      <c r="G202" s="6">
        <f>Data!$N$504*Data!N205/Data!N204</f>
        <v>296.37355294320486</v>
      </c>
      <c r="H202" s="6">
        <f>Data!$P$504*Data!P205/Data!P204</f>
        <v>578.41602648507671</v>
      </c>
      <c r="I202" s="6">
        <f>Data!$R$504*Data!R205/Data!R204</f>
        <v>735.17194847625274</v>
      </c>
      <c r="J202" s="6">
        <f>Data!$T$504*Data!T205/Data!T204</f>
        <v>1426.8951010801063</v>
      </c>
      <c r="K202" s="6">
        <f>Data!$V$504*Data!V205/Data!V204</f>
        <v>953.65159514858522</v>
      </c>
      <c r="L202" s="6">
        <f>Data!$X$504*Data!X205/Data!X204</f>
        <v>1638.7808764275801</v>
      </c>
      <c r="M202" s="6">
        <f>Data!$Z$504*Data!Z205/Data!Z204</f>
        <v>1128.5139679969661</v>
      </c>
      <c r="N202" s="6">
        <f>Data!$AB$504*Data!AB205/Data!AB204</f>
        <v>15158.882888654574</v>
      </c>
      <c r="O202" s="6">
        <f>Data!$AD$504*Data!AD205/Data!AD204</f>
        <v>22077.638237093219</v>
      </c>
      <c r="P202" s="6">
        <f>Data!$AF$504*Data!AF205/Data!AF204</f>
        <v>14585.94643470847</v>
      </c>
      <c r="Q202" s="6">
        <f>Data!$AH$504*Data!AH205/Data!AH204</f>
        <v>17296.270670335485</v>
      </c>
      <c r="R202" s="6">
        <f>Data!$AJ$504*Data!AJ205/Data!AJ204</f>
        <v>18784.065699633393</v>
      </c>
      <c r="S202" s="6">
        <f>Data!$AL$504*Data!AL205/Data!AL204</f>
        <v>26796.728701495842</v>
      </c>
      <c r="T202" s="6">
        <f>Data!$AN$504*Data!AN205/Data!AN204</f>
        <v>16624.732590736854</v>
      </c>
      <c r="U202" s="6">
        <f>Data!$AP$504*Data!AP205/Data!AP204</f>
        <v>2451.5300753522338</v>
      </c>
      <c r="V202" s="6">
        <f>Data!$AQ$504*Data!AQ205/Data!AQ204</f>
        <v>-0.3785384164222837</v>
      </c>
      <c r="W202" s="6">
        <f>Data!$AR$504*Data!AR205/Data!AR204</f>
        <v>-0.9617619047620396</v>
      </c>
      <c r="X202" s="6">
        <f>Data!$AS$504*Data!AS205/Data!AS204</f>
        <v>0.36314454203262131</v>
      </c>
      <c r="Y202" s="6">
        <f>Data!$AT$504*Data!AT205/Data!AT204</f>
        <v>1.8201688405795198</v>
      </c>
      <c r="Z202" s="6">
        <f>Data!$AU$504*Data!AU205/Data!AU204</f>
        <v>1.0374749999999779</v>
      </c>
      <c r="AA202" s="6">
        <f>Data!$AV$504*Data!AV205/Data!AV204</f>
        <v>0.50616782259966819</v>
      </c>
      <c r="AB202" s="6">
        <f>Data!$AW$504*Data!AW205/Data!AW204</f>
        <v>0.98851190770497677</v>
      </c>
      <c r="AC202" s="6">
        <f>Data!$AX$504*Data!AX205/Data!AX204</f>
        <v>0.68587852852852349</v>
      </c>
      <c r="AE202" s="42">
        <f>$AJ$3*B202+$AJ$4*Simulace!C202+$AJ$5*Simulace!D202+$AJ$6*Simulace!E202+$AJ$7*Simulace!F202+$AJ$8*Simulace!G202+$AJ$9*Simulace!H202+$AJ$10*Simulace!I202+$AJ$11*Simulace!J202+$AJ$12*Simulace!K202+$AJ$13*Simulace!L202+$AJ$14*Simulace!M202+$AJ$15*Simulace!N202+$AJ$16*Simulace!O202+$AJ$17*Simulace!P202+$AJ$18*Simulace!Q202+$AJ$19*Simulace!R202+$AJ$20*Simulace!S202+$AJ$21*Simulace!T202+$AJ$22*Simulace!U202+$AJ$23*Simulace!V202+$AJ$24*Simulace!W202+$AJ$25*Simulace!X202+$AJ$26*Simulace!Y202+$AJ$27*Simulace!Z202+$AJ$28*Simulace!AA202+$AJ$29*Simulace!AB202+$AJ$30*Simulace!AC202</f>
        <v>48082251760.820892</v>
      </c>
      <c r="AF202" s="42">
        <f>AE202-$AN$12</f>
        <v>-20946507.260856628</v>
      </c>
      <c r="AG202" s="42">
        <f t="shared" si="6"/>
        <v>-66238671.969561674</v>
      </c>
      <c r="AM202" s="25" t="s">
        <v>226</v>
      </c>
      <c r="AN202" s="41">
        <f t="shared" si="5"/>
        <v>56722955329.03006</v>
      </c>
      <c r="AO202" s="42">
        <f>$AJ$3*Data!D694</f>
        <v>2571406380.0000005</v>
      </c>
      <c r="AP202" s="42">
        <f>$AJ$4*Data!F694</f>
        <v>6483711150</v>
      </c>
      <c r="AQ202" s="42">
        <f>$AJ$5*Data!H694</f>
        <v>1868012550</v>
      </c>
      <c r="AR202" s="42">
        <f>$AJ$6*Data!J694</f>
        <v>2998548233.9999995</v>
      </c>
      <c r="AS202" s="42">
        <f>$AJ$7*Data!L694</f>
        <v>781184565</v>
      </c>
      <c r="AT202" s="42">
        <f>$AJ$8*Data!N694</f>
        <v>708050925</v>
      </c>
      <c r="AU202" s="42">
        <f>$AJ$9*Data!P694</f>
        <v>3741200662.5</v>
      </c>
      <c r="AV202" s="42">
        <f>$AJ$10*Data!R694</f>
        <v>5293064069.999999</v>
      </c>
      <c r="AW202" s="42">
        <f>$AJ$11*Data!T694</f>
        <v>2090732552.9999998</v>
      </c>
      <c r="AX202" s="42">
        <f>$AJ$12*Data!V694</f>
        <v>3272525549.9999995</v>
      </c>
      <c r="AY202" s="42">
        <f>$AJ$13*Data!X694</f>
        <v>2341167806.25</v>
      </c>
      <c r="AZ202" s="42">
        <f>$AJ$14*Data!Z694</f>
        <v>6002573849.999999</v>
      </c>
      <c r="BA202" s="42">
        <f>$AJ$15*Data!AB694</f>
        <v>1502797156.7288399</v>
      </c>
      <c r="BB202" s="42">
        <f>$AJ$16*Data!AD694</f>
        <v>2508870513.9062247</v>
      </c>
      <c r="BC202" s="42">
        <f>$AJ$17*Data!AF694</f>
        <v>1387740826.3949997</v>
      </c>
      <c r="BD202" s="42">
        <f>$AJ$18*Data!AH694</f>
        <v>2503412792.9999995</v>
      </c>
      <c r="BE202" s="42">
        <f>$AJ$19*Data!AJ694</f>
        <v>1992719205.0000002</v>
      </c>
      <c r="BF202" s="42">
        <f>$AJ$20*Data!AL694</f>
        <v>3289978889.9999995</v>
      </c>
      <c r="BG202" s="42">
        <f>$AJ$21*Data!AN694</f>
        <v>3909243161.25</v>
      </c>
      <c r="BH202" s="42">
        <f>$AJ$22*Data!AP694</f>
        <v>1584134496</v>
      </c>
      <c r="BI202" s="42">
        <v>0</v>
      </c>
      <c r="BJ202" s="42">
        <v>0</v>
      </c>
      <c r="BK202" s="42">
        <v>0</v>
      </c>
      <c r="BL202" s="42">
        <v>0</v>
      </c>
      <c r="BM202" s="42">
        <v>0</v>
      </c>
      <c r="BN202" s="42">
        <v>0</v>
      </c>
      <c r="BO202" s="42">
        <f>$AJ$29*Data!AW694</f>
        <v>-102635613.00000001</v>
      </c>
      <c r="BP202" s="42">
        <f>$AJ$30*Data!AX694</f>
        <v>-5484396.0000000047</v>
      </c>
    </row>
    <row r="203" spans="1:68">
      <c r="A203" s="6">
        <v>202</v>
      </c>
      <c r="B203" s="6">
        <f>Data!$D$504*Data!D206/Data!D205</f>
        <v>631.75901294928576</v>
      </c>
      <c r="C203" s="6">
        <f>Data!$F$504*Data!F206/Data!F205</f>
        <v>848.67932959486666</v>
      </c>
      <c r="D203" s="6">
        <f>Data!$H$504*Data!H206/Data!H205</f>
        <v>783.45627867305859</v>
      </c>
      <c r="E203" s="6">
        <f>Data!$J$504*Data!J206/Data!J205</f>
        <v>688.11735789950376</v>
      </c>
      <c r="F203" s="6">
        <f>Data!$L$504*Data!L206/Data!L205</f>
        <v>486.25764294009565</v>
      </c>
      <c r="G203" s="6">
        <f>Data!$N$504*Data!N206/Data!N205</f>
        <v>295.03244276785711</v>
      </c>
      <c r="H203" s="6">
        <f>Data!$P$504*Data!P206/Data!P205</f>
        <v>569.61815289975254</v>
      </c>
      <c r="I203" s="6">
        <f>Data!$R$504*Data!R206/Data!R205</f>
        <v>736.85268665074352</v>
      </c>
      <c r="J203" s="6">
        <f>Data!$T$504*Data!T206/Data!T205</f>
        <v>1387.6532953646647</v>
      </c>
      <c r="K203" s="6">
        <f>Data!$V$504*Data!V206/Data!V205</f>
        <v>942.42289142713662</v>
      </c>
      <c r="L203" s="6">
        <f>Data!$X$504*Data!X206/Data!X205</f>
        <v>1601.5634116327919</v>
      </c>
      <c r="M203" s="6">
        <f>Data!$Z$504*Data!Z206/Data!Z205</f>
        <v>1117.9035970877126</v>
      </c>
      <c r="N203" s="6">
        <f>Data!$AB$504*Data!AB206/Data!AB205</f>
        <v>15167.414342132588</v>
      </c>
      <c r="O203" s="6">
        <f>Data!$AD$504*Data!AD206/Data!AD205</f>
        <v>22070.42003069766</v>
      </c>
      <c r="P203" s="6">
        <f>Data!$AF$504*Data!AF206/Data!AF205</f>
        <v>14623.412128334747</v>
      </c>
      <c r="Q203" s="6">
        <f>Data!$AH$504*Data!AH206/Data!AH205</f>
        <v>17402.067645678126</v>
      </c>
      <c r="R203" s="6">
        <f>Data!$AJ$504*Data!AJ206/Data!AJ205</f>
        <v>18847.097442255264</v>
      </c>
      <c r="S203" s="6">
        <f>Data!$AL$504*Data!AL206/Data!AL205</f>
        <v>26850.098856059813</v>
      </c>
      <c r="T203" s="6">
        <f>Data!$AN$504*Data!AN206/Data!AN205</f>
        <v>16556.194424767997</v>
      </c>
      <c r="U203" s="6">
        <f>Data!$AP$504*Data!AP206/Data!AP205</f>
        <v>2422.1591997120158</v>
      </c>
      <c r="V203" s="6">
        <f>Data!$AQ$504*Data!AQ206/Data!AQ205</f>
        <v>3.955662650600774E-2</v>
      </c>
      <c r="W203" s="6">
        <f>Data!$AR$504*Data!AR206/Data!AR205</f>
        <v>0.20980263157895437</v>
      </c>
      <c r="X203" s="6">
        <f>Data!$AS$504*Data!AS206/Data!AS205</f>
        <v>0.35668941605839444</v>
      </c>
      <c r="Y203" s="6">
        <f>Data!$AT$504*Data!AT206/Data!AT205</f>
        <v>0.4260318706697504</v>
      </c>
      <c r="Z203" s="6">
        <f>Data!$AU$504*Data!AU206/Data!AU205</f>
        <v>0.55811320754717042</v>
      </c>
      <c r="AA203" s="6">
        <f>Data!$AV$504*Data!AV206/Data!AV205</f>
        <v>0.49435951517897675</v>
      </c>
      <c r="AB203" s="6">
        <f>Data!$AW$504*Data!AW206/Data!AW205</f>
        <v>0.73457819025522242</v>
      </c>
      <c r="AC203" s="6">
        <f>Data!$AX$504*Data!AX206/Data!AX205</f>
        <v>0.66060246565692149</v>
      </c>
      <c r="AE203" s="42">
        <f>$AJ$3*B203+$AJ$4*Simulace!C203+$AJ$5*Simulace!D203+$AJ$6*Simulace!E203+$AJ$7*Simulace!F203+$AJ$8*Simulace!G203+$AJ$9*Simulace!H203+$AJ$10*Simulace!I203+$AJ$11*Simulace!J203+$AJ$12*Simulace!K203+$AJ$13*Simulace!L203+$AJ$14*Simulace!M203+$AJ$15*Simulace!N203+$AJ$16*Simulace!O203+$AJ$17*Simulace!P203+$AJ$18*Simulace!Q203+$AJ$19*Simulace!R203+$AJ$20*Simulace!S203+$AJ$21*Simulace!T203+$AJ$22*Simulace!U203+$AJ$23*Simulace!V203+$AJ$24*Simulace!W203+$AJ$25*Simulace!X203+$AJ$26*Simulace!Y203+$AJ$27*Simulace!Z203+$AJ$28*Simulace!AA203+$AJ$29*Simulace!AB203+$AJ$30*Simulace!AC203</f>
        <v>48320576930.395561</v>
      </c>
      <c r="AF203" s="42">
        <f>AE203-$AN$12</f>
        <v>217378662.31381226</v>
      </c>
      <c r="AG203" s="42">
        <f t="shared" si="6"/>
        <v>687411687.63225448</v>
      </c>
      <c r="AM203" s="25" t="s">
        <v>227</v>
      </c>
      <c r="AN203" s="41">
        <f t="shared" si="5"/>
        <v>56531991738.91449</v>
      </c>
      <c r="AO203" s="42">
        <f>$AJ$3*Data!D695</f>
        <v>2557100000</v>
      </c>
      <c r="AP203" s="42">
        <f>$AJ$4*Data!F695</f>
        <v>6507199999.999999</v>
      </c>
      <c r="AQ203" s="42">
        <f>$AJ$5*Data!H695</f>
        <v>1823850000</v>
      </c>
      <c r="AR203" s="42">
        <f>$AJ$6*Data!J695</f>
        <v>2983750000</v>
      </c>
      <c r="AS203" s="42">
        <f>$AJ$7*Data!L695</f>
        <v>765625000</v>
      </c>
      <c r="AT203" s="42">
        <f>$AJ$8*Data!N695</f>
        <v>698687500</v>
      </c>
      <c r="AU203" s="42">
        <f>$AJ$9*Data!P695</f>
        <v>3710369722.4999995</v>
      </c>
      <c r="AV203" s="42">
        <f>$AJ$10*Data!R695</f>
        <v>5189862000</v>
      </c>
      <c r="AW203" s="42">
        <f>$AJ$11*Data!T695</f>
        <v>2042236137.5</v>
      </c>
      <c r="AX203" s="42">
        <f>$AJ$12*Data!V695</f>
        <v>3273556337.5</v>
      </c>
      <c r="AY203" s="42">
        <f>$AJ$13*Data!X695</f>
        <v>2299185187.5</v>
      </c>
      <c r="AZ203" s="42">
        <f>$AJ$14*Data!Z695</f>
        <v>5846226900</v>
      </c>
      <c r="BA203" s="42">
        <f>$AJ$15*Data!AB695</f>
        <v>1519061369.3135297</v>
      </c>
      <c r="BB203" s="42">
        <f>$AJ$16*Data!AD695</f>
        <v>2541073215.23596</v>
      </c>
      <c r="BC203" s="42">
        <f>$AJ$17*Data!AF695</f>
        <v>1399235895.365</v>
      </c>
      <c r="BD203" s="42">
        <f>$AJ$18*Data!AH695</f>
        <v>2540650000</v>
      </c>
      <c r="BE203" s="42">
        <f>$AJ$19*Data!AJ695</f>
        <v>2040325000</v>
      </c>
      <c r="BF203" s="42">
        <f>$AJ$20*Data!AL695</f>
        <v>3353700000</v>
      </c>
      <c r="BG203" s="42">
        <f>$AJ$21*Data!AN695</f>
        <v>3933562500</v>
      </c>
      <c r="BH203" s="42">
        <f>$AJ$22*Data!AP695</f>
        <v>1603667358</v>
      </c>
      <c r="BI203" s="42">
        <v>0</v>
      </c>
      <c r="BJ203" s="42">
        <v>0</v>
      </c>
      <c r="BK203" s="42">
        <v>0</v>
      </c>
      <c r="BL203" s="42">
        <v>0</v>
      </c>
      <c r="BM203" s="42">
        <v>0</v>
      </c>
      <c r="BN203" s="42">
        <v>0</v>
      </c>
      <c r="BO203" s="42">
        <f>$AJ$29*Data!AW695</f>
        <v>-92024828.000000015</v>
      </c>
      <c r="BP203" s="42">
        <f>$AJ$30*Data!AX695</f>
        <v>-4907555.9999999953</v>
      </c>
    </row>
    <row r="204" spans="1:68">
      <c r="A204" s="6">
        <v>203</v>
      </c>
      <c r="B204" s="6">
        <f>Data!$D$504*Data!D207/Data!D206</f>
        <v>595.36030764512714</v>
      </c>
      <c r="C204" s="6">
        <f>Data!$F$504*Data!F207/Data!F206</f>
        <v>837.03059154854111</v>
      </c>
      <c r="D204" s="6">
        <f>Data!$H$504*Data!H207/Data!H206</f>
        <v>764.63217200600013</v>
      </c>
      <c r="E204" s="6">
        <f>Data!$J$504*Data!J207/Data!J206</f>
        <v>690.0557576066351</v>
      </c>
      <c r="F204" s="6">
        <f>Data!$L$504*Data!L207/Data!L206</f>
        <v>475.29892972203226</v>
      </c>
      <c r="G204" s="6">
        <f>Data!$N$504*Data!N207/Data!N206</f>
        <v>297.46946092812925</v>
      </c>
      <c r="H204" s="6">
        <f>Data!$P$504*Data!P207/Data!P206</f>
        <v>570.52366885397419</v>
      </c>
      <c r="I204" s="6">
        <f>Data!$R$504*Data!R207/Data!R206</f>
        <v>729.29436837137837</v>
      </c>
      <c r="J204" s="6">
        <f>Data!$T$504*Data!T207/Data!T206</f>
        <v>1372.8169107408878</v>
      </c>
      <c r="K204" s="6">
        <f>Data!$V$504*Data!V207/Data!V206</f>
        <v>963.55937762994756</v>
      </c>
      <c r="L204" s="6">
        <f>Data!$X$504*Data!X207/Data!X206</f>
        <v>1617.3725275860361</v>
      </c>
      <c r="M204" s="6">
        <f>Data!$Z$504*Data!Z207/Data!Z206</f>
        <v>1105.7927452613326</v>
      </c>
      <c r="N204" s="6">
        <f>Data!$AB$504*Data!AB207/Data!AB206</f>
        <v>15202.913927664284</v>
      </c>
      <c r="O204" s="6">
        <f>Data!$AD$504*Data!AD207/Data!AD206</f>
        <v>22143.797211418922</v>
      </c>
      <c r="P204" s="6">
        <f>Data!$AF$504*Data!AF207/Data!AF206</f>
        <v>14590.323405372141</v>
      </c>
      <c r="Q204" s="6">
        <f>Data!$AH$504*Data!AH207/Data!AH206</f>
        <v>17336.633646992163</v>
      </c>
      <c r="R204" s="6">
        <f>Data!$AJ$504*Data!AJ207/Data!AJ206</f>
        <v>18805.946394693281</v>
      </c>
      <c r="S204" s="6">
        <f>Data!$AL$504*Data!AL207/Data!AL206</f>
        <v>26898.232720563767</v>
      </c>
      <c r="T204" s="6">
        <f>Data!$AN$504*Data!AN207/Data!AN206</f>
        <v>16687.194900254384</v>
      </c>
      <c r="U204" s="6">
        <f>Data!$AP$504*Data!AP207/Data!AP206</f>
        <v>2476.1515059752551</v>
      </c>
      <c r="V204" s="6">
        <f>Data!$AQ$504*Data!AQ207/Data!AQ206</f>
        <v>-3.4378105263180836</v>
      </c>
      <c r="W204" s="6">
        <f>Data!$AR$504*Data!AR207/Data!AR206</f>
        <v>1.7716666666624744E-2</v>
      </c>
      <c r="X204" s="6">
        <f>Data!$AS$504*Data!AS207/Data!AS206</f>
        <v>0.39136316692400164</v>
      </c>
      <c r="Y204" s="6">
        <f>Data!$AT$504*Data!AT207/Data!AT206</f>
        <v>0.4478444968553334</v>
      </c>
      <c r="Z204" s="6">
        <f>Data!$AU$504*Data!AU207/Data!AU206</f>
        <v>0.58293198529410883</v>
      </c>
      <c r="AA204" s="6">
        <f>Data!$AV$504*Data!AV207/Data!AV206</f>
        <v>0.55648650033415226</v>
      </c>
      <c r="AB204" s="6">
        <f>Data!$AW$504*Data!AW207/Data!AW206</f>
        <v>0.75382791532113014</v>
      </c>
      <c r="AC204" s="6">
        <f>Data!$AX$504*Data!AX207/Data!AX206</f>
        <v>0.78716211393274071</v>
      </c>
      <c r="AE204" s="42">
        <f>$AJ$3*B204+$AJ$4*Simulace!C204+$AJ$5*Simulace!D204+$AJ$6*Simulace!E204+$AJ$7*Simulace!F204+$AJ$8*Simulace!G204+$AJ$9*Simulace!H204+$AJ$10*Simulace!I204+$AJ$11*Simulace!J204+$AJ$12*Simulace!K204+$AJ$13*Simulace!L204+$AJ$14*Simulace!M204+$AJ$15*Simulace!N204+$AJ$16*Simulace!O204+$AJ$17*Simulace!P204+$AJ$18*Simulace!Q204+$AJ$19*Simulace!R204+$AJ$20*Simulace!S204+$AJ$21*Simulace!T204+$AJ$22*Simulace!U204+$AJ$23*Simulace!V204+$AJ$24*Simulace!W204+$AJ$25*Simulace!X204+$AJ$26*Simulace!Y204+$AJ$27*Simulace!Z204+$AJ$28*Simulace!AA204+$AJ$29*Simulace!AB204+$AJ$30*Simulace!AC204</f>
        <v>48127900012.237473</v>
      </c>
      <c r="AF204" s="42">
        <f>AE204-$AN$12</f>
        <v>24701744.155723572</v>
      </c>
      <c r="AG204" s="42">
        <f t="shared" si="6"/>
        <v>78113773.71083948</v>
      </c>
      <c r="AM204" s="25" t="s">
        <v>228</v>
      </c>
      <c r="AN204" s="41">
        <f t="shared" si="5"/>
        <v>56221090774.756401</v>
      </c>
      <c r="AO204" s="42">
        <f>$AJ$3*Data!D696</f>
        <v>2617049999.9999995</v>
      </c>
      <c r="AP204" s="42">
        <f>$AJ$4*Data!F696</f>
        <v>6579089230</v>
      </c>
      <c r="AQ204" s="42">
        <f>$AJ$5*Data!H696</f>
        <v>1793551599.9999998</v>
      </c>
      <c r="AR204" s="42">
        <f>$AJ$6*Data!J696</f>
        <v>2972410496</v>
      </c>
      <c r="AS204" s="42">
        <f>$AJ$7*Data!L696</f>
        <v>757444058</v>
      </c>
      <c r="AT204" s="42">
        <f>$AJ$8*Data!N696</f>
        <v>669964799.99999988</v>
      </c>
      <c r="AU204" s="42">
        <f>$AJ$9*Data!P696</f>
        <v>3641033700</v>
      </c>
      <c r="AV204" s="42">
        <f>$AJ$10*Data!R696</f>
        <v>5065697600</v>
      </c>
      <c r="AW204" s="42">
        <f>$AJ$11*Data!T696</f>
        <v>1998952540.0000002</v>
      </c>
      <c r="AX204" s="42">
        <f>$AJ$12*Data!V696</f>
        <v>3186397000</v>
      </c>
      <c r="AY204" s="42">
        <f>$AJ$13*Data!X696</f>
        <v>2278267500.0000005</v>
      </c>
      <c r="AZ204" s="42">
        <f>$AJ$14*Data!Z696</f>
        <v>5841516000</v>
      </c>
      <c r="BA204" s="42">
        <f>$AJ$15*Data!AB696</f>
        <v>1517147331.4008</v>
      </c>
      <c r="BB204" s="42">
        <f>$AJ$16*Data!AD696</f>
        <v>2530909360.2556005</v>
      </c>
      <c r="BC204" s="42">
        <f>$AJ$17*Data!AF696</f>
        <v>1398108388.6000001</v>
      </c>
      <c r="BD204" s="42">
        <f>$AJ$18*Data!AH696</f>
        <v>2548587972</v>
      </c>
      <c r="BE204" s="42">
        <f>$AJ$19*Data!AJ696</f>
        <v>2032401029.9999998</v>
      </c>
      <c r="BF204" s="42">
        <f>$AJ$20*Data!AL696</f>
        <v>3364479479.9999995</v>
      </c>
      <c r="BG204" s="42">
        <f>$AJ$21*Data!AN696</f>
        <v>3937744282.5</v>
      </c>
      <c r="BH204" s="42">
        <f>$AJ$22*Data!AP696</f>
        <v>1589563440</v>
      </c>
      <c r="BI204" s="42">
        <v>0</v>
      </c>
      <c r="BJ204" s="42">
        <v>0</v>
      </c>
      <c r="BK204" s="42">
        <v>0</v>
      </c>
      <c r="BL204" s="42">
        <v>0</v>
      </c>
      <c r="BM204" s="42">
        <v>0</v>
      </c>
      <c r="BN204" s="42">
        <v>0</v>
      </c>
      <c r="BO204" s="42">
        <f>$AJ$29*Data!AW696</f>
        <v>-94260898.00000006</v>
      </c>
      <c r="BP204" s="42">
        <f>$AJ$30*Data!AX696</f>
        <v>-4964135.9999999916</v>
      </c>
    </row>
    <row r="205" spans="1:68">
      <c r="A205" s="6">
        <v>204</v>
      </c>
      <c r="B205" s="6">
        <f>Data!$D$504*Data!D208/Data!D207</f>
        <v>602.79174291493359</v>
      </c>
      <c r="C205" s="6">
        <f>Data!$F$504*Data!F208/Data!F207</f>
        <v>842.18317075900416</v>
      </c>
      <c r="D205" s="6">
        <f>Data!$H$504*Data!H208/Data!H207</f>
        <v>789.76973970995891</v>
      </c>
      <c r="E205" s="6">
        <f>Data!$J$504*Data!J208/Data!J207</f>
        <v>682.11785996110564</v>
      </c>
      <c r="F205" s="6">
        <f>Data!$L$504*Data!L208/Data!L207</f>
        <v>470.10365246724785</v>
      </c>
      <c r="G205" s="6">
        <f>Data!$N$504*Data!N208/Data!N207</f>
        <v>299.01760823782814</v>
      </c>
      <c r="H205" s="6">
        <f>Data!$P$504*Data!P208/Data!P207</f>
        <v>570.97873206723591</v>
      </c>
      <c r="I205" s="6">
        <f>Data!$R$504*Data!R208/Data!R207</f>
        <v>734.67013177391266</v>
      </c>
      <c r="J205" s="6">
        <f>Data!$T$504*Data!T208/Data!T207</f>
        <v>1365.2560784705049</v>
      </c>
      <c r="K205" s="6">
        <f>Data!$V$504*Data!V208/Data!V207</f>
        <v>918.78589295492407</v>
      </c>
      <c r="L205" s="6">
        <f>Data!$X$504*Data!X208/Data!X207</f>
        <v>1589.1743289230913</v>
      </c>
      <c r="M205" s="6">
        <f>Data!$Z$504*Data!Z208/Data!Z207</f>
        <v>1113.5145805122934</v>
      </c>
      <c r="N205" s="6">
        <f>Data!$AB$504*Data!AB208/Data!AB207</f>
        <v>15171.442350035486</v>
      </c>
      <c r="O205" s="6">
        <f>Data!$AD$504*Data!AD208/Data!AD207</f>
        <v>22092.348973861812</v>
      </c>
      <c r="P205" s="6">
        <f>Data!$AF$504*Data!AF208/Data!AF207</f>
        <v>14659.540039717693</v>
      </c>
      <c r="Q205" s="6">
        <f>Data!$AH$504*Data!AH208/Data!AH207</f>
        <v>17391.459632451508</v>
      </c>
      <c r="R205" s="6">
        <f>Data!$AJ$504*Data!AJ208/Data!AJ207</f>
        <v>18841.644381250837</v>
      </c>
      <c r="S205" s="6">
        <f>Data!$AL$504*Data!AL208/Data!AL207</f>
        <v>26993.186802436627</v>
      </c>
      <c r="T205" s="6">
        <f>Data!$AN$504*Data!AN208/Data!AN207</f>
        <v>16506.358403186034</v>
      </c>
      <c r="U205" s="6">
        <f>Data!$AP$504*Data!AP208/Data!AP207</f>
        <v>2412.2180622832057</v>
      </c>
      <c r="V205" s="6">
        <f>Data!$AQ$504*Data!AQ208/Data!AQ207</f>
        <v>2.1435428571423865</v>
      </c>
      <c r="W205" s="6">
        <f>Data!$AR$504*Data!AR208/Data!AR207</f>
        <v>-41.457000000094503</v>
      </c>
      <c r="X205" s="6">
        <f>Data!$AS$504*Data!AS208/Data!AS207</f>
        <v>0.34258965889797716</v>
      </c>
      <c r="Y205" s="6">
        <f>Data!$AT$504*Data!AT208/Data!AT207</f>
        <v>0.11342077393078508</v>
      </c>
      <c r="Z205" s="6">
        <f>Data!$AU$504*Data!AU208/Data!AU207</f>
        <v>0.44037037037038329</v>
      </c>
      <c r="AA205" s="6">
        <f>Data!$AV$504*Data!AV208/Data!AV207</f>
        <v>0.46954668223389628</v>
      </c>
      <c r="AB205" s="6">
        <f>Data!$AW$504*Data!AW208/Data!AW207</f>
        <v>0.67631127933384827</v>
      </c>
      <c r="AC205" s="6">
        <f>Data!$AX$504*Data!AX208/Data!AX207</f>
        <v>0.61199786756453034</v>
      </c>
      <c r="AE205" s="42">
        <f>$AJ$3*B205+$AJ$4*Simulace!C205+$AJ$5*Simulace!D205+$AJ$6*Simulace!E205+$AJ$7*Simulace!F205+$AJ$8*Simulace!G205+$AJ$9*Simulace!H205+$AJ$10*Simulace!I205+$AJ$11*Simulace!J205+$AJ$12*Simulace!K205+$AJ$13*Simulace!L205+$AJ$14*Simulace!M205+$AJ$15*Simulace!N205+$AJ$16*Simulace!O205+$AJ$17*Simulace!P205+$AJ$18*Simulace!Q205+$AJ$19*Simulace!R205+$AJ$20*Simulace!S205+$AJ$21*Simulace!T205+$AJ$22*Simulace!U205+$AJ$23*Simulace!V205+$AJ$24*Simulace!W205+$AJ$25*Simulace!X205+$AJ$26*Simulace!Y205+$AJ$27*Simulace!Z205+$AJ$28*Simulace!AA205+$AJ$29*Simulace!AB205+$AJ$30*Simulace!AC205</f>
        <v>48299544195.091141</v>
      </c>
      <c r="AF205" s="42">
        <f>AE205-$AN$12</f>
        <v>196345927.00939178</v>
      </c>
      <c r="AG205" s="42">
        <f t="shared" si="6"/>
        <v>620900338.64685094</v>
      </c>
      <c r="AM205" s="25" t="s">
        <v>229</v>
      </c>
      <c r="AN205" s="41">
        <f t="shared" ref="AN205:AN264" si="7">SUM(AO205:BP205)</f>
        <v>56836471594.781708</v>
      </c>
      <c r="AO205" s="42">
        <f>$AJ$3*Data!D697</f>
        <v>2647751040</v>
      </c>
      <c r="AP205" s="42">
        <f>$AJ$4*Data!F697</f>
        <v>6561878399.999999</v>
      </c>
      <c r="AQ205" s="42">
        <f>$AJ$5*Data!H697</f>
        <v>1821853440</v>
      </c>
      <c r="AR205" s="42">
        <f>$AJ$6*Data!J697</f>
        <v>2979225216</v>
      </c>
      <c r="AS205" s="42">
        <f>$AJ$7*Data!L697</f>
        <v>765715104</v>
      </c>
      <c r="AT205" s="42">
        <f>$AJ$8*Data!N697</f>
        <v>689554800</v>
      </c>
      <c r="AU205" s="42">
        <f>$AJ$9*Data!P697</f>
        <v>3656333362.5</v>
      </c>
      <c r="AV205" s="42">
        <f>$AJ$10*Data!R697</f>
        <v>5182218860</v>
      </c>
      <c r="AW205" s="42">
        <f>$AJ$11*Data!T697</f>
        <v>2023126377.9999998</v>
      </c>
      <c r="AX205" s="42">
        <f>$AJ$12*Data!V697</f>
        <v>3314640875</v>
      </c>
      <c r="AY205" s="42">
        <f>$AJ$13*Data!X697</f>
        <v>2304266737.5</v>
      </c>
      <c r="AZ205" s="42">
        <f>$AJ$14*Data!Z697</f>
        <v>5942700399.999999</v>
      </c>
      <c r="BA205" s="42">
        <f>$AJ$15*Data!AB697</f>
        <v>1523145753.81969</v>
      </c>
      <c r="BB205" s="42">
        <f>$AJ$16*Data!AD697</f>
        <v>2548902413.5320196</v>
      </c>
      <c r="BC205" s="42">
        <f>$AJ$17*Data!AF697</f>
        <v>1406413438.4299998</v>
      </c>
      <c r="BD205" s="42">
        <f>$AJ$18*Data!AH697</f>
        <v>2530104192</v>
      </c>
      <c r="BE205" s="42">
        <f>$AJ$19*Data!AJ697</f>
        <v>2030941440.0000002</v>
      </c>
      <c r="BF205" s="42">
        <f>$AJ$20*Data!AL697</f>
        <v>3407088959.9999995</v>
      </c>
      <c r="BG205" s="42">
        <f>$AJ$21*Data!AN697</f>
        <v>3986654760</v>
      </c>
      <c r="BH205" s="42">
        <f>$AJ$22*Data!AP697</f>
        <v>1613734668</v>
      </c>
      <c r="BI205" s="42">
        <v>0</v>
      </c>
      <c r="BJ205" s="42">
        <v>0</v>
      </c>
      <c r="BK205" s="42">
        <v>0</v>
      </c>
      <c r="BL205" s="42">
        <v>0</v>
      </c>
      <c r="BM205" s="42">
        <v>0</v>
      </c>
      <c r="BN205" s="42">
        <v>0</v>
      </c>
      <c r="BO205" s="42">
        <f>$AJ$29*Data!AW697</f>
        <v>-95231268.000000045</v>
      </c>
      <c r="BP205" s="42">
        <f>$AJ$30*Data!AX697</f>
        <v>-4547376.0000000019</v>
      </c>
    </row>
    <row r="206" spans="1:68">
      <c r="A206" s="6">
        <v>205</v>
      </c>
      <c r="B206" s="6">
        <f>Data!$D$504*Data!D209/Data!D208</f>
        <v>618.9769265246124</v>
      </c>
      <c r="C206" s="6">
        <f>Data!$F$504*Data!F209/Data!F208</f>
        <v>853.58591509961332</v>
      </c>
      <c r="D206" s="6">
        <f>Data!$H$504*Data!H209/Data!H208</f>
        <v>772.17611169878626</v>
      </c>
      <c r="E206" s="6">
        <f>Data!$J$504*Data!J209/Data!J208</f>
        <v>680.82372347804926</v>
      </c>
      <c r="F206" s="6">
        <f>Data!$L$504*Data!L209/Data!L208</f>
        <v>461.30904129363762</v>
      </c>
      <c r="G206" s="6">
        <f>Data!$N$504*Data!N209/Data!N208</f>
        <v>298.90232010396375</v>
      </c>
      <c r="H206" s="6">
        <f>Data!$P$504*Data!P209/Data!P208</f>
        <v>570.10753765702702</v>
      </c>
      <c r="I206" s="6">
        <f>Data!$R$504*Data!R209/Data!R208</f>
        <v>739.71927909553096</v>
      </c>
      <c r="J206" s="6">
        <f>Data!$T$504*Data!T209/Data!T208</f>
        <v>1405.019194108261</v>
      </c>
      <c r="K206" s="6">
        <f>Data!$V$504*Data!V209/Data!V208</f>
        <v>968.69980747899501</v>
      </c>
      <c r="L206" s="6">
        <f>Data!$X$504*Data!X209/Data!X208</f>
        <v>1611.0957144506108</v>
      </c>
      <c r="M206" s="6">
        <f>Data!$Z$504*Data!Z209/Data!Z208</f>
        <v>1097.2086040820973</v>
      </c>
      <c r="N206" s="6">
        <f>Data!$AB$504*Data!AB209/Data!AB208</f>
        <v>15182.381646692229</v>
      </c>
      <c r="O206" s="6">
        <f>Data!$AD$504*Data!AD209/Data!AD208</f>
        <v>22081.952946828926</v>
      </c>
      <c r="P206" s="6">
        <f>Data!$AF$504*Data!AF209/Data!AF208</f>
        <v>14540.823737248333</v>
      </c>
      <c r="Q206" s="6">
        <f>Data!$AH$504*Data!AH209/Data!AH208</f>
        <v>17318.169321144611</v>
      </c>
      <c r="R206" s="6">
        <f>Data!$AJ$504*Data!AJ209/Data!AJ208</f>
        <v>18713.956570636707</v>
      </c>
      <c r="S206" s="6">
        <f>Data!$AL$504*Data!AL209/Data!AL208</f>
        <v>26730.049674432354</v>
      </c>
      <c r="T206" s="6">
        <f>Data!$AN$504*Data!AN209/Data!AN208</f>
        <v>16307.380187896215</v>
      </c>
      <c r="U206" s="6">
        <f>Data!$AP$504*Data!AP209/Data!AP208</f>
        <v>2367.3115191622801</v>
      </c>
      <c r="V206" s="6">
        <f>Data!$AQ$504*Data!AQ209/Data!AQ208</f>
        <v>-0.48655969289827544</v>
      </c>
      <c r="W206" s="6">
        <f>Data!$AR$504*Data!AR209/Data!AR208</f>
        <v>-0.84494871794878057</v>
      </c>
      <c r="X206" s="6">
        <f>Data!$AS$504*Data!AS209/Data!AS208</f>
        <v>0.30602092322335239</v>
      </c>
      <c r="Y206" s="6">
        <f>Data!$AT$504*Data!AT209/Data!AT208</f>
        <v>6.6832354166650436</v>
      </c>
      <c r="Z206" s="6">
        <f>Data!$AU$504*Data!AU209/Data!AU208</f>
        <v>1.4561890243902291</v>
      </c>
      <c r="AA206" s="6">
        <f>Data!$AV$504*Data!AV209/Data!AV208</f>
        <v>0.40531182514101921</v>
      </c>
      <c r="AB206" s="6">
        <f>Data!$AW$504*Data!AW209/Data!AW208</f>
        <v>1.1526330218068488</v>
      </c>
      <c r="AC206" s="6">
        <f>Data!$AX$504*Data!AX209/Data!AX208</f>
        <v>0.4869254647388675</v>
      </c>
      <c r="AE206" s="42">
        <f>$AJ$3*B206+$AJ$4*Simulace!C206+$AJ$5*Simulace!D206+$AJ$6*Simulace!E206+$AJ$7*Simulace!F206+$AJ$8*Simulace!G206+$AJ$9*Simulace!H206+$AJ$10*Simulace!I206+$AJ$11*Simulace!J206+$AJ$12*Simulace!K206+$AJ$13*Simulace!L206+$AJ$14*Simulace!M206+$AJ$15*Simulace!N206+$AJ$16*Simulace!O206+$AJ$17*Simulace!P206+$AJ$18*Simulace!Q206+$AJ$19*Simulace!R206+$AJ$20*Simulace!S206+$AJ$21*Simulace!T206+$AJ$22*Simulace!U206+$AJ$23*Simulace!V206+$AJ$24*Simulace!W206+$AJ$25*Simulace!X206+$AJ$26*Simulace!Y206+$AJ$27*Simulace!Z206+$AJ$28*Simulace!AA206+$AJ$29*Simulace!AB206+$AJ$30*Simulace!AC206</f>
        <v>48104768438.984215</v>
      </c>
      <c r="AF206" s="42">
        <f>AE206-$AN$12</f>
        <v>1570170.9024658203</v>
      </c>
      <c r="AG206" s="42">
        <f t="shared" si="6"/>
        <v>4965316.3675140869</v>
      </c>
      <c r="AM206" s="25" t="s">
        <v>230</v>
      </c>
      <c r="AN206" s="41">
        <f t="shared" si="7"/>
        <v>57902810687.930756</v>
      </c>
      <c r="AO206" s="42">
        <f>$AJ$3*Data!D698</f>
        <v>2671294360.0000005</v>
      </c>
      <c r="AP206" s="42">
        <f>$AJ$4*Data!F698</f>
        <v>6624921520.000001</v>
      </c>
      <c r="AQ206" s="42">
        <f>$AJ$5*Data!H698</f>
        <v>1822097340.0000002</v>
      </c>
      <c r="AR206" s="42">
        <f>$AJ$6*Data!J698</f>
        <v>3009718712</v>
      </c>
      <c r="AS206" s="42">
        <f>$AJ$7*Data!L698</f>
        <v>769451949.00000012</v>
      </c>
      <c r="AT206" s="42">
        <f>$AJ$8*Data!N698</f>
        <v>700404600</v>
      </c>
      <c r="AU206" s="42">
        <f>$AJ$9*Data!P698</f>
        <v>3737006212.5</v>
      </c>
      <c r="AV206" s="42">
        <f>$AJ$10*Data!R698</f>
        <v>5419239000</v>
      </c>
      <c r="AW206" s="42">
        <f>$AJ$11*Data!T698</f>
        <v>2096840459.9999998</v>
      </c>
      <c r="AX206" s="42">
        <f>$AJ$12*Data!V698</f>
        <v>3482514749.9999995</v>
      </c>
      <c r="AY206" s="42">
        <f>$AJ$13*Data!X698</f>
        <v>2390784187.4999995</v>
      </c>
      <c r="AZ206" s="42">
        <f>$AJ$14*Data!Z698</f>
        <v>6081903750</v>
      </c>
      <c r="BA206" s="42">
        <f>$AJ$15*Data!AB698</f>
        <v>1527672058.8345001</v>
      </c>
      <c r="BB206" s="42">
        <f>$AJ$16*Data!AD698</f>
        <v>2552288090.5462494</v>
      </c>
      <c r="BC206" s="42">
        <f>$AJ$17*Data!AF698</f>
        <v>1409933459.5499997</v>
      </c>
      <c r="BD206" s="42">
        <f>$AJ$18*Data!AH698</f>
        <v>2528495452.0000005</v>
      </c>
      <c r="BE206" s="42">
        <f>$AJ$19*Data!AJ698</f>
        <v>2056610920.0000007</v>
      </c>
      <c r="BF206" s="42">
        <f>$AJ$20*Data!AL698</f>
        <v>3396439620.0000005</v>
      </c>
      <c r="BG206" s="42">
        <f>$AJ$21*Data!AN698</f>
        <v>4081686210.000001</v>
      </c>
      <c r="BH206" s="42">
        <f>$AJ$22*Data!AP698</f>
        <v>1643152230</v>
      </c>
      <c r="BI206" s="42">
        <v>0</v>
      </c>
      <c r="BJ206" s="42">
        <v>0</v>
      </c>
      <c r="BK206" s="42">
        <v>0</v>
      </c>
      <c r="BL206" s="42">
        <v>0</v>
      </c>
      <c r="BM206" s="42">
        <v>0</v>
      </c>
      <c r="BN206" s="42">
        <v>0</v>
      </c>
      <c r="BO206" s="42">
        <f>$AJ$29*Data!AW698</f>
        <v>-95273457.99999994</v>
      </c>
      <c r="BP206" s="42">
        <f>$AJ$30*Data!AX698</f>
        <v>-4370736.0000000019</v>
      </c>
    </row>
    <row r="207" spans="1:68">
      <c r="A207" s="6">
        <v>206</v>
      </c>
      <c r="B207" s="6">
        <f>Data!$D$504*Data!D210/Data!D209</f>
        <v>607.18669475594743</v>
      </c>
      <c r="C207" s="6">
        <f>Data!$F$504*Data!F210/Data!F209</f>
        <v>832.43875527675448</v>
      </c>
      <c r="D207" s="6">
        <f>Data!$H$504*Data!H210/Data!H209</f>
        <v>780.55969513695038</v>
      </c>
      <c r="E207" s="6">
        <f>Data!$J$504*Data!J210/Data!J209</f>
        <v>675.74289704228715</v>
      </c>
      <c r="F207" s="6">
        <f>Data!$L$504*Data!L210/Data!L209</f>
        <v>464.32031246714524</v>
      </c>
      <c r="G207" s="6">
        <f>Data!$N$504*Data!N210/Data!N209</f>
        <v>293.67565324036389</v>
      </c>
      <c r="H207" s="6">
        <f>Data!$P$504*Data!P210/Data!P209</f>
        <v>567.88559474854594</v>
      </c>
      <c r="I207" s="6">
        <f>Data!$R$504*Data!R210/Data!R209</f>
        <v>726.67751083750954</v>
      </c>
      <c r="J207" s="6">
        <f>Data!$T$504*Data!T210/Data!T209</f>
        <v>1371.9053517764369</v>
      </c>
      <c r="K207" s="6">
        <f>Data!$V$504*Data!V210/Data!V209</f>
        <v>929.16778686762746</v>
      </c>
      <c r="L207" s="6">
        <f>Data!$X$504*Data!X210/Data!X209</f>
        <v>1598.134276943337</v>
      </c>
      <c r="M207" s="6">
        <f>Data!$Z$504*Data!Z210/Data!Z209</f>
        <v>1116.9832950404209</v>
      </c>
      <c r="N207" s="6">
        <f>Data!$AB$504*Data!AB210/Data!AB209</f>
        <v>15178.467856199508</v>
      </c>
      <c r="O207" s="6">
        <f>Data!$AD$504*Data!AD210/Data!AD209</f>
        <v>22062.587604368891</v>
      </c>
      <c r="P207" s="6">
        <f>Data!$AF$504*Data!AF210/Data!AF209</f>
        <v>14612.413727823407</v>
      </c>
      <c r="Q207" s="6">
        <f>Data!$AH$504*Data!AH210/Data!AH209</f>
        <v>17190.362755814956</v>
      </c>
      <c r="R207" s="6">
        <f>Data!$AJ$504*Data!AJ210/Data!AJ209</f>
        <v>18580.771289421613</v>
      </c>
      <c r="S207" s="6">
        <f>Data!$AL$504*Data!AL210/Data!AL209</f>
        <v>26546.70395507228</v>
      </c>
      <c r="T207" s="6">
        <f>Data!$AN$504*Data!AN210/Data!AN209</f>
        <v>16525.224388864419</v>
      </c>
      <c r="U207" s="6">
        <f>Data!$AP$504*Data!AP210/Data!AP209</f>
        <v>2422.5301800864877</v>
      </c>
      <c r="V207" s="6">
        <f>Data!$AQ$504*Data!AQ210/Data!AQ209</f>
        <v>2.9831852760736504</v>
      </c>
      <c r="W207" s="6">
        <f>Data!$AR$504*Data!AR210/Data!AR209</f>
        <v>2.524624999999983</v>
      </c>
      <c r="X207" s="6">
        <f>Data!$AS$504*Data!AS210/Data!AS209</f>
        <v>0.25377676583318021</v>
      </c>
      <c r="Y207" s="6">
        <f>Data!$AT$504*Data!AT210/Data!AT209</f>
        <v>1.7995688065099422</v>
      </c>
      <c r="Z207" s="6">
        <f>Data!$AU$504*Data!AU210/Data!AU209</f>
        <v>1.4814959016393507</v>
      </c>
      <c r="AA207" s="6">
        <f>Data!$AV$504*Data!AV210/Data!AV209</f>
        <v>0.30641094467262459</v>
      </c>
      <c r="AB207" s="6">
        <f>Data!$AW$504*Data!AW210/Data!AW209</f>
        <v>1.3628512127724941</v>
      </c>
      <c r="AC207" s="6">
        <f>Data!$AX$504*Data!AX210/Data!AX209</f>
        <v>0.25954851794071598</v>
      </c>
      <c r="AE207" s="42">
        <f>$AJ$3*B207+$AJ$4*Simulace!C207+$AJ$5*Simulace!D207+$AJ$6*Simulace!E207+$AJ$7*Simulace!F207+$AJ$8*Simulace!G207+$AJ$9*Simulace!H207+$AJ$10*Simulace!I207+$AJ$11*Simulace!J207+$AJ$12*Simulace!K207+$AJ$13*Simulace!L207+$AJ$14*Simulace!M207+$AJ$15*Simulace!N207+$AJ$16*Simulace!O207+$AJ$17*Simulace!P207+$AJ$18*Simulace!Q207+$AJ$19*Simulace!R207+$AJ$20*Simulace!S207+$AJ$21*Simulace!T207+$AJ$22*Simulace!U207+$AJ$23*Simulace!V207+$AJ$24*Simulace!W207+$AJ$25*Simulace!X207+$AJ$26*Simulace!Y207+$AJ$27*Simulace!Z207+$AJ$28*Simulace!AA207+$AJ$29*Simulace!AB207+$AJ$30*Simulace!AC207</f>
        <v>47703829763.585724</v>
      </c>
      <c r="AF207" s="42">
        <f>AE207-$AN$12</f>
        <v>-399368504.49602509</v>
      </c>
      <c r="AG207" s="42">
        <f t="shared" si="6"/>
        <v>-1262914099.9426351</v>
      </c>
      <c r="AM207" s="25" t="s">
        <v>231</v>
      </c>
      <c r="AN207" s="41">
        <f t="shared" si="7"/>
        <v>58153208532.79908</v>
      </c>
      <c r="AO207" s="42">
        <f>$AJ$3*Data!D699</f>
        <v>2691311879.9999995</v>
      </c>
      <c r="AP207" s="42">
        <f>$AJ$4*Data!F699</f>
        <v>6720747390</v>
      </c>
      <c r="AQ207" s="42">
        <f>$AJ$5*Data!H699</f>
        <v>1814410860</v>
      </c>
      <c r="AR207" s="42">
        <f>$AJ$6*Data!J699</f>
        <v>3030581135.9999995</v>
      </c>
      <c r="AS207" s="42">
        <f>$AJ$7*Data!L699</f>
        <v>777649698</v>
      </c>
      <c r="AT207" s="42">
        <f>$AJ$8*Data!N699</f>
        <v>707686800</v>
      </c>
      <c r="AU207" s="42">
        <f>$AJ$9*Data!P699</f>
        <v>3720462300</v>
      </c>
      <c r="AV207" s="42">
        <f>$AJ$10*Data!R699</f>
        <v>5404474560.000001</v>
      </c>
      <c r="AW207" s="42">
        <f>$AJ$11*Data!T699</f>
        <v>2105471784</v>
      </c>
      <c r="AX207" s="42">
        <f>$AJ$12*Data!V699</f>
        <v>3511519800</v>
      </c>
      <c r="AY207" s="42">
        <f>$AJ$13*Data!X699</f>
        <v>2392230900</v>
      </c>
      <c r="AZ207" s="42">
        <f>$AJ$14*Data!Z699</f>
        <v>6080548200.000001</v>
      </c>
      <c r="BA207" s="42">
        <f>$AJ$15*Data!AB699</f>
        <v>1529321327.3014803</v>
      </c>
      <c r="BB207" s="42">
        <f>$AJ$16*Data!AD699</f>
        <v>2562970188.7175999</v>
      </c>
      <c r="BC207" s="42">
        <f>$AJ$17*Data!AF699</f>
        <v>1414388486.28</v>
      </c>
      <c r="BD207" s="42">
        <f>$AJ$18*Data!AH699</f>
        <v>2539929966</v>
      </c>
      <c r="BE207" s="42">
        <f>$AJ$19*Data!AJ699</f>
        <v>2089252590</v>
      </c>
      <c r="BF207" s="42">
        <f>$AJ$20*Data!AL699</f>
        <v>3446294579.9999995</v>
      </c>
      <c r="BG207" s="42">
        <f>$AJ$21*Data!AN699</f>
        <v>4111984372.4999995</v>
      </c>
      <c r="BH207" s="42">
        <f>$AJ$22*Data!AP699</f>
        <v>1597426488.0000002</v>
      </c>
      <c r="BI207" s="42">
        <v>0</v>
      </c>
      <c r="BJ207" s="42">
        <v>0</v>
      </c>
      <c r="BK207" s="42">
        <v>0</v>
      </c>
      <c r="BL207" s="42">
        <v>0</v>
      </c>
      <c r="BM207" s="42">
        <v>0</v>
      </c>
      <c r="BN207" s="42">
        <v>0</v>
      </c>
      <c r="BO207" s="42">
        <f>$AJ$29*Data!AW699</f>
        <v>-91307598.000000045</v>
      </c>
      <c r="BP207" s="42">
        <f>$AJ$30*Data!AX699</f>
        <v>-4147175.999999993</v>
      </c>
    </row>
    <row r="208" spans="1:68">
      <c r="A208" s="6">
        <v>207</v>
      </c>
      <c r="B208" s="6">
        <f>Data!$D$504*Data!D211/Data!D210</f>
        <v>583.50989333815812</v>
      </c>
      <c r="C208" s="6">
        <f>Data!$F$504*Data!F211/Data!F210</f>
        <v>826.8413804565306</v>
      </c>
      <c r="D208" s="6">
        <f>Data!$H$504*Data!H211/Data!H210</f>
        <v>751.51917335483051</v>
      </c>
      <c r="E208" s="6">
        <f>Data!$J$504*Data!J211/Data!J210</f>
        <v>678.32291471344081</v>
      </c>
      <c r="F208" s="6">
        <f>Data!$L$504*Data!L211/Data!L210</f>
        <v>467.81359319828766</v>
      </c>
      <c r="G208" s="6">
        <f>Data!$N$504*Data!N211/Data!N210</f>
        <v>292.07903025096624</v>
      </c>
      <c r="H208" s="6">
        <f>Data!$P$504*Data!P211/Data!P210</f>
        <v>568.02732987883087</v>
      </c>
      <c r="I208" s="6">
        <f>Data!$R$504*Data!R211/Data!R210</f>
        <v>726.08408692899638</v>
      </c>
      <c r="J208" s="6">
        <f>Data!$T$504*Data!T211/Data!T210</f>
        <v>1391.8191748157305</v>
      </c>
      <c r="K208" s="6">
        <f>Data!$V$504*Data!V211/Data!V210</f>
        <v>950.76676799949962</v>
      </c>
      <c r="L208" s="6">
        <f>Data!$X$504*Data!X211/Data!X210</f>
        <v>1604.4290897612279</v>
      </c>
      <c r="M208" s="6">
        <f>Data!$Z$504*Data!Z211/Data!Z210</f>
        <v>1103.7346622676444</v>
      </c>
      <c r="N208" s="6">
        <f>Data!$AB$504*Data!AB211/Data!AB210</f>
        <v>15223.376498886772</v>
      </c>
      <c r="O208" s="6">
        <f>Data!$AD$504*Data!AD211/Data!AD210</f>
        <v>22123.800414674868</v>
      </c>
      <c r="P208" s="6">
        <f>Data!$AF$504*Data!AF211/Data!AF210</f>
        <v>14545.427479202237</v>
      </c>
      <c r="Q208" s="6">
        <f>Data!$AH$504*Data!AH211/Data!AH210</f>
        <v>17358.234118442011</v>
      </c>
      <c r="R208" s="6">
        <f>Data!$AJ$504*Data!AJ211/Data!AJ210</f>
        <v>18704.934436343396</v>
      </c>
      <c r="S208" s="6">
        <f>Data!$AL$504*Data!AL211/Data!AL210</f>
        <v>26741.902433171901</v>
      </c>
      <c r="T208" s="6">
        <f>Data!$AN$504*Data!AN211/Data!AN210</f>
        <v>16405.316908821205</v>
      </c>
      <c r="U208" s="6">
        <f>Data!$AP$504*Data!AP211/Data!AP210</f>
        <v>2366.0305615785978</v>
      </c>
      <c r="V208" s="6">
        <f>Data!$AQ$504*Data!AQ211/Data!AQ210</f>
        <v>0.66301407249466526</v>
      </c>
      <c r="W208" s="6">
        <f>Data!$AR$504*Data!AR211/Data!AR210</f>
        <v>0.67317317487266248</v>
      </c>
      <c r="X208" s="6">
        <f>Data!$AS$504*Data!AS211/Data!AS210</f>
        <v>0.2656130412762745</v>
      </c>
      <c r="Y208" s="6">
        <f>Data!$AT$504*Data!AT211/Data!AT210</f>
        <v>0.71282471582628748</v>
      </c>
      <c r="Z208" s="6">
        <f>Data!$AU$504*Data!AU211/Data!AU210</f>
        <v>0.7757761732851951</v>
      </c>
      <c r="AA208" s="6">
        <f>Data!$AV$504*Data!AV211/Data!AV210</f>
        <v>0.30537290149482965</v>
      </c>
      <c r="AB208" s="6">
        <f>Data!$AW$504*Data!AW211/Data!AW210</f>
        <v>0.90702945180938566</v>
      </c>
      <c r="AC208" s="6">
        <f>Data!$AX$504*Data!AX211/Data!AX210</f>
        <v>3.9835976789185733E-2</v>
      </c>
      <c r="AE208" s="42">
        <f>$AJ$3*B208+$AJ$4*Simulace!C208+$AJ$5*Simulace!D208+$AJ$6*Simulace!E208+$AJ$7*Simulace!F208+$AJ$8*Simulace!G208+$AJ$9*Simulace!H208+$AJ$10*Simulace!I208+$AJ$11*Simulace!J208+$AJ$12*Simulace!K208+$AJ$13*Simulace!L208+$AJ$14*Simulace!M208+$AJ$15*Simulace!N208+$AJ$16*Simulace!O208+$AJ$17*Simulace!P208+$AJ$18*Simulace!Q208+$AJ$19*Simulace!R208+$AJ$20*Simulace!S208+$AJ$21*Simulace!T208+$AJ$22*Simulace!U208+$AJ$23*Simulace!V208+$AJ$24*Simulace!W208+$AJ$25*Simulace!X208+$AJ$26*Simulace!Y208+$AJ$27*Simulace!Z208+$AJ$28*Simulace!AA208+$AJ$29*Simulace!AB208+$AJ$30*Simulace!AC208</f>
        <v>47642704076.386253</v>
      </c>
      <c r="AF208" s="42">
        <f>AE208-$AN$12</f>
        <v>-460494191.69549561</v>
      </c>
      <c r="AG208" s="42">
        <f t="shared" si="6"/>
        <v>-1456210495.0359612</v>
      </c>
      <c r="AM208" s="25" t="s">
        <v>232</v>
      </c>
      <c r="AN208" s="41">
        <f t="shared" si="7"/>
        <v>58740669839.080208</v>
      </c>
      <c r="AO208" s="42">
        <f>$AJ$3*Data!D700</f>
        <v>2739643440.0000005</v>
      </c>
      <c r="AP208" s="42">
        <f>$AJ$4*Data!F700</f>
        <v>6686892870.000001</v>
      </c>
      <c r="AQ208" s="42">
        <f>$AJ$5*Data!H700</f>
        <v>1830395400</v>
      </c>
      <c r="AR208" s="42">
        <f>$AJ$6*Data!J700</f>
        <v>3047485848.0000005</v>
      </c>
      <c r="AS208" s="42">
        <f>$AJ$7*Data!L700</f>
        <v>784200186.00000012</v>
      </c>
      <c r="AT208" s="42">
        <f>$AJ$8*Data!N700</f>
        <v>709584450</v>
      </c>
      <c r="AU208" s="42">
        <f>$AJ$9*Data!P700</f>
        <v>3839172975.0000005</v>
      </c>
      <c r="AV208" s="42">
        <f>$AJ$10*Data!R700</f>
        <v>5531599200.000001</v>
      </c>
      <c r="AW208" s="42">
        <f>$AJ$11*Data!T700</f>
        <v>2165846150.0000005</v>
      </c>
      <c r="AX208" s="42">
        <f>$AJ$12*Data!V700</f>
        <v>3632112250</v>
      </c>
      <c r="AY208" s="42">
        <f>$AJ$13*Data!X700</f>
        <v>2390328625</v>
      </c>
      <c r="AZ208" s="42">
        <f>$AJ$14*Data!Z700</f>
        <v>6087288500.000001</v>
      </c>
      <c r="BA208" s="42">
        <f>$AJ$15*Data!AB700</f>
        <v>1535206446.8977001</v>
      </c>
      <c r="BB208" s="42">
        <f>$AJ$16*Data!AD700</f>
        <v>2551736705.8825006</v>
      </c>
      <c r="BC208" s="42">
        <f>$AJ$17*Data!AF700</f>
        <v>1419558517.3</v>
      </c>
      <c r="BD208" s="42">
        <f>$AJ$18*Data!AH700</f>
        <v>2543934624.0000005</v>
      </c>
      <c r="BE208" s="42">
        <f>$AJ$19*Data!AJ700</f>
        <v>2086755750.0000002</v>
      </c>
      <c r="BF208" s="42">
        <f>$AJ$20*Data!AL700</f>
        <v>3448002960.0000005</v>
      </c>
      <c r="BG208" s="42">
        <f>$AJ$21*Data!AN700</f>
        <v>4158549855.000001</v>
      </c>
      <c r="BH208" s="42">
        <f>$AJ$22*Data!AP700</f>
        <v>1648329840.0000002</v>
      </c>
      <c r="BI208" s="42">
        <v>0</v>
      </c>
      <c r="BJ208" s="42">
        <v>0</v>
      </c>
      <c r="BK208" s="42">
        <v>0</v>
      </c>
      <c r="BL208" s="42">
        <v>0</v>
      </c>
      <c r="BM208" s="42">
        <v>0</v>
      </c>
      <c r="BN208" s="42">
        <v>0</v>
      </c>
      <c r="BO208" s="42">
        <f>$AJ$29*Data!AW700</f>
        <v>-92067017.999999925</v>
      </c>
      <c r="BP208" s="42">
        <f>$AJ$30*Data!AX700</f>
        <v>-3887735.9999999898</v>
      </c>
    </row>
    <row r="209" spans="1:68">
      <c r="A209" s="6">
        <v>208</v>
      </c>
      <c r="B209" s="6">
        <f>Data!$D$504*Data!D212/Data!D211</f>
        <v>615.37861657040798</v>
      </c>
      <c r="C209" s="6">
        <f>Data!$F$504*Data!F212/Data!F211</f>
        <v>852.33815099424055</v>
      </c>
      <c r="D209" s="6">
        <f>Data!$H$504*Data!H212/Data!H211</f>
        <v>793.75491742903409</v>
      </c>
      <c r="E209" s="6">
        <f>Data!$J$504*Data!J212/Data!J211</f>
        <v>693.07297057310461</v>
      </c>
      <c r="F209" s="6">
        <f>Data!$L$504*Data!L212/Data!L211</f>
        <v>471.69902361033797</v>
      </c>
      <c r="G209" s="6">
        <f>Data!$N$504*Data!N212/Data!N211</f>
        <v>302.09172522720718</v>
      </c>
      <c r="H209" s="6">
        <f>Data!$P$504*Data!P212/Data!P211</f>
        <v>570.74073142767963</v>
      </c>
      <c r="I209" s="6">
        <f>Data!$R$504*Data!R212/Data!R211</f>
        <v>732.05298381933494</v>
      </c>
      <c r="J209" s="6">
        <f>Data!$T$504*Data!T212/Data!T211</f>
        <v>1384.8516864092485</v>
      </c>
      <c r="K209" s="6">
        <f>Data!$V$504*Data!V212/Data!V211</f>
        <v>923.70180446959739</v>
      </c>
      <c r="L209" s="6">
        <f>Data!$X$504*Data!X212/Data!X211</f>
        <v>1585.0777338891337</v>
      </c>
      <c r="M209" s="6">
        <f>Data!$Z$504*Data!Z212/Data!Z211</f>
        <v>1068.0353944220708</v>
      </c>
      <c r="N209" s="6">
        <f>Data!$AB$504*Data!AB212/Data!AB211</f>
        <v>15191.251259877061</v>
      </c>
      <c r="O209" s="6">
        <f>Data!$AD$504*Data!AD212/Data!AD211</f>
        <v>22147.20210515345</v>
      </c>
      <c r="P209" s="6">
        <f>Data!$AF$504*Data!AF212/Data!AF211</f>
        <v>14653.429321139813</v>
      </c>
      <c r="Q209" s="6">
        <f>Data!$AH$504*Data!AH212/Data!AH211</f>
        <v>17246.803114279108</v>
      </c>
      <c r="R209" s="6">
        <f>Data!$AJ$504*Data!AJ212/Data!AJ211</f>
        <v>18917.342981609436</v>
      </c>
      <c r="S209" s="6">
        <f>Data!$AL$504*Data!AL212/Data!AL211</f>
        <v>27288.758512007091</v>
      </c>
      <c r="T209" s="6">
        <f>Data!$AN$504*Data!AN212/Data!AN211</f>
        <v>16371.71363704732</v>
      </c>
      <c r="U209" s="6">
        <f>Data!$AP$504*Data!AP212/Data!AP211</f>
        <v>2362.073793251383</v>
      </c>
      <c r="V209" s="6">
        <f>Data!$AQ$504*Data!AQ212/Data!AQ211</f>
        <v>0.30378038343984276</v>
      </c>
      <c r="W209" s="6">
        <f>Data!$AR$504*Data!AR212/Data!AR211</f>
        <v>0.3191849865951743</v>
      </c>
      <c r="X209" s="6">
        <f>Data!$AS$504*Data!AS212/Data!AS211</f>
        <v>0.3432354481369585</v>
      </c>
      <c r="Y209" s="6">
        <f>Data!$AT$504*Data!AT212/Data!AT211</f>
        <v>0.37508363377609161</v>
      </c>
      <c r="Z209" s="6">
        <f>Data!$AU$504*Data!AU212/Data!AU211</f>
        <v>0.45569331983805528</v>
      </c>
      <c r="AA209" s="6">
        <f>Data!$AV$504*Data!AV212/Data!AV211</f>
        <v>0.46385625381330053</v>
      </c>
      <c r="AB209" s="6">
        <f>Data!$AW$504*Data!AW212/Data!AW211</f>
        <v>0.60910796293387792</v>
      </c>
      <c r="AC209" s="6">
        <f>Data!$AX$504*Data!AX212/Data!AX211</f>
        <v>-0.11061874999969286</v>
      </c>
      <c r="AE209" s="42">
        <f>$AJ$3*B209+$AJ$4*Simulace!C209+$AJ$5*Simulace!D209+$AJ$6*Simulace!E209+$AJ$7*Simulace!F209+$AJ$8*Simulace!G209+$AJ$9*Simulace!H209+$AJ$10*Simulace!I209+$AJ$11*Simulace!J209+$AJ$12*Simulace!K209+$AJ$13*Simulace!L209+$AJ$14*Simulace!M209+$AJ$15*Simulace!N209+$AJ$16*Simulace!O209+$AJ$17*Simulace!P209+$AJ$18*Simulace!Q209+$AJ$19*Simulace!R209+$AJ$20*Simulace!S209+$AJ$21*Simulace!T209+$AJ$22*Simulace!U209+$AJ$23*Simulace!V209+$AJ$24*Simulace!W209+$AJ$25*Simulace!X209+$AJ$26*Simulace!Y209+$AJ$27*Simulace!Z209+$AJ$28*Simulace!AA209+$AJ$29*Simulace!AB209+$AJ$30*Simulace!AC209</f>
        <v>47976841203.434189</v>
      </c>
      <c r="AF209" s="42">
        <f>AE209-$AN$12</f>
        <v>-126357064.64756012</v>
      </c>
      <c r="AG209" s="42">
        <f t="shared" si="6"/>
        <v>-399576122.73943108</v>
      </c>
      <c r="AM209" s="25" t="s">
        <v>233</v>
      </c>
      <c r="AN209" s="41">
        <f t="shared" si="7"/>
        <v>58881230297.19088</v>
      </c>
      <c r="AO209" s="42">
        <f>$AJ$3*Data!D701</f>
        <v>2749199620</v>
      </c>
      <c r="AP209" s="42">
        <f>$AJ$4*Data!F701</f>
        <v>6729628325</v>
      </c>
      <c r="AQ209" s="42">
        <f>$AJ$5*Data!H701</f>
        <v>1853792270</v>
      </c>
      <c r="AR209" s="42">
        <f>$AJ$6*Data!J701</f>
        <v>3070561142.0000005</v>
      </c>
      <c r="AS209" s="42">
        <f>$AJ$7*Data!L701</f>
        <v>783050439.5</v>
      </c>
      <c r="AT209" s="42">
        <f>$AJ$8*Data!N701</f>
        <v>711576175</v>
      </c>
      <c r="AU209" s="42">
        <f>$AJ$9*Data!P701</f>
        <v>3824398620</v>
      </c>
      <c r="AV209" s="42">
        <f>$AJ$10*Data!R701</f>
        <v>5514297320</v>
      </c>
      <c r="AW209" s="42">
        <f>$AJ$11*Data!T701</f>
        <v>2177355543.9999995</v>
      </c>
      <c r="AX209" s="42">
        <f>$AJ$12*Data!V701</f>
        <v>3650879925</v>
      </c>
      <c r="AY209" s="42">
        <f>$AJ$13*Data!X701</f>
        <v>2390572625</v>
      </c>
      <c r="AZ209" s="42">
        <f>$AJ$14*Data!Z701</f>
        <v>6089328700</v>
      </c>
      <c r="BA209" s="42">
        <f>$AJ$15*Data!AB701</f>
        <v>1537739406.3810799</v>
      </c>
      <c r="BB209" s="42">
        <f>$AJ$16*Data!AD701</f>
        <v>2532633226.8397999</v>
      </c>
      <c r="BC209" s="42">
        <f>$AJ$17*Data!AF701</f>
        <v>1423353540.0699999</v>
      </c>
      <c r="BD209" s="42">
        <f>$AJ$18*Data!AH701</f>
        <v>2544821573</v>
      </c>
      <c r="BE209" s="42">
        <f>$AJ$19*Data!AJ701</f>
        <v>2115377875.0000002</v>
      </c>
      <c r="BF209" s="42">
        <f>$AJ$20*Data!AL701</f>
        <v>3460951710</v>
      </c>
      <c r="BG209" s="42">
        <f>$AJ$21*Data!AN701</f>
        <v>4152825405.0000005</v>
      </c>
      <c r="BH209" s="42">
        <f>$AJ$22*Data!AP701</f>
        <v>1660748594.3999999</v>
      </c>
      <c r="BI209" s="42">
        <v>0</v>
      </c>
      <c r="BJ209" s="42">
        <v>0</v>
      </c>
      <c r="BK209" s="42">
        <v>0</v>
      </c>
      <c r="BL209" s="42">
        <v>0</v>
      </c>
      <c r="BM209" s="42">
        <v>0</v>
      </c>
      <c r="BN209" s="42">
        <v>0</v>
      </c>
      <c r="BO209" s="42">
        <f>$AJ$29*Data!AW701</f>
        <v>-88164443.00000003</v>
      </c>
      <c r="BP209" s="42">
        <f>$AJ$30*Data!AX701</f>
        <v>-3697296.0000000023</v>
      </c>
    </row>
    <row r="210" spans="1:68">
      <c r="A210" s="6">
        <v>209</v>
      </c>
      <c r="B210" s="6">
        <f>Data!$D$504*Data!D213/Data!D212</f>
        <v>619.18519582754277</v>
      </c>
      <c r="C210" s="6">
        <f>Data!$F$504*Data!F213/Data!F212</f>
        <v>840.05434857106923</v>
      </c>
      <c r="D210" s="6">
        <f>Data!$H$504*Data!H213/Data!H212</f>
        <v>773.91363329159731</v>
      </c>
      <c r="E210" s="6">
        <f>Data!$J$504*Data!J213/Data!J212</f>
        <v>701.05473451128057</v>
      </c>
      <c r="F210" s="6">
        <f>Data!$L$504*Data!L213/Data!L212</f>
        <v>473.04090194446212</v>
      </c>
      <c r="G210" s="6">
        <f>Data!$N$504*Data!N213/Data!N212</f>
        <v>299.03512735158381</v>
      </c>
      <c r="H210" s="6">
        <f>Data!$P$504*Data!P213/Data!P212</f>
        <v>569.77636895507203</v>
      </c>
      <c r="I210" s="6">
        <f>Data!$R$504*Data!R213/Data!R212</f>
        <v>738.06186365036137</v>
      </c>
      <c r="J210" s="6">
        <f>Data!$T$504*Data!T213/Data!T212</f>
        <v>1424.878237255213</v>
      </c>
      <c r="K210" s="6">
        <f>Data!$V$504*Data!V213/Data!V212</f>
        <v>988.29919108726995</v>
      </c>
      <c r="L210" s="6">
        <f>Data!$X$504*Data!X213/Data!X212</f>
        <v>1661.0298342443216</v>
      </c>
      <c r="M210" s="6">
        <f>Data!$Z$504*Data!Z213/Data!Z212</f>
        <v>1108.2580643918782</v>
      </c>
      <c r="N210" s="6">
        <f>Data!$AB$504*Data!AB213/Data!AB212</f>
        <v>15175.769941265718</v>
      </c>
      <c r="O210" s="6">
        <f>Data!$AD$504*Data!AD213/Data!AD212</f>
        <v>22073.067599861261</v>
      </c>
      <c r="P210" s="6">
        <f>Data!$AF$504*Data!AF213/Data!AF212</f>
        <v>14578.716162141596</v>
      </c>
      <c r="Q210" s="6">
        <f>Data!$AH$504*Data!AH213/Data!AH212</f>
        <v>17236.350137296478</v>
      </c>
      <c r="R210" s="6">
        <f>Data!$AJ$504*Data!AJ213/Data!AJ212</f>
        <v>18619.874850028024</v>
      </c>
      <c r="S210" s="6">
        <f>Data!$AL$504*Data!AL213/Data!AL212</f>
        <v>26712.487218877606</v>
      </c>
      <c r="T210" s="6">
        <f>Data!$AN$504*Data!AN213/Data!AN212</f>
        <v>16493.185931977332</v>
      </c>
      <c r="U210" s="6">
        <f>Data!$AP$504*Data!AP213/Data!AP212</f>
        <v>2379.0220110731966</v>
      </c>
      <c r="V210" s="6">
        <f>Data!$AQ$504*Data!AQ213/Data!AQ212</f>
        <v>0.83917382645803318</v>
      </c>
      <c r="W210" s="6">
        <f>Data!$AR$504*Data!AR213/Data!AR212</f>
        <v>0.84114620535713935</v>
      </c>
      <c r="X210" s="6">
        <f>Data!$AS$504*Data!AS213/Data!AS212</f>
        <v>0.30299514462809768</v>
      </c>
      <c r="Y210" s="6">
        <f>Data!$AT$504*Data!AT213/Data!AT212</f>
        <v>0.85780744680850773</v>
      </c>
      <c r="Z210" s="6">
        <f>Data!$AU$504*Data!AU213/Data!AU212</f>
        <v>0.89931521739130094</v>
      </c>
      <c r="AA210" s="6">
        <f>Data!$AV$504*Data!AV213/Data!AV212</f>
        <v>0.3602237212276182</v>
      </c>
      <c r="AB210" s="6">
        <f>Data!$AW$504*Data!AW213/Data!AW212</f>
        <v>1.0079816280500287</v>
      </c>
      <c r="AC210" s="6">
        <f>Data!$AX$504*Data!AX213/Data!AX212</f>
        <v>24.339781818237913</v>
      </c>
      <c r="AE210" s="42">
        <f>$AJ$3*B210+$AJ$4*Simulace!C210+$AJ$5*Simulace!D210+$AJ$6*Simulace!E210+$AJ$7*Simulace!F210+$AJ$8*Simulace!G210+$AJ$9*Simulace!H210+$AJ$10*Simulace!I210+$AJ$11*Simulace!J210+$AJ$12*Simulace!K210+$AJ$13*Simulace!L210+$AJ$14*Simulace!M210+$AJ$15*Simulace!N210+$AJ$16*Simulace!O210+$AJ$17*Simulace!P210+$AJ$18*Simulace!Q210+$AJ$19*Simulace!R210+$AJ$20*Simulace!S210+$AJ$21*Simulace!T210+$AJ$22*Simulace!U210+$AJ$23*Simulace!V210+$AJ$24*Simulace!W210+$AJ$25*Simulace!X210+$AJ$26*Simulace!Y210+$AJ$27*Simulace!Z210+$AJ$28*Simulace!AA210+$AJ$29*Simulace!AB210+$AJ$30*Simulace!AC210</f>
        <v>48243699289.720131</v>
      </c>
      <c r="AF210" s="42">
        <f>AE210-$AN$12</f>
        <v>140501021.63838196</v>
      </c>
      <c r="AG210" s="42">
        <f t="shared" si="6"/>
        <v>444303241.95788938</v>
      </c>
      <c r="AM210" s="25" t="s">
        <v>234</v>
      </c>
      <c r="AN210" s="41">
        <f t="shared" si="7"/>
        <v>59233348708.402985</v>
      </c>
      <c r="AO210" s="42">
        <f>$AJ$3*Data!D702</f>
        <v>2762697240</v>
      </c>
      <c r="AP210" s="42">
        <f>$AJ$4*Data!F702</f>
        <v>6704487930.000001</v>
      </c>
      <c r="AQ210" s="42">
        <f>$AJ$5*Data!H702</f>
        <v>1806136920.0000002</v>
      </c>
      <c r="AR210" s="42">
        <f>$AJ$6*Data!J702</f>
        <v>3059734392.0000005</v>
      </c>
      <c r="AS210" s="42">
        <f>$AJ$7*Data!L702</f>
        <v>773971275</v>
      </c>
      <c r="AT210" s="42">
        <f>$AJ$8*Data!N702</f>
        <v>713661824.99999988</v>
      </c>
      <c r="AU210" s="42">
        <f>$AJ$9*Data!P702</f>
        <v>3896152470</v>
      </c>
      <c r="AV210" s="42">
        <f>$AJ$10*Data!R702</f>
        <v>5617834320</v>
      </c>
      <c r="AW210" s="42">
        <f>$AJ$11*Data!T702</f>
        <v>2226269551.9999995</v>
      </c>
      <c r="AX210" s="42">
        <f>$AJ$12*Data!V702</f>
        <v>3784214100</v>
      </c>
      <c r="AY210" s="42">
        <f>$AJ$13*Data!X702</f>
        <v>2425654125</v>
      </c>
      <c r="AZ210" s="42">
        <f>$AJ$14*Data!Z702</f>
        <v>6210191000</v>
      </c>
      <c r="BA210" s="42">
        <f>$AJ$15*Data!AB702</f>
        <v>1534002002.5282197</v>
      </c>
      <c r="BB210" s="42">
        <f>$AJ$16*Data!AD702</f>
        <v>2509514416.01476</v>
      </c>
      <c r="BC210" s="42">
        <f>$AJ$17*Data!AF702</f>
        <v>1420218521.26</v>
      </c>
      <c r="BD210" s="42">
        <f>$AJ$18*Data!AH702</f>
        <v>2522228604</v>
      </c>
      <c r="BE210" s="42">
        <f>$AJ$19*Data!AJ702</f>
        <v>2119571250.0000005</v>
      </c>
      <c r="BF210" s="42">
        <f>$AJ$20*Data!AL702</f>
        <v>3444456240</v>
      </c>
      <c r="BG210" s="42">
        <f>$AJ$21*Data!AN702</f>
        <v>4136179410</v>
      </c>
      <c r="BH210" s="42">
        <f>$AJ$22*Data!AP702</f>
        <v>1662854169.5999999</v>
      </c>
      <c r="BI210" s="42">
        <v>0</v>
      </c>
      <c r="BJ210" s="42">
        <v>0</v>
      </c>
      <c r="BK210" s="42">
        <v>0</v>
      </c>
      <c r="BL210" s="42">
        <v>0</v>
      </c>
      <c r="BM210" s="42">
        <v>0</v>
      </c>
      <c r="BN210" s="42">
        <v>0</v>
      </c>
      <c r="BO210" s="42">
        <f>$AJ$29*Data!AW702</f>
        <v>-92826437.999999955</v>
      </c>
      <c r="BP210" s="42">
        <f>$AJ$30*Data!AX702</f>
        <v>-3854615.9999999981</v>
      </c>
    </row>
    <row r="211" spans="1:68">
      <c r="A211" s="6">
        <v>210</v>
      </c>
      <c r="B211" s="6">
        <f>Data!$D$504*Data!D214/Data!D213</f>
        <v>601.67513013763721</v>
      </c>
      <c r="C211" s="6">
        <f>Data!$F$504*Data!F214/Data!F213</f>
        <v>845.13996027217047</v>
      </c>
      <c r="D211" s="6">
        <f>Data!$H$504*Data!H214/Data!H213</f>
        <v>773.7310204737696</v>
      </c>
      <c r="E211" s="6">
        <f>Data!$J$504*Data!J214/Data!J213</f>
        <v>677.96077938905034</v>
      </c>
      <c r="F211" s="6">
        <f>Data!$L$504*Data!L214/Data!L213</f>
        <v>464.59993520551302</v>
      </c>
      <c r="G211" s="6">
        <f>Data!$N$504*Data!N214/Data!N213</f>
        <v>297.06370796348375</v>
      </c>
      <c r="H211" s="6">
        <f>Data!$P$504*Data!P214/Data!P213</f>
        <v>571.90235640354933</v>
      </c>
      <c r="I211" s="6">
        <f>Data!$R$504*Data!R214/Data!R213</f>
        <v>735.94942416637082</v>
      </c>
      <c r="J211" s="6">
        <f>Data!$T$504*Data!T214/Data!T213</f>
        <v>1377.7398616744058</v>
      </c>
      <c r="K211" s="6">
        <f>Data!$V$504*Data!V214/Data!V213</f>
        <v>955.71141366154927</v>
      </c>
      <c r="L211" s="6">
        <f>Data!$X$504*Data!X214/Data!X213</f>
        <v>1593.2754268484618</v>
      </c>
      <c r="M211" s="6">
        <f>Data!$Z$504*Data!Z214/Data!Z213</f>
        <v>1096.7107260760438</v>
      </c>
      <c r="N211" s="6">
        <f>Data!$AB$504*Data!AB214/Data!AB213</f>
        <v>15247.361366315155</v>
      </c>
      <c r="O211" s="6">
        <f>Data!$AD$504*Data!AD214/Data!AD213</f>
        <v>22205.721166269101</v>
      </c>
      <c r="P211" s="6">
        <f>Data!$AF$504*Data!AF214/Data!AF213</f>
        <v>14573.497049962061</v>
      </c>
      <c r="Q211" s="6">
        <f>Data!$AH$504*Data!AH214/Data!AH213</f>
        <v>17450.989588591314</v>
      </c>
      <c r="R211" s="6">
        <f>Data!$AJ$504*Data!AJ214/Data!AJ213</f>
        <v>18801.830772707672</v>
      </c>
      <c r="S211" s="6">
        <f>Data!$AL$504*Data!AL214/Data!AL213</f>
        <v>27079.486704410629</v>
      </c>
      <c r="T211" s="6">
        <f>Data!$AN$504*Data!AN214/Data!AN213</f>
        <v>16569.186781940578</v>
      </c>
      <c r="U211" s="6">
        <f>Data!$AP$504*Data!AP214/Data!AP213</f>
        <v>2451.8041008902333</v>
      </c>
      <c r="V211" s="6">
        <f>Data!$AQ$504*Data!AQ214/Data!AQ213</f>
        <v>0.50549314586994998</v>
      </c>
      <c r="W211" s="6">
        <f>Data!$AR$504*Data!AR214/Data!AR213</f>
        <v>0.51875599435825515</v>
      </c>
      <c r="X211" s="6">
        <f>Data!$AS$504*Data!AS214/Data!AS213</f>
        <v>0.44790952380952076</v>
      </c>
      <c r="Y211" s="6">
        <f>Data!$AT$504*Data!AT214/Data!AT213</f>
        <v>0.56786767551476502</v>
      </c>
      <c r="Z211" s="6">
        <f>Data!$AU$504*Data!AU214/Data!AU213</f>
        <v>0.64083596214511307</v>
      </c>
      <c r="AA211" s="6">
        <f>Data!$AV$504*Data!AV214/Data!AV213</f>
        <v>0.77130103537531547</v>
      </c>
      <c r="AB211" s="6">
        <f>Data!$AW$504*Data!AW214/Data!AW213</f>
        <v>0.78426632157878085</v>
      </c>
      <c r="AC211" s="6">
        <f>Data!$AX$504*Data!AX214/Data!AX213</f>
        <v>-0.4084384615384537</v>
      </c>
      <c r="AE211" s="42">
        <f>$AJ$3*B211+$AJ$4*Simulace!C211+$AJ$5*Simulace!D211+$AJ$6*Simulace!E211+$AJ$7*Simulace!F211+$AJ$8*Simulace!G211+$AJ$9*Simulace!H211+$AJ$10*Simulace!I211+$AJ$11*Simulace!J211+$AJ$12*Simulace!K211+$AJ$13*Simulace!L211+$AJ$14*Simulace!M211+$AJ$15*Simulace!N211+$AJ$16*Simulace!O211+$AJ$17*Simulace!P211+$AJ$18*Simulace!Q211+$AJ$19*Simulace!R211+$AJ$20*Simulace!S211+$AJ$21*Simulace!T211+$AJ$22*Simulace!U211+$AJ$23*Simulace!V211+$AJ$24*Simulace!W211+$AJ$25*Simulace!X211+$AJ$26*Simulace!Y211+$AJ$27*Simulace!Z211+$AJ$28*Simulace!AA211+$AJ$29*Simulace!AB211+$AJ$30*Simulace!AC211</f>
        <v>48039172197.545227</v>
      </c>
      <c r="AF211" s="42">
        <f>AE211-$AN$12</f>
        <v>-64026070.536521912</v>
      </c>
      <c r="AG211" s="42">
        <f t="shared" si="6"/>
        <v>-202468212.52600813</v>
      </c>
      <c r="AM211" s="25" t="s">
        <v>235</v>
      </c>
      <c r="AN211" s="41">
        <f t="shared" si="7"/>
        <v>59109845800.179497</v>
      </c>
      <c r="AO211" s="42">
        <f>$AJ$3*Data!D703</f>
        <v>2753408160</v>
      </c>
      <c r="AP211" s="42">
        <f>$AJ$4*Data!F703</f>
        <v>6698423200</v>
      </c>
      <c r="AQ211" s="42">
        <f>$AJ$5*Data!H703</f>
        <v>1812555600</v>
      </c>
      <c r="AR211" s="42">
        <f>$AJ$6*Data!J703</f>
        <v>3049493832</v>
      </c>
      <c r="AS211" s="42">
        <f>$AJ$7*Data!L703</f>
        <v>778386112</v>
      </c>
      <c r="AT211" s="42">
        <f>$AJ$8*Data!N703</f>
        <v>715505450</v>
      </c>
      <c r="AU211" s="42">
        <f>$AJ$9*Data!P703</f>
        <v>3876346125</v>
      </c>
      <c r="AV211" s="42">
        <f>$AJ$10*Data!R703</f>
        <v>5579250000</v>
      </c>
      <c r="AW211" s="42">
        <f>$AJ$11*Data!T703</f>
        <v>2220437699.9999995</v>
      </c>
      <c r="AX211" s="42">
        <f>$AJ$12*Data!V703</f>
        <v>3789348750</v>
      </c>
      <c r="AY211" s="42">
        <f>$AJ$13*Data!X703</f>
        <v>2412701250</v>
      </c>
      <c r="AZ211" s="42">
        <f>$AJ$14*Data!Z703</f>
        <v>6163125000</v>
      </c>
      <c r="BA211" s="42">
        <f>$AJ$15*Data!AB703</f>
        <v>1544497659.7875001</v>
      </c>
      <c r="BB211" s="42">
        <f>$AJ$16*Data!AD703</f>
        <v>2462065139.8920002</v>
      </c>
      <c r="BC211" s="42">
        <f>$AJ$17*Data!AF703</f>
        <v>1427258563.5</v>
      </c>
      <c r="BD211" s="42">
        <f>$AJ$18*Data!AH703</f>
        <v>2523887631.9999995</v>
      </c>
      <c r="BE211" s="42">
        <f>$AJ$19*Data!AJ703</f>
        <v>2117267500</v>
      </c>
      <c r="BF211" s="42">
        <f>$AJ$20*Data!AL703</f>
        <v>3457476000</v>
      </c>
      <c r="BG211" s="42">
        <f>$AJ$21*Data!AN703</f>
        <v>4148185410</v>
      </c>
      <c r="BH211" s="42">
        <f>$AJ$22*Data!AP703</f>
        <v>1677356100</v>
      </c>
      <c r="BI211" s="42">
        <v>0</v>
      </c>
      <c r="BJ211" s="42">
        <v>0</v>
      </c>
      <c r="BK211" s="42">
        <v>0</v>
      </c>
      <c r="BL211" s="42">
        <v>0</v>
      </c>
      <c r="BM211" s="42">
        <v>0</v>
      </c>
      <c r="BN211" s="42">
        <v>0</v>
      </c>
      <c r="BO211" s="42">
        <f>$AJ$29*Data!AW703</f>
        <v>-93628048.00000003</v>
      </c>
      <c r="BP211" s="42">
        <f>$AJ$30*Data!AX703</f>
        <v>-3501335.9999999981</v>
      </c>
    </row>
    <row r="212" spans="1:68">
      <c r="A212" s="6">
        <v>211</v>
      </c>
      <c r="B212" s="6">
        <f>Data!$D$504*Data!D215/Data!D214</f>
        <v>597.0953504894868</v>
      </c>
      <c r="C212" s="6">
        <f>Data!$F$504*Data!F215/Data!F214</f>
        <v>846.29570008472137</v>
      </c>
      <c r="D212" s="6">
        <f>Data!$H$504*Data!H215/Data!H214</f>
        <v>785.96068141375508</v>
      </c>
      <c r="E212" s="6">
        <f>Data!$J$504*Data!J215/Data!J214</f>
        <v>673.91797995501884</v>
      </c>
      <c r="F212" s="6">
        <f>Data!$L$504*Data!L215/Data!L214</f>
        <v>467.58964147541212</v>
      </c>
      <c r="G212" s="6">
        <f>Data!$N$504*Data!N215/Data!N214</f>
        <v>295.4494737295712</v>
      </c>
      <c r="H212" s="6">
        <f>Data!$P$504*Data!P215/Data!P214</f>
        <v>578.62152491342067</v>
      </c>
      <c r="I212" s="6">
        <f>Data!$R$504*Data!R215/Data!R214</f>
        <v>731.66428143043538</v>
      </c>
      <c r="J212" s="6">
        <f>Data!$T$504*Data!T215/Data!T214</f>
        <v>1412.5423180118198</v>
      </c>
      <c r="K212" s="6">
        <f>Data!$V$504*Data!V215/Data!V214</f>
        <v>964.14673634779467</v>
      </c>
      <c r="L212" s="6">
        <f>Data!$X$504*Data!X215/Data!X214</f>
        <v>1629.5177856282487</v>
      </c>
      <c r="M212" s="6">
        <f>Data!$Z$504*Data!Z215/Data!Z214</f>
        <v>1078.5204066813758</v>
      </c>
      <c r="N212" s="6">
        <f>Data!$AB$504*Data!AB215/Data!AB214</f>
        <v>15083.341907053255</v>
      </c>
      <c r="O212" s="6">
        <f>Data!$AD$504*Data!AD215/Data!AD214</f>
        <v>21972.639721751118</v>
      </c>
      <c r="P212" s="6">
        <f>Data!$AF$504*Data!AF215/Data!AF214</f>
        <v>14480.168777809933</v>
      </c>
      <c r="Q212" s="6">
        <f>Data!$AH$504*Data!AH215/Data!AH214</f>
        <v>17409.067359477267</v>
      </c>
      <c r="R212" s="6">
        <f>Data!$AJ$504*Data!AJ215/Data!AJ214</f>
        <v>18690.316879248207</v>
      </c>
      <c r="S212" s="6">
        <f>Data!$AL$504*Data!AL215/Data!AL214</f>
        <v>26727.042549342408</v>
      </c>
      <c r="T212" s="6">
        <f>Data!$AN$504*Data!AN215/Data!AN214</f>
        <v>16456.892564265079</v>
      </c>
      <c r="U212" s="6">
        <f>Data!$AP$504*Data!AP215/Data!AP214</f>
        <v>2467.6482514716167</v>
      </c>
      <c r="V212" s="6">
        <f>Data!$AQ$504*Data!AQ215/Data!AQ214</f>
        <v>0.79792177831180744</v>
      </c>
      <c r="W212" s="6">
        <f>Data!$AR$504*Data!AR215/Data!AR214</f>
        <v>0.80723482658959855</v>
      </c>
      <c r="X212" s="6">
        <f>Data!$AS$504*Data!AS215/Data!AS214</f>
        <v>0.15273541994337755</v>
      </c>
      <c r="Y212" s="6">
        <f>Data!$AT$504*Data!AT215/Data!AT214</f>
        <v>0.84398228585910118</v>
      </c>
      <c r="Z212" s="6">
        <f>Data!$AU$504*Data!AU215/Data!AU214</f>
        <v>0.90330032119914516</v>
      </c>
      <c r="AA212" s="6">
        <f>Data!$AV$504*Data!AV215/Data!AV214</f>
        <v>1.0308809135394566E-2</v>
      </c>
      <c r="AB212" s="6">
        <f>Data!$AW$504*Data!AW215/Data!AW214</f>
        <v>1.0293125143513231</v>
      </c>
      <c r="AC212" s="6">
        <f>Data!$AX$504*Data!AX215/Data!AX214</f>
        <v>-3.7445818181819952</v>
      </c>
      <c r="AE212" s="42">
        <f>$AJ$3*B212+$AJ$4*Simulace!C212+$AJ$5*Simulace!D212+$AJ$6*Simulace!E212+$AJ$7*Simulace!F212+$AJ$8*Simulace!G212+$AJ$9*Simulace!H212+$AJ$10*Simulace!I212+$AJ$11*Simulace!J212+$AJ$12*Simulace!K212+$AJ$13*Simulace!L212+$AJ$14*Simulace!M212+$AJ$15*Simulace!N212+$AJ$16*Simulace!O212+$AJ$17*Simulace!P212+$AJ$18*Simulace!Q212+$AJ$19*Simulace!R212+$AJ$20*Simulace!S212+$AJ$21*Simulace!T212+$AJ$22*Simulace!U212+$AJ$23*Simulace!V212+$AJ$24*Simulace!W212+$AJ$25*Simulace!X212+$AJ$26*Simulace!Y212+$AJ$27*Simulace!Z212+$AJ$28*Simulace!AA212+$AJ$29*Simulace!AB212+$AJ$30*Simulace!AC212</f>
        <v>47955931347.642479</v>
      </c>
      <c r="AF212" s="42">
        <f>AE212-$AN$12</f>
        <v>-147266920.43927002</v>
      </c>
      <c r="AG212" s="42">
        <f t="shared" si="6"/>
        <v>-465698892.58689773</v>
      </c>
      <c r="AM212" s="25" t="s">
        <v>236</v>
      </c>
      <c r="AN212" s="41">
        <f t="shared" si="7"/>
        <v>59648000095.873543</v>
      </c>
      <c r="AO212" s="42">
        <f>$AJ$3*Data!D704</f>
        <v>2724801040</v>
      </c>
      <c r="AP212" s="42">
        <f>$AJ$4*Data!F704</f>
        <v>6660701880</v>
      </c>
      <c r="AQ212" s="42">
        <f>$AJ$5*Data!H704</f>
        <v>1822202020</v>
      </c>
      <c r="AR212" s="42">
        <f>$AJ$6*Data!J704</f>
        <v>3078206208</v>
      </c>
      <c r="AS212" s="42">
        <f>$AJ$7*Data!L704</f>
        <v>788255930</v>
      </c>
      <c r="AT212" s="42">
        <f>$AJ$8*Data!N704</f>
        <v>730477100</v>
      </c>
      <c r="AU212" s="42">
        <f>$AJ$9*Data!P704</f>
        <v>3963256627.4999995</v>
      </c>
      <c r="AV212" s="42">
        <f>$AJ$10*Data!R704</f>
        <v>5796447999.999999</v>
      </c>
      <c r="AW212" s="42">
        <f>$AJ$11*Data!T704</f>
        <v>2315784484</v>
      </c>
      <c r="AX212" s="42">
        <f>$AJ$12*Data!V704</f>
        <v>3841440650</v>
      </c>
      <c r="AY212" s="42">
        <f>$AJ$13*Data!X704</f>
        <v>2450875362.4999995</v>
      </c>
      <c r="AZ212" s="42">
        <f>$AJ$14*Data!Z704</f>
        <v>6262234000</v>
      </c>
      <c r="BA212" s="42">
        <f>$AJ$15*Data!AB704</f>
        <v>1542574192.53248</v>
      </c>
      <c r="BB212" s="42">
        <f>$AJ$16*Data!AD704</f>
        <v>2446655128.6310596</v>
      </c>
      <c r="BC212" s="42">
        <f>$AJ$17*Data!AF704</f>
        <v>1423243539.4100001</v>
      </c>
      <c r="BD212" s="42">
        <f>$AJ$18*Data!AH704</f>
        <v>2509544534</v>
      </c>
      <c r="BE212" s="42">
        <f>$AJ$19*Data!AJ704</f>
        <v>2086457750</v>
      </c>
      <c r="BF212" s="42">
        <f>$AJ$20*Data!AL704</f>
        <v>3430292700</v>
      </c>
      <c r="BG212" s="42">
        <f>$AJ$21*Data!AN704</f>
        <v>4147192642.499999</v>
      </c>
      <c r="BH212" s="42">
        <f>$AJ$22*Data!AP704</f>
        <v>1729370260.8</v>
      </c>
      <c r="BI212" s="42">
        <v>0</v>
      </c>
      <c r="BJ212" s="42">
        <v>0</v>
      </c>
      <c r="BK212" s="42">
        <v>0</v>
      </c>
      <c r="BL212" s="42">
        <v>0</v>
      </c>
      <c r="BM212" s="42">
        <v>0</v>
      </c>
      <c r="BN212" s="42">
        <v>0</v>
      </c>
      <c r="BO212" s="42">
        <f>$AJ$29*Data!AW704</f>
        <v>-98311138.00000006</v>
      </c>
      <c r="BP212" s="42">
        <f>$AJ$30*Data!AX704</f>
        <v>-3702815.9999999991</v>
      </c>
    </row>
    <row r="213" spans="1:68">
      <c r="A213" s="6">
        <v>212</v>
      </c>
      <c r="B213" s="6">
        <f>Data!$D$504*Data!D216/Data!D215</f>
        <v>616.0382883557445</v>
      </c>
      <c r="C213" s="6">
        <f>Data!$F$504*Data!F216/Data!F215</f>
        <v>832.41071264090874</v>
      </c>
      <c r="D213" s="6">
        <f>Data!$H$504*Data!H216/Data!H215</f>
        <v>769.95018900423281</v>
      </c>
      <c r="E213" s="6">
        <f>Data!$J$504*Data!J216/Data!J215</f>
        <v>676.57421949254922</v>
      </c>
      <c r="F213" s="6">
        <f>Data!$L$504*Data!L216/Data!L215</f>
        <v>469.23896935301639</v>
      </c>
      <c r="G213" s="6">
        <f>Data!$N$504*Data!N216/Data!N215</f>
        <v>296.84333218826214</v>
      </c>
      <c r="H213" s="6">
        <f>Data!$P$504*Data!P216/Data!P215</f>
        <v>572.24932197880742</v>
      </c>
      <c r="I213" s="6">
        <f>Data!$R$504*Data!R216/Data!R215</f>
        <v>738.45993406961384</v>
      </c>
      <c r="J213" s="6">
        <f>Data!$T$504*Data!T216/Data!T215</f>
        <v>1403.1151515713159</v>
      </c>
      <c r="K213" s="6">
        <f>Data!$V$504*Data!V216/Data!V215</f>
        <v>946.88133813308229</v>
      </c>
      <c r="L213" s="6">
        <f>Data!$X$504*Data!X216/Data!X215</f>
        <v>1587.3933043844845</v>
      </c>
      <c r="M213" s="6">
        <f>Data!$Z$504*Data!Z216/Data!Z215</f>
        <v>1098.4585395549327</v>
      </c>
      <c r="N213" s="6">
        <f>Data!$AB$504*Data!AB216/Data!AB215</f>
        <v>15057.331605520423</v>
      </c>
      <c r="O213" s="6">
        <f>Data!$AD$504*Data!AD216/Data!AD215</f>
        <v>21914.465789859776</v>
      </c>
      <c r="P213" s="6">
        <f>Data!$AF$504*Data!AF216/Data!AF215</f>
        <v>14614.746888612848</v>
      </c>
      <c r="Q213" s="6">
        <f>Data!$AH$504*Data!AH216/Data!AH215</f>
        <v>17075.933798536968</v>
      </c>
      <c r="R213" s="6">
        <f>Data!$AJ$504*Data!AJ216/Data!AJ215</f>
        <v>18615.786215777367</v>
      </c>
      <c r="S213" s="6">
        <f>Data!$AL$504*Data!AL216/Data!AL215</f>
        <v>26634.896266611548</v>
      </c>
      <c r="T213" s="6">
        <f>Data!$AN$504*Data!AN216/Data!AN215</f>
        <v>16609.595951773645</v>
      </c>
      <c r="U213" s="6">
        <f>Data!$AP$504*Data!AP216/Data!AP215</f>
        <v>2406.6583179779727</v>
      </c>
      <c r="V213" s="6">
        <f>Data!$AQ$504*Data!AQ216/Data!AQ215</f>
        <v>0.7455288056206113</v>
      </c>
      <c r="W213" s="6">
        <f>Data!$AR$504*Data!AR216/Data!AR215</f>
        <v>0.75856327307326743</v>
      </c>
      <c r="X213" s="6">
        <f>Data!$AS$504*Data!AS216/Data!AS215</f>
        <v>-0.17898629441624597</v>
      </c>
      <c r="Y213" s="6">
        <f>Data!$AT$504*Data!AT216/Data!AT215</f>
        <v>0.80694628113569489</v>
      </c>
      <c r="Z213" s="6">
        <f>Data!$AU$504*Data!AU216/Data!AU215</f>
        <v>0.87908352668213707</v>
      </c>
      <c r="AA213" s="6">
        <f>Data!$AV$504*Data!AV216/Data!AV215</f>
        <v>-25.439233333346348</v>
      </c>
      <c r="AB213" s="6">
        <f>Data!$AW$504*Data!AW216/Data!AW215</f>
        <v>1.0214067916877889</v>
      </c>
      <c r="AC213" s="6">
        <f>Data!$AX$504*Data!AX216/Data!AX215</f>
        <v>1.5151416666666535</v>
      </c>
      <c r="AE213" s="42">
        <f>$AJ$3*B213+$AJ$4*Simulace!C213+$AJ$5*Simulace!D213+$AJ$6*Simulace!E213+$AJ$7*Simulace!F213+$AJ$8*Simulace!G213+$AJ$9*Simulace!H213+$AJ$10*Simulace!I213+$AJ$11*Simulace!J213+$AJ$12*Simulace!K213+$AJ$13*Simulace!L213+$AJ$14*Simulace!M213+$AJ$15*Simulace!N213+$AJ$16*Simulace!O213+$AJ$17*Simulace!P213+$AJ$18*Simulace!Q213+$AJ$19*Simulace!R213+$AJ$20*Simulace!S213+$AJ$21*Simulace!T213+$AJ$22*Simulace!U213+$AJ$23*Simulace!V213+$AJ$24*Simulace!W213+$AJ$25*Simulace!X213+$AJ$26*Simulace!Y213+$AJ$27*Simulace!Z213+$AJ$28*Simulace!AA213+$AJ$29*Simulace!AB213+$AJ$30*Simulace!AC213</f>
        <v>48507534338.339951</v>
      </c>
      <c r="AF213" s="42">
        <f>AE213-$AN$12</f>
        <v>404336070.2582016</v>
      </c>
      <c r="AG213" s="42">
        <f t="shared" si="6"/>
        <v>1278622922.1777833</v>
      </c>
      <c r="AM213" s="25" t="s">
        <v>237</v>
      </c>
      <c r="AN213" s="41">
        <f t="shared" si="7"/>
        <v>59434860002.148956</v>
      </c>
      <c r="AO213" s="42">
        <f>$AJ$3*Data!D705</f>
        <v>2680769599.9999995</v>
      </c>
      <c r="AP213" s="42">
        <f>$AJ$4*Data!F705</f>
        <v>6640432120</v>
      </c>
      <c r="AQ213" s="42">
        <f>$AJ$5*Data!H705</f>
        <v>1788100960</v>
      </c>
      <c r="AR213" s="42">
        <f>$AJ$6*Data!J705</f>
        <v>3137329536</v>
      </c>
      <c r="AS213" s="42">
        <f>$AJ$7*Data!L705</f>
        <v>785437855.99999988</v>
      </c>
      <c r="AT213" s="42">
        <f>$AJ$8*Data!N705</f>
        <v>725034175</v>
      </c>
      <c r="AU213" s="42">
        <f>$AJ$9*Data!P705</f>
        <v>3899393550</v>
      </c>
      <c r="AV213" s="42">
        <f>$AJ$10*Data!R705</f>
        <v>5819543600</v>
      </c>
      <c r="AW213" s="42">
        <f>$AJ$11*Data!T705</f>
        <v>2298270715</v>
      </c>
      <c r="AX213" s="42">
        <f>$AJ$12*Data!V705</f>
        <v>3838493750</v>
      </c>
      <c r="AY213" s="42">
        <f>$AJ$13*Data!X705</f>
        <v>2440185312.5</v>
      </c>
      <c r="AZ213" s="42">
        <f>$AJ$14*Data!Z705</f>
        <v>6288678500</v>
      </c>
      <c r="BA213" s="42">
        <f>$AJ$15*Data!AB705</f>
        <v>1536051841.2557497</v>
      </c>
      <c r="BB213" s="42">
        <f>$AJ$16*Data!AD705</f>
        <v>2410042756.2432003</v>
      </c>
      <c r="BC213" s="42">
        <f>$AJ$17*Data!AF705</f>
        <v>1419283515.6499999</v>
      </c>
      <c r="BD213" s="42">
        <f>$AJ$18*Data!AH705</f>
        <v>2491250244</v>
      </c>
      <c r="BE213" s="42">
        <f>$AJ$19*Data!AJ705</f>
        <v>2064123500</v>
      </c>
      <c r="BF213" s="42">
        <f>$AJ$20*Data!AL705</f>
        <v>3388962600</v>
      </c>
      <c r="BG213" s="42">
        <f>$AJ$21*Data!AN705</f>
        <v>4078025752.5</v>
      </c>
      <c r="BH213" s="42">
        <f>$AJ$22*Data!AP705</f>
        <v>1810953612</v>
      </c>
      <c r="BI213" s="42">
        <v>0</v>
      </c>
      <c r="BJ213" s="42">
        <v>0</v>
      </c>
      <c r="BK213" s="42">
        <v>0</v>
      </c>
      <c r="BL213" s="42">
        <v>0</v>
      </c>
      <c r="BM213" s="42">
        <v>0</v>
      </c>
      <c r="BN213" s="42">
        <v>0</v>
      </c>
      <c r="BO213" s="42">
        <f>$AJ$29*Data!AW705</f>
        <v>-101601958.00000003</v>
      </c>
      <c r="BP213" s="42">
        <f>$AJ$30*Data!AX705</f>
        <v>-3901535.9999999967</v>
      </c>
    </row>
    <row r="214" spans="1:68">
      <c r="A214" s="6">
        <v>213</v>
      </c>
      <c r="B214" s="6">
        <f>Data!$D$504*Data!D217/Data!D216</f>
        <v>613.94941145038172</v>
      </c>
      <c r="C214" s="6">
        <f>Data!$F$504*Data!F217/Data!F216</f>
        <v>844.43599867487751</v>
      </c>
      <c r="D214" s="6">
        <f>Data!$H$504*Data!H217/Data!H216</f>
        <v>788.8144347412516</v>
      </c>
      <c r="E214" s="6">
        <f>Data!$J$504*Data!J217/Data!J216</f>
        <v>696.58305233268663</v>
      </c>
      <c r="F214" s="6">
        <f>Data!$L$504*Data!L217/Data!L216</f>
        <v>474.79451503229586</v>
      </c>
      <c r="G214" s="6">
        <f>Data!$N$504*Data!N217/Data!N216</f>
        <v>300.83180506108005</v>
      </c>
      <c r="H214" s="6">
        <f>Data!$P$504*Data!P217/Data!P216</f>
        <v>584.19506321474432</v>
      </c>
      <c r="I214" s="6">
        <f>Data!$R$504*Data!R217/Data!R216</f>
        <v>748.11565058500389</v>
      </c>
      <c r="J214" s="6">
        <f>Data!$T$504*Data!T217/Data!T216</f>
        <v>1443.9128214390435</v>
      </c>
      <c r="K214" s="6">
        <f>Data!$V$504*Data!V217/Data!V216</f>
        <v>950.86802445921944</v>
      </c>
      <c r="L214" s="6">
        <f>Data!$X$504*Data!X217/Data!X216</f>
        <v>1641.5470012610124</v>
      </c>
      <c r="M214" s="6">
        <f>Data!$Z$504*Data!Z217/Data!Z216</f>
        <v>1096.8995778131368</v>
      </c>
      <c r="N214" s="6">
        <f>Data!$AB$504*Data!AB217/Data!AB216</f>
        <v>15268.627854497143</v>
      </c>
      <c r="O214" s="6">
        <f>Data!$AD$504*Data!AD217/Data!AD216</f>
        <v>22196.51732583245</v>
      </c>
      <c r="P214" s="6">
        <f>Data!$AF$504*Data!AF217/Data!AF216</f>
        <v>14604.36872761516</v>
      </c>
      <c r="Q214" s="6">
        <f>Data!$AH$504*Data!AH217/Data!AH216</f>
        <v>17385.41826766669</v>
      </c>
      <c r="R214" s="6">
        <f>Data!$AJ$504*Data!AJ217/Data!AJ216</f>
        <v>18898.224267748275</v>
      </c>
      <c r="S214" s="6">
        <f>Data!$AL$504*Data!AL217/Data!AL216</f>
        <v>26960.345847560227</v>
      </c>
      <c r="T214" s="6">
        <f>Data!$AN$504*Data!AN217/Data!AN216</f>
        <v>16660.324535110027</v>
      </c>
      <c r="U214" s="6">
        <f>Data!$AP$504*Data!AP217/Data!AP216</f>
        <v>2470.426753301495</v>
      </c>
      <c r="V214" s="6">
        <f>Data!$AQ$504*Data!AQ217/Data!AQ216</f>
        <v>0.48674305875966756</v>
      </c>
      <c r="W214" s="6">
        <f>Data!$AR$504*Data!AR217/Data!AR216</f>
        <v>0.49961000000000005</v>
      </c>
      <c r="X214" s="6">
        <f>Data!$AS$504*Data!AS217/Data!AS216</f>
        <v>-0.2280362339515016</v>
      </c>
      <c r="Y214" s="6">
        <f>Data!$AT$504*Data!AT217/Data!AT216</f>
        <v>0.54741217129977504</v>
      </c>
      <c r="Z214" s="6">
        <f>Data!$AU$504*Data!AU217/Data!AU216</f>
        <v>0.61878874856486665</v>
      </c>
      <c r="AA214" s="6">
        <f>Data!$AV$504*Data!AV217/Data!AV216</f>
        <v>0.21101646251837211</v>
      </c>
      <c r="AB214" s="6">
        <f>Data!$AW$504*Data!AW217/Data!AW216</f>
        <v>0.75989961527079009</v>
      </c>
      <c r="AC214" s="6">
        <f>Data!$AX$504*Data!AX217/Data!AX216</f>
        <v>0.4380253318584047</v>
      </c>
      <c r="AE214" s="42">
        <f>$AJ$3*B214+$AJ$4*Simulace!C214+$AJ$5*Simulace!D214+$AJ$6*Simulace!E214+$AJ$7*Simulace!F214+$AJ$8*Simulace!G214+$AJ$9*Simulace!H214+$AJ$10*Simulace!I214+$AJ$11*Simulace!J214+$AJ$12*Simulace!K214+$AJ$13*Simulace!L214+$AJ$14*Simulace!M214+$AJ$15*Simulace!N214+$AJ$16*Simulace!O214+$AJ$17*Simulace!P214+$AJ$18*Simulace!Q214+$AJ$19*Simulace!R214+$AJ$20*Simulace!S214+$AJ$21*Simulace!T214+$AJ$22*Simulace!U214+$AJ$23*Simulace!V214+$AJ$24*Simulace!W214+$AJ$25*Simulace!X214+$AJ$26*Simulace!Y214+$AJ$27*Simulace!Z214+$AJ$28*Simulace!AA214+$AJ$29*Simulace!AB214+$AJ$30*Simulace!AC214</f>
        <v>48489162488.272224</v>
      </c>
      <c r="AF214" s="42">
        <f>AE214-$AN$12</f>
        <v>385964220.19047546</v>
      </c>
      <c r="AG214" s="42">
        <f t="shared" si="6"/>
        <v>1220526031.1326499</v>
      </c>
      <c r="AM214" s="25" t="s">
        <v>238</v>
      </c>
      <c r="AN214" s="41">
        <f t="shared" si="7"/>
        <v>59247008079.568962</v>
      </c>
      <c r="AO214" s="42">
        <f>$AJ$3*Data!D706</f>
        <v>2713284960</v>
      </c>
      <c r="AP214" s="42">
        <f>$AJ$4*Data!F706</f>
        <v>6676921265</v>
      </c>
      <c r="AQ214" s="42">
        <f>$AJ$5*Data!H706</f>
        <v>1844576010</v>
      </c>
      <c r="AR214" s="42">
        <f>$AJ$6*Data!J706</f>
        <v>3143304560.0000005</v>
      </c>
      <c r="AS214" s="42">
        <f>$AJ$7*Data!L706</f>
        <v>790161015</v>
      </c>
      <c r="AT214" s="42">
        <f>$AJ$8*Data!N706</f>
        <v>697047900</v>
      </c>
      <c r="AU214" s="42">
        <f>$AJ$9*Data!P706</f>
        <v>3865113000</v>
      </c>
      <c r="AV214" s="42">
        <f>$AJ$10*Data!R706</f>
        <v>5664957600.000001</v>
      </c>
      <c r="AW214" s="42">
        <f>$AJ$11*Data!T706</f>
        <v>2256683520.0000005</v>
      </c>
      <c r="AX214" s="42">
        <f>$AJ$12*Data!V706</f>
        <v>3784388000</v>
      </c>
      <c r="AY214" s="42">
        <f>$AJ$13*Data!X706</f>
        <v>2423364500</v>
      </c>
      <c r="AZ214" s="42">
        <f>$AJ$14*Data!Z706</f>
        <v>6172556400</v>
      </c>
      <c r="BA214" s="42">
        <f>$AJ$15*Data!AB706</f>
        <v>1536736448.9347999</v>
      </c>
      <c r="BB214" s="42">
        <f>$AJ$16*Data!AD706</f>
        <v>2392443095.6341605</v>
      </c>
      <c r="BC214" s="42">
        <f>$AJ$17*Data!AF706</f>
        <v>1476123142.3999999</v>
      </c>
      <c r="BD214" s="42">
        <f>$AJ$18*Data!AH706</f>
        <v>2498171123</v>
      </c>
      <c r="BE214" s="42">
        <f>$AJ$19*Data!AJ706</f>
        <v>2041726125.0000002</v>
      </c>
      <c r="BF214" s="42">
        <f>$AJ$20*Data!AL706</f>
        <v>3415534710</v>
      </c>
      <c r="BG214" s="42">
        <f>$AJ$21*Data!AN706</f>
        <v>4104259650.0000005</v>
      </c>
      <c r="BH214" s="42">
        <f>$AJ$22*Data!AP706</f>
        <v>1852278393.6000001</v>
      </c>
      <c r="BI214" s="42">
        <v>0</v>
      </c>
      <c r="BJ214" s="42">
        <v>0</v>
      </c>
      <c r="BK214" s="42">
        <v>0</v>
      </c>
      <c r="BL214" s="42">
        <v>0</v>
      </c>
      <c r="BM214" s="42">
        <v>0</v>
      </c>
      <c r="BN214" s="42">
        <v>0</v>
      </c>
      <c r="BO214" s="42">
        <f>$AJ$29*Data!AW706</f>
        <v>-98796322.99999997</v>
      </c>
      <c r="BP214" s="42">
        <f>$AJ$30*Data!AX706</f>
        <v>-3827015.9999999939</v>
      </c>
    </row>
    <row r="215" spans="1:68">
      <c r="A215" s="6">
        <v>214</v>
      </c>
      <c r="B215" s="6">
        <f>Data!$D$504*Data!D218/Data!D217</f>
        <v>601.97882873395372</v>
      </c>
      <c r="C215" s="6">
        <f>Data!$F$504*Data!F218/Data!F217</f>
        <v>833.52175643066562</v>
      </c>
      <c r="D215" s="6">
        <f>Data!$H$504*Data!H218/Data!H217</f>
        <v>778.31085562053079</v>
      </c>
      <c r="E215" s="6">
        <f>Data!$J$504*Data!J218/Data!J217</f>
        <v>686.92386950583307</v>
      </c>
      <c r="F215" s="6">
        <f>Data!$L$504*Data!L218/Data!L217</f>
        <v>465.06427606399268</v>
      </c>
      <c r="G215" s="6">
        <f>Data!$N$504*Data!N218/Data!N217</f>
        <v>296.86459654309692</v>
      </c>
      <c r="H215" s="6">
        <f>Data!$P$504*Data!P218/Data!P217</f>
        <v>564.77836564815073</v>
      </c>
      <c r="I215" s="6">
        <f>Data!$R$504*Data!R218/Data!R217</f>
        <v>743.15806636976288</v>
      </c>
      <c r="J215" s="6">
        <f>Data!$T$504*Data!T218/Data!T217</f>
        <v>1394.0575402021032</v>
      </c>
      <c r="K215" s="6">
        <f>Data!$V$504*Data!V218/Data!V217</f>
        <v>932.86210939893579</v>
      </c>
      <c r="L215" s="6">
        <f>Data!$X$504*Data!X218/Data!X217</f>
        <v>1559.2612445161863</v>
      </c>
      <c r="M215" s="6">
        <f>Data!$Z$504*Data!Z218/Data!Z217</f>
        <v>1083.4257209075342</v>
      </c>
      <c r="N215" s="6">
        <f>Data!$AB$504*Data!AB218/Data!AB217</f>
        <v>15118.004959028745</v>
      </c>
      <c r="O215" s="6">
        <f>Data!$AD$504*Data!AD218/Data!AD217</f>
        <v>22015.152670061925</v>
      </c>
      <c r="P215" s="6">
        <f>Data!$AF$504*Data!AF218/Data!AF217</f>
        <v>14477.24673853596</v>
      </c>
      <c r="Q215" s="6">
        <f>Data!$AH$504*Data!AH218/Data!AH217</f>
        <v>17280.934462844674</v>
      </c>
      <c r="R215" s="6">
        <f>Data!$AJ$504*Data!AJ218/Data!AJ217</f>
        <v>18769.043208536732</v>
      </c>
      <c r="S215" s="6">
        <f>Data!$AL$504*Data!AL218/Data!AL217</f>
        <v>26920.482035361194</v>
      </c>
      <c r="T215" s="6">
        <f>Data!$AN$504*Data!AN218/Data!AN217</f>
        <v>16223.890628284458</v>
      </c>
      <c r="U215" s="6">
        <f>Data!$AP$504*Data!AP218/Data!AP217</f>
        <v>2299.2357341159163</v>
      </c>
      <c r="V215" s="6">
        <f>Data!$AQ$504*Data!AQ218/Data!AQ217</f>
        <v>0.58058702124584327</v>
      </c>
      <c r="W215" s="6">
        <f>Data!$AR$504*Data!AR218/Data!AR217</f>
        <v>0.59407375886524816</v>
      </c>
      <c r="X215" s="6">
        <f>Data!$AS$504*Data!AS218/Data!AS217</f>
        <v>-0.41181740088102742</v>
      </c>
      <c r="Y215" s="6">
        <f>Data!$AT$504*Data!AT218/Data!AT217</f>
        <v>0.64399105626327002</v>
      </c>
      <c r="Z215" s="6">
        <f>Data!$AU$504*Data!AU218/Data!AU217</f>
        <v>0.71806598062953853</v>
      </c>
      <c r="AA215" s="6">
        <f>Data!$AV$504*Data!AV218/Data!AV217</f>
        <v>1.0265159142212104</v>
      </c>
      <c r="AB215" s="6">
        <f>Data!$AW$504*Data!AW218/Data!AW217</f>
        <v>0.8633342004748632</v>
      </c>
      <c r="AC215" s="6">
        <f>Data!$AX$504*Data!AX218/Data!AX217</f>
        <v>0.90119691182445649</v>
      </c>
      <c r="AE215" s="42">
        <f>$AJ$3*B215+$AJ$4*Simulace!C215+$AJ$5*Simulace!D215+$AJ$6*Simulace!E215+$AJ$7*Simulace!F215+$AJ$8*Simulace!G215+$AJ$9*Simulace!H215+$AJ$10*Simulace!I215+$AJ$11*Simulace!J215+$AJ$12*Simulace!K215+$AJ$13*Simulace!L215+$AJ$14*Simulace!M215+$AJ$15*Simulace!N215+$AJ$16*Simulace!O215+$AJ$17*Simulace!P215+$AJ$18*Simulace!Q215+$AJ$19*Simulace!R215+$AJ$20*Simulace!S215+$AJ$21*Simulace!T215+$AJ$22*Simulace!U215+$AJ$23*Simulace!V215+$AJ$24*Simulace!W215+$AJ$25*Simulace!X215+$AJ$26*Simulace!Y215+$AJ$27*Simulace!Z215+$AJ$28*Simulace!AA215+$AJ$29*Simulace!AB215+$AJ$30*Simulace!AC215</f>
        <v>47629016827.93544</v>
      </c>
      <c r="AF215" s="42">
        <f>AE215-$AN$12</f>
        <v>-474181440.1463089</v>
      </c>
      <c r="AG215" s="42">
        <f t="shared" si="6"/>
        <v>-1499493375.0411422</v>
      </c>
      <c r="AM215" s="25" t="s">
        <v>239</v>
      </c>
      <c r="AN215" s="41">
        <f t="shared" si="7"/>
        <v>59449330883.15786</v>
      </c>
      <c r="AO215" s="42">
        <f>$AJ$3*Data!D707</f>
        <v>2664348160</v>
      </c>
      <c r="AP215" s="42">
        <f>$AJ$4*Data!F707</f>
        <v>6602852480.000001</v>
      </c>
      <c r="AQ215" s="42">
        <f>$AJ$5*Data!H707</f>
        <v>1840390400.0000002</v>
      </c>
      <c r="AR215" s="42">
        <f>$AJ$6*Data!J707</f>
        <v>3174699264</v>
      </c>
      <c r="AS215" s="42">
        <f>$AJ$7*Data!L707</f>
        <v>796463808.00000012</v>
      </c>
      <c r="AT215" s="42">
        <f>$AJ$8*Data!N707</f>
        <v>681753600</v>
      </c>
      <c r="AU215" s="42">
        <f>$AJ$9*Data!P707</f>
        <v>4016182905</v>
      </c>
      <c r="AV215" s="42">
        <f>$AJ$10*Data!R707</f>
        <v>5767104000</v>
      </c>
      <c r="AW215" s="42">
        <f>$AJ$11*Data!T707</f>
        <v>2272934118</v>
      </c>
      <c r="AX215" s="42">
        <f>$AJ$12*Data!V707</f>
        <v>3785949300.0000005</v>
      </c>
      <c r="AY215" s="42">
        <f>$AJ$13*Data!X707</f>
        <v>2458743000.0000005</v>
      </c>
      <c r="AZ215" s="42">
        <f>$AJ$14*Data!Z707</f>
        <v>6256278000.000001</v>
      </c>
      <c r="BA215" s="42">
        <f>$AJ$15*Data!AB707</f>
        <v>1531436438.5635002</v>
      </c>
      <c r="BB215" s="42">
        <f>$AJ$16*Data!AD707</f>
        <v>2382298946.3943601</v>
      </c>
      <c r="BC215" s="42">
        <f>$AJ$17*Data!AF707</f>
        <v>1471208827.2000003</v>
      </c>
      <c r="BD215" s="42">
        <f>$AJ$18*Data!AH707</f>
        <v>2480860032</v>
      </c>
      <c r="BE215" s="42">
        <f>$AJ$19*Data!AJ707</f>
        <v>2009968000</v>
      </c>
      <c r="BF215" s="42">
        <f>$AJ$20*Data!AL707</f>
        <v>3393273600</v>
      </c>
      <c r="BG215" s="42">
        <f>$AJ$21*Data!AN707</f>
        <v>4118798879.9999995</v>
      </c>
      <c r="BH215" s="42">
        <f>$AJ$22*Data!AP707</f>
        <v>1851858288.0000002</v>
      </c>
      <c r="BI215" s="42">
        <v>0</v>
      </c>
      <c r="BJ215" s="42">
        <v>0</v>
      </c>
      <c r="BK215" s="42">
        <v>0</v>
      </c>
      <c r="BL215" s="42">
        <v>0</v>
      </c>
      <c r="BM215" s="42">
        <v>0</v>
      </c>
      <c r="BN215" s="42">
        <v>0</v>
      </c>
      <c r="BO215" s="42">
        <f>$AJ$29*Data!AW707</f>
        <v>-104006787.99999997</v>
      </c>
      <c r="BP215" s="42">
        <f>$AJ$30*Data!AX707</f>
        <v>-4064375.9999999898</v>
      </c>
    </row>
    <row r="216" spans="1:68">
      <c r="A216" s="6">
        <v>215</v>
      </c>
      <c r="B216" s="6">
        <f>Data!$D$504*Data!D219/Data!D218</f>
        <v>617.54770749091756</v>
      </c>
      <c r="C216" s="6">
        <f>Data!$F$504*Data!F219/Data!F218</f>
        <v>838.50426411428464</v>
      </c>
      <c r="D216" s="6">
        <f>Data!$H$504*Data!H219/Data!H218</f>
        <v>788.53974500460083</v>
      </c>
      <c r="E216" s="6">
        <f>Data!$J$504*Data!J219/Data!J218</f>
        <v>687.98242208764236</v>
      </c>
      <c r="F216" s="6">
        <f>Data!$L$504*Data!L219/Data!L218</f>
        <v>478.47419641374091</v>
      </c>
      <c r="G216" s="6">
        <f>Data!$N$504*Data!N219/Data!N218</f>
        <v>303.56719197821957</v>
      </c>
      <c r="H216" s="6">
        <f>Data!$P$504*Data!P219/Data!P218</f>
        <v>582.27149606135697</v>
      </c>
      <c r="I216" s="6">
        <f>Data!$R$504*Data!R219/Data!R218</f>
        <v>768.90397320051648</v>
      </c>
      <c r="J216" s="6">
        <f>Data!$T$504*Data!T219/Data!T218</f>
        <v>1414.9641276755144</v>
      </c>
      <c r="K216" s="6">
        <f>Data!$V$504*Data!V219/Data!V218</f>
        <v>963.38261651612436</v>
      </c>
      <c r="L216" s="6">
        <f>Data!$X$504*Data!X219/Data!X218</f>
        <v>1593.8930302183503</v>
      </c>
      <c r="M216" s="6">
        <f>Data!$Z$504*Data!Z219/Data!Z218</f>
        <v>1109.7277082676619</v>
      </c>
      <c r="N216" s="6">
        <f>Data!$AB$504*Data!AB219/Data!AB218</f>
        <v>15140.341844704966</v>
      </c>
      <c r="O216" s="6">
        <f>Data!$AD$504*Data!AD219/Data!AD218</f>
        <v>22111.364180296234</v>
      </c>
      <c r="P216" s="6">
        <f>Data!$AF$504*Data!AF219/Data!AF218</f>
        <v>14665.639014306837</v>
      </c>
      <c r="Q216" s="6">
        <f>Data!$AH$504*Data!AH219/Data!AH218</f>
        <v>17350.247100282213</v>
      </c>
      <c r="R216" s="6">
        <f>Data!$AJ$504*Data!AJ219/Data!AJ218</f>
        <v>18769.625915699282</v>
      </c>
      <c r="S216" s="6">
        <f>Data!$AL$504*Data!AL219/Data!AL218</f>
        <v>26816.023008542044</v>
      </c>
      <c r="T216" s="6">
        <f>Data!$AN$504*Data!AN219/Data!AN218</f>
        <v>16698.765328271365</v>
      </c>
      <c r="U216" s="6">
        <f>Data!$AP$504*Data!AP219/Data!AP218</f>
        <v>2525.577898154831</v>
      </c>
      <c r="V216" s="6">
        <f>Data!$AQ$504*Data!AQ219/Data!AQ218</f>
        <v>0.52776585365853823</v>
      </c>
      <c r="W216" s="6">
        <f>Data!$AR$504*Data!AR219/Data!AR218</f>
        <v>0.54094289340101842</v>
      </c>
      <c r="X216" s="6">
        <f>Data!$AS$504*Data!AS219/Data!AS218</f>
        <v>-0.17173992467044297</v>
      </c>
      <c r="Y216" s="6">
        <f>Data!$AT$504*Data!AT219/Data!AT218</f>
        <v>0.58980762610566939</v>
      </c>
      <c r="Z216" s="6">
        <f>Data!$AU$504*Data!AU219/Data!AU218</f>
        <v>0.66254950495049691</v>
      </c>
      <c r="AA216" s="6">
        <f>Data!$AV$504*Data!AV219/Data!AV218</f>
        <v>0.28085200427579332</v>
      </c>
      <c r="AB216" s="6">
        <f>Data!$AW$504*Data!AW219/Data!AW218</f>
        <v>0.80578552819245375</v>
      </c>
      <c r="AC216" s="6">
        <f>Data!$AX$504*Data!AX219/Data!AX218</f>
        <v>0.49605385954730458</v>
      </c>
      <c r="AE216" s="42">
        <f>$AJ$3*B216+$AJ$4*Simulace!C216+$AJ$5*Simulace!D216+$AJ$6*Simulace!E216+$AJ$7*Simulace!F216+$AJ$8*Simulace!G216+$AJ$9*Simulace!H216+$AJ$10*Simulace!I216+$AJ$11*Simulace!J216+$AJ$12*Simulace!K216+$AJ$13*Simulace!L216+$AJ$14*Simulace!M216+$AJ$15*Simulace!N216+$AJ$16*Simulace!O216+$AJ$17*Simulace!P216+$AJ$18*Simulace!Q216+$AJ$19*Simulace!R216+$AJ$20*Simulace!S216+$AJ$21*Simulace!T216+$AJ$22*Simulace!U216+$AJ$23*Simulace!V216+$AJ$24*Simulace!W216+$AJ$25*Simulace!X216+$AJ$26*Simulace!Y216+$AJ$27*Simulace!Z216+$AJ$28*Simulace!AA216+$AJ$29*Simulace!AB216+$AJ$30*Simulace!AC216</f>
        <v>48482331523.847366</v>
      </c>
      <c r="AF216" s="42">
        <f>AE216-$AN$12</f>
        <v>379133255.76561737</v>
      </c>
      <c r="AG216" s="42">
        <f t="shared" si="6"/>
        <v>1198924624.9345162</v>
      </c>
      <c r="AM216" s="25" t="s">
        <v>240</v>
      </c>
      <c r="AN216" s="41">
        <f t="shared" si="7"/>
        <v>59137040210.624474</v>
      </c>
      <c r="AO216" s="42">
        <f>$AJ$3*Data!D708</f>
        <v>2638148800</v>
      </c>
      <c r="AP216" s="42">
        <f>$AJ$4*Data!F708</f>
        <v>6543335120</v>
      </c>
      <c r="AQ216" s="42">
        <f>$AJ$5*Data!H708</f>
        <v>1794148640</v>
      </c>
      <c r="AR216" s="42">
        <f>$AJ$6*Data!J708</f>
        <v>3164395520.0000005</v>
      </c>
      <c r="AS216" s="42">
        <f>$AJ$7*Data!L708</f>
        <v>787693144</v>
      </c>
      <c r="AT216" s="42">
        <f>$AJ$8*Data!N708</f>
        <v>673367600</v>
      </c>
      <c r="AU216" s="42">
        <f>$AJ$9*Data!P708</f>
        <v>4077005400</v>
      </c>
      <c r="AV216" s="42">
        <f>$AJ$10*Data!R708</f>
        <v>5713744320.000001</v>
      </c>
      <c r="AW216" s="42">
        <f>$AJ$11*Data!T708</f>
        <v>2249902980</v>
      </c>
      <c r="AX216" s="42">
        <f>$AJ$12*Data!V708</f>
        <v>3738222900</v>
      </c>
      <c r="AY216" s="42">
        <f>$AJ$13*Data!X708</f>
        <v>2434394250.0000005</v>
      </c>
      <c r="AZ216" s="42">
        <f>$AJ$14*Data!Z708</f>
        <v>6145837200</v>
      </c>
      <c r="BA216" s="42">
        <f>$AJ$15*Data!AB708</f>
        <v>1534772291.4356399</v>
      </c>
      <c r="BB216" s="42">
        <f>$AJ$16*Data!AD708</f>
        <v>2392194819.58884</v>
      </c>
      <c r="BC216" s="42">
        <f>$AJ$17*Data!AF708</f>
        <v>1474980278.3999999</v>
      </c>
      <c r="BD216" s="42">
        <f>$AJ$18*Data!AH708</f>
        <v>2505757296</v>
      </c>
      <c r="BE216" s="42">
        <f>$AJ$19*Data!AJ708</f>
        <v>2014052000</v>
      </c>
      <c r="BF216" s="42">
        <f>$AJ$20*Data!AL708</f>
        <v>3397092000</v>
      </c>
      <c r="BG216" s="42">
        <f>$AJ$21*Data!AN708</f>
        <v>4105683900</v>
      </c>
      <c r="BH216" s="42">
        <f>$AJ$22*Data!AP708</f>
        <v>1857163075.2</v>
      </c>
      <c r="BI216" s="42">
        <v>0</v>
      </c>
      <c r="BJ216" s="42">
        <v>0</v>
      </c>
      <c r="BK216" s="42">
        <v>0</v>
      </c>
      <c r="BL216" s="42">
        <v>0</v>
      </c>
      <c r="BM216" s="42">
        <v>0</v>
      </c>
      <c r="BN216" s="42">
        <v>0</v>
      </c>
      <c r="BO216" s="42">
        <f>$AJ$29*Data!AW708</f>
        <v>-100969108.00000001</v>
      </c>
      <c r="BP216" s="42">
        <f>$AJ$30*Data!AX708</f>
        <v>-3882215.999999993</v>
      </c>
    </row>
    <row r="217" spans="1:68">
      <c r="A217" s="6">
        <v>216</v>
      </c>
      <c r="B217" s="6">
        <f>Data!$D$504*Data!D220/Data!D219</f>
        <v>606.67774934963791</v>
      </c>
      <c r="C217" s="6">
        <f>Data!$F$504*Data!F220/Data!F219</f>
        <v>831.35760055279707</v>
      </c>
      <c r="D217" s="6">
        <f>Data!$H$504*Data!H220/Data!H219</f>
        <v>767.30019013095523</v>
      </c>
      <c r="E217" s="6">
        <f>Data!$J$504*Data!J220/Data!J219</f>
        <v>685.47616725726732</v>
      </c>
      <c r="F217" s="6">
        <f>Data!$L$504*Data!L220/Data!L219</f>
        <v>454.29866700891102</v>
      </c>
      <c r="G217" s="6">
        <f>Data!$N$504*Data!N220/Data!N219</f>
        <v>294.35004061707417</v>
      </c>
      <c r="H217" s="6">
        <f>Data!$P$504*Data!P220/Data!P219</f>
        <v>558.53014684818527</v>
      </c>
      <c r="I217" s="6">
        <f>Data!$R$504*Data!R220/Data!R219</f>
        <v>714.21775688039088</v>
      </c>
      <c r="J217" s="6">
        <f>Data!$T$504*Data!T220/Data!T219</f>
        <v>1366.385517224473</v>
      </c>
      <c r="K217" s="6">
        <f>Data!$V$504*Data!V220/Data!V219</f>
        <v>964.37862399875189</v>
      </c>
      <c r="L217" s="6">
        <f>Data!$X$504*Data!X220/Data!X219</f>
        <v>1592.2659585057811</v>
      </c>
      <c r="M217" s="6">
        <f>Data!$Z$504*Data!Z220/Data!Z219</f>
        <v>1066.3924270860966</v>
      </c>
      <c r="N217" s="6">
        <f>Data!$AB$504*Data!AB220/Data!AB219</f>
        <v>15242.219823097081</v>
      </c>
      <c r="O217" s="6">
        <f>Data!$AD$504*Data!AD220/Data!AD219</f>
        <v>22143.29454047672</v>
      </c>
      <c r="P217" s="6">
        <f>Data!$AF$504*Data!AF220/Data!AF219</f>
        <v>14669.665168062829</v>
      </c>
      <c r="Q217" s="6">
        <f>Data!$AH$504*Data!AH220/Data!AH219</f>
        <v>17324.279057275005</v>
      </c>
      <c r="R217" s="6">
        <f>Data!$AJ$504*Data!AJ220/Data!AJ219</f>
        <v>18929.408525297145</v>
      </c>
      <c r="S217" s="6">
        <f>Data!$AL$504*Data!AL220/Data!AL219</f>
        <v>27010.019095795986</v>
      </c>
      <c r="T217" s="6">
        <f>Data!$AN$504*Data!AN220/Data!AN219</f>
        <v>16469.28482211634</v>
      </c>
      <c r="U217" s="6">
        <f>Data!$AP$504*Data!AP220/Data!AP219</f>
        <v>2386.2782317750944</v>
      </c>
      <c r="V217" s="6">
        <f>Data!$AQ$504*Data!AQ220/Data!AQ219</f>
        <v>0.45465960197743599</v>
      </c>
      <c r="W217" s="6">
        <f>Data!$AR$504*Data!AR220/Data!AR219</f>
        <v>0.46721633416458896</v>
      </c>
      <c r="X217" s="6">
        <f>Data!$AS$504*Data!AS220/Data!AS219</f>
        <v>0.44726216216218184</v>
      </c>
      <c r="Y217" s="6">
        <f>Data!$AT$504*Data!AT220/Data!AT219</f>
        <v>0.51394704914178313</v>
      </c>
      <c r="Z217" s="6">
        <f>Data!$AU$504*Data!AU220/Data!AU219</f>
        <v>0.5839274106175506</v>
      </c>
      <c r="AA217" s="6">
        <f>Data!$AV$504*Data!AV220/Data!AV219</f>
        <v>0.45462266419980896</v>
      </c>
      <c r="AB217" s="6">
        <f>Data!$AW$504*Data!AW220/Data!AW219</f>
        <v>0.72282090644646746</v>
      </c>
      <c r="AC217" s="6">
        <f>Data!$AX$504*Data!AX220/Data!AX219</f>
        <v>0.62663765060240539</v>
      </c>
      <c r="AE217" s="42">
        <f>$AJ$3*B217+$AJ$4*Simulace!C217+$AJ$5*Simulace!D217+$AJ$6*Simulace!E217+$AJ$7*Simulace!F217+$AJ$8*Simulace!G217+$AJ$9*Simulace!H217+$AJ$10*Simulace!I217+$AJ$11*Simulace!J217+$AJ$12*Simulace!K217+$AJ$13*Simulace!L217+$AJ$14*Simulace!M217+$AJ$15*Simulace!N217+$AJ$16*Simulace!O217+$AJ$17*Simulace!P217+$AJ$18*Simulace!Q217+$AJ$19*Simulace!R217+$AJ$20*Simulace!S217+$AJ$21*Simulace!T217+$AJ$22*Simulace!U217+$AJ$23*Simulace!V217+$AJ$24*Simulace!W217+$AJ$25*Simulace!X217+$AJ$26*Simulace!Y217+$AJ$27*Simulace!Z217+$AJ$28*Simulace!AA217+$AJ$29*Simulace!AB217+$AJ$30*Simulace!AC217</f>
        <v>47618992197.515312</v>
      </c>
      <c r="AF217" s="42">
        <f>AE217-$AN$12</f>
        <v>-484206070.56643677</v>
      </c>
      <c r="AG217" s="42">
        <f t="shared" si="6"/>
        <v>-1531194039.870157</v>
      </c>
      <c r="AM217" s="25" t="s">
        <v>241</v>
      </c>
      <c r="AN217" s="41">
        <f t="shared" si="7"/>
        <v>59206258432.997849</v>
      </c>
      <c r="AO217" s="42">
        <f>$AJ$3*Data!D709</f>
        <v>2648602880.0000005</v>
      </c>
      <c r="AP217" s="42">
        <f>$AJ$4*Data!F709</f>
        <v>6528195520</v>
      </c>
      <c r="AQ217" s="42">
        <f>$AJ$5*Data!H709</f>
        <v>1746532480.0000002</v>
      </c>
      <c r="AR217" s="42">
        <f>$AJ$6*Data!J709</f>
        <v>3156315008.0000005</v>
      </c>
      <c r="AS217" s="42">
        <f>$AJ$7*Data!L709</f>
        <v>781765600</v>
      </c>
      <c r="AT217" s="42">
        <f>$AJ$8*Data!N709</f>
        <v>669653600</v>
      </c>
      <c r="AU217" s="42">
        <f>$AJ$9*Data!P709</f>
        <v>4145291865</v>
      </c>
      <c r="AV217" s="42">
        <f>$AJ$10*Data!R709</f>
        <v>5590728000</v>
      </c>
      <c r="AW217" s="42">
        <f>$AJ$11*Data!T709</f>
        <v>2262821275</v>
      </c>
      <c r="AX217" s="42">
        <f>$AJ$12*Data!V709</f>
        <v>3717445875</v>
      </c>
      <c r="AY217" s="42">
        <f>$AJ$13*Data!X709</f>
        <v>2458885000</v>
      </c>
      <c r="AZ217" s="42">
        <f>$AJ$14*Data!Z709</f>
        <v>6268862600</v>
      </c>
      <c r="BA217" s="42">
        <f>$AJ$15*Data!AB709</f>
        <v>1538457774.9769797</v>
      </c>
      <c r="BB217" s="42">
        <f>$AJ$16*Data!AD709</f>
        <v>2416079588.22087</v>
      </c>
      <c r="BC217" s="42">
        <f>$AJ$17*Data!AF709</f>
        <v>1479037445.5999999</v>
      </c>
      <c r="BD217" s="42">
        <f>$AJ$18*Data!AH709</f>
        <v>2505030528</v>
      </c>
      <c r="BE217" s="42">
        <f>$AJ$19*Data!AJ709</f>
        <v>2003355200.0000002</v>
      </c>
      <c r="BF217" s="42">
        <f>$AJ$20*Data!AL709</f>
        <v>3378883200.0000005</v>
      </c>
      <c r="BG217" s="42">
        <f>$AJ$21*Data!AN709</f>
        <v>4104722160.0000005</v>
      </c>
      <c r="BH217" s="42">
        <f>$AJ$22*Data!AP709</f>
        <v>1911935797.1999998</v>
      </c>
      <c r="BI217" s="42">
        <v>0</v>
      </c>
      <c r="BJ217" s="42">
        <v>0</v>
      </c>
      <c r="BK217" s="42">
        <v>0</v>
      </c>
      <c r="BL217" s="42">
        <v>0</v>
      </c>
      <c r="BM217" s="42">
        <v>0</v>
      </c>
      <c r="BN217" s="42">
        <v>0</v>
      </c>
      <c r="BO217" s="42">
        <f>$AJ$29*Data!AW709</f>
        <v>-102656707.99999997</v>
      </c>
      <c r="BP217" s="42">
        <f>$AJ$30*Data!AX709</f>
        <v>-3686255.9999999986</v>
      </c>
    </row>
    <row r="218" spans="1:68">
      <c r="A218" s="6">
        <v>217</v>
      </c>
      <c r="B218" s="6">
        <f>Data!$D$504*Data!D221/Data!D220</f>
        <v>607.50876910297939</v>
      </c>
      <c r="C218" s="6">
        <f>Data!$F$504*Data!F221/Data!F220</f>
        <v>828.3236759277579</v>
      </c>
      <c r="D218" s="6">
        <f>Data!$H$504*Data!H221/Data!H220</f>
        <v>783.64156061920949</v>
      </c>
      <c r="E218" s="6">
        <f>Data!$J$504*Data!J221/Data!J220</f>
        <v>683.80905706836973</v>
      </c>
      <c r="F218" s="6">
        <f>Data!$L$504*Data!L221/Data!L220</f>
        <v>466.75454854216827</v>
      </c>
      <c r="G218" s="6">
        <f>Data!$N$504*Data!N221/Data!N220</f>
        <v>296.89866771220068</v>
      </c>
      <c r="H218" s="6">
        <f>Data!$P$504*Data!P221/Data!P220</f>
        <v>565.382437632186</v>
      </c>
      <c r="I218" s="6">
        <f>Data!$R$504*Data!R221/Data!R220</f>
        <v>724.23482415801539</v>
      </c>
      <c r="J218" s="6">
        <f>Data!$T$504*Data!T221/Data!T220</f>
        <v>1420.107509639073</v>
      </c>
      <c r="K218" s="6">
        <f>Data!$V$504*Data!V221/Data!V220</f>
        <v>930.5242295610152</v>
      </c>
      <c r="L218" s="6">
        <f>Data!$X$504*Data!X221/Data!X220</f>
        <v>1629.6262317990086</v>
      </c>
      <c r="M218" s="6">
        <f>Data!$Z$504*Data!Z221/Data!Z220</f>
        <v>1119.7899824807473</v>
      </c>
      <c r="N218" s="6">
        <f>Data!$AB$504*Data!AB221/Data!AB220</f>
        <v>15171.20767609338</v>
      </c>
      <c r="O218" s="6">
        <f>Data!$AD$504*Data!AD221/Data!AD220</f>
        <v>22130.551538305284</v>
      </c>
      <c r="P218" s="6">
        <f>Data!$AF$504*Data!AF221/Data!AF220</f>
        <v>14583.896112727269</v>
      </c>
      <c r="Q218" s="6">
        <f>Data!$AH$504*Data!AH221/Data!AH220</f>
        <v>17337.289894322705</v>
      </c>
      <c r="R218" s="6">
        <f>Data!$AJ$504*Data!AJ221/Data!AJ220</f>
        <v>18730.561431266353</v>
      </c>
      <c r="S218" s="6">
        <f>Data!$AL$504*Data!AL221/Data!AL220</f>
        <v>26733.090873765268</v>
      </c>
      <c r="T218" s="6">
        <f>Data!$AN$504*Data!AN221/Data!AN220</f>
        <v>16768.764641759964</v>
      </c>
      <c r="U218" s="6">
        <f>Data!$AP$504*Data!AP221/Data!AP220</f>
        <v>2426.9488136789869</v>
      </c>
      <c r="V218" s="6">
        <f>Data!$AQ$504*Data!AQ221/Data!AQ220</f>
        <v>0.6030642578407277</v>
      </c>
      <c r="W218" s="6">
        <f>Data!$AR$504*Data!AR221/Data!AR220</f>
        <v>0.61669078014184486</v>
      </c>
      <c r="X218" s="6">
        <f>Data!$AS$504*Data!AS221/Data!AS220</f>
        <v>0.43771702127658252</v>
      </c>
      <c r="Y218" s="6">
        <f>Data!$AT$504*Data!AT221/Data!AT220</f>
        <v>0.66708420912951294</v>
      </c>
      <c r="Z218" s="6">
        <f>Data!$AU$504*Data!AU221/Data!AU220</f>
        <v>0.74176452784503577</v>
      </c>
      <c r="AA218" s="6">
        <f>Data!$AV$504*Data!AV221/Data!AV220</f>
        <v>0.4476351137487678</v>
      </c>
      <c r="AB218" s="6">
        <f>Data!$AW$504*Data!AW221/Data!AW220</f>
        <v>0.88796101992360976</v>
      </c>
      <c r="AC218" s="6">
        <f>Data!$AX$504*Data!AX221/Data!AX220</f>
        <v>0.62368971384377547</v>
      </c>
      <c r="AE218" s="42">
        <f>$AJ$3*B218+$AJ$4*Simulace!C218+$AJ$5*Simulace!D218+$AJ$6*Simulace!E218+$AJ$7*Simulace!F218+$AJ$8*Simulace!G218+$AJ$9*Simulace!H218+$AJ$10*Simulace!I218+$AJ$11*Simulace!J218+$AJ$12*Simulace!K218+$AJ$13*Simulace!L218+$AJ$14*Simulace!M218+$AJ$15*Simulace!N218+$AJ$16*Simulace!O218+$AJ$17*Simulace!P218+$AJ$18*Simulace!Q218+$AJ$19*Simulace!R218+$AJ$20*Simulace!S218+$AJ$21*Simulace!T218+$AJ$22*Simulace!U218+$AJ$23*Simulace!V218+$AJ$24*Simulace!W218+$AJ$25*Simulace!X218+$AJ$26*Simulace!Y218+$AJ$27*Simulace!Z218+$AJ$28*Simulace!AA218+$AJ$29*Simulace!AB218+$AJ$30*Simulace!AC218</f>
        <v>48025859271.756241</v>
      </c>
      <c r="AF218" s="42">
        <f>AE218-$AN$12</f>
        <v>-77338996.325508118</v>
      </c>
      <c r="AG218" s="42">
        <f t="shared" si="6"/>
        <v>-244567380.33999872</v>
      </c>
      <c r="AM218" s="25" t="s">
        <v>242</v>
      </c>
      <c r="AN218" s="41">
        <f t="shared" si="7"/>
        <v>59073651645.89312</v>
      </c>
      <c r="AO218" s="42">
        <f>$AJ$3*Data!D710</f>
        <v>2604716239.9999995</v>
      </c>
      <c r="AP218" s="42">
        <f>$AJ$4*Data!F710</f>
        <v>6554153550</v>
      </c>
      <c r="AQ218" s="42">
        <f>$AJ$5*Data!H710</f>
        <v>1766102740</v>
      </c>
      <c r="AR218" s="42">
        <f>$AJ$6*Data!J710</f>
        <v>3160379816</v>
      </c>
      <c r="AS218" s="42">
        <f>$AJ$7*Data!L710</f>
        <v>789040203</v>
      </c>
      <c r="AT218" s="42">
        <f>$AJ$8*Data!N710</f>
        <v>663109850</v>
      </c>
      <c r="AU218" s="42">
        <f>$AJ$9*Data!P710</f>
        <v>4155399360</v>
      </c>
      <c r="AV218" s="42">
        <f>$AJ$10*Data!R710</f>
        <v>5481325440.000001</v>
      </c>
      <c r="AW218" s="42">
        <f>$AJ$11*Data!T710</f>
        <v>2235818832</v>
      </c>
      <c r="AX218" s="42">
        <f>$AJ$12*Data!V710</f>
        <v>3674472000</v>
      </c>
      <c r="AY218" s="42">
        <f>$AJ$13*Data!X710</f>
        <v>2444238000</v>
      </c>
      <c r="AZ218" s="42">
        <f>$AJ$14*Data!Z710</f>
        <v>6262183199.999999</v>
      </c>
      <c r="BA218" s="42">
        <f>$AJ$15*Data!AB710</f>
        <v>1544456066.6808</v>
      </c>
      <c r="BB218" s="42">
        <f>$AJ$16*Data!AD710</f>
        <v>2425266045.1123199</v>
      </c>
      <c r="BC218" s="42">
        <f>$AJ$17*Data!AF710</f>
        <v>1483894617.6000001</v>
      </c>
      <c r="BD218" s="42">
        <f>$AJ$18*Data!AH710</f>
        <v>2503529308</v>
      </c>
      <c r="BE218" s="42">
        <f>$AJ$19*Data!AJ710</f>
        <v>1992787749.9999998</v>
      </c>
      <c r="BF218" s="42">
        <f>$AJ$20*Data!AL710</f>
        <v>3387306900.0000005</v>
      </c>
      <c r="BG218" s="42">
        <f>$AJ$21*Data!AN710</f>
        <v>4125848737.5000005</v>
      </c>
      <c r="BH218" s="42">
        <f>$AJ$22*Data!AP710</f>
        <v>1923917184</v>
      </c>
      <c r="BI218" s="42">
        <v>0</v>
      </c>
      <c r="BJ218" s="42">
        <v>0</v>
      </c>
      <c r="BK218" s="42">
        <v>0</v>
      </c>
      <c r="BL218" s="42">
        <v>0</v>
      </c>
      <c r="BM218" s="42">
        <v>0</v>
      </c>
      <c r="BN218" s="42">
        <v>0</v>
      </c>
      <c r="BO218" s="42">
        <f>$AJ$29*Data!AW710</f>
        <v>-100842538</v>
      </c>
      <c r="BP218" s="42">
        <f>$AJ$30*Data!AX710</f>
        <v>-3451655.9999999963</v>
      </c>
    </row>
    <row r="219" spans="1:68">
      <c r="A219" s="6">
        <v>218</v>
      </c>
      <c r="B219" s="6">
        <f>Data!$D$504*Data!D222/Data!D221</f>
        <v>600.52566693822212</v>
      </c>
      <c r="C219" s="6">
        <f>Data!$F$504*Data!F222/Data!F221</f>
        <v>838.61926449558075</v>
      </c>
      <c r="D219" s="6">
        <f>Data!$H$504*Data!H222/Data!H221</f>
        <v>782.81975457867338</v>
      </c>
      <c r="E219" s="6">
        <f>Data!$J$504*Data!J222/Data!J221</f>
        <v>687.23439374713496</v>
      </c>
      <c r="F219" s="6">
        <f>Data!$L$504*Data!L222/Data!L221</f>
        <v>466.87457987754539</v>
      </c>
      <c r="G219" s="6">
        <f>Data!$N$504*Data!N222/Data!N221</f>
        <v>298.61403699533167</v>
      </c>
      <c r="H219" s="6">
        <f>Data!$P$504*Data!P222/Data!P221</f>
        <v>581.57675451261503</v>
      </c>
      <c r="I219" s="6">
        <f>Data!$R$504*Data!R222/Data!R221</f>
        <v>723.96735488688603</v>
      </c>
      <c r="J219" s="6">
        <f>Data!$T$504*Data!T222/Data!T221</f>
        <v>1413.5060813401406</v>
      </c>
      <c r="K219" s="6">
        <f>Data!$V$504*Data!V222/Data!V221</f>
        <v>935.13874561077273</v>
      </c>
      <c r="L219" s="6">
        <f>Data!$X$504*Data!X222/Data!X221</f>
        <v>1598.1598167202656</v>
      </c>
      <c r="M219" s="6">
        <f>Data!$Z$504*Data!Z222/Data!Z221</f>
        <v>1104.6294769300077</v>
      </c>
      <c r="N219" s="6">
        <f>Data!$AB$504*Data!AB222/Data!AB221</f>
        <v>15200.204963967994</v>
      </c>
      <c r="O219" s="6">
        <f>Data!$AD$504*Data!AD222/Data!AD221</f>
        <v>22134.482423153993</v>
      </c>
      <c r="P219" s="6">
        <f>Data!$AF$504*Data!AF222/Data!AF221</f>
        <v>14605.599954328774</v>
      </c>
      <c r="Q219" s="6">
        <f>Data!$AH$504*Data!AH222/Data!AH221</f>
        <v>16872.605902991188</v>
      </c>
      <c r="R219" s="6">
        <f>Data!$AJ$504*Data!AJ222/Data!AJ221</f>
        <v>18845.760423381154</v>
      </c>
      <c r="S219" s="6">
        <f>Data!$AL$504*Data!AL222/Data!AL221</f>
        <v>27044.749943614595</v>
      </c>
      <c r="T219" s="6">
        <f>Data!$AN$504*Data!AN222/Data!AN221</f>
        <v>16864.064853975964</v>
      </c>
      <c r="U219" s="6">
        <f>Data!$AP$504*Data!AP222/Data!AP221</f>
        <v>2422.3285509674074</v>
      </c>
      <c r="V219" s="6">
        <f>Data!$AQ$504*Data!AQ222/Data!AQ221</f>
        <v>0.48619724189339991</v>
      </c>
      <c r="W219" s="6">
        <f>Data!$AR$504*Data!AR222/Data!AR221</f>
        <v>0.49901222493887371</v>
      </c>
      <c r="X219" s="6">
        <f>Data!$AS$504*Data!AS222/Data!AS221</f>
        <v>0.36070880195600069</v>
      </c>
      <c r="Y219" s="6">
        <f>Data!$AT$504*Data!AT222/Data!AT221</f>
        <v>0.54663011770136039</v>
      </c>
      <c r="Z219" s="6">
        <f>Data!$AU$504*Data!AU222/Data!AU221</f>
        <v>0.61775559105430999</v>
      </c>
      <c r="AA219" s="6">
        <f>Data!$AV$504*Data!AV222/Data!AV221</f>
        <v>0.48087873254564389</v>
      </c>
      <c r="AB219" s="6">
        <f>Data!$AW$504*Data!AW222/Data!AW221</f>
        <v>0.75844304335767576</v>
      </c>
      <c r="AC219" s="6">
        <f>Data!$AX$504*Data!AX222/Data!AX221</f>
        <v>0.64103176376695536</v>
      </c>
      <c r="AE219" s="42">
        <f>$AJ$3*B219+$AJ$4*Simulace!C219+$AJ$5*Simulace!D219+$AJ$6*Simulace!E219+$AJ$7*Simulace!F219+$AJ$8*Simulace!G219+$AJ$9*Simulace!H219+$AJ$10*Simulace!I219+$AJ$11*Simulace!J219+$AJ$12*Simulace!K219+$AJ$13*Simulace!L219+$AJ$14*Simulace!M219+$AJ$15*Simulace!N219+$AJ$16*Simulace!O219+$AJ$17*Simulace!P219+$AJ$18*Simulace!Q219+$AJ$19*Simulace!R219+$AJ$20*Simulace!S219+$AJ$21*Simulace!T219+$AJ$22*Simulace!U219+$AJ$23*Simulace!V219+$AJ$24*Simulace!W219+$AJ$25*Simulace!X219+$AJ$26*Simulace!Y219+$AJ$27*Simulace!Z219+$AJ$28*Simulace!AA219+$AJ$29*Simulace!AB219+$AJ$30*Simulace!AC219</f>
        <v>48064210868.889961</v>
      </c>
      <c r="AF219" s="42">
        <f>AE219-$AN$12</f>
        <v>-38987399.19178772</v>
      </c>
      <c r="AG219" s="42">
        <f t="shared" si="6"/>
        <v>-123288981.49225704</v>
      </c>
      <c r="AM219" s="25" t="s">
        <v>243</v>
      </c>
      <c r="AN219" s="41">
        <f t="shared" si="7"/>
        <v>58671763587.328407</v>
      </c>
      <c r="AO219" s="42">
        <f>$AJ$3*Data!D711</f>
        <v>2608698360.000001</v>
      </c>
      <c r="AP219" s="42">
        <f>$AJ$4*Data!F711</f>
        <v>6435065560.0000019</v>
      </c>
      <c r="AQ219" s="42">
        <f>$AJ$5*Data!H711</f>
        <v>1722901260.0000002</v>
      </c>
      <c r="AR219" s="42">
        <f>$AJ$6*Data!J711</f>
        <v>3057225952.000001</v>
      </c>
      <c r="AS219" s="42">
        <f>$AJ$7*Data!L711</f>
        <v>775616373.00000024</v>
      </c>
      <c r="AT219" s="42">
        <f>$AJ$8*Data!N711</f>
        <v>656146000.00000012</v>
      </c>
      <c r="AU219" s="42">
        <f>$AJ$9*Data!P711</f>
        <v>4191152085</v>
      </c>
      <c r="AV219" s="42">
        <f>$AJ$10*Data!R711</f>
        <v>5484026490</v>
      </c>
      <c r="AW219" s="42">
        <f>$AJ$11*Data!T711</f>
        <v>2212346779.5</v>
      </c>
      <c r="AX219" s="42">
        <f>$AJ$12*Data!V711</f>
        <v>3696055562.5</v>
      </c>
      <c r="AY219" s="42">
        <f>$AJ$13*Data!X711</f>
        <v>2429484375</v>
      </c>
      <c r="AZ219" s="42">
        <f>$AJ$14*Data!Z711</f>
        <v>6196156950</v>
      </c>
      <c r="BA219" s="42">
        <f>$AJ$15*Data!AB711</f>
        <v>1540459674.4883051</v>
      </c>
      <c r="BB219" s="42">
        <f>$AJ$16*Data!AD711</f>
        <v>2430681533.9401054</v>
      </c>
      <c r="BC219" s="42">
        <f>$AJ$17*Data!AF711</f>
        <v>1480837456.3999999</v>
      </c>
      <c r="BD219" s="42">
        <f>$AJ$18*Data!AH711</f>
        <v>2492077042.0000005</v>
      </c>
      <c r="BE219" s="42">
        <f>$AJ$19*Data!AJ711</f>
        <v>1998655250.0000002</v>
      </c>
      <c r="BF219" s="42">
        <f>$AJ$20*Data!AL711</f>
        <v>3361884900.0000005</v>
      </c>
      <c r="BG219" s="42">
        <f>$AJ$21*Data!AN711</f>
        <v>4097588602.500001</v>
      </c>
      <c r="BH219" s="42">
        <f>$AJ$22*Data!AP711</f>
        <v>1910157795</v>
      </c>
      <c r="BI219" s="42">
        <v>0</v>
      </c>
      <c r="BJ219" s="42">
        <v>0</v>
      </c>
      <c r="BK219" s="42">
        <v>0</v>
      </c>
      <c r="BL219" s="42">
        <v>0</v>
      </c>
      <c r="BM219" s="42">
        <v>0</v>
      </c>
      <c r="BN219" s="42">
        <v>0</v>
      </c>
      <c r="BO219" s="42">
        <f>$AJ$29*Data!AW711</f>
        <v>-101855097.9999999</v>
      </c>
      <c r="BP219" s="42">
        <f>$AJ$30*Data!AX711</f>
        <v>-3599315.9999999953</v>
      </c>
    </row>
    <row r="220" spans="1:68">
      <c r="A220" s="6">
        <v>219</v>
      </c>
      <c r="B220" s="6">
        <f>Data!$D$504*Data!D223/Data!D222</f>
        <v>586.82094706025066</v>
      </c>
      <c r="C220" s="6">
        <f>Data!$F$504*Data!F223/Data!F222</f>
        <v>841.19665559689588</v>
      </c>
      <c r="D220" s="6">
        <f>Data!$H$504*Data!H223/Data!H222</f>
        <v>770.63096148976967</v>
      </c>
      <c r="E220" s="6">
        <f>Data!$J$504*Data!J223/Data!J222</f>
        <v>686.8582525327248</v>
      </c>
      <c r="F220" s="6">
        <f>Data!$L$504*Data!L223/Data!L222</f>
        <v>469.91566351541735</v>
      </c>
      <c r="G220" s="6">
        <f>Data!$N$504*Data!N223/Data!N222</f>
        <v>296.21797147273418</v>
      </c>
      <c r="H220" s="6">
        <f>Data!$P$504*Data!P223/Data!P222</f>
        <v>554.27983434523901</v>
      </c>
      <c r="I220" s="6">
        <f>Data!$R$504*Data!R223/Data!R222</f>
        <v>736.98834727812141</v>
      </c>
      <c r="J220" s="6">
        <f>Data!$T$504*Data!T223/Data!T222</f>
        <v>1428.2587862127948</v>
      </c>
      <c r="K220" s="6">
        <f>Data!$V$504*Data!V223/Data!V222</f>
        <v>963.14903591989048</v>
      </c>
      <c r="L220" s="6">
        <f>Data!$X$504*Data!X223/Data!X222</f>
        <v>1632.5864028523001</v>
      </c>
      <c r="M220" s="6">
        <f>Data!$Z$504*Data!Z223/Data!Z222</f>
        <v>1092.3670143239922</v>
      </c>
      <c r="N220" s="6">
        <f>Data!$AB$504*Data!AB223/Data!AB222</f>
        <v>15161.780496121452</v>
      </c>
      <c r="O220" s="6">
        <f>Data!$AD$504*Data!AD223/Data!AD222</f>
        <v>22061.585626738761</v>
      </c>
      <c r="P220" s="6">
        <f>Data!$AF$504*Data!AF223/Data!AF222</f>
        <v>14509.337866924508</v>
      </c>
      <c r="Q220" s="6">
        <f>Data!$AH$504*Data!AH223/Data!AH222</f>
        <v>17111.612849592046</v>
      </c>
      <c r="R220" s="6">
        <f>Data!$AJ$504*Data!AJ223/Data!AJ222</f>
        <v>18565.660199292888</v>
      </c>
      <c r="S220" s="6">
        <f>Data!$AL$504*Data!AL223/Data!AL222</f>
        <v>26712.247612921354</v>
      </c>
      <c r="T220" s="6">
        <f>Data!$AN$504*Data!AN223/Data!AN222</f>
        <v>16517.562834134002</v>
      </c>
      <c r="U220" s="6">
        <f>Data!$AP$504*Data!AP223/Data!AP222</f>
        <v>2431.1106317981794</v>
      </c>
      <c r="V220" s="6">
        <f>Data!$AQ$504*Data!AQ223/Data!AQ222</f>
        <v>0.62175037753344908</v>
      </c>
      <c r="W220" s="6">
        <f>Data!$AR$504*Data!AR223/Data!AR222</f>
        <v>0.63565462239583581</v>
      </c>
      <c r="X220" s="6">
        <f>Data!$AS$504*Data!AS223/Data!AS222</f>
        <v>-1.7647016706431876E-2</v>
      </c>
      <c r="Y220" s="6">
        <f>Data!$AT$504*Data!AT223/Data!AT222</f>
        <v>0.68701287043840609</v>
      </c>
      <c r="Z220" s="6">
        <f>Data!$AU$504*Data!AU223/Data!AU222</f>
        <v>0.76296259842519798</v>
      </c>
      <c r="AA220" s="6">
        <f>Data!$AV$504*Data!AV223/Data!AV222</f>
        <v>0.71833018458198294</v>
      </c>
      <c r="AB220" s="6">
        <f>Data!$AW$504*Data!AW223/Data!AW222</f>
        <v>0.91120038770960798</v>
      </c>
      <c r="AC220" s="6">
        <f>Data!$AX$504*Data!AX223/Data!AX222</f>
        <v>0.75705512820512977</v>
      </c>
      <c r="AE220" s="42">
        <f>$AJ$3*B220+$AJ$4*Simulace!C220+$AJ$5*Simulace!D220+$AJ$6*Simulace!E220+$AJ$7*Simulace!F220+$AJ$8*Simulace!G220+$AJ$9*Simulace!H220+$AJ$10*Simulace!I220+$AJ$11*Simulace!J220+$AJ$12*Simulace!K220+$AJ$13*Simulace!L220+$AJ$14*Simulace!M220+$AJ$15*Simulace!N220+$AJ$16*Simulace!O220+$AJ$17*Simulace!P220+$AJ$18*Simulace!Q220+$AJ$19*Simulace!R220+$AJ$20*Simulace!S220+$AJ$21*Simulace!T220+$AJ$22*Simulace!U220+$AJ$23*Simulace!V220+$AJ$24*Simulace!W220+$AJ$25*Simulace!X220+$AJ$26*Simulace!Y220+$AJ$27*Simulace!Z220+$AJ$28*Simulace!AA220+$AJ$29*Simulace!AB220+$AJ$30*Simulace!AC220</f>
        <v>47855551009.021194</v>
      </c>
      <c r="AF220" s="42">
        <f>AE220-$AN$12</f>
        <v>-247647259.0605545</v>
      </c>
      <c r="AG220" s="42">
        <f t="shared" si="6"/>
        <v>-783129394.92912281</v>
      </c>
      <c r="AM220" s="25" t="s">
        <v>244</v>
      </c>
      <c r="AN220" s="41">
        <f t="shared" si="7"/>
        <v>58977647717.15184</v>
      </c>
      <c r="AO220" s="42">
        <f>$AJ$3*Data!D712</f>
        <v>2644639680</v>
      </c>
      <c r="AP220" s="42">
        <f>$AJ$4*Data!F712</f>
        <v>6622571339.999999</v>
      </c>
      <c r="AQ220" s="42">
        <f>$AJ$5*Data!H712</f>
        <v>1690063500</v>
      </c>
      <c r="AR220" s="42">
        <f>$AJ$6*Data!J712</f>
        <v>3182416115.9999995</v>
      </c>
      <c r="AS220" s="42">
        <f>$AJ$7*Data!L712</f>
        <v>793940511</v>
      </c>
      <c r="AT220" s="42">
        <f>$AJ$8*Data!N712</f>
        <v>660540525</v>
      </c>
      <c r="AU220" s="42">
        <f>$AJ$9*Data!P712</f>
        <v>4059080910.0000005</v>
      </c>
      <c r="AV220" s="42">
        <f>$AJ$10*Data!R712</f>
        <v>5282556480</v>
      </c>
      <c r="AW220" s="42">
        <f>$AJ$11*Data!T712</f>
        <v>2211534000</v>
      </c>
      <c r="AX220" s="42">
        <f>$AJ$12*Data!V712</f>
        <v>3520134000</v>
      </c>
      <c r="AY220" s="42">
        <f>$AJ$13*Data!X712</f>
        <v>2453952150.0000005</v>
      </c>
      <c r="AZ220" s="42">
        <f>$AJ$14*Data!Z712</f>
        <v>6346710000.000001</v>
      </c>
      <c r="BA220" s="42">
        <f>$AJ$15*Data!AB712</f>
        <v>1558626728.84712</v>
      </c>
      <c r="BB220" s="42">
        <f>$AJ$16*Data!AD712</f>
        <v>2458731818.3047199</v>
      </c>
      <c r="BC220" s="42">
        <f>$AJ$17*Data!AF712</f>
        <v>1495551830.4000001</v>
      </c>
      <c r="BD220" s="42">
        <f>$AJ$18*Data!AH712</f>
        <v>2553889464</v>
      </c>
      <c r="BE220" s="42">
        <f>$AJ$19*Data!AJ712</f>
        <v>2021882249.9999998</v>
      </c>
      <c r="BF220" s="42">
        <f>$AJ$20*Data!AL712</f>
        <v>3424369500</v>
      </c>
      <c r="BG220" s="42">
        <f>$AJ$21*Data!AN712</f>
        <v>4139505269.9999995</v>
      </c>
      <c r="BH220" s="42">
        <f>$AJ$22*Data!AP712</f>
        <v>1943553657.5999999</v>
      </c>
      <c r="BI220" s="42">
        <v>0</v>
      </c>
      <c r="BJ220" s="42">
        <v>0</v>
      </c>
      <c r="BK220" s="42">
        <v>0</v>
      </c>
      <c r="BL220" s="42">
        <v>0</v>
      </c>
      <c r="BM220" s="42">
        <v>0</v>
      </c>
      <c r="BN220" s="42">
        <v>0</v>
      </c>
      <c r="BO220" s="42">
        <f>$AJ$29*Data!AW712</f>
        <v>-83713398.00000006</v>
      </c>
      <c r="BP220" s="42">
        <f>$AJ$30*Data!AX712</f>
        <v>-2888615.9999999944</v>
      </c>
    </row>
    <row r="221" spans="1:68">
      <c r="A221" s="6">
        <v>220</v>
      </c>
      <c r="B221" s="6">
        <f>Data!$D$504*Data!D224/Data!D223</f>
        <v>603.52973113087046</v>
      </c>
      <c r="C221" s="6">
        <f>Data!$F$504*Data!F224/Data!F223</f>
        <v>820.17083239472208</v>
      </c>
      <c r="D221" s="6">
        <f>Data!$H$504*Data!H224/Data!H223</f>
        <v>768.72550984652389</v>
      </c>
      <c r="E221" s="6">
        <f>Data!$J$504*Data!J224/Data!J223</f>
        <v>672.70934566117887</v>
      </c>
      <c r="F221" s="6">
        <f>Data!$L$504*Data!L224/Data!L223</f>
        <v>458.04816790888037</v>
      </c>
      <c r="G221" s="6">
        <f>Data!$N$504*Data!N224/Data!N223</f>
        <v>289.14391024627565</v>
      </c>
      <c r="H221" s="6">
        <f>Data!$P$504*Data!P224/Data!P223</f>
        <v>551.03019642735637</v>
      </c>
      <c r="I221" s="6">
        <f>Data!$R$504*Data!R224/Data!R223</f>
        <v>735.77610582189629</v>
      </c>
      <c r="J221" s="6">
        <f>Data!$T$504*Data!T224/Data!T223</f>
        <v>1389.8866274540594</v>
      </c>
      <c r="K221" s="6">
        <f>Data!$V$504*Data!V224/Data!V223</f>
        <v>966.01666319459912</v>
      </c>
      <c r="L221" s="6">
        <f>Data!$X$504*Data!X224/Data!X223</f>
        <v>1599.1538318953671</v>
      </c>
      <c r="M221" s="6">
        <f>Data!$Z$504*Data!Z224/Data!Z223</f>
        <v>1101.6542836253082</v>
      </c>
      <c r="N221" s="6">
        <f>Data!$AB$504*Data!AB224/Data!AB223</f>
        <v>15202.94605144215</v>
      </c>
      <c r="O221" s="6">
        <f>Data!$AD$504*Data!AD224/Data!AD223</f>
        <v>22136.936009298264</v>
      </c>
      <c r="P221" s="6">
        <f>Data!$AF$504*Data!AF224/Data!AF223</f>
        <v>14655.438212815252</v>
      </c>
      <c r="Q221" s="6">
        <f>Data!$AH$504*Data!AH224/Data!AH223</f>
        <v>17633.940463149203</v>
      </c>
      <c r="R221" s="6">
        <f>Data!$AJ$504*Data!AJ224/Data!AJ223</f>
        <v>18714.275900176966</v>
      </c>
      <c r="S221" s="6">
        <f>Data!$AL$504*Data!AL224/Data!AL223</f>
        <v>26701.834061321111</v>
      </c>
      <c r="T221" s="6">
        <f>Data!$AN$504*Data!AN224/Data!AN223</f>
        <v>16411.14149107819</v>
      </c>
      <c r="U221" s="6">
        <f>Data!$AP$504*Data!AP224/Data!AP223</f>
        <v>2390.5260247755714</v>
      </c>
      <c r="V221" s="6">
        <f>Data!$AQ$504*Data!AQ224/Data!AQ223</f>
        <v>0.57136222664015957</v>
      </c>
      <c r="W221" s="6">
        <f>Data!$AR$504*Data!AR224/Data!AR223</f>
        <v>0.58502612955906586</v>
      </c>
      <c r="X221" s="6">
        <f>Data!$AS$504*Data!AS224/Data!AS223</f>
        <v>-0.31856666666731914</v>
      </c>
      <c r="Y221" s="6">
        <f>Data!$AT$504*Data!AT224/Data!AT223</f>
        <v>0.63558469651535776</v>
      </c>
      <c r="Z221" s="6">
        <f>Data!$AU$504*Data!AU224/Data!AU223</f>
        <v>0.71056277056277128</v>
      </c>
      <c r="AA221" s="6">
        <f>Data!$AV$504*Data!AV224/Data!AV223</f>
        <v>0.47181344599558694</v>
      </c>
      <c r="AB221" s="6">
        <f>Data!$AW$504*Data!AW224/Data!AW223</f>
        <v>0.85741959059381045</v>
      </c>
      <c r="AC221" s="6">
        <f>Data!$AX$504*Data!AX224/Data!AX223</f>
        <v>0.63483160762942414</v>
      </c>
      <c r="AE221" s="42">
        <f>$AJ$3*B221+$AJ$4*Simulace!C221+$AJ$5*Simulace!D221+$AJ$6*Simulace!E221+$AJ$7*Simulace!F221+$AJ$8*Simulace!G221+$AJ$9*Simulace!H221+$AJ$10*Simulace!I221+$AJ$11*Simulace!J221+$AJ$12*Simulace!K221+$AJ$13*Simulace!L221+$AJ$14*Simulace!M221+$AJ$15*Simulace!N221+$AJ$16*Simulace!O221+$AJ$17*Simulace!P221+$AJ$18*Simulace!Q221+$AJ$19*Simulace!R221+$AJ$20*Simulace!S221+$AJ$21*Simulace!T221+$AJ$22*Simulace!U221+$AJ$23*Simulace!V221+$AJ$24*Simulace!W221+$AJ$25*Simulace!X221+$AJ$26*Simulace!Y221+$AJ$27*Simulace!Z221+$AJ$28*Simulace!AA221+$AJ$29*Simulace!AB221+$AJ$30*Simulace!AC221</f>
        <v>47698151507.814224</v>
      </c>
      <c r="AF221" s="42">
        <f>AE221-$AN$12</f>
        <v>-405046760.26752472</v>
      </c>
      <c r="AG221" s="42">
        <f t="shared" si="6"/>
        <v>-1280870321.3175707</v>
      </c>
      <c r="AM221" s="25" t="s">
        <v>245</v>
      </c>
      <c r="AN221" s="41">
        <f t="shared" si="7"/>
        <v>58978119036.965561</v>
      </c>
      <c r="AO221" s="42">
        <f>$AJ$3*Data!D713</f>
        <v>2696260880</v>
      </c>
      <c r="AP221" s="42">
        <f>$AJ$4*Data!F713</f>
        <v>6774473020</v>
      </c>
      <c r="AQ221" s="42">
        <f>$AJ$5*Data!H713</f>
        <v>1708041839.9999998</v>
      </c>
      <c r="AR221" s="42">
        <f>$AJ$6*Data!J713</f>
        <v>3232474607.9999995</v>
      </c>
      <c r="AS221" s="42">
        <f>$AJ$7*Data!L713</f>
        <v>792148714</v>
      </c>
      <c r="AT221" s="42">
        <f>$AJ$8*Data!N713</f>
        <v>652000300</v>
      </c>
      <c r="AU221" s="42">
        <f>$AJ$9*Data!P713</f>
        <v>3964466250</v>
      </c>
      <c r="AV221" s="42">
        <f>$AJ$10*Data!R713</f>
        <v>5202177600</v>
      </c>
      <c r="AW221" s="42">
        <f>$AJ$11*Data!T713</f>
        <v>2171643188</v>
      </c>
      <c r="AX221" s="42">
        <f>$AJ$12*Data!V713</f>
        <v>3329154300</v>
      </c>
      <c r="AY221" s="42">
        <f>$AJ$13*Data!X713</f>
        <v>2433534000</v>
      </c>
      <c r="AZ221" s="42">
        <f>$AJ$14*Data!Z713</f>
        <v>6289954000</v>
      </c>
      <c r="BA221" s="42">
        <f>$AJ$15*Data!AB713</f>
        <v>1584827154.6201601</v>
      </c>
      <c r="BB221" s="42">
        <f>$AJ$16*Data!AD713</f>
        <v>2502069528.9454002</v>
      </c>
      <c r="BC221" s="42">
        <f>$AJ$17*Data!AF713</f>
        <v>1519780547.2</v>
      </c>
      <c r="BD221" s="42">
        <f>$AJ$18*Data!AH713</f>
        <v>2627751112</v>
      </c>
      <c r="BE221" s="42">
        <f>$AJ$19*Data!AJ713</f>
        <v>2021110499.9999995</v>
      </c>
      <c r="BF221" s="42">
        <f>$AJ$20*Data!AL713</f>
        <v>3472512000</v>
      </c>
      <c r="BG221" s="42">
        <f>$AJ$21*Data!AN713</f>
        <v>4182070994.9999995</v>
      </c>
      <c r="BH221" s="42">
        <f>$AJ$22*Data!AP713</f>
        <v>1890688363.2</v>
      </c>
      <c r="BI221" s="42">
        <v>0</v>
      </c>
      <c r="BJ221" s="42">
        <v>0</v>
      </c>
      <c r="BK221" s="42">
        <v>0</v>
      </c>
      <c r="BL221" s="42">
        <v>0</v>
      </c>
      <c r="BM221" s="42">
        <v>0</v>
      </c>
      <c r="BN221" s="42">
        <v>0</v>
      </c>
      <c r="BO221" s="42">
        <f>$AJ$29*Data!AW713</f>
        <v>-67301488.000000089</v>
      </c>
      <c r="BP221" s="42">
        <f>$AJ$30*Data!AX713</f>
        <v>-1718375.9999999958</v>
      </c>
    </row>
    <row r="222" spans="1:68">
      <c r="A222" s="6">
        <v>221</v>
      </c>
      <c r="B222" s="6">
        <f>Data!$D$504*Data!D225/Data!D224</f>
        <v>596.18235239002934</v>
      </c>
      <c r="C222" s="6">
        <f>Data!$F$504*Data!F225/Data!F224</f>
        <v>854.82750861387694</v>
      </c>
      <c r="D222" s="6">
        <f>Data!$H$504*Data!H225/Data!H224</f>
        <v>769.62152542120407</v>
      </c>
      <c r="E222" s="6">
        <f>Data!$J$504*Data!J225/Data!J224</f>
        <v>694.59147443341692</v>
      </c>
      <c r="F222" s="6">
        <f>Data!$L$504*Data!L225/Data!L224</f>
        <v>470.3460780764853</v>
      </c>
      <c r="G222" s="6">
        <f>Data!$N$504*Data!N225/Data!N224</f>
        <v>296.57553089836739</v>
      </c>
      <c r="H222" s="6">
        <f>Data!$P$504*Data!P225/Data!P224</f>
        <v>573.70348304298795</v>
      </c>
      <c r="I222" s="6">
        <f>Data!$R$504*Data!R225/Data!R224</f>
        <v>735.23217784741735</v>
      </c>
      <c r="J222" s="6">
        <f>Data!$T$504*Data!T225/Data!T224</f>
        <v>1529.5677929987164</v>
      </c>
      <c r="K222" s="6">
        <f>Data!$V$504*Data!V225/Data!V224</f>
        <v>930.06669690748981</v>
      </c>
      <c r="L222" s="6">
        <f>Data!$X$504*Data!X225/Data!X224</f>
        <v>1589.8764917133014</v>
      </c>
      <c r="M222" s="6">
        <f>Data!$Z$504*Data!Z225/Data!Z224</f>
        <v>1077.2110233789499</v>
      </c>
      <c r="N222" s="6">
        <f>Data!$AB$504*Data!AB225/Data!AB224</f>
        <v>15159.567772253171</v>
      </c>
      <c r="O222" s="6">
        <f>Data!$AD$504*Data!AD225/Data!AD224</f>
        <v>22081.916434282088</v>
      </c>
      <c r="P222" s="6">
        <f>Data!$AF$504*Data!AF225/Data!AF224</f>
        <v>14582.97366462281</v>
      </c>
      <c r="Q222" s="6">
        <f>Data!$AH$504*Data!AH225/Data!AH224</f>
        <v>17316.353881269522</v>
      </c>
      <c r="R222" s="6">
        <f>Data!$AJ$504*Data!AJ225/Data!AJ224</f>
        <v>18579.189763194081</v>
      </c>
      <c r="S222" s="6">
        <f>Data!$AL$504*Data!AL225/Data!AL224</f>
        <v>26755.371876782661</v>
      </c>
      <c r="T222" s="6">
        <f>Data!$AN$504*Data!AN225/Data!AN224</f>
        <v>16387.430578284842</v>
      </c>
      <c r="U222" s="6">
        <f>Data!$AP$504*Data!AP225/Data!AP224</f>
        <v>2410.8123426116567</v>
      </c>
      <c r="V222" s="6">
        <f>Data!$AQ$504*Data!AQ225/Data!AQ224</f>
        <v>0.57424527507766376</v>
      </c>
      <c r="W222" s="6">
        <f>Data!$AR$504*Data!AR225/Data!AR224</f>
        <v>0.58801458951533359</v>
      </c>
      <c r="X222" s="6">
        <f>Data!$AS$504*Data!AS225/Data!AS224</f>
        <v>-14.287847368400543</v>
      </c>
      <c r="Y222" s="6">
        <f>Data!$AT$504*Data!AT225/Data!AT224</f>
        <v>0.63895310494526514</v>
      </c>
      <c r="Z222" s="6">
        <f>Data!$AU$504*Data!AU225/Data!AU224</f>
        <v>0.71446444346289839</v>
      </c>
      <c r="AA222" s="6">
        <f>Data!$AV$504*Data!AV225/Data!AV224</f>
        <v>0.77680325510977344</v>
      </c>
      <c r="AB222" s="6">
        <f>Data!$AW$504*Data!AW225/Data!AW224</f>
        <v>0.86226205381658683</v>
      </c>
      <c r="AC222" s="6">
        <f>Data!$AX$504*Data!AX225/Data!AX224</f>
        <v>0.81916767955801362</v>
      </c>
      <c r="AE222" s="42">
        <f>$AJ$3*B222+$AJ$4*Simulace!C222+$AJ$5*Simulace!D222+$AJ$6*Simulace!E222+$AJ$7*Simulace!F222+$AJ$8*Simulace!G222+$AJ$9*Simulace!H222+$AJ$10*Simulace!I222+$AJ$11*Simulace!J222+$AJ$12*Simulace!K222+$AJ$13*Simulace!L222+$AJ$14*Simulace!M222+$AJ$15*Simulace!N222+$AJ$16*Simulace!O222+$AJ$17*Simulace!P222+$AJ$18*Simulace!Q222+$AJ$19*Simulace!R222+$AJ$20*Simulace!S222+$AJ$21*Simulace!T222+$AJ$22*Simulace!U222+$AJ$23*Simulace!V222+$AJ$24*Simulace!W222+$AJ$25*Simulace!X222+$AJ$26*Simulace!Y222+$AJ$27*Simulace!Z222+$AJ$28*Simulace!AA222+$AJ$29*Simulace!AB222+$AJ$30*Simulace!AC222</f>
        <v>48046125393.551933</v>
      </c>
      <c r="AF222" s="42">
        <f>AE222-$AN$12</f>
        <v>-57072874.529815674</v>
      </c>
      <c r="AG222" s="42">
        <f t="shared" si="6"/>
        <v>-180480276.12722901</v>
      </c>
      <c r="AM222" s="25" t="s">
        <v>246</v>
      </c>
      <c r="AN222" s="41">
        <f t="shared" si="7"/>
        <v>59226990616.63488</v>
      </c>
      <c r="AO222" s="42">
        <f>$AJ$3*Data!D714</f>
        <v>2665947240</v>
      </c>
      <c r="AP222" s="42">
        <f>$AJ$4*Data!F714</f>
        <v>6709702230</v>
      </c>
      <c r="AQ222" s="42">
        <f>$AJ$5*Data!H714</f>
        <v>1729924020.0000002</v>
      </c>
      <c r="AR222" s="42">
        <f>$AJ$6*Data!J714</f>
        <v>3228837084</v>
      </c>
      <c r="AS222" s="42">
        <f>$AJ$7*Data!L714</f>
        <v>790303437.00000012</v>
      </c>
      <c r="AT222" s="42">
        <f>$AJ$8*Data!N714</f>
        <v>658778174.99999988</v>
      </c>
      <c r="AU222" s="42">
        <f>$AJ$9*Data!P714</f>
        <v>4013172540</v>
      </c>
      <c r="AV222" s="42">
        <f>$AJ$10*Data!R714</f>
        <v>5429223040</v>
      </c>
      <c r="AW222" s="42">
        <f>$AJ$11*Data!T714</f>
        <v>2210747240</v>
      </c>
      <c r="AX222" s="42">
        <f>$AJ$12*Data!V714</f>
        <v>3524684400</v>
      </c>
      <c r="AY222" s="42">
        <f>$AJ$13*Data!X714</f>
        <v>2430612900</v>
      </c>
      <c r="AZ222" s="42">
        <f>$AJ$14*Data!Z714</f>
        <v>6339700800.000001</v>
      </c>
      <c r="BA222" s="42">
        <f>$AJ$15*Data!AB714</f>
        <v>1566103987.99612</v>
      </c>
      <c r="BB222" s="42">
        <f>$AJ$16*Data!AD714</f>
        <v>2469000219.1387601</v>
      </c>
      <c r="BC222" s="42">
        <f>$AJ$17*Data!AF714</f>
        <v>1501951868.7999997</v>
      </c>
      <c r="BD222" s="42">
        <f>$AJ$18*Data!AH714</f>
        <v>2577448566</v>
      </c>
      <c r="BE222" s="42">
        <f>$AJ$19*Data!AJ714</f>
        <v>1971461250</v>
      </c>
      <c r="BF222" s="42">
        <f>$AJ$20*Data!AL714</f>
        <v>3407748300</v>
      </c>
      <c r="BG222" s="42">
        <f>$AJ$21*Data!AN714</f>
        <v>4168643737.4999995</v>
      </c>
      <c r="BH222" s="42">
        <f>$AJ$22*Data!AP714</f>
        <v>1918279915.1999998</v>
      </c>
      <c r="BI222" s="42">
        <v>0</v>
      </c>
      <c r="BJ222" s="42">
        <v>0</v>
      </c>
      <c r="BK222" s="42">
        <v>0</v>
      </c>
      <c r="BL222" s="42">
        <v>0</v>
      </c>
      <c r="BM222" s="42">
        <v>0</v>
      </c>
      <c r="BN222" s="42">
        <v>0</v>
      </c>
      <c r="BO222" s="42">
        <f>$AJ$29*Data!AW714</f>
        <v>-82700838.000000015</v>
      </c>
      <c r="BP222" s="42">
        <f>$AJ$30*Data!AX714</f>
        <v>-2579495.9999999991</v>
      </c>
    </row>
    <row r="223" spans="1:68">
      <c r="A223" s="6">
        <v>222</v>
      </c>
      <c r="B223" s="6">
        <f>Data!$D$504*Data!D226/Data!D225</f>
        <v>601.06971519451008</v>
      </c>
      <c r="C223" s="6">
        <f>Data!$F$504*Data!F226/Data!F225</f>
        <v>821.7850949931003</v>
      </c>
      <c r="D223" s="6">
        <f>Data!$H$504*Data!H226/Data!H225</f>
        <v>754.75805841961096</v>
      </c>
      <c r="E223" s="6">
        <f>Data!$J$504*Data!J226/Data!J225</f>
        <v>665.23664196076209</v>
      </c>
      <c r="F223" s="6">
        <f>Data!$L$504*Data!L226/Data!L225</f>
        <v>456.58156874401902</v>
      </c>
      <c r="G223" s="6">
        <f>Data!$N$504*Data!N226/Data!N225</f>
        <v>290.96923218732832</v>
      </c>
      <c r="H223" s="6">
        <f>Data!$P$504*Data!P226/Data!P225</f>
        <v>561.47474418607908</v>
      </c>
      <c r="I223" s="6">
        <f>Data!$R$504*Data!R226/Data!R225</f>
        <v>717.90095794993442</v>
      </c>
      <c r="J223" s="6">
        <f>Data!$T$504*Data!T226/Data!T225</f>
        <v>1392.648461184182</v>
      </c>
      <c r="K223" s="6">
        <f>Data!$V$504*Data!V226/Data!V225</f>
        <v>928.20514986635101</v>
      </c>
      <c r="L223" s="6">
        <f>Data!$X$504*Data!X226/Data!X225</f>
        <v>1579.6716983174945</v>
      </c>
      <c r="M223" s="6">
        <f>Data!$Z$504*Data!Z226/Data!Z225</f>
        <v>1087.8467482552662</v>
      </c>
      <c r="N223" s="6">
        <f>Data!$AB$504*Data!AB226/Data!AB225</f>
        <v>15051.754413837394</v>
      </c>
      <c r="O223" s="6">
        <f>Data!$AD$504*Data!AD226/Data!AD225</f>
        <v>21947.125119442007</v>
      </c>
      <c r="P223" s="6">
        <f>Data!$AF$504*Data!AF226/Data!AF225</f>
        <v>14484.697763876353</v>
      </c>
      <c r="Q223" s="6">
        <f>Data!$AH$504*Data!AH226/Data!AH225</f>
        <v>17245.563666518647</v>
      </c>
      <c r="R223" s="6">
        <f>Data!$AJ$504*Data!AJ226/Data!AJ225</f>
        <v>18573.16390064884</v>
      </c>
      <c r="S223" s="6">
        <f>Data!$AL$504*Data!AL226/Data!AL225</f>
        <v>26587.249676461161</v>
      </c>
      <c r="T223" s="6">
        <f>Data!$AN$504*Data!AN226/Data!AN225</f>
        <v>15584.961447448268</v>
      </c>
      <c r="U223" s="6">
        <f>Data!$AP$504*Data!AP226/Data!AP225</f>
        <v>2380.1110352632522</v>
      </c>
      <c r="V223" s="6">
        <f>Data!$AQ$504*Data!AQ226/Data!AQ225</f>
        <v>0.60328366202279571</v>
      </c>
      <c r="W223" s="6">
        <f>Data!$AR$504*Data!AR226/Data!AR225</f>
        <v>0.61750938757264195</v>
      </c>
      <c r="X223" s="6">
        <f>Data!$AS$504*Data!AS226/Data!AS225</f>
        <v>1.4823821011673559</v>
      </c>
      <c r="Y223" s="6">
        <f>Data!$AT$504*Data!AT226/Data!AT225</f>
        <v>0.67006495587353321</v>
      </c>
      <c r="Z223" s="6">
        <f>Data!$AU$504*Data!AU226/Data!AU225</f>
        <v>0.74778237192416153</v>
      </c>
      <c r="AA223" s="6">
        <f>Data!$AV$504*Data!AV226/Data!AV225</f>
        <v>1.0560182851729145</v>
      </c>
      <c r="AB223" s="6">
        <f>Data!$AW$504*Data!AW226/Data!AW225</f>
        <v>0.89933196353639111</v>
      </c>
      <c r="AC223" s="6">
        <f>Data!$AX$504*Data!AX226/Data!AX225</f>
        <v>1.0757513836136794</v>
      </c>
      <c r="AE223" s="42">
        <f>$AJ$3*B223+$AJ$4*Simulace!C223+$AJ$5*Simulace!D223+$AJ$6*Simulace!E223+$AJ$7*Simulace!F223+$AJ$8*Simulace!G223+$AJ$9*Simulace!H223+$AJ$10*Simulace!I223+$AJ$11*Simulace!J223+$AJ$12*Simulace!K223+$AJ$13*Simulace!L223+$AJ$14*Simulace!M223+$AJ$15*Simulace!N223+$AJ$16*Simulace!O223+$AJ$17*Simulace!P223+$AJ$18*Simulace!Q223+$AJ$19*Simulace!R223+$AJ$20*Simulace!S223+$AJ$21*Simulace!T223+$AJ$22*Simulace!U223+$AJ$23*Simulace!V223+$AJ$24*Simulace!W223+$AJ$25*Simulace!X223+$AJ$26*Simulace!Y223+$AJ$27*Simulace!Z223+$AJ$28*Simulace!AA223+$AJ$29*Simulace!AB223+$AJ$30*Simulace!AC223</f>
        <v>47095857428.008438</v>
      </c>
      <c r="AF223" s="42">
        <f>AE223-$AN$12</f>
        <v>-1007340840.0733109</v>
      </c>
      <c r="AG223" s="42">
        <f t="shared" si="6"/>
        <v>-3185491434.7390795</v>
      </c>
      <c r="AM223" s="25" t="s">
        <v>247</v>
      </c>
      <c r="AN223" s="41">
        <f t="shared" si="7"/>
        <v>58922866318.551399</v>
      </c>
      <c r="AO223" s="42">
        <f>$AJ$3*Data!D715</f>
        <v>2673468000</v>
      </c>
      <c r="AP223" s="42">
        <f>$AJ$4*Data!F715</f>
        <v>6726389250</v>
      </c>
      <c r="AQ223" s="42">
        <f>$AJ$5*Data!H715</f>
        <v>1723189999.9999998</v>
      </c>
      <c r="AR223" s="42">
        <f>$AJ$6*Data!J715</f>
        <v>3264399599.9999995</v>
      </c>
      <c r="AS223" s="42">
        <f>$AJ$7*Data!L715</f>
        <v>784556150</v>
      </c>
      <c r="AT223" s="42">
        <f>$AJ$8*Data!N715</f>
        <v>642591250</v>
      </c>
      <c r="AU223" s="42">
        <f>$AJ$9*Data!P715</f>
        <v>3974474092.5000005</v>
      </c>
      <c r="AV223" s="42">
        <f>$AJ$10*Data!R715</f>
        <v>5258181940</v>
      </c>
      <c r="AW223" s="42">
        <f>$AJ$11*Data!T715</f>
        <v>2112212375.0000002</v>
      </c>
      <c r="AX223" s="42">
        <f>$AJ$12*Data!V715</f>
        <v>3372244875</v>
      </c>
      <c r="AY223" s="42">
        <f>$AJ$13*Data!X715</f>
        <v>2344655212.5</v>
      </c>
      <c r="AZ223" s="42">
        <f>$AJ$14*Data!Z715</f>
        <v>6240476750</v>
      </c>
      <c r="BA223" s="42">
        <f>$AJ$15*Data!AB715</f>
        <v>1584353528.9212799</v>
      </c>
      <c r="BB223" s="42">
        <f>$AJ$16*Data!AD715</f>
        <v>2498050920.7301197</v>
      </c>
      <c r="BC223" s="42">
        <f>$AJ$17*Data!AF715</f>
        <v>1515837666.3999999</v>
      </c>
      <c r="BD223" s="42">
        <f>$AJ$18*Data!AH715</f>
        <v>2614598350</v>
      </c>
      <c r="BE223" s="42">
        <f>$AJ$19*Data!AJ715</f>
        <v>2050343750</v>
      </c>
      <c r="BF223" s="42">
        <f>$AJ$20*Data!AL715</f>
        <v>3504059999.9999995</v>
      </c>
      <c r="BG223" s="42">
        <f>$AJ$21*Data!AN715</f>
        <v>4236911437.4999995</v>
      </c>
      <c r="BH223" s="42">
        <f>$AJ$22*Data!AP715</f>
        <v>1873655063.9999998</v>
      </c>
      <c r="BI223" s="42">
        <v>0</v>
      </c>
      <c r="BJ223" s="42">
        <v>0</v>
      </c>
      <c r="BK223" s="42">
        <v>0</v>
      </c>
      <c r="BL223" s="42">
        <v>0</v>
      </c>
      <c r="BM223" s="42">
        <v>0</v>
      </c>
      <c r="BN223" s="42">
        <v>0</v>
      </c>
      <c r="BO223" s="42">
        <f>$AJ$29*Data!AW715</f>
        <v>-69875078.000000075</v>
      </c>
      <c r="BP223" s="42">
        <f>$AJ$30*Data!AX715</f>
        <v>-1908815.9999999932</v>
      </c>
    </row>
    <row r="224" spans="1:68">
      <c r="A224" s="6">
        <v>223</v>
      </c>
      <c r="B224" s="6">
        <f>Data!$D$504*Data!D227/Data!D226</f>
        <v>634.51666866369976</v>
      </c>
      <c r="C224" s="6">
        <f>Data!$F$504*Data!F227/Data!F226</f>
        <v>835.87589247959806</v>
      </c>
      <c r="D224" s="6">
        <f>Data!$H$504*Data!H227/Data!H226</f>
        <v>777.67432178684533</v>
      </c>
      <c r="E224" s="6">
        <f>Data!$J$504*Data!J227/Data!J226</f>
        <v>685.80973932155189</v>
      </c>
      <c r="F224" s="6">
        <f>Data!$L$504*Data!L227/Data!L226</f>
        <v>478.18424562854557</v>
      </c>
      <c r="G224" s="6">
        <f>Data!$N$504*Data!N227/Data!N226</f>
        <v>301.56093344592483</v>
      </c>
      <c r="H224" s="6">
        <f>Data!$P$504*Data!P227/Data!P226</f>
        <v>581.33808358718784</v>
      </c>
      <c r="I224" s="6">
        <f>Data!$R$504*Data!R227/Data!R226</f>
        <v>757.51451026641018</v>
      </c>
      <c r="J224" s="6">
        <f>Data!$T$504*Data!T227/Data!T226</f>
        <v>1384.0494580325956</v>
      </c>
      <c r="K224" s="6">
        <f>Data!$V$504*Data!V227/Data!V226</f>
        <v>924.55939514726879</v>
      </c>
      <c r="L224" s="6">
        <f>Data!$X$504*Data!X227/Data!X226</f>
        <v>1608.4358120132774</v>
      </c>
      <c r="M224" s="6">
        <f>Data!$Z$504*Data!Z227/Data!Z226</f>
        <v>1083.8987027955377</v>
      </c>
      <c r="N224" s="6">
        <f>Data!$AB$504*Data!AB227/Data!AB226</f>
        <v>15219.569582794655</v>
      </c>
      <c r="O224" s="6">
        <f>Data!$AD$504*Data!AD227/Data!AD226</f>
        <v>22156.485496285739</v>
      </c>
      <c r="P224" s="6">
        <f>Data!$AF$504*Data!AF227/Data!AF226</f>
        <v>14608.044819504477</v>
      </c>
      <c r="Q224" s="6">
        <f>Data!$AH$504*Data!AH227/Data!AH226</f>
        <v>17575.608993520251</v>
      </c>
      <c r="R224" s="6">
        <f>Data!$AJ$504*Data!AJ227/Data!AJ226</f>
        <v>19069.971357540264</v>
      </c>
      <c r="S224" s="6">
        <f>Data!$AL$504*Data!AL227/Data!AL226</f>
        <v>27298.955048296528</v>
      </c>
      <c r="T224" s="6">
        <f>Data!$AN$504*Data!AN227/Data!AN226</f>
        <v>16809.443260954096</v>
      </c>
      <c r="U224" s="6">
        <f>Data!$AP$504*Data!AP227/Data!AP226</f>
        <v>2350.8927430428025</v>
      </c>
      <c r="V224" s="6">
        <f>Data!$AQ$504*Data!AQ227/Data!AQ226</f>
        <v>0.42531044776119431</v>
      </c>
      <c r="W224" s="6">
        <f>Data!$AR$504*Data!AR227/Data!AR226</f>
        <v>0.4370202000769543</v>
      </c>
      <c r="X224" s="6">
        <f>Data!$AS$504*Data!AS227/Data!AS226</f>
        <v>0.27942378311768323</v>
      </c>
      <c r="Y224" s="6">
        <f>Data!$AT$504*Data!AT227/Data!AT226</f>
        <v>0.48069854610192331</v>
      </c>
      <c r="Z224" s="6">
        <f>Data!$AU$504*Data!AU227/Data!AU226</f>
        <v>0.54639123548046509</v>
      </c>
      <c r="AA224" s="6">
        <f>Data!$AV$504*Data!AV227/Data!AV226</f>
        <v>0.4150823375490626</v>
      </c>
      <c r="AB224" s="6">
        <f>Data!$AW$504*Data!AW227/Data!AW226</f>
        <v>0.67769027635619439</v>
      </c>
      <c r="AC224" s="6">
        <f>Data!$AX$504*Data!AX227/Data!AX226</f>
        <v>0.57360941405615884</v>
      </c>
      <c r="AE224" s="42">
        <f>$AJ$3*B224+$AJ$4*Simulace!C224+$AJ$5*Simulace!D224+$AJ$6*Simulace!E224+$AJ$7*Simulace!F224+$AJ$8*Simulace!G224+$AJ$9*Simulace!H224+$AJ$10*Simulace!I224+$AJ$11*Simulace!J224+$AJ$12*Simulace!K224+$AJ$13*Simulace!L224+$AJ$14*Simulace!M224+$AJ$15*Simulace!N224+$AJ$16*Simulace!O224+$AJ$17*Simulace!P224+$AJ$18*Simulace!Q224+$AJ$19*Simulace!R224+$AJ$20*Simulace!S224+$AJ$21*Simulace!T224+$AJ$22*Simulace!U224+$AJ$23*Simulace!V224+$AJ$24*Simulace!W224+$AJ$25*Simulace!X224+$AJ$26*Simulace!Y224+$AJ$27*Simulace!Z224+$AJ$28*Simulace!AA224+$AJ$29*Simulace!AB224+$AJ$30*Simulace!AC224</f>
        <v>48290193831.417862</v>
      </c>
      <c r="AF224" s="42">
        <f>AE224-$AN$12</f>
        <v>186995563.33611298</v>
      </c>
      <c r="AG224" s="42">
        <f t="shared" si="6"/>
        <v>591331892.4883914</v>
      </c>
      <c r="AM224" s="25" t="s">
        <v>248</v>
      </c>
      <c r="AN224" s="41">
        <f t="shared" si="7"/>
        <v>58778149533.072166</v>
      </c>
      <c r="AO224" s="42">
        <f>$AJ$3*Data!D716</f>
        <v>2694083400</v>
      </c>
      <c r="AP224" s="42">
        <f>$AJ$4*Data!F716</f>
        <v>6726979560</v>
      </c>
      <c r="AQ224" s="42">
        <f>$AJ$5*Data!H716</f>
        <v>1727004060</v>
      </c>
      <c r="AR224" s="42">
        <f>$AJ$6*Data!J716</f>
        <v>3204349235.9999995</v>
      </c>
      <c r="AS224" s="42">
        <f>$AJ$7*Data!L716</f>
        <v>782643750</v>
      </c>
      <c r="AT224" s="42">
        <f>$AJ$8*Data!N716</f>
        <v>647134575</v>
      </c>
      <c r="AU224" s="42">
        <f>$AJ$9*Data!P716</f>
        <v>3993483780</v>
      </c>
      <c r="AV224" s="42">
        <f>$AJ$10*Data!R716</f>
        <v>5224558720</v>
      </c>
      <c r="AW224" s="42">
        <f>$AJ$11*Data!T716</f>
        <v>2096214224.0000002</v>
      </c>
      <c r="AX224" s="42">
        <f>$AJ$12*Data!V716</f>
        <v>3347214000</v>
      </c>
      <c r="AY224" s="42">
        <f>$AJ$13*Data!X716</f>
        <v>2389924000.0000005</v>
      </c>
      <c r="AZ224" s="42">
        <f>$AJ$14*Data!Z716</f>
        <v>6167588400.000001</v>
      </c>
      <c r="BA224" s="42">
        <f>$AJ$15*Data!AB716</f>
        <v>1577868604.2976801</v>
      </c>
      <c r="BB224" s="42">
        <f>$AJ$16*Data!AD716</f>
        <v>2487552033.8744802</v>
      </c>
      <c r="BC224" s="42">
        <f>$AJ$17*Data!AF716</f>
        <v>1509037625.6000001</v>
      </c>
      <c r="BD224" s="42">
        <f>$AJ$18*Data!AH716</f>
        <v>2604888846</v>
      </c>
      <c r="BE224" s="42">
        <f>$AJ$19*Data!AJ716</f>
        <v>2061707249.9999998</v>
      </c>
      <c r="BF224" s="42">
        <f>$AJ$20*Data!AL716</f>
        <v>3456154800</v>
      </c>
      <c r="BG224" s="42">
        <f>$AJ$21*Data!AN716</f>
        <v>4266123997.5</v>
      </c>
      <c r="BH224" s="42">
        <f>$AJ$22*Data!AP716</f>
        <v>1891488844.8000002</v>
      </c>
      <c r="BI224" s="42">
        <v>0</v>
      </c>
      <c r="BJ224" s="42">
        <v>0</v>
      </c>
      <c r="BK224" s="42">
        <v>0</v>
      </c>
      <c r="BL224" s="42">
        <v>0</v>
      </c>
      <c r="BM224" s="42">
        <v>0</v>
      </c>
      <c r="BN224" s="42">
        <v>0</v>
      </c>
      <c r="BO224" s="42">
        <f>$AJ$29*Data!AW716</f>
        <v>-75612918.000000045</v>
      </c>
      <c r="BP224" s="42">
        <f>$AJ$30*Data!AX716</f>
        <v>-2237255.9999999925</v>
      </c>
    </row>
    <row r="225" spans="1:68">
      <c r="A225" s="6">
        <v>224</v>
      </c>
      <c r="B225" s="6">
        <f>Data!$D$504*Data!D228/Data!D227</f>
        <v>627.17874509839407</v>
      </c>
      <c r="C225" s="6">
        <f>Data!$F$504*Data!F228/Data!F227</f>
        <v>848.66538539687792</v>
      </c>
      <c r="D225" s="6">
        <f>Data!$H$504*Data!H228/Data!H227</f>
        <v>780.03262542846585</v>
      </c>
      <c r="E225" s="6">
        <f>Data!$J$504*Data!J228/Data!J227</f>
        <v>705.53029282482407</v>
      </c>
      <c r="F225" s="6">
        <f>Data!$L$504*Data!L228/Data!L227</f>
        <v>475.94271242851352</v>
      </c>
      <c r="G225" s="6">
        <f>Data!$N$504*Data!N228/Data!N227</f>
        <v>303.91335526903964</v>
      </c>
      <c r="H225" s="6">
        <f>Data!$P$504*Data!P228/Data!P227</f>
        <v>583.07740000266301</v>
      </c>
      <c r="I225" s="6">
        <f>Data!$R$504*Data!R228/Data!R227</f>
        <v>741.58693882069497</v>
      </c>
      <c r="J225" s="6">
        <f>Data!$T$504*Data!T228/Data!T227</f>
        <v>1391.3680993236728</v>
      </c>
      <c r="K225" s="6">
        <f>Data!$V$504*Data!V228/Data!V227</f>
        <v>897.3289639121673</v>
      </c>
      <c r="L225" s="6">
        <f>Data!$X$504*Data!X228/Data!X227</f>
        <v>1597.7202387154789</v>
      </c>
      <c r="M225" s="6">
        <f>Data!$Z$504*Data!Z228/Data!Z227</f>
        <v>1098.5684778003138</v>
      </c>
      <c r="N225" s="6">
        <f>Data!$AB$504*Data!AB228/Data!AB227</f>
        <v>15102.64962644474</v>
      </c>
      <c r="O225" s="6">
        <f>Data!$AD$504*Data!AD228/Data!AD227</f>
        <v>22012.709578928498</v>
      </c>
      <c r="P225" s="6">
        <f>Data!$AF$504*Data!AF228/Data!AF227</f>
        <v>14625.419391464176</v>
      </c>
      <c r="Q225" s="6">
        <f>Data!$AH$504*Data!AH228/Data!AH227</f>
        <v>17220.515770368958</v>
      </c>
      <c r="R225" s="6">
        <f>Data!$AJ$504*Data!AJ228/Data!AJ227</f>
        <v>18696.162325747271</v>
      </c>
      <c r="S225" s="6">
        <f>Data!$AL$504*Data!AL228/Data!AL227</f>
        <v>26738.879515527922</v>
      </c>
      <c r="T225" s="6">
        <f>Data!$AN$504*Data!AN228/Data!AN227</f>
        <v>16616.2784783477</v>
      </c>
      <c r="U225" s="6">
        <f>Data!$AP$504*Data!AP228/Data!AP227</f>
        <v>2312.7961744572767</v>
      </c>
      <c r="V225" s="6">
        <f>Data!$AQ$504*Data!AQ228/Data!AQ227</f>
        <v>0.58790312677657597</v>
      </c>
      <c r="W225" s="6">
        <f>Data!$AR$504*Data!AR228/Data!AR227</f>
        <v>0.60188582124473544</v>
      </c>
      <c r="X225" s="6">
        <f>Data!$AS$504*Data!AS228/Data!AS227</f>
        <v>0.47716657608695645</v>
      </c>
      <c r="Y225" s="6">
        <f>Data!$AT$504*Data!AT228/Data!AT227</f>
        <v>0.65357967952734786</v>
      </c>
      <c r="Z225" s="6">
        <f>Data!$AU$504*Data!AU228/Data!AU227</f>
        <v>0.73011979823455064</v>
      </c>
      <c r="AA225" s="6">
        <f>Data!$AV$504*Data!AV228/Data!AV227</f>
        <v>0.59968056690500537</v>
      </c>
      <c r="AB225" s="6">
        <f>Data!$AW$504*Data!AW228/Data!AW227</f>
        <v>0.87966239303407856</v>
      </c>
      <c r="AC225" s="6">
        <f>Data!$AX$504*Data!AX228/Data!AX227</f>
        <v>0.75084713167000472</v>
      </c>
      <c r="AE225" s="42">
        <f>$AJ$3*B225+$AJ$4*Simulace!C225+$AJ$5*Simulace!D225+$AJ$6*Simulace!E225+$AJ$7*Simulace!F225+$AJ$8*Simulace!G225+$AJ$9*Simulace!H225+$AJ$10*Simulace!I225+$AJ$11*Simulace!J225+$AJ$12*Simulace!K225+$AJ$13*Simulace!L225+$AJ$14*Simulace!M225+$AJ$15*Simulace!N225+$AJ$16*Simulace!O225+$AJ$17*Simulace!P225+$AJ$18*Simulace!Q225+$AJ$19*Simulace!R225+$AJ$20*Simulace!S225+$AJ$21*Simulace!T225+$AJ$22*Simulace!U225+$AJ$23*Simulace!V225+$AJ$24*Simulace!W225+$AJ$25*Simulace!X225+$AJ$26*Simulace!Y225+$AJ$27*Simulace!Z225+$AJ$28*Simulace!AA225+$AJ$29*Simulace!AB225+$AJ$30*Simulace!AC225</f>
        <v>48135846074.579086</v>
      </c>
      <c r="AF225" s="42">
        <f>AE225-$AN$12</f>
        <v>32647806.497337341</v>
      </c>
      <c r="AG225" s="42">
        <f t="shared" si="6"/>
        <v>103241429.14002995</v>
      </c>
      <c r="AM225" s="25" t="s">
        <v>249</v>
      </c>
      <c r="AN225" s="41">
        <f t="shared" si="7"/>
        <v>58095275304.08506</v>
      </c>
      <c r="AO225" s="42">
        <f>$AJ$3*Data!D717</f>
        <v>2720755040</v>
      </c>
      <c r="AP225" s="42">
        <f>$AJ$4*Data!F717</f>
        <v>6631394559.999999</v>
      </c>
      <c r="AQ225" s="42">
        <f>$AJ$5*Data!H717</f>
        <v>1715630800</v>
      </c>
      <c r="AR225" s="42">
        <f>$AJ$6*Data!J717</f>
        <v>3173310624</v>
      </c>
      <c r="AS225" s="42">
        <f>$AJ$7*Data!L717</f>
        <v>782234907.99999988</v>
      </c>
      <c r="AT225" s="42">
        <f>$AJ$8*Data!N717</f>
        <v>638457200</v>
      </c>
      <c r="AU225" s="42">
        <f>$AJ$9*Data!P717</f>
        <v>3719803500</v>
      </c>
      <c r="AV225" s="42">
        <f>$AJ$10*Data!R717</f>
        <v>4975483200</v>
      </c>
      <c r="AW225" s="42">
        <f>$AJ$11*Data!T717</f>
        <v>2080990600</v>
      </c>
      <c r="AX225" s="42">
        <f>$AJ$12*Data!V717</f>
        <v>3345855000.0000005</v>
      </c>
      <c r="AY225" s="42">
        <f>$AJ$13*Data!X717</f>
        <v>2404095225.0000005</v>
      </c>
      <c r="AZ225" s="42">
        <f>$AJ$14*Data!Z717</f>
        <v>6135379600</v>
      </c>
      <c r="BA225" s="42">
        <f>$AJ$15*Data!AB717</f>
        <v>1566506844.6989601</v>
      </c>
      <c r="BB225" s="42">
        <f>$AJ$16*Data!AD717</f>
        <v>2472421442.9861002</v>
      </c>
      <c r="BC225" s="42">
        <f>$AJ$17*Data!AF717</f>
        <v>1499551854.4000001</v>
      </c>
      <c r="BD225" s="42">
        <f>$AJ$18*Data!AH717</f>
        <v>2598378132</v>
      </c>
      <c r="BE225" s="42">
        <f>$AJ$19*Data!AJ717</f>
        <v>2046451500</v>
      </c>
      <c r="BF225" s="42">
        <f>$AJ$20*Data!AL717</f>
        <v>3429478199.9999995</v>
      </c>
      <c r="BG225" s="42">
        <f>$AJ$21*Data!AN717</f>
        <v>4351718925</v>
      </c>
      <c r="BH225" s="42">
        <f>$AJ$22*Data!AP717</f>
        <v>1888006932</v>
      </c>
      <c r="BI225" s="42">
        <v>0</v>
      </c>
      <c r="BJ225" s="42">
        <v>0</v>
      </c>
      <c r="BK225" s="42">
        <v>0</v>
      </c>
      <c r="BL225" s="42">
        <v>0</v>
      </c>
      <c r="BM225" s="42">
        <v>0</v>
      </c>
      <c r="BN225" s="42">
        <v>0</v>
      </c>
      <c r="BO225" s="42">
        <f>$AJ$29*Data!AW717</f>
        <v>-77933368.00000003</v>
      </c>
      <c r="BP225" s="42">
        <f>$AJ$30*Data!AX717</f>
        <v>-2695415.9999999935</v>
      </c>
    </row>
    <row r="226" spans="1:68">
      <c r="A226" s="6">
        <v>225</v>
      </c>
      <c r="B226" s="6">
        <f>Data!$D$504*Data!D229/Data!D228</f>
        <v>591.25391048255869</v>
      </c>
      <c r="C226" s="6">
        <f>Data!$F$504*Data!F229/Data!F228</f>
        <v>842.05920962556729</v>
      </c>
      <c r="D226" s="6">
        <f>Data!$H$504*Data!H229/Data!H228</f>
        <v>770.50696284331821</v>
      </c>
      <c r="E226" s="6">
        <f>Data!$J$504*Data!J229/Data!J228</f>
        <v>678.67772022292263</v>
      </c>
      <c r="F226" s="6">
        <f>Data!$L$504*Data!L229/Data!L228</f>
        <v>462.9908554734746</v>
      </c>
      <c r="G226" s="6">
        <f>Data!$N$504*Data!N229/Data!N228</f>
        <v>296.87704469455934</v>
      </c>
      <c r="H226" s="6">
        <f>Data!$P$504*Data!P229/Data!P228</f>
        <v>579.21037181631186</v>
      </c>
      <c r="I226" s="6">
        <f>Data!$R$504*Data!R229/Data!R228</f>
        <v>751.66715646280056</v>
      </c>
      <c r="J226" s="6">
        <f>Data!$T$504*Data!T229/Data!T228</f>
        <v>1403.2261512286534</v>
      </c>
      <c r="K226" s="6">
        <f>Data!$V$504*Data!V229/Data!V228</f>
        <v>979.70286605324463</v>
      </c>
      <c r="L226" s="6">
        <f>Data!$X$504*Data!X229/Data!X228</f>
        <v>1624.2742919501945</v>
      </c>
      <c r="M226" s="6">
        <f>Data!$Z$504*Data!Z229/Data!Z228</f>
        <v>1110.6271958027596</v>
      </c>
      <c r="N226" s="6">
        <f>Data!$AB$504*Data!AB229/Data!AB228</f>
        <v>15235.554933913561</v>
      </c>
      <c r="O226" s="6">
        <f>Data!$AD$504*Data!AD229/Data!AD228</f>
        <v>22129.51843216523</v>
      </c>
      <c r="P226" s="6">
        <f>Data!$AF$504*Data!AF229/Data!AF228</f>
        <v>14718.897603367517</v>
      </c>
      <c r="Q226" s="6">
        <f>Data!$AH$504*Data!AH229/Data!AH228</f>
        <v>17332.423118291903</v>
      </c>
      <c r="R226" s="6">
        <f>Data!$AJ$504*Data!AJ229/Data!AJ228</f>
        <v>18758.155396973503</v>
      </c>
      <c r="S226" s="6">
        <f>Data!$AL$504*Data!AL229/Data!AL228</f>
        <v>26827.486094430562</v>
      </c>
      <c r="T226" s="6">
        <f>Data!$AN$504*Data!AN229/Data!AN228</f>
        <v>15972.598173210205</v>
      </c>
      <c r="U226" s="6">
        <f>Data!$AP$504*Data!AP229/Data!AP228</f>
        <v>2443.9943693032278</v>
      </c>
      <c r="V226" s="6">
        <f>Data!$AQ$504*Data!AQ229/Data!AQ228</f>
        <v>0.52836173448074308</v>
      </c>
      <c r="W226" s="6">
        <f>Data!$AR$504*Data!AR229/Data!AR228</f>
        <v>0.54160289256198613</v>
      </c>
      <c r="X226" s="6">
        <f>Data!$AS$504*Data!AS229/Data!AS228</f>
        <v>0.28755001432254368</v>
      </c>
      <c r="Y226" s="6">
        <f>Data!$AT$504*Data!AT229/Data!AT228</f>
        <v>0.59070090576831713</v>
      </c>
      <c r="Z226" s="6">
        <f>Data!$AU$504*Data!AU229/Data!AU228</f>
        <v>0.66377535687453193</v>
      </c>
      <c r="AA226" s="6">
        <f>Data!$AV$504*Data!AV229/Data!AV228</f>
        <v>0.42170256675636553</v>
      </c>
      <c r="AB226" s="6">
        <f>Data!$AW$504*Data!AW229/Data!AW228</f>
        <v>0.80761066702857065</v>
      </c>
      <c r="AC226" s="6">
        <f>Data!$AX$504*Data!AX229/Data!AX228</f>
        <v>0.57930028098657427</v>
      </c>
      <c r="AE226" s="42">
        <f>$AJ$3*B226+$AJ$4*Simulace!C226+$AJ$5*Simulace!D226+$AJ$6*Simulace!E226+$AJ$7*Simulace!F226+$AJ$8*Simulace!G226+$AJ$9*Simulace!H226+$AJ$10*Simulace!I226+$AJ$11*Simulace!J226+$AJ$12*Simulace!K226+$AJ$13*Simulace!L226+$AJ$14*Simulace!M226+$AJ$15*Simulace!N226+$AJ$16*Simulace!O226+$AJ$17*Simulace!P226+$AJ$18*Simulace!Q226+$AJ$19*Simulace!R226+$AJ$20*Simulace!S226+$AJ$21*Simulace!T226+$AJ$22*Simulace!U226+$AJ$23*Simulace!V226+$AJ$24*Simulace!W226+$AJ$25*Simulace!X226+$AJ$26*Simulace!Y226+$AJ$27*Simulace!Z226+$AJ$28*Simulace!AA226+$AJ$29*Simulace!AB226+$AJ$30*Simulace!AC226</f>
        <v>48084942352.853745</v>
      </c>
      <c r="AF226" s="42">
        <f>AE226-$AN$12</f>
        <v>-18255915.228004456</v>
      </c>
      <c r="AG226" s="42">
        <f t="shared" si="6"/>
        <v>-57730272.891446218</v>
      </c>
      <c r="AM226" s="25" t="s">
        <v>250</v>
      </c>
      <c r="AN226" s="41">
        <f t="shared" si="7"/>
        <v>57715881428.568306</v>
      </c>
      <c r="AO226" s="42">
        <f>$AJ$3*Data!D718</f>
        <v>2691926020</v>
      </c>
      <c r="AP226" s="42">
        <f>$AJ$4*Data!F718</f>
        <v>6543351465</v>
      </c>
      <c r="AQ226" s="42">
        <f>$AJ$5*Data!H718</f>
        <v>1680094570</v>
      </c>
      <c r="AR226" s="42">
        <f>$AJ$6*Data!J718</f>
        <v>3098755660</v>
      </c>
      <c r="AS226" s="42">
        <f>$AJ$7*Data!L718</f>
        <v>767366680.49999988</v>
      </c>
      <c r="AT226" s="42">
        <f>$AJ$8*Data!N718</f>
        <v>619943362.5</v>
      </c>
      <c r="AU226" s="42">
        <f>$AJ$9*Data!P718</f>
        <v>3777127076.25</v>
      </c>
      <c r="AV226" s="42">
        <f>$AJ$10*Data!R718</f>
        <v>5043709000</v>
      </c>
      <c r="AW226" s="42">
        <f>$AJ$11*Data!T718</f>
        <v>2071820465</v>
      </c>
      <c r="AX226" s="42">
        <f>$AJ$12*Data!V718</f>
        <v>3429202150</v>
      </c>
      <c r="AY226" s="42">
        <f>$AJ$13*Data!X718</f>
        <v>2439959225</v>
      </c>
      <c r="AZ226" s="42">
        <f>$AJ$14*Data!Z718</f>
        <v>6070649750</v>
      </c>
      <c r="BA226" s="42">
        <f>$AJ$15*Data!AB718</f>
        <v>1552454031.0968699</v>
      </c>
      <c r="BB226" s="42">
        <f>$AJ$16*Data!AD718</f>
        <v>2451206844.5214353</v>
      </c>
      <c r="BC226" s="42">
        <f>$AJ$17*Data!AF718</f>
        <v>1485637485.2000003</v>
      </c>
      <c r="BD226" s="42">
        <f>$AJ$18*Data!AH718</f>
        <v>2541496916</v>
      </c>
      <c r="BE226" s="42">
        <f>$AJ$19*Data!AJ718</f>
        <v>2000944750.0000002</v>
      </c>
      <c r="BF226" s="42">
        <f>$AJ$20*Data!AL718</f>
        <v>3371023950</v>
      </c>
      <c r="BG226" s="42">
        <f>$AJ$21*Data!AN718</f>
        <v>4297662337.5</v>
      </c>
      <c r="BH226" s="42">
        <f>$AJ$22*Data!AP718</f>
        <v>1877975649.0000002</v>
      </c>
      <c r="BI226" s="42">
        <v>0</v>
      </c>
      <c r="BJ226" s="42">
        <v>0</v>
      </c>
      <c r="BK226" s="42">
        <v>0</v>
      </c>
      <c r="BL226" s="42">
        <v>0</v>
      </c>
      <c r="BM226" s="42">
        <v>0</v>
      </c>
      <c r="BN226" s="42">
        <v>0</v>
      </c>
      <c r="BO226" s="42">
        <f>$AJ$29*Data!AW718</f>
        <v>-93058483.000000015</v>
      </c>
      <c r="BP226" s="42">
        <f>$AJ$30*Data!AX718</f>
        <v>-3367475.9999999963</v>
      </c>
    </row>
    <row r="227" spans="1:68">
      <c r="A227" s="6">
        <v>226</v>
      </c>
      <c r="B227" s="6">
        <f>Data!$D$504*Data!D230/Data!D229</f>
        <v>631.51918537967276</v>
      </c>
      <c r="C227" s="6">
        <f>Data!$F$504*Data!F230/Data!F229</f>
        <v>847.16447869950002</v>
      </c>
      <c r="D227" s="6">
        <f>Data!$H$504*Data!H230/Data!H229</f>
        <v>767.21094557516972</v>
      </c>
      <c r="E227" s="6">
        <f>Data!$J$504*Data!J230/Data!J229</f>
        <v>678.35730883685949</v>
      </c>
      <c r="F227" s="6">
        <f>Data!$L$504*Data!L230/Data!L229</f>
        <v>468.16679213952767</v>
      </c>
      <c r="G227" s="6">
        <f>Data!$N$504*Data!N230/Data!N229</f>
        <v>293.54432286561263</v>
      </c>
      <c r="H227" s="6">
        <f>Data!$P$504*Data!P230/Data!P229</f>
        <v>569.41819219887759</v>
      </c>
      <c r="I227" s="6">
        <f>Data!$R$504*Data!R230/Data!R229</f>
        <v>731.74133323931801</v>
      </c>
      <c r="J227" s="6">
        <f>Data!$T$504*Data!T230/Data!T229</f>
        <v>1357.2080752040081</v>
      </c>
      <c r="K227" s="6">
        <f>Data!$V$504*Data!V230/Data!V229</f>
        <v>936.37932163650714</v>
      </c>
      <c r="L227" s="6">
        <f>Data!$X$504*Data!X230/Data!X229</f>
        <v>1578.7382757850023</v>
      </c>
      <c r="M227" s="6">
        <f>Data!$Z$504*Data!Z230/Data!Z229</f>
        <v>1076.5320060712443</v>
      </c>
      <c r="N227" s="6">
        <f>Data!$AB$504*Data!AB230/Data!AB229</f>
        <v>15195.034764150867</v>
      </c>
      <c r="O227" s="6">
        <f>Data!$AD$504*Data!AD230/Data!AD229</f>
        <v>22053.963389429762</v>
      </c>
      <c r="P227" s="6">
        <f>Data!$AF$504*Data!AF230/Data!AF229</f>
        <v>14548.377147132373</v>
      </c>
      <c r="Q227" s="6">
        <f>Data!$AH$504*Data!AH230/Data!AH229</f>
        <v>17361.980185845088</v>
      </c>
      <c r="R227" s="6">
        <f>Data!$AJ$504*Data!AJ230/Data!AJ229</f>
        <v>18844.762318961293</v>
      </c>
      <c r="S227" s="6">
        <f>Data!$AL$504*Data!AL230/Data!AL229</f>
        <v>26830.427755477023</v>
      </c>
      <c r="T227" s="6">
        <f>Data!$AN$504*Data!AN230/Data!AN229</f>
        <v>16459.577078202525</v>
      </c>
      <c r="U227" s="6">
        <f>Data!$AP$504*Data!AP230/Data!AP229</f>
        <v>2363.3960329269921</v>
      </c>
      <c r="V227" s="6">
        <f>Data!$AQ$504*Data!AQ230/Data!AQ229</f>
        <v>0.51500037708008717</v>
      </c>
      <c r="W227" s="6">
        <f>Data!$AR$504*Data!AR230/Data!AR229</f>
        <v>0.52805150040551507</v>
      </c>
      <c r="X227" s="6">
        <f>Data!$AS$504*Data!AS230/Data!AS229</f>
        <v>0.42249529989477219</v>
      </c>
      <c r="Y227" s="6">
        <f>Data!$AT$504*Data!AT230/Data!AT229</f>
        <v>0.57647890137328373</v>
      </c>
      <c r="Z227" s="6">
        <f>Data!$AU$504*Data!AU230/Data!AU229</f>
        <v>0.64864475627769425</v>
      </c>
      <c r="AA227" s="6">
        <f>Data!$AV$504*Data!AV230/Data!AV229</f>
        <v>0.55221238367931158</v>
      </c>
      <c r="AB227" s="6">
        <f>Data!$AW$504*Data!AW230/Data!AW229</f>
        <v>0.79094958241464541</v>
      </c>
      <c r="AC227" s="6">
        <f>Data!$AX$504*Data!AX230/Data!AX229</f>
        <v>0.70722330905306752</v>
      </c>
      <c r="AE227" s="42">
        <f>$AJ$3*B227+$AJ$4*Simulace!C227+$AJ$5*Simulace!D227+$AJ$6*Simulace!E227+$AJ$7*Simulace!F227+$AJ$8*Simulace!G227+$AJ$9*Simulace!H227+$AJ$10*Simulace!I227+$AJ$11*Simulace!J227+$AJ$12*Simulace!K227+$AJ$13*Simulace!L227+$AJ$14*Simulace!M227+$AJ$15*Simulace!N227+$AJ$16*Simulace!O227+$AJ$17*Simulace!P227+$AJ$18*Simulace!Q227+$AJ$19*Simulace!R227+$AJ$20*Simulace!S227+$AJ$21*Simulace!T227+$AJ$22*Simulace!U227+$AJ$23*Simulace!V227+$AJ$24*Simulace!W227+$AJ$25*Simulace!X227+$AJ$26*Simulace!Y227+$AJ$27*Simulace!Z227+$AJ$28*Simulace!AA227+$AJ$29*Simulace!AB227+$AJ$30*Simulace!AC227</f>
        <v>47821216146.535721</v>
      </c>
      <c r="AF227" s="42">
        <f>AE227-$AN$12</f>
        <v>-281982121.54602814</v>
      </c>
      <c r="AG227" s="42">
        <f t="shared" si="6"/>
        <v>-891705763.53188944</v>
      </c>
      <c r="AM227" s="25" t="s">
        <v>251</v>
      </c>
      <c r="AN227" s="41">
        <f t="shared" si="7"/>
        <v>57921298202.36026</v>
      </c>
      <c r="AO227" s="42">
        <f>$AJ$3*Data!D719</f>
        <v>2706154740.0000005</v>
      </c>
      <c r="AP227" s="42">
        <f>$AJ$4*Data!F719</f>
        <v>6610878400.000001</v>
      </c>
      <c r="AQ227" s="42">
        <f>$AJ$5*Data!H719</f>
        <v>1728064170.0000002</v>
      </c>
      <c r="AR227" s="42">
        <f>$AJ$6*Data!J719</f>
        <v>3090585652</v>
      </c>
      <c r="AS227" s="42">
        <f>$AJ$7*Data!L719</f>
        <v>786986186.00000012</v>
      </c>
      <c r="AT227" s="42">
        <f>$AJ$8*Data!N719</f>
        <v>626280037.5</v>
      </c>
      <c r="AU227" s="42">
        <f>$AJ$9*Data!P719</f>
        <v>3809445750.0000005</v>
      </c>
      <c r="AV227" s="42">
        <f>$AJ$10*Data!R719</f>
        <v>4960466000.000001</v>
      </c>
      <c r="AW227" s="42">
        <f>$AJ$11*Data!T719</f>
        <v>2083509350.0000002</v>
      </c>
      <c r="AX227" s="42">
        <f>$AJ$12*Data!V719</f>
        <v>3524466875.0000005</v>
      </c>
      <c r="AY227" s="42">
        <f>$AJ$13*Data!X719</f>
        <v>2474357812.5000005</v>
      </c>
      <c r="AZ227" s="42">
        <f>$AJ$14*Data!Z719</f>
        <v>6185087500.000001</v>
      </c>
      <c r="BA227" s="42">
        <f>$AJ$15*Data!AB719</f>
        <v>1541540392.0440001</v>
      </c>
      <c r="BB227" s="42">
        <f>$AJ$16*Data!AD719</f>
        <v>2433133288.8162503</v>
      </c>
      <c r="BC227" s="42">
        <f>$AJ$17*Data!AF719</f>
        <v>1475723140</v>
      </c>
      <c r="BD227" s="42">
        <f>$AJ$18*Data!AH719</f>
        <v>2524043094.9999995</v>
      </c>
      <c r="BE227" s="42">
        <f>$AJ$19*Data!AJ719</f>
        <v>2000797625</v>
      </c>
      <c r="BF227" s="42">
        <f>$AJ$20*Data!AL719</f>
        <v>3348840450.0000005</v>
      </c>
      <c r="BG227" s="42">
        <f>$AJ$21*Data!AN719</f>
        <v>4261568737.5000005</v>
      </c>
      <c r="BH227" s="42">
        <f>$AJ$22*Data!AP719</f>
        <v>1851125670.0000002</v>
      </c>
      <c r="BI227" s="42">
        <v>0</v>
      </c>
      <c r="BJ227" s="42">
        <v>0</v>
      </c>
      <c r="BK227" s="42">
        <v>0</v>
      </c>
      <c r="BL227" s="42">
        <v>0</v>
      </c>
      <c r="BM227" s="42">
        <v>0</v>
      </c>
      <c r="BN227" s="42">
        <v>0</v>
      </c>
      <c r="BO227" s="42">
        <f>$AJ$29*Data!AW719</f>
        <v>-97910332.99999994</v>
      </c>
      <c r="BP227" s="42">
        <f>$AJ$30*Data!AX719</f>
        <v>-3846335.9999999884</v>
      </c>
    </row>
    <row r="228" spans="1:68">
      <c r="A228" s="6">
        <v>227</v>
      </c>
      <c r="B228" s="6">
        <f>Data!$D$504*Data!D231/Data!D230</f>
        <v>614.30701381201038</v>
      </c>
      <c r="C228" s="6">
        <f>Data!$F$504*Data!F231/Data!F230</f>
        <v>847.33222561024297</v>
      </c>
      <c r="D228" s="6">
        <f>Data!$H$504*Data!H231/Data!H230</f>
        <v>767.1113268925784</v>
      </c>
      <c r="E228" s="6">
        <f>Data!$J$504*Data!J231/Data!J230</f>
        <v>682.84657659105733</v>
      </c>
      <c r="F228" s="6">
        <f>Data!$L$504*Data!L231/Data!L230</f>
        <v>465.91517654435631</v>
      </c>
      <c r="G228" s="6">
        <f>Data!$N$504*Data!N231/Data!N230</f>
        <v>301.26246372461003</v>
      </c>
      <c r="H228" s="6">
        <f>Data!$P$504*Data!P231/Data!P230</f>
        <v>569.32585552284229</v>
      </c>
      <c r="I228" s="6">
        <f>Data!$R$504*Data!R231/Data!R230</f>
        <v>730.06167287583719</v>
      </c>
      <c r="J228" s="6">
        <f>Data!$T$504*Data!T231/Data!T230</f>
        <v>1398.7880722455925</v>
      </c>
      <c r="K228" s="6">
        <f>Data!$V$504*Data!V231/Data!V230</f>
        <v>924.98234238580619</v>
      </c>
      <c r="L228" s="6">
        <f>Data!$X$504*Data!X231/Data!X230</f>
        <v>1601.2745583371382</v>
      </c>
      <c r="M228" s="6">
        <f>Data!$Z$504*Data!Z231/Data!Z230</f>
        <v>1102.6458057371387</v>
      </c>
      <c r="N228" s="6">
        <f>Data!$AB$504*Data!AB231/Data!AB230</f>
        <v>15229.333063368664</v>
      </c>
      <c r="O228" s="6">
        <f>Data!$AD$504*Data!AD231/Data!AD230</f>
        <v>22167.761473893985</v>
      </c>
      <c r="P228" s="6">
        <f>Data!$AF$504*Data!AF231/Data!AF230</f>
        <v>14689.573499960828</v>
      </c>
      <c r="Q228" s="6">
        <f>Data!$AH$504*Data!AH231/Data!AH230</f>
        <v>17344.806114360304</v>
      </c>
      <c r="R228" s="6">
        <f>Data!$AJ$504*Data!AJ231/Data!AJ230</f>
        <v>18751.741392248878</v>
      </c>
      <c r="S228" s="6">
        <f>Data!$AL$504*Data!AL231/Data!AL230</f>
        <v>26872.066476392825</v>
      </c>
      <c r="T228" s="6">
        <f>Data!$AN$504*Data!AN231/Data!AN230</f>
        <v>16367.865828677222</v>
      </c>
      <c r="U228" s="6">
        <f>Data!$AP$504*Data!AP231/Data!AP230</f>
        <v>2439.7636348791757</v>
      </c>
      <c r="V228" s="6">
        <f>Data!$AQ$504*Data!AQ231/Data!AQ230</f>
        <v>0.52267758065847214</v>
      </c>
      <c r="W228" s="6">
        <f>Data!$AR$504*Data!AR231/Data!AR230</f>
        <v>0.53583877551020753</v>
      </c>
      <c r="X228" s="6">
        <f>Data!$AS$504*Data!AS231/Data!AS230</f>
        <v>0.28983151125402157</v>
      </c>
      <c r="Y228" s="6">
        <f>Data!$AT$504*Data!AT231/Data!AT230</f>
        <v>0.58465480527638591</v>
      </c>
      <c r="Z228" s="6">
        <f>Data!$AU$504*Data!AU231/Data!AU230</f>
        <v>0.65734769687964567</v>
      </c>
      <c r="AA228" s="6">
        <f>Data!$AV$504*Data!AV231/Data!AV230</f>
        <v>0.42432925855912895</v>
      </c>
      <c r="AB228" s="6">
        <f>Data!$AW$504*Data!AW231/Data!AW230</f>
        <v>0.80054157318466168</v>
      </c>
      <c r="AC228" s="6">
        <f>Data!$AX$504*Data!AX231/Data!AX230</f>
        <v>0.58214513888889052</v>
      </c>
      <c r="AE228" s="42">
        <f>$AJ$3*B228+$AJ$4*Simulace!C228+$AJ$5*Simulace!D228+$AJ$6*Simulace!E228+$AJ$7*Simulace!F228+$AJ$8*Simulace!G228+$AJ$9*Simulace!H228+$AJ$10*Simulace!I228+$AJ$11*Simulace!J228+$AJ$12*Simulace!K228+$AJ$13*Simulace!L228+$AJ$14*Simulace!M228+$AJ$15*Simulace!N228+$AJ$16*Simulace!O228+$AJ$17*Simulace!P228+$AJ$18*Simulace!Q228+$AJ$19*Simulace!R228+$AJ$20*Simulace!S228+$AJ$21*Simulace!T228+$AJ$22*Simulace!U228+$AJ$23*Simulace!V228+$AJ$24*Simulace!W228+$AJ$25*Simulace!X228+$AJ$26*Simulace!Y228+$AJ$27*Simulace!Z228+$AJ$28*Simulace!AA228+$AJ$29*Simulace!AB228+$AJ$30*Simulace!AC228</f>
        <v>47994395829.881905</v>
      </c>
      <c r="AF228" s="42">
        <f>AE228-$AN$12</f>
        <v>-108802438.19984436</v>
      </c>
      <c r="AG228" s="42">
        <f t="shared" si="6"/>
        <v>-344063519.69121855</v>
      </c>
      <c r="AM228" s="25" t="s">
        <v>252</v>
      </c>
      <c r="AN228" s="41">
        <f t="shared" si="7"/>
        <v>58035274170.177498</v>
      </c>
      <c r="AO228" s="42">
        <f>$AJ$3*Data!D720</f>
        <v>2722851000</v>
      </c>
      <c r="AP228" s="42">
        <f>$AJ$4*Data!F720</f>
        <v>6615140490</v>
      </c>
      <c r="AQ228" s="42">
        <f>$AJ$5*Data!H720</f>
        <v>1723200480</v>
      </c>
      <c r="AR228" s="42">
        <f>$AJ$6*Data!J720</f>
        <v>3092048784.0000005</v>
      </c>
      <c r="AS228" s="42">
        <f>$AJ$7*Data!L720</f>
        <v>783764856</v>
      </c>
      <c r="AT228" s="42">
        <f>$AJ$8*Data!N720</f>
        <v>664670475.00000012</v>
      </c>
      <c r="AU228" s="42">
        <f>$AJ$9*Data!P720</f>
        <v>3831986250</v>
      </c>
      <c r="AV228" s="42">
        <f>$AJ$10*Data!R720</f>
        <v>4963570000</v>
      </c>
      <c r="AW228" s="42">
        <f>$AJ$11*Data!T720</f>
        <v>2078797500</v>
      </c>
      <c r="AX228" s="42">
        <f>$AJ$12*Data!V720</f>
        <v>3596631250</v>
      </c>
      <c r="AY228" s="42">
        <f>$AJ$13*Data!X720</f>
        <v>2468137500.0000005</v>
      </c>
      <c r="AZ228" s="42">
        <f>$AJ$14*Data!Z720</f>
        <v>6218625000</v>
      </c>
      <c r="BA228" s="42">
        <f>$AJ$15*Data!AB720</f>
        <v>1539049948.53</v>
      </c>
      <c r="BB228" s="42">
        <f>$AJ$16*Data!AD720</f>
        <v>2427060289.6475</v>
      </c>
      <c r="BC228" s="42">
        <f>$AJ$17*Data!AF720</f>
        <v>1471437400</v>
      </c>
      <c r="BD228" s="42">
        <f>$AJ$18*Data!AH720</f>
        <v>2524655196</v>
      </c>
      <c r="BE228" s="42">
        <f>$AJ$19*Data!AJ720</f>
        <v>1998780750</v>
      </c>
      <c r="BF228" s="42">
        <f>$AJ$20*Data!AL720</f>
        <v>3355870500</v>
      </c>
      <c r="BG228" s="42">
        <f>$AJ$21*Data!AN720</f>
        <v>4274442495.0000005</v>
      </c>
      <c r="BH228" s="42">
        <f>$AJ$22*Data!AP720</f>
        <v>1787256000.0000002</v>
      </c>
      <c r="BI228" s="42">
        <v>0</v>
      </c>
      <c r="BJ228" s="42">
        <v>0</v>
      </c>
      <c r="BK228" s="42">
        <v>0</v>
      </c>
      <c r="BL228" s="42">
        <v>0</v>
      </c>
      <c r="BM228" s="42">
        <v>0</v>
      </c>
      <c r="BN228" s="42">
        <v>0</v>
      </c>
      <c r="BO228" s="42">
        <f>$AJ$29*Data!AW720</f>
        <v>-98648658.000000015</v>
      </c>
      <c r="BP228" s="42">
        <f>$AJ$30*Data!AX720</f>
        <v>-4053335.9999999963</v>
      </c>
    </row>
    <row r="229" spans="1:68">
      <c r="A229" s="6">
        <v>228</v>
      </c>
      <c r="B229" s="6">
        <f>Data!$D$504*Data!D232/Data!D231</f>
        <v>584.67626235944681</v>
      </c>
      <c r="C229" s="6">
        <f>Data!$F$504*Data!F232/Data!F231</f>
        <v>837.30948973692568</v>
      </c>
      <c r="D229" s="6">
        <f>Data!$H$504*Data!H232/Data!H231</f>
        <v>766.7840747095097</v>
      </c>
      <c r="E229" s="6">
        <f>Data!$J$504*Data!J232/Data!J231</f>
        <v>676.79749017411848</v>
      </c>
      <c r="F229" s="6">
        <f>Data!$L$504*Data!L232/Data!L231</f>
        <v>466.02498198545368</v>
      </c>
      <c r="G229" s="6">
        <f>Data!$N$504*Data!N232/Data!N231</f>
        <v>296.00265313236065</v>
      </c>
      <c r="H229" s="6">
        <f>Data!$P$504*Data!P232/Data!P231</f>
        <v>561.94708364729956</v>
      </c>
      <c r="I229" s="6">
        <f>Data!$R$504*Data!R232/Data!R231</f>
        <v>730.77524026205765</v>
      </c>
      <c r="J229" s="6">
        <f>Data!$T$504*Data!T232/Data!T231</f>
        <v>1381.4801441021082</v>
      </c>
      <c r="K229" s="6">
        <f>Data!$V$504*Data!V232/Data!V231</f>
        <v>931.40181055212304</v>
      </c>
      <c r="L229" s="6">
        <f>Data!$X$504*Data!X232/Data!X231</f>
        <v>1580.7347954962847</v>
      </c>
      <c r="M229" s="6">
        <f>Data!$Z$504*Data!Z232/Data!Z231</f>
        <v>1081.4402798507806</v>
      </c>
      <c r="N229" s="6">
        <f>Data!$AB$504*Data!AB232/Data!AB231</f>
        <v>15242.39493111607</v>
      </c>
      <c r="O229" s="6">
        <f>Data!$AD$504*Data!AD232/Data!AD231</f>
        <v>22253.013442562235</v>
      </c>
      <c r="P229" s="6">
        <f>Data!$AF$504*Data!AF232/Data!AF231</f>
        <v>14709.239710044241</v>
      </c>
      <c r="Q229" s="6">
        <f>Data!$AH$504*Data!AH232/Data!AH231</f>
        <v>17413.998725312802</v>
      </c>
      <c r="R229" s="6">
        <f>Data!$AJ$504*Data!AJ232/Data!AJ231</f>
        <v>18803.166802657528</v>
      </c>
      <c r="S229" s="6">
        <f>Data!$AL$504*Data!AL232/Data!AL231</f>
        <v>27005.058421559203</v>
      </c>
      <c r="T229" s="6">
        <f>Data!$AN$504*Data!AN232/Data!AN231</f>
        <v>16779.432877647327</v>
      </c>
      <c r="U229" s="6">
        <f>Data!$AP$504*Data!AP232/Data!AP231</f>
        <v>2414.9446104320123</v>
      </c>
      <c r="V229" s="6">
        <f>Data!$AQ$504*Data!AQ232/Data!AQ231</f>
        <v>0.49188391848759955</v>
      </c>
      <c r="W229" s="6">
        <f>Data!$AR$504*Data!AR232/Data!AR231</f>
        <v>0.50460222672064747</v>
      </c>
      <c r="X229" s="6">
        <f>Data!$AS$504*Data!AS232/Data!AS231</f>
        <v>0.22768966619318351</v>
      </c>
      <c r="Y229" s="6">
        <f>Data!$AT$504*Data!AT232/Data!AT231</f>
        <v>0.55185424587098786</v>
      </c>
      <c r="Z229" s="6">
        <f>Data!$AU$504*Data!AU232/Data!AU231</f>
        <v>0.62242533185840521</v>
      </c>
      <c r="AA229" s="6">
        <f>Data!$AV$504*Data!AV232/Data!AV231</f>
        <v>0.36972139076034832</v>
      </c>
      <c r="AB229" s="6">
        <f>Data!$AW$504*Data!AW232/Data!AW231</f>
        <v>0.76203792620270849</v>
      </c>
      <c r="AC229" s="6">
        <f>Data!$AX$504*Data!AX232/Data!AX231</f>
        <v>0.53185998953062352</v>
      </c>
      <c r="AE229" s="42">
        <f>$AJ$3*B229+$AJ$4*Simulace!C229+$AJ$5*Simulace!D229+$AJ$6*Simulace!E229+$AJ$7*Simulace!F229+$AJ$8*Simulace!G229+$AJ$9*Simulace!H229+$AJ$10*Simulace!I229+$AJ$11*Simulace!J229+$AJ$12*Simulace!K229+$AJ$13*Simulace!L229+$AJ$14*Simulace!M229+$AJ$15*Simulace!N229+$AJ$16*Simulace!O229+$AJ$17*Simulace!P229+$AJ$18*Simulace!Q229+$AJ$19*Simulace!R229+$AJ$20*Simulace!S229+$AJ$21*Simulace!T229+$AJ$22*Simulace!U229+$AJ$23*Simulace!V229+$AJ$24*Simulace!W229+$AJ$25*Simulace!X229+$AJ$26*Simulace!Y229+$AJ$27*Simulace!Z229+$AJ$28*Simulace!AA229+$AJ$29*Simulace!AB229+$AJ$30*Simulace!AC229</f>
        <v>47727305988.39093</v>
      </c>
      <c r="AF229" s="42">
        <f>AE229-$AN$12</f>
        <v>-375892279.69081879</v>
      </c>
      <c r="AG229" s="42">
        <f t="shared" si="6"/>
        <v>-1188675758.6960406</v>
      </c>
      <c r="AM229" s="25" t="s">
        <v>253</v>
      </c>
      <c r="AN229" s="41">
        <f t="shared" si="7"/>
        <v>58302699115.846008</v>
      </c>
      <c r="AO229" s="42">
        <f>$AJ$3*Data!D721</f>
        <v>2726636000</v>
      </c>
      <c r="AP229" s="42">
        <f>$AJ$4*Data!F721</f>
        <v>6621538000</v>
      </c>
      <c r="AQ229" s="42">
        <f>$AJ$5*Data!H721</f>
        <v>1751035000</v>
      </c>
      <c r="AR229" s="42">
        <f>$AJ$6*Data!J721</f>
        <v>3103577399.9999995</v>
      </c>
      <c r="AS229" s="42">
        <f>$AJ$7*Data!L721</f>
        <v>779594199.99999988</v>
      </c>
      <c r="AT229" s="42">
        <f>$AJ$8*Data!N721</f>
        <v>675606250</v>
      </c>
      <c r="AU229" s="42">
        <f>$AJ$9*Data!P721</f>
        <v>3846515850.0000005</v>
      </c>
      <c r="AV229" s="42">
        <f>$AJ$10*Data!R721</f>
        <v>5091890040</v>
      </c>
      <c r="AW229" s="42">
        <f>$AJ$11*Data!T721</f>
        <v>2123767386</v>
      </c>
      <c r="AX229" s="42">
        <f>$AJ$12*Data!V721</f>
        <v>3647833500.0000005</v>
      </c>
      <c r="AY229" s="42">
        <f>$AJ$13*Data!X721</f>
        <v>2488640175</v>
      </c>
      <c r="AZ229" s="42">
        <f>$AJ$14*Data!Z721</f>
        <v>6343780500</v>
      </c>
      <c r="BA229" s="42">
        <f>$AJ$15*Data!AB721</f>
        <v>1527846321.30864</v>
      </c>
      <c r="BB229" s="42">
        <f>$AJ$16*Data!AD721</f>
        <v>2414527667.9373603</v>
      </c>
      <c r="BC229" s="42">
        <f>$AJ$17*Data!AF721</f>
        <v>1460237332.8</v>
      </c>
      <c r="BD229" s="42">
        <f>$AJ$18*Data!AH721</f>
        <v>2483912200.0000005</v>
      </c>
      <c r="BE229" s="42">
        <f>$AJ$19*Data!AJ721</f>
        <v>1965012500</v>
      </c>
      <c r="BF229" s="42">
        <f>$AJ$20*Data!AL721</f>
        <v>3314520000</v>
      </c>
      <c r="BG229" s="42">
        <f>$AJ$21*Data!AN721</f>
        <v>4235220000</v>
      </c>
      <c r="BH229" s="42">
        <f>$AJ$22*Data!AP721</f>
        <v>1816613416.8000002</v>
      </c>
      <c r="BI229" s="42">
        <v>0</v>
      </c>
      <c r="BJ229" s="42">
        <v>0</v>
      </c>
      <c r="BK229" s="42">
        <v>0</v>
      </c>
      <c r="BL229" s="42">
        <v>0</v>
      </c>
      <c r="BM229" s="42">
        <v>0</v>
      </c>
      <c r="BN229" s="42">
        <v>0</v>
      </c>
      <c r="BO229" s="42">
        <f>$AJ$29*Data!AW721</f>
        <v>-111010327.99999999</v>
      </c>
      <c r="BP229" s="42">
        <f>$AJ$30*Data!AX721</f>
        <v>-4594295.9999999907</v>
      </c>
    </row>
    <row r="230" spans="1:68">
      <c r="A230" s="6">
        <v>229</v>
      </c>
      <c r="B230" s="6">
        <f>Data!$D$504*Data!D233/Data!D232</f>
        <v>604.63202144656827</v>
      </c>
      <c r="C230" s="6">
        <f>Data!$F$504*Data!F233/Data!F232</f>
        <v>833.78736896062753</v>
      </c>
      <c r="D230" s="6">
        <f>Data!$H$504*Data!H233/Data!H232</f>
        <v>764.84622475430785</v>
      </c>
      <c r="E230" s="6">
        <f>Data!$J$504*Data!J233/Data!J232</f>
        <v>681.40911345453003</v>
      </c>
      <c r="F230" s="6">
        <f>Data!$L$504*Data!L233/Data!L232</f>
        <v>464.90906852540201</v>
      </c>
      <c r="G230" s="6">
        <f>Data!$N$504*Data!N233/Data!N232</f>
        <v>293.77221888871765</v>
      </c>
      <c r="H230" s="6">
        <f>Data!$P$504*Data!P233/Data!P232</f>
        <v>579.45449478553326</v>
      </c>
      <c r="I230" s="6">
        <f>Data!$R$504*Data!R233/Data!R232</f>
        <v>744.67687062860659</v>
      </c>
      <c r="J230" s="6">
        <f>Data!$T$504*Data!T233/Data!T232</f>
        <v>1403.2197039022656</v>
      </c>
      <c r="K230" s="6">
        <f>Data!$V$504*Data!V233/Data!V232</f>
        <v>914.23367646651309</v>
      </c>
      <c r="L230" s="6">
        <f>Data!$X$504*Data!X233/Data!X232</f>
        <v>1668.7431271465312</v>
      </c>
      <c r="M230" s="6">
        <f>Data!$Z$504*Data!Z233/Data!Z232</f>
        <v>1131.7583902008894</v>
      </c>
      <c r="N230" s="6">
        <f>Data!$AB$504*Data!AB233/Data!AB232</f>
        <v>15125.654392700937</v>
      </c>
      <c r="O230" s="6">
        <f>Data!$AD$504*Data!AD233/Data!AD232</f>
        <v>22025.108506793862</v>
      </c>
      <c r="P230" s="6">
        <f>Data!$AF$504*Data!AF233/Data!AF232</f>
        <v>14570.944156773541</v>
      </c>
      <c r="Q230" s="6">
        <f>Data!$AH$504*Data!AH233/Data!AH232</f>
        <v>17117.500675165797</v>
      </c>
      <c r="R230" s="6">
        <f>Data!$AJ$504*Data!AJ233/Data!AJ232</f>
        <v>18550.013246631952</v>
      </c>
      <c r="S230" s="6">
        <f>Data!$AL$504*Data!AL233/Data!AL232</f>
        <v>26359.154535415812</v>
      </c>
      <c r="T230" s="6">
        <f>Data!$AN$504*Data!AN233/Data!AN232</f>
        <v>16408.389995202087</v>
      </c>
      <c r="U230" s="6">
        <f>Data!$AP$504*Data!AP233/Data!AP232</f>
        <v>2470.5219397131791</v>
      </c>
      <c r="V230" s="6">
        <f>Data!$AQ$504*Data!AQ233/Data!AQ232</f>
        <v>0.62973482835949723</v>
      </c>
      <c r="W230" s="6">
        <f>Data!$AR$504*Data!AR233/Data!AR232</f>
        <v>0.64437292110874456</v>
      </c>
      <c r="X230" s="6">
        <f>Data!$AS$504*Data!AS233/Data!AS232</f>
        <v>0.5067842394288804</v>
      </c>
      <c r="Y230" s="6">
        <f>Data!$AT$504*Data!AT233/Data!AT232</f>
        <v>0.69839080337401016</v>
      </c>
      <c r="Z230" s="6">
        <f>Data!$AU$504*Data!AU233/Data!AU232</f>
        <v>0.77810688055663046</v>
      </c>
      <c r="AA230" s="6">
        <f>Data!$AV$504*Data!AV233/Data!AV232</f>
        <v>0.60912435937994003</v>
      </c>
      <c r="AB230" s="6">
        <f>Data!$AW$504*Data!AW233/Data!AW232</f>
        <v>0.9330671494220889</v>
      </c>
      <c r="AC230" s="6">
        <f>Data!$AX$504*Data!AX233/Data!AX232</f>
        <v>0.75231621621621281</v>
      </c>
      <c r="AE230" s="42">
        <f>$AJ$3*B230+$AJ$4*Simulace!C230+$AJ$5*Simulace!D230+$AJ$6*Simulace!E230+$AJ$7*Simulace!F230+$AJ$8*Simulace!G230+$AJ$9*Simulace!H230+$AJ$10*Simulace!I230+$AJ$11*Simulace!J230+$AJ$12*Simulace!K230+$AJ$13*Simulace!L230+$AJ$14*Simulace!M230+$AJ$15*Simulace!N230+$AJ$16*Simulace!O230+$AJ$17*Simulace!P230+$AJ$18*Simulace!Q230+$AJ$19*Simulace!R230+$AJ$20*Simulace!S230+$AJ$21*Simulace!T230+$AJ$22*Simulace!U230+$AJ$23*Simulace!V230+$AJ$24*Simulace!W230+$AJ$25*Simulace!X230+$AJ$26*Simulace!Y230+$AJ$27*Simulace!Z230+$AJ$28*Simulace!AA230+$AJ$29*Simulace!AB230+$AJ$30*Simulace!AC230</f>
        <v>48002993255.365189</v>
      </c>
      <c r="AF230" s="42">
        <f>AE230-$AN$12</f>
        <v>-100205012.71656036</v>
      </c>
      <c r="AG230" s="42">
        <f t="shared" si="6"/>
        <v>-316876073.15046722</v>
      </c>
      <c r="AM230" s="25" t="s">
        <v>254</v>
      </c>
      <c r="AN230" s="41">
        <f t="shared" si="7"/>
        <v>58172513476.379997</v>
      </c>
      <c r="AO230" s="42">
        <f>$AJ$3*Data!D722</f>
        <v>2683082880</v>
      </c>
      <c r="AP230" s="42">
        <f>$AJ$4*Data!F722</f>
        <v>6647640719.999999</v>
      </c>
      <c r="AQ230" s="42">
        <f>$AJ$5*Data!H722</f>
        <v>1712490239.9999998</v>
      </c>
      <c r="AR230" s="42">
        <f>$AJ$6*Data!J722</f>
        <v>3095891040</v>
      </c>
      <c r="AS230" s="42">
        <f>$AJ$7*Data!L722</f>
        <v>767915063.99999988</v>
      </c>
      <c r="AT230" s="42">
        <f>$AJ$8*Data!N722</f>
        <v>671281200</v>
      </c>
      <c r="AU230" s="42">
        <f>$AJ$9*Data!P722</f>
        <v>3752325000</v>
      </c>
      <c r="AV230" s="42">
        <f>$AJ$10*Data!R722</f>
        <v>5089800000</v>
      </c>
      <c r="AW230" s="42">
        <f>$AJ$11*Data!T722</f>
        <v>2109334500</v>
      </c>
      <c r="AX230" s="42">
        <f>$AJ$12*Data!V722</f>
        <v>3687937500</v>
      </c>
      <c r="AY230" s="42">
        <f>$AJ$13*Data!X722</f>
        <v>2463937500</v>
      </c>
      <c r="AZ230" s="42">
        <f>$AJ$14*Data!Z722</f>
        <v>6349499999.999999</v>
      </c>
      <c r="BA230" s="42">
        <f>$AJ$15*Data!AB722</f>
        <v>1525036650.1650002</v>
      </c>
      <c r="BB230" s="42">
        <f>$AJ$16*Data!AD722</f>
        <v>2413878754.2149997</v>
      </c>
      <c r="BC230" s="42">
        <f>$AJ$17*Data!AF722</f>
        <v>1457151600</v>
      </c>
      <c r="BD230" s="42">
        <f>$AJ$18*Data!AH722</f>
        <v>2493728832</v>
      </c>
      <c r="BE230" s="42">
        <f>$AJ$19*Data!AJ722</f>
        <v>1990871999.9999998</v>
      </c>
      <c r="BF230" s="42">
        <f>$AJ$20*Data!AL722</f>
        <v>3326287680</v>
      </c>
      <c r="BG230" s="42">
        <f>$AJ$21*Data!AN722</f>
        <v>4232134439.9999995</v>
      </c>
      <c r="BH230" s="42">
        <f>$AJ$22*Data!AP722</f>
        <v>1819475999.9999998</v>
      </c>
      <c r="BI230" s="42">
        <v>0</v>
      </c>
      <c r="BJ230" s="42">
        <v>0</v>
      </c>
      <c r="BK230" s="42">
        <v>0</v>
      </c>
      <c r="BL230" s="42">
        <v>0</v>
      </c>
      <c r="BM230" s="42">
        <v>0</v>
      </c>
      <c r="BN230" s="42">
        <v>0</v>
      </c>
      <c r="BO230" s="42">
        <f>$AJ$29*Data!AW722</f>
        <v>-112444788.00000009</v>
      </c>
      <c r="BP230" s="42">
        <f>$AJ$30*Data!AX722</f>
        <v>-4743335.9999999963</v>
      </c>
    </row>
    <row r="231" spans="1:68">
      <c r="A231" s="6">
        <v>230</v>
      </c>
      <c r="B231" s="6">
        <f>Data!$D$504*Data!D234/Data!D233</f>
        <v>606.00140116692683</v>
      </c>
      <c r="C231" s="6">
        <f>Data!$F$504*Data!F234/Data!F233</f>
        <v>833.91681126612298</v>
      </c>
      <c r="D231" s="6">
        <f>Data!$H$504*Data!H234/Data!H233</f>
        <v>777.29693881742298</v>
      </c>
      <c r="E231" s="6">
        <f>Data!$J$504*Data!J234/Data!J233</f>
        <v>684.95071068157722</v>
      </c>
      <c r="F231" s="6">
        <f>Data!$L$504*Data!L234/Data!L233</f>
        <v>475.11201504807104</v>
      </c>
      <c r="G231" s="6">
        <f>Data!$N$504*Data!N234/Data!N233</f>
        <v>292.78688228638265</v>
      </c>
      <c r="H231" s="6">
        <f>Data!$P$504*Data!P234/Data!P233</f>
        <v>557.92763600693581</v>
      </c>
      <c r="I231" s="6">
        <f>Data!$R$504*Data!R234/Data!R233</f>
        <v>731.58955956598868</v>
      </c>
      <c r="J231" s="6">
        <f>Data!$T$504*Data!T234/Data!T233</f>
        <v>1414.4835079069326</v>
      </c>
      <c r="K231" s="6">
        <f>Data!$V$504*Data!V234/Data!V233</f>
        <v>960.54263482243584</v>
      </c>
      <c r="L231" s="6">
        <f>Data!$X$504*Data!X234/Data!X233</f>
        <v>1590.3364281354893</v>
      </c>
      <c r="M231" s="6">
        <f>Data!$Z$504*Data!Z234/Data!Z233</f>
        <v>1119.6501789440692</v>
      </c>
      <c r="N231" s="6">
        <f>Data!$AB$504*Data!AB234/Data!AB233</f>
        <v>15316.263473562301</v>
      </c>
      <c r="O231" s="6">
        <f>Data!$AD$504*Data!AD234/Data!AD233</f>
        <v>22275.966874222773</v>
      </c>
      <c r="P231" s="6">
        <f>Data!$AF$504*Data!AF234/Data!AF233</f>
        <v>14528.790402687537</v>
      </c>
      <c r="Q231" s="6">
        <f>Data!$AH$504*Data!AH234/Data!AH233</f>
        <v>17462.506290201378</v>
      </c>
      <c r="R231" s="6">
        <f>Data!$AJ$504*Data!AJ234/Data!AJ233</f>
        <v>18827.671407457037</v>
      </c>
      <c r="S231" s="6">
        <f>Data!$AL$504*Data!AL234/Data!AL233</f>
        <v>26964.329107281301</v>
      </c>
      <c r="T231" s="6">
        <f>Data!$AN$504*Data!AN234/Data!AN233</f>
        <v>16634.600148506499</v>
      </c>
      <c r="U231" s="6">
        <f>Data!$AP$504*Data!AP234/Data!AP233</f>
        <v>2389.3075578982921</v>
      </c>
      <c r="V231" s="6">
        <f>Data!$AQ$504*Data!AQ234/Data!AQ233</f>
        <v>0.49925998295938512</v>
      </c>
      <c r="W231" s="6">
        <f>Data!$AR$504*Data!AR234/Data!AR233</f>
        <v>0.51205715793176221</v>
      </c>
      <c r="X231" s="6">
        <f>Data!$AS$504*Data!AS234/Data!AS233</f>
        <v>0.13111392598244925</v>
      </c>
      <c r="Y231" s="6">
        <f>Data!$AT$504*Data!AT234/Data!AT233</f>
        <v>0.55958085164274574</v>
      </c>
      <c r="Z231" s="6">
        <f>Data!$AU$504*Data!AU234/Data!AU233</f>
        <v>0.63050324149108439</v>
      </c>
      <c r="AA231" s="6">
        <f>Data!$AV$504*Data!AV234/Data!AV233</f>
        <v>0.28422307498106553</v>
      </c>
      <c r="AB231" s="6">
        <f>Data!$AW$504*Data!AW234/Data!AW233</f>
        <v>0.77066261571326811</v>
      </c>
      <c r="AC231" s="6">
        <f>Data!$AX$504*Data!AX234/Data!AX233</f>
        <v>0.45235686416184862</v>
      </c>
      <c r="AE231" s="42">
        <f>$AJ$3*B231+$AJ$4*Simulace!C231+$AJ$5*Simulace!D231+$AJ$6*Simulace!E231+$AJ$7*Simulace!F231+$AJ$8*Simulace!G231+$AJ$9*Simulace!H231+$AJ$10*Simulace!I231+$AJ$11*Simulace!J231+$AJ$12*Simulace!K231+$AJ$13*Simulace!L231+$AJ$14*Simulace!M231+$AJ$15*Simulace!N231+$AJ$16*Simulace!O231+$AJ$17*Simulace!P231+$AJ$18*Simulace!Q231+$AJ$19*Simulace!R231+$AJ$20*Simulace!S231+$AJ$21*Simulace!T231+$AJ$22*Simulace!U231+$AJ$23*Simulace!V231+$AJ$24*Simulace!W231+$AJ$25*Simulace!X231+$AJ$26*Simulace!Y231+$AJ$27*Simulace!Z231+$AJ$28*Simulace!AA231+$AJ$29*Simulace!AB231+$AJ$30*Simulace!AC231</f>
        <v>48113705753.054092</v>
      </c>
      <c r="AF231" s="42">
        <f>AE231-$AN$12</f>
        <v>10507484.972343445</v>
      </c>
      <c r="AG231" s="42">
        <f t="shared" si="6"/>
        <v>33227584.992596637</v>
      </c>
      <c r="AM231" s="25" t="s">
        <v>255</v>
      </c>
      <c r="AN231" s="41">
        <f t="shared" si="7"/>
        <v>58433867190.287193</v>
      </c>
      <c r="AO231" s="42">
        <f>$AJ$3*Data!D723</f>
        <v>2662553600</v>
      </c>
      <c r="AP231" s="42">
        <f>$AJ$4*Data!F723</f>
        <v>6688899840</v>
      </c>
      <c r="AQ231" s="42">
        <f>$AJ$5*Data!H723</f>
        <v>1725552640</v>
      </c>
      <c r="AR231" s="42">
        <f>$AJ$6*Data!J723</f>
        <v>3088357887.9999995</v>
      </c>
      <c r="AS231" s="42">
        <f>$AJ$7*Data!L723</f>
        <v>773757824.00000024</v>
      </c>
      <c r="AT231" s="42">
        <f>$AJ$8*Data!N723</f>
        <v>673724800.00000012</v>
      </c>
      <c r="AU231" s="42">
        <f>$AJ$9*Data!P723</f>
        <v>3784332419.9999995</v>
      </c>
      <c r="AV231" s="42">
        <f>$AJ$10*Data!R723</f>
        <v>5161437599.999999</v>
      </c>
      <c r="AW231" s="42">
        <f>$AJ$11*Data!T723</f>
        <v>2118278448</v>
      </c>
      <c r="AX231" s="42">
        <f>$AJ$12*Data!V723</f>
        <v>3654532200</v>
      </c>
      <c r="AY231" s="42">
        <f>$AJ$13*Data!X723</f>
        <v>2472764250</v>
      </c>
      <c r="AZ231" s="42">
        <f>$AJ$14*Data!Z723</f>
        <v>6397023600</v>
      </c>
      <c r="BA231" s="42">
        <f>$AJ$15*Data!AB723</f>
        <v>1524238225.37448</v>
      </c>
      <c r="BB231" s="42">
        <f>$AJ$16*Data!AD723</f>
        <v>2408959180.5127201</v>
      </c>
      <c r="BC231" s="42">
        <f>$AJ$17*Data!AF723</f>
        <v>1455780163.2</v>
      </c>
      <c r="BD231" s="42">
        <f>$AJ$18*Data!AH723</f>
        <v>2493471232.0000005</v>
      </c>
      <c r="BE231" s="42">
        <f>$AJ$19*Data!AJ723</f>
        <v>1991808000.0000002</v>
      </c>
      <c r="BF231" s="42">
        <f>$AJ$20*Data!AL723</f>
        <v>3335001600</v>
      </c>
      <c r="BG231" s="42">
        <f>$AJ$21*Data!AN723</f>
        <v>4284302400</v>
      </c>
      <c r="BH231" s="42">
        <f>$AJ$22*Data!AP723</f>
        <v>1856008123.2</v>
      </c>
      <c r="BI231" s="42">
        <v>0</v>
      </c>
      <c r="BJ231" s="42">
        <v>0</v>
      </c>
      <c r="BK231" s="42">
        <v>0</v>
      </c>
      <c r="BL231" s="42">
        <v>0</v>
      </c>
      <c r="BM231" s="42">
        <v>0</v>
      </c>
      <c r="BN231" s="42">
        <v>0</v>
      </c>
      <c r="BO231" s="42">
        <f>$AJ$29*Data!AW723</f>
        <v>-112107267.99999999</v>
      </c>
      <c r="BP231" s="42">
        <f>$AJ$30*Data!AX723</f>
        <v>-4809575.9999999981</v>
      </c>
    </row>
    <row r="232" spans="1:68">
      <c r="A232" s="6">
        <v>231</v>
      </c>
      <c r="B232" s="6">
        <f>Data!$D$504*Data!D235/Data!D234</f>
        <v>623.17524134657094</v>
      </c>
      <c r="C232" s="6">
        <f>Data!$F$504*Data!F235/Data!F234</f>
        <v>839.49395523485759</v>
      </c>
      <c r="D232" s="6">
        <f>Data!$H$504*Data!H235/Data!H234</f>
        <v>798.11970247760144</v>
      </c>
      <c r="E232" s="6">
        <f>Data!$J$504*Data!J235/Data!J234</f>
        <v>729.86550103692559</v>
      </c>
      <c r="F232" s="6">
        <f>Data!$L$504*Data!L235/Data!L234</f>
        <v>475.76749417233356</v>
      </c>
      <c r="G232" s="6">
        <f>Data!$N$504*Data!N235/Data!N234</f>
        <v>302.8291290880731</v>
      </c>
      <c r="H232" s="6">
        <f>Data!$P$504*Data!P235/Data!P234</f>
        <v>583.20509883345653</v>
      </c>
      <c r="I232" s="6">
        <f>Data!$R$504*Data!R235/Data!R234</f>
        <v>754.62701028582751</v>
      </c>
      <c r="J232" s="6">
        <f>Data!$T$504*Data!T235/Data!T234</f>
        <v>1430.9173789258687</v>
      </c>
      <c r="K232" s="6">
        <f>Data!$V$504*Data!V235/Data!V234</f>
        <v>979.95891044206383</v>
      </c>
      <c r="L232" s="6">
        <f>Data!$X$504*Data!X235/Data!X234</f>
        <v>1624.9898074279638</v>
      </c>
      <c r="M232" s="6">
        <f>Data!$Z$504*Data!Z235/Data!Z234</f>
        <v>1125.7189419080385</v>
      </c>
      <c r="N232" s="6">
        <f>Data!$AB$504*Data!AB235/Data!AB234</f>
        <v>15136.877558511927</v>
      </c>
      <c r="O232" s="6">
        <f>Data!$AD$504*Data!AD235/Data!AD234</f>
        <v>22048.956945488499</v>
      </c>
      <c r="P232" s="6">
        <f>Data!$AF$504*Data!AF235/Data!AF234</f>
        <v>14606.443279639469</v>
      </c>
      <c r="Q232" s="6">
        <f>Data!$AH$504*Data!AH235/Data!AH234</f>
        <v>17327.437521396427</v>
      </c>
      <c r="R232" s="6">
        <f>Data!$AJ$504*Data!AJ235/Data!AJ234</f>
        <v>18762.119940098426</v>
      </c>
      <c r="S232" s="6">
        <f>Data!$AL$504*Data!AL235/Data!AL234</f>
        <v>26984.701703611016</v>
      </c>
      <c r="T232" s="6">
        <f>Data!$AN$504*Data!AN235/Data!AN234</f>
        <v>16876.480486153851</v>
      </c>
      <c r="U232" s="6">
        <f>Data!$AP$504*Data!AP235/Data!AP234</f>
        <v>2420.3079079656768</v>
      </c>
      <c r="V232" s="6">
        <f>Data!$AQ$504*Data!AQ235/Data!AQ234</f>
        <v>0.51763562370982164</v>
      </c>
      <c r="W232" s="6">
        <f>Data!$AR$504*Data!AR235/Data!AR234</f>
        <v>0.53072380430814459</v>
      </c>
      <c r="X232" s="6">
        <f>Data!$AS$504*Data!AS235/Data!AS234</f>
        <v>0.52346014344262115</v>
      </c>
      <c r="Y232" s="6">
        <f>Data!$AT$504*Data!AT235/Data!AT234</f>
        <v>0.57928186305620555</v>
      </c>
      <c r="Z232" s="6">
        <f>Data!$AU$504*Data!AU235/Data!AU234</f>
        <v>0.65162445488091436</v>
      </c>
      <c r="AA232" s="6">
        <f>Data!$AV$504*Data!AV235/Data!AV234</f>
        <v>0.58579667530224444</v>
      </c>
      <c r="AB232" s="6">
        <f>Data!$AW$504*Data!AW235/Data!AW234</f>
        <v>0.79422620622091955</v>
      </c>
      <c r="AC232" s="6">
        <f>Data!$AX$504*Data!AX235/Data!AX234</f>
        <v>0.72216849139038652</v>
      </c>
      <c r="AE232" s="42">
        <f>$AJ$3*B232+$AJ$4*Simulace!C232+$AJ$5*Simulace!D232+$AJ$6*Simulace!E232+$AJ$7*Simulace!F232+$AJ$8*Simulace!G232+$AJ$9*Simulace!H232+$AJ$10*Simulace!I232+$AJ$11*Simulace!J232+$AJ$12*Simulace!K232+$AJ$13*Simulace!L232+$AJ$14*Simulace!M232+$AJ$15*Simulace!N232+$AJ$16*Simulace!O232+$AJ$17*Simulace!P232+$AJ$18*Simulace!Q232+$AJ$19*Simulace!R232+$AJ$20*Simulace!S232+$AJ$21*Simulace!T232+$AJ$22*Simulace!U232+$AJ$23*Simulace!V232+$AJ$24*Simulace!W232+$AJ$25*Simulace!X232+$AJ$26*Simulace!Y232+$AJ$27*Simulace!Z232+$AJ$28*Simulace!AA232+$AJ$29*Simulace!AB232+$AJ$30*Simulace!AC232</f>
        <v>48836452577.220505</v>
      </c>
      <c r="AF232" s="42">
        <f>AE232-$AN$12</f>
        <v>733254309.1387558</v>
      </c>
      <c r="AG232" s="42">
        <f t="shared" si="6"/>
        <v>2318753721.0116863</v>
      </c>
      <c r="AM232" s="25" t="s">
        <v>256</v>
      </c>
      <c r="AN232" s="41">
        <f t="shared" si="7"/>
        <v>58813829636.87603</v>
      </c>
      <c r="AO232" s="42">
        <f>$AJ$3*Data!D724</f>
        <v>2716548320</v>
      </c>
      <c r="AP232" s="42">
        <f>$AJ$4*Data!F724</f>
        <v>6742811810</v>
      </c>
      <c r="AQ232" s="42">
        <f>$AJ$5*Data!H724</f>
        <v>1731592920</v>
      </c>
      <c r="AR232" s="42">
        <f>$AJ$6*Data!J724</f>
        <v>3141250068</v>
      </c>
      <c r="AS232" s="42">
        <f>$AJ$7*Data!L724</f>
        <v>772518428.5</v>
      </c>
      <c r="AT232" s="42">
        <f>$AJ$8*Data!N724</f>
        <v>678017812.5</v>
      </c>
      <c r="AU232" s="42">
        <f>$AJ$9*Data!P724</f>
        <v>3814997377.5000005</v>
      </c>
      <c r="AV232" s="42">
        <f>$AJ$10*Data!R724</f>
        <v>5135968880</v>
      </c>
      <c r="AW232" s="42">
        <f>$AJ$11*Data!T724</f>
        <v>2117207625.0000002</v>
      </c>
      <c r="AX232" s="42">
        <f>$AJ$12*Data!V724</f>
        <v>3608513750</v>
      </c>
      <c r="AY232" s="42">
        <f>$AJ$13*Data!X724</f>
        <v>2536178425</v>
      </c>
      <c r="AZ232" s="42">
        <f>$AJ$14*Data!Z724</f>
        <v>6520871750</v>
      </c>
      <c r="BA232" s="42">
        <f>$AJ$15*Data!AB724</f>
        <v>1530456961.2581</v>
      </c>
      <c r="BB232" s="42">
        <f>$AJ$16*Data!AD724</f>
        <v>2423309535.7179298</v>
      </c>
      <c r="BC232" s="42">
        <f>$AJ$17*Data!AF724</f>
        <v>1459837330.3999999</v>
      </c>
      <c r="BD232" s="42">
        <f>$AJ$18*Data!AH724</f>
        <v>2526203967</v>
      </c>
      <c r="BE232" s="42">
        <f>$AJ$19*Data!AJ724</f>
        <v>2014681499.9999998</v>
      </c>
      <c r="BF232" s="42">
        <f>$AJ$20*Data!AL724</f>
        <v>3366067860.0000005</v>
      </c>
      <c r="BG232" s="42">
        <f>$AJ$21*Data!AN724</f>
        <v>4275774044.9999995</v>
      </c>
      <c r="BH232" s="42">
        <f>$AJ$22*Data!AP724</f>
        <v>1809494010.0000002</v>
      </c>
      <c r="BI232" s="42">
        <v>0</v>
      </c>
      <c r="BJ232" s="42">
        <v>0</v>
      </c>
      <c r="BK232" s="42">
        <v>0</v>
      </c>
      <c r="BL232" s="42">
        <v>0</v>
      </c>
      <c r="BM232" s="42">
        <v>0</v>
      </c>
      <c r="BN232" s="42">
        <v>0</v>
      </c>
      <c r="BO232" s="42">
        <f>$AJ$29*Data!AW724</f>
        <v>-103859123.00000001</v>
      </c>
      <c r="BP232" s="42">
        <f>$AJ$30*Data!AX724</f>
        <v>-4613615.9999999944</v>
      </c>
    </row>
    <row r="233" spans="1:68">
      <c r="A233" s="6">
        <v>232</v>
      </c>
      <c r="B233" s="6">
        <f>Data!$D$504*Data!D236/Data!D235</f>
        <v>587.36397927472626</v>
      </c>
      <c r="C233" s="6">
        <f>Data!$F$504*Data!F236/Data!F235</f>
        <v>827.09392125587215</v>
      </c>
      <c r="D233" s="6">
        <f>Data!$H$504*Data!H236/Data!H235</f>
        <v>778.71274321738019</v>
      </c>
      <c r="E233" s="6">
        <f>Data!$J$504*Data!J236/Data!J235</f>
        <v>676.4640942472472</v>
      </c>
      <c r="F233" s="6">
        <f>Data!$L$504*Data!L236/Data!L235</f>
        <v>455.48633804439373</v>
      </c>
      <c r="G233" s="6">
        <f>Data!$N$504*Data!N236/Data!N235</f>
        <v>289.93297563096695</v>
      </c>
      <c r="H233" s="6">
        <f>Data!$P$504*Data!P236/Data!P235</f>
        <v>565.43979490961431</v>
      </c>
      <c r="I233" s="6">
        <f>Data!$R$504*Data!R236/Data!R235</f>
        <v>731.62253459740873</v>
      </c>
      <c r="J233" s="6">
        <f>Data!$T$504*Data!T236/Data!T235</f>
        <v>1386.0850845981438</v>
      </c>
      <c r="K233" s="6">
        <f>Data!$V$504*Data!V236/Data!V235</f>
        <v>970.76473204181207</v>
      </c>
      <c r="L233" s="6">
        <f>Data!$X$504*Data!X236/Data!X235</f>
        <v>1610.1529029349949</v>
      </c>
      <c r="M233" s="6">
        <f>Data!$Z$504*Data!Z236/Data!Z235</f>
        <v>1079.9426483986031</v>
      </c>
      <c r="N233" s="6">
        <f>Data!$AB$504*Data!AB236/Data!AB235</f>
        <v>15083.865364326502</v>
      </c>
      <c r="O233" s="6">
        <f>Data!$AD$504*Data!AD236/Data!AD235</f>
        <v>22062.432209586739</v>
      </c>
      <c r="P233" s="6">
        <f>Data!$AF$504*Data!AF236/Data!AF235</f>
        <v>14518.608692913211</v>
      </c>
      <c r="Q233" s="6">
        <f>Data!$AH$504*Data!AH236/Data!AH235</f>
        <v>17242.92167342149</v>
      </c>
      <c r="R233" s="6">
        <f>Data!$AJ$504*Data!AJ236/Data!AJ235</f>
        <v>18766.928157814407</v>
      </c>
      <c r="S233" s="6">
        <f>Data!$AL$504*Data!AL236/Data!AL235</f>
        <v>26741.414157000967</v>
      </c>
      <c r="T233" s="6">
        <f>Data!$AN$504*Data!AN236/Data!AN235</f>
        <v>16391.235525926702</v>
      </c>
      <c r="U233" s="6">
        <f>Data!$AP$504*Data!AP236/Data!AP235</f>
        <v>2359.5424009804801</v>
      </c>
      <c r="V233" s="6">
        <f>Data!$AQ$504*Data!AQ236/Data!AQ235</f>
        <v>0.55131671588895359</v>
      </c>
      <c r="W233" s="6">
        <f>Data!$AR$504*Data!AR236/Data!AR235</f>
        <v>0.56492522851919624</v>
      </c>
      <c r="X233" s="6">
        <f>Data!$AS$504*Data!AS236/Data!AS235</f>
        <v>0.4722168159889697</v>
      </c>
      <c r="Y233" s="6">
        <f>Data!$AT$504*Data!AT236/Data!AT235</f>
        <v>0.61532957418261525</v>
      </c>
      <c r="Z233" s="6">
        <f>Data!$AU$504*Data!AU236/Data!AU235</f>
        <v>0.69019902586496384</v>
      </c>
      <c r="AA233" s="6">
        <f>Data!$AV$504*Data!AV236/Data!AV235</f>
        <v>0.57231264779648638</v>
      </c>
      <c r="AB233" s="6">
        <f>Data!$AW$504*Data!AW236/Data!AW235</f>
        <v>0.8371244727807754</v>
      </c>
      <c r="AC233" s="6">
        <f>Data!$AX$504*Data!AX236/Data!AX235</f>
        <v>0.71656885020613537</v>
      </c>
      <c r="AE233" s="42">
        <f>$AJ$3*B233+$AJ$4*Simulace!C233+$AJ$5*Simulace!D233+$AJ$6*Simulace!E233+$AJ$7*Simulace!F233+$AJ$8*Simulace!G233+$AJ$9*Simulace!H233+$AJ$10*Simulace!I233+$AJ$11*Simulace!J233+$AJ$12*Simulace!K233+$AJ$13*Simulace!L233+$AJ$14*Simulace!M233+$AJ$15*Simulace!N233+$AJ$16*Simulace!O233+$AJ$17*Simulace!P233+$AJ$18*Simulace!Q233+$AJ$19*Simulace!R233+$AJ$20*Simulace!S233+$AJ$21*Simulace!T233+$AJ$22*Simulace!U233+$AJ$23*Simulace!V233+$AJ$24*Simulace!W233+$AJ$25*Simulace!X233+$AJ$26*Simulace!Y233+$AJ$27*Simulace!Z233+$AJ$28*Simulace!AA233+$AJ$29*Simulace!AB233+$AJ$30*Simulace!AC233</f>
        <v>47588431775.641808</v>
      </c>
      <c r="AF233" s="42">
        <f>AE233-$AN$12</f>
        <v>-514766492.43994141</v>
      </c>
      <c r="AG233" s="42">
        <f t="shared" si="6"/>
        <v>-1627834579.2460618</v>
      </c>
      <c r="AM233" s="25" t="s">
        <v>257</v>
      </c>
      <c r="AN233" s="41">
        <f t="shared" si="7"/>
        <v>58724450813.375847</v>
      </c>
      <c r="AO233" s="42">
        <f>$AJ$3*Data!D725</f>
        <v>2702293299.9999995</v>
      </c>
      <c r="AP233" s="42">
        <f>$AJ$4*Data!F725</f>
        <v>6750950430</v>
      </c>
      <c r="AQ233" s="42">
        <f>$AJ$5*Data!H725</f>
        <v>1731380839.9999998</v>
      </c>
      <c r="AR233" s="42">
        <f>$AJ$6*Data!J725</f>
        <v>3114572383.9999995</v>
      </c>
      <c r="AS233" s="42">
        <f>$AJ$7*Data!L725</f>
        <v>770273161</v>
      </c>
      <c r="AT233" s="42">
        <f>$AJ$8*Data!N725</f>
        <v>668740725</v>
      </c>
      <c r="AU233" s="42">
        <f>$AJ$9*Data!P725</f>
        <v>3837699270.000001</v>
      </c>
      <c r="AV233" s="42">
        <f>$AJ$10*Data!R725</f>
        <v>5141651840</v>
      </c>
      <c r="AW233" s="42">
        <f>$AJ$11*Data!T725</f>
        <v>2118943632.0000002</v>
      </c>
      <c r="AX233" s="42">
        <f>$AJ$12*Data!V725</f>
        <v>3583687500.0000005</v>
      </c>
      <c r="AY233" s="42">
        <f>$AJ$13*Data!X725</f>
        <v>2528968450</v>
      </c>
      <c r="AZ233" s="42">
        <f>$AJ$14*Data!Z725</f>
        <v>6549388000</v>
      </c>
      <c r="BA233" s="42">
        <f>$AJ$15*Data!AB725</f>
        <v>1526628179.7141204</v>
      </c>
      <c r="BB233" s="42">
        <f>$AJ$16*Data!AD725</f>
        <v>2418644157.7117205</v>
      </c>
      <c r="BC233" s="42">
        <f>$AJ$17*Data!AF725</f>
        <v>1456237308.8000004</v>
      </c>
      <c r="BD233" s="42">
        <f>$AJ$18*Data!AH725</f>
        <v>2505958538.9999995</v>
      </c>
      <c r="BE233" s="42">
        <f>$AJ$19*Data!AJ725</f>
        <v>1994265125</v>
      </c>
      <c r="BF233" s="42">
        <f>$AJ$20*Data!AL725</f>
        <v>3351390300</v>
      </c>
      <c r="BG233" s="42">
        <f>$AJ$21*Data!AN725</f>
        <v>4301847663.75</v>
      </c>
      <c r="BH233" s="42">
        <f>$AJ$22*Data!AP725</f>
        <v>1785398846.4000003</v>
      </c>
      <c r="BI233" s="42">
        <v>0</v>
      </c>
      <c r="BJ233" s="42">
        <v>0</v>
      </c>
      <c r="BK233" s="42">
        <v>0</v>
      </c>
      <c r="BL233" s="42">
        <v>0</v>
      </c>
      <c r="BM233" s="42">
        <v>0</v>
      </c>
      <c r="BN233" s="42">
        <v>0</v>
      </c>
      <c r="BO233" s="42">
        <f>$AJ$29*Data!AW725</f>
        <v>-109681343.00000009</v>
      </c>
      <c r="BP233" s="42">
        <f>$AJ$30*Data!AX725</f>
        <v>-4787495.9999999916</v>
      </c>
    </row>
    <row r="234" spans="1:68">
      <c r="A234" s="6">
        <v>233</v>
      </c>
      <c r="B234" s="6">
        <f>Data!$D$504*Data!D237/Data!D236</f>
        <v>611.17511600113448</v>
      </c>
      <c r="C234" s="6">
        <f>Data!$F$504*Data!F237/Data!F236</f>
        <v>856.42556701760429</v>
      </c>
      <c r="D234" s="6">
        <f>Data!$H$504*Data!H237/Data!H236</f>
        <v>795.30410548621433</v>
      </c>
      <c r="E234" s="6">
        <f>Data!$J$504*Data!J237/Data!J236</f>
        <v>690.59700736102627</v>
      </c>
      <c r="F234" s="6">
        <f>Data!$L$504*Data!L237/Data!L236</f>
        <v>478.82852293805473</v>
      </c>
      <c r="G234" s="6">
        <f>Data!$N$504*Data!N237/Data!N236</f>
        <v>304.88765796991032</v>
      </c>
      <c r="H234" s="6">
        <f>Data!$P$504*Data!P237/Data!P236</f>
        <v>572.08350640395315</v>
      </c>
      <c r="I234" s="6">
        <f>Data!$R$504*Data!R237/Data!R236</f>
        <v>748.37303004267312</v>
      </c>
      <c r="J234" s="6">
        <f>Data!$T$504*Data!T237/Data!T236</f>
        <v>1401.433585142928</v>
      </c>
      <c r="K234" s="6">
        <f>Data!$V$504*Data!V237/Data!V236</f>
        <v>942.97822145164173</v>
      </c>
      <c r="L234" s="6">
        <f>Data!$X$504*Data!X237/Data!X236</f>
        <v>1632.5502191062151</v>
      </c>
      <c r="M234" s="6">
        <f>Data!$Z$504*Data!Z237/Data!Z236</f>
        <v>1097.3292002816013</v>
      </c>
      <c r="N234" s="6">
        <f>Data!$AB$504*Data!AB237/Data!AB236</f>
        <v>15110.940428545242</v>
      </c>
      <c r="O234" s="6">
        <f>Data!$AD$504*Data!AD237/Data!AD236</f>
        <v>22026.12837727811</v>
      </c>
      <c r="P234" s="6">
        <f>Data!$AF$504*Data!AF237/Data!AF236</f>
        <v>14545.36695994657</v>
      </c>
      <c r="Q234" s="6">
        <f>Data!$AH$504*Data!AH237/Data!AH236</f>
        <v>17464.726786979805</v>
      </c>
      <c r="R234" s="6">
        <f>Data!$AJ$504*Data!AJ237/Data!AJ236</f>
        <v>18825.715899709896</v>
      </c>
      <c r="S234" s="6">
        <f>Data!$AL$504*Data!AL237/Data!AL236</f>
        <v>27064.68360027983</v>
      </c>
      <c r="T234" s="6">
        <f>Data!$AN$504*Data!AN237/Data!AN236</f>
        <v>16251.144259224448</v>
      </c>
      <c r="U234" s="6">
        <f>Data!$AP$504*Data!AP237/Data!AP236</f>
        <v>2334.2353952101516</v>
      </c>
      <c r="V234" s="6">
        <f>Data!$AQ$504*Data!AQ237/Data!AQ236</f>
        <v>0.51300149958344854</v>
      </c>
      <c r="W234" s="6">
        <f>Data!$AR$504*Data!AR237/Data!AR236</f>
        <v>0.52601496388029001</v>
      </c>
      <c r="X234" s="6">
        <f>Data!$AS$504*Data!AS237/Data!AS236</f>
        <v>0.50137158273382054</v>
      </c>
      <c r="Y234" s="6">
        <f>Data!$AT$504*Data!AT237/Data!AT236</f>
        <v>0.57430711004593715</v>
      </c>
      <c r="Z234" s="6">
        <f>Data!$AU$504*Data!AU237/Data!AU236</f>
        <v>0.64628374087011708</v>
      </c>
      <c r="AA234" s="6">
        <f>Data!$AV$504*Data!AV237/Data!AV236</f>
        <v>0.60814275715155797</v>
      </c>
      <c r="AB234" s="6">
        <f>Data!$AW$504*Data!AW237/Data!AW236</f>
        <v>0.78825380852550753</v>
      </c>
      <c r="AC234" s="6">
        <f>Data!$AX$504*Data!AX237/Data!AX236</f>
        <v>0.75283061098539794</v>
      </c>
      <c r="AE234" s="42">
        <f>$AJ$3*B234+$AJ$4*Simulace!C234+$AJ$5*Simulace!D234+$AJ$6*Simulace!E234+$AJ$7*Simulace!F234+$AJ$8*Simulace!G234+$AJ$9*Simulace!H234+$AJ$10*Simulace!I234+$AJ$11*Simulace!J234+$AJ$12*Simulace!K234+$AJ$13*Simulace!L234+$AJ$14*Simulace!M234+$AJ$15*Simulace!N234+$AJ$16*Simulace!O234+$AJ$17*Simulace!P234+$AJ$18*Simulace!Q234+$AJ$19*Simulace!R234+$AJ$20*Simulace!S234+$AJ$21*Simulace!T234+$AJ$22*Simulace!U234+$AJ$23*Simulace!V234+$AJ$24*Simulace!W234+$AJ$25*Simulace!X234+$AJ$26*Simulace!Y234+$AJ$27*Simulace!Z234+$AJ$28*Simulace!AA234+$AJ$29*Simulace!AB234+$AJ$30*Simulace!AC234</f>
        <v>48254271545.393562</v>
      </c>
      <c r="AF234" s="42">
        <f>AE234-$AN$12</f>
        <v>151073277.31181335</v>
      </c>
      <c r="AG234" s="42">
        <f t="shared" si="6"/>
        <v>477735649.89156985</v>
      </c>
      <c r="AM234" s="25" t="s">
        <v>258</v>
      </c>
      <c r="AN234" s="41">
        <f t="shared" si="7"/>
        <v>59488385783.705437</v>
      </c>
      <c r="AO234" s="42">
        <f>$AJ$3*Data!D726</f>
        <v>2714240640.0000005</v>
      </c>
      <c r="AP234" s="42">
        <f>$AJ$4*Data!F726</f>
        <v>6751265640</v>
      </c>
      <c r="AQ234" s="42">
        <f>$AJ$5*Data!H726</f>
        <v>1784110080</v>
      </c>
      <c r="AR234" s="42">
        <f>$AJ$6*Data!J726</f>
        <v>3133751280.0000005</v>
      </c>
      <c r="AS234" s="42">
        <f>$AJ$7*Data!L726</f>
        <v>786497460</v>
      </c>
      <c r="AT234" s="42">
        <f>$AJ$8*Data!N726</f>
        <v>679920000</v>
      </c>
      <c r="AU234" s="42">
        <f>$AJ$9*Data!P726</f>
        <v>3963910230.000001</v>
      </c>
      <c r="AV234" s="42">
        <f>$AJ$10*Data!R726</f>
        <v>5296928000</v>
      </c>
      <c r="AW234" s="42">
        <f>$AJ$11*Data!T726</f>
        <v>2180016930</v>
      </c>
      <c r="AX234" s="42">
        <f>$AJ$12*Data!V726</f>
        <v>3689386750.0000005</v>
      </c>
      <c r="AY234" s="42">
        <f>$AJ$13*Data!X726</f>
        <v>2583525700</v>
      </c>
      <c r="AZ234" s="42">
        <f>$AJ$14*Data!Z726</f>
        <v>6610973600.000001</v>
      </c>
      <c r="BA234" s="42">
        <f>$AJ$15*Data!AB726</f>
        <v>1528023738.08742</v>
      </c>
      <c r="BB234" s="42">
        <f>$AJ$16*Data!AD726</f>
        <v>2425066748.4180202</v>
      </c>
      <c r="BC234" s="42">
        <f>$AJ$17*Data!AF726</f>
        <v>1455208731.2000003</v>
      </c>
      <c r="BD234" s="42">
        <f>$AJ$18*Data!AH726</f>
        <v>2489663064.0000005</v>
      </c>
      <c r="BE234" s="42">
        <f>$AJ$19*Data!AJ726</f>
        <v>1993015500.0000002</v>
      </c>
      <c r="BF234" s="42">
        <f>$AJ$20*Data!AL726</f>
        <v>3335007600.0000005</v>
      </c>
      <c r="BG234" s="42">
        <f>$AJ$21*Data!AN726</f>
        <v>4359987000</v>
      </c>
      <c r="BH234" s="42">
        <f>$AJ$22*Data!AP726</f>
        <v>1845928476</v>
      </c>
      <c r="BI234" s="42">
        <v>0</v>
      </c>
      <c r="BJ234" s="42">
        <v>0</v>
      </c>
      <c r="BK234" s="42">
        <v>0</v>
      </c>
      <c r="BL234" s="42">
        <v>0</v>
      </c>
      <c r="BM234" s="42">
        <v>0</v>
      </c>
      <c r="BN234" s="42">
        <v>0</v>
      </c>
      <c r="BO234" s="42">
        <f>$AJ$29*Data!AW726</f>
        <v>-113204207.99999997</v>
      </c>
      <c r="BP234" s="42">
        <f>$AJ$30*Data!AX726</f>
        <v>-4837175.9999999935</v>
      </c>
    </row>
    <row r="235" spans="1:68">
      <c r="A235" s="6">
        <v>234</v>
      </c>
      <c r="B235" s="6">
        <f>Data!$D$504*Data!D238/Data!D237</f>
        <v>628.18316364737552</v>
      </c>
      <c r="C235" s="6">
        <f>Data!$F$504*Data!F238/Data!F237</f>
        <v>833.96136547971469</v>
      </c>
      <c r="D235" s="6">
        <f>Data!$H$504*Data!H238/Data!H237</f>
        <v>790.37102594119881</v>
      </c>
      <c r="E235" s="6">
        <f>Data!$J$504*Data!J238/Data!J237</f>
        <v>699.15780677477176</v>
      </c>
      <c r="F235" s="6">
        <f>Data!$L$504*Data!L238/Data!L237</f>
        <v>479.79989649109706</v>
      </c>
      <c r="G235" s="6">
        <f>Data!$N$504*Data!N238/Data!N237</f>
        <v>305.04235389402271</v>
      </c>
      <c r="H235" s="6">
        <f>Data!$P$504*Data!P238/Data!P237</f>
        <v>581.84853108381412</v>
      </c>
      <c r="I235" s="6">
        <f>Data!$R$504*Data!R238/Data!R237</f>
        <v>766.12097581056526</v>
      </c>
      <c r="J235" s="6">
        <f>Data!$T$504*Data!T238/Data!T237</f>
        <v>1442.0006940083363</v>
      </c>
      <c r="K235" s="6">
        <f>Data!$V$504*Data!V238/Data!V237</f>
        <v>994.34726932546619</v>
      </c>
      <c r="L235" s="6">
        <f>Data!$X$504*Data!X238/Data!X237</f>
        <v>1667.6477575702743</v>
      </c>
      <c r="M235" s="6">
        <f>Data!$Z$504*Data!Z238/Data!Z237</f>
        <v>1095.4850296609309</v>
      </c>
      <c r="N235" s="6">
        <f>Data!$AB$504*Data!AB238/Data!AB237</f>
        <v>15013.804248029099</v>
      </c>
      <c r="O235" s="6">
        <f>Data!$AD$504*Data!AD238/Data!AD237</f>
        <v>21900.769731643806</v>
      </c>
      <c r="P235" s="6">
        <f>Data!$AF$504*Data!AF238/Data!AF237</f>
        <v>14539.76130342567</v>
      </c>
      <c r="Q235" s="6">
        <f>Data!$AH$504*Data!AH238/Data!AH237</f>
        <v>17208.310491383378</v>
      </c>
      <c r="R235" s="6">
        <f>Data!$AJ$504*Data!AJ238/Data!AJ237</f>
        <v>18723.330162254581</v>
      </c>
      <c r="S235" s="6">
        <f>Data!$AL$504*Data!AL238/Data!AL237</f>
        <v>26832.28457825517</v>
      </c>
      <c r="T235" s="6">
        <f>Data!$AN$504*Data!AN238/Data!AN237</f>
        <v>16197.609937161118</v>
      </c>
      <c r="U235" s="6">
        <f>Data!$AP$504*Data!AP238/Data!AP237</f>
        <v>2297.6999500275306</v>
      </c>
      <c r="V235" s="6">
        <f>Data!$AQ$504*Data!AQ238/Data!AQ237</f>
        <v>0.55658717552967574</v>
      </c>
      <c r="W235" s="6">
        <f>Data!$AR$504*Data!AR238/Data!AR237</f>
        <v>0.57029562043795767</v>
      </c>
      <c r="X235" s="6">
        <f>Data!$AS$504*Data!AS238/Data!AS237</f>
        <v>0.55540566582460726</v>
      </c>
      <c r="Y235" s="6">
        <f>Data!$AT$504*Data!AT238/Data!AT237</f>
        <v>0.62105924954609826</v>
      </c>
      <c r="Z235" s="6">
        <f>Data!$AU$504*Data!AU238/Data!AU237</f>
        <v>0.69643235011221549</v>
      </c>
      <c r="AA235" s="6">
        <f>Data!$AV$504*Data!AV238/Data!AV237</f>
        <v>0.67528997810751246</v>
      </c>
      <c r="AB235" s="6">
        <f>Data!$AW$504*Data!AW238/Data!AW237</f>
        <v>0.84425181529785132</v>
      </c>
      <c r="AC235" s="6">
        <f>Data!$AX$504*Data!AX238/Data!AX237</f>
        <v>0.82470446711220069</v>
      </c>
      <c r="AE235" s="42">
        <f>$AJ$3*B235+$AJ$4*Simulace!C235+$AJ$5*Simulace!D235+$AJ$6*Simulace!E235+$AJ$7*Simulace!F235+$AJ$8*Simulace!G235+$AJ$9*Simulace!H235+$AJ$10*Simulace!I235+$AJ$11*Simulace!J235+$AJ$12*Simulace!K235+$AJ$13*Simulace!L235+$AJ$14*Simulace!M235+$AJ$15*Simulace!N235+$AJ$16*Simulace!O235+$AJ$17*Simulace!P235+$AJ$18*Simulace!Q235+$AJ$19*Simulace!R235+$AJ$20*Simulace!S235+$AJ$21*Simulace!T235+$AJ$22*Simulace!U235+$AJ$23*Simulace!V235+$AJ$24*Simulace!W235+$AJ$25*Simulace!X235+$AJ$26*Simulace!Y235+$AJ$27*Simulace!Z235+$AJ$28*Simulace!AA235+$AJ$29*Simulace!AB235+$AJ$30*Simulace!AC235</f>
        <v>48399305200.321831</v>
      </c>
      <c r="AF235" s="42">
        <f>AE235-$AN$12</f>
        <v>296106932.24008179</v>
      </c>
      <c r="AG235" s="42">
        <f t="shared" si="6"/>
        <v>936372336.84380269</v>
      </c>
      <c r="AM235" s="25" t="s">
        <v>259</v>
      </c>
      <c r="AN235" s="41">
        <f t="shared" si="7"/>
        <v>59856755214.489128</v>
      </c>
      <c r="AO235" s="42">
        <f>$AJ$3*Data!D727</f>
        <v>2761955000.0000005</v>
      </c>
      <c r="AP235" s="42">
        <f>$AJ$4*Data!F727</f>
        <v>6829233950</v>
      </c>
      <c r="AQ235" s="42">
        <f>$AJ$5*Data!H727</f>
        <v>1802304300.0000002</v>
      </c>
      <c r="AR235" s="42">
        <f>$AJ$6*Data!J727</f>
        <v>3157412060</v>
      </c>
      <c r="AS235" s="42">
        <f>$AJ$7*Data!L727</f>
        <v>780072160</v>
      </c>
      <c r="AT235" s="42">
        <f>$AJ$8*Data!N727</f>
        <v>687057750</v>
      </c>
      <c r="AU235" s="42">
        <f>$AJ$9*Data!P727</f>
        <v>3888339840</v>
      </c>
      <c r="AV235" s="42">
        <f>$AJ$10*Data!R727</f>
        <v>5270146559.999999</v>
      </c>
      <c r="AW235" s="42">
        <f>$AJ$11*Data!T727</f>
        <v>2166360768</v>
      </c>
      <c r="AX235" s="42">
        <f>$AJ$12*Data!V727</f>
        <v>3663012000</v>
      </c>
      <c r="AY235" s="42">
        <f>$AJ$13*Data!X727</f>
        <v>2583555200</v>
      </c>
      <c r="AZ235" s="42">
        <f>$AJ$14*Data!Z727</f>
        <v>6772587199.999999</v>
      </c>
      <c r="BA235" s="42">
        <f>$AJ$15*Data!AB727</f>
        <v>1531342216.5695999</v>
      </c>
      <c r="BB235" s="42">
        <f>$AJ$16*Data!AD727</f>
        <v>2429696451.0195198</v>
      </c>
      <c r="BC235" s="42">
        <f>$AJ$17*Data!AF727</f>
        <v>1457380172.7999997</v>
      </c>
      <c r="BD235" s="42">
        <f>$AJ$18*Data!AH727</f>
        <v>2519863640</v>
      </c>
      <c r="BE235" s="42">
        <f>$AJ$19*Data!AJ727</f>
        <v>2024290000.0000002</v>
      </c>
      <c r="BF235" s="42">
        <f>$AJ$20*Data!AL727</f>
        <v>3370957500.0000005</v>
      </c>
      <c r="BG235" s="42">
        <f>$AJ$21*Data!AN727</f>
        <v>4401415462.5</v>
      </c>
      <c r="BH235" s="42">
        <f>$AJ$22*Data!AP727</f>
        <v>1871085657.5999999</v>
      </c>
      <c r="BI235" s="42">
        <v>0</v>
      </c>
      <c r="BJ235" s="42">
        <v>0</v>
      </c>
      <c r="BK235" s="42">
        <v>0</v>
      </c>
      <c r="BL235" s="42">
        <v>0</v>
      </c>
      <c r="BM235" s="42">
        <v>0</v>
      </c>
      <c r="BN235" s="42">
        <v>0</v>
      </c>
      <c r="BO235" s="42">
        <f>$AJ$29*Data!AW727</f>
        <v>-106580377.99999997</v>
      </c>
      <c r="BP235" s="42">
        <f>$AJ$30*Data!AX727</f>
        <v>-4732296.0000000019</v>
      </c>
    </row>
    <row r="236" spans="1:68">
      <c r="A236" s="6">
        <v>235</v>
      </c>
      <c r="B236" s="6">
        <f>Data!$D$504*Data!D239/Data!D238</f>
        <v>607.40790869126192</v>
      </c>
      <c r="C236" s="6">
        <f>Data!$F$504*Data!F239/Data!F238</f>
        <v>833.93592856047849</v>
      </c>
      <c r="D236" s="6">
        <f>Data!$H$504*Data!H239/Data!H238</f>
        <v>773.74392594296978</v>
      </c>
      <c r="E236" s="6">
        <f>Data!$J$504*Data!J239/Data!J238</f>
        <v>695.93921321528228</v>
      </c>
      <c r="F236" s="6">
        <f>Data!$L$504*Data!L239/Data!L238</f>
        <v>464.43959514919908</v>
      </c>
      <c r="G236" s="6">
        <f>Data!$N$504*Data!N239/Data!N238</f>
        <v>295.53636346741683</v>
      </c>
      <c r="H236" s="6">
        <f>Data!$P$504*Data!P239/Data!P238</f>
        <v>571.1428582289592</v>
      </c>
      <c r="I236" s="6">
        <f>Data!$R$504*Data!R239/Data!R238</f>
        <v>736.21792998495459</v>
      </c>
      <c r="J236" s="6">
        <f>Data!$T$504*Data!T239/Data!T238</f>
        <v>1399.9940904140074</v>
      </c>
      <c r="K236" s="6">
        <f>Data!$V$504*Data!V239/Data!V238</f>
        <v>964.84392452133591</v>
      </c>
      <c r="L236" s="6">
        <f>Data!$X$504*Data!X239/Data!X238</f>
        <v>1617.5737381238812</v>
      </c>
      <c r="M236" s="6">
        <f>Data!$Z$504*Data!Z239/Data!Z238</f>
        <v>1093.3056143843412</v>
      </c>
      <c r="N236" s="6">
        <f>Data!$AB$504*Data!AB239/Data!AB238</f>
        <v>15108.63707855853</v>
      </c>
      <c r="O236" s="6">
        <f>Data!$AD$504*Data!AD239/Data!AD238</f>
        <v>21970.369814390309</v>
      </c>
      <c r="P236" s="6">
        <f>Data!$AF$504*Data!AF239/Data!AF238</f>
        <v>14445.729025135146</v>
      </c>
      <c r="Q236" s="6">
        <f>Data!$AH$504*Data!AH239/Data!AH238</f>
        <v>17480.968603204008</v>
      </c>
      <c r="R236" s="6">
        <f>Data!$AJ$504*Data!AJ239/Data!AJ238</f>
        <v>18770.413773106429</v>
      </c>
      <c r="S236" s="6">
        <f>Data!$AL$504*Data!AL239/Data!AL238</f>
        <v>26938.081130438281</v>
      </c>
      <c r="T236" s="6">
        <f>Data!$AN$504*Data!AN239/Data!AN238</f>
        <v>16294.151701070292</v>
      </c>
      <c r="U236" s="6">
        <f>Data!$AP$504*Data!AP239/Data!AP238</f>
        <v>2358.1071490845557</v>
      </c>
      <c r="V236" s="6">
        <f>Data!$AQ$504*Data!AQ239/Data!AQ238</f>
        <v>0.53381244119184523</v>
      </c>
      <c r="W236" s="6">
        <f>Data!$AR$504*Data!AR239/Data!AR238</f>
        <v>0.5471678004535161</v>
      </c>
      <c r="X236" s="6">
        <f>Data!$AS$504*Data!AS239/Data!AS238</f>
        <v>0.52609588194921275</v>
      </c>
      <c r="Y236" s="6">
        <f>Data!$AT$504*Data!AT239/Data!AT238</f>
        <v>0.59667844984611706</v>
      </c>
      <c r="Z236" s="6">
        <f>Data!$AU$504*Data!AU239/Data!AU238</f>
        <v>0.67033643736857929</v>
      </c>
      <c r="AA236" s="6">
        <f>Data!$AV$504*Data!AV239/Data!AV238</f>
        <v>0.66995151462090929</v>
      </c>
      <c r="AB236" s="6">
        <f>Data!$AW$504*Data!AW239/Data!AW238</f>
        <v>0.81522080566622546</v>
      </c>
      <c r="AC236" s="6">
        <f>Data!$AX$504*Data!AX239/Data!AX238</f>
        <v>0.83440098819654229</v>
      </c>
      <c r="AE236" s="42">
        <f>$AJ$3*B236+$AJ$4*Simulace!C236+$AJ$5*Simulace!D236+$AJ$6*Simulace!E236+$AJ$7*Simulace!F236+$AJ$8*Simulace!G236+$AJ$9*Simulace!H236+$AJ$10*Simulace!I236+$AJ$11*Simulace!J236+$AJ$12*Simulace!K236+$AJ$13*Simulace!L236+$AJ$14*Simulace!M236+$AJ$15*Simulace!N236+$AJ$16*Simulace!O236+$AJ$17*Simulace!P236+$AJ$18*Simulace!Q236+$AJ$19*Simulace!R236+$AJ$20*Simulace!S236+$AJ$21*Simulace!T236+$AJ$22*Simulace!U236+$AJ$23*Simulace!V236+$AJ$24*Simulace!W236+$AJ$25*Simulace!X236+$AJ$26*Simulace!Y236+$AJ$27*Simulace!Z236+$AJ$28*Simulace!AA236+$AJ$29*Simulace!AB236+$AJ$30*Simulace!AC236</f>
        <v>47962503682.460396</v>
      </c>
      <c r="AF236" s="42">
        <f>AE236-$AN$12</f>
        <v>-140694585.62135315</v>
      </c>
      <c r="AG236" s="42">
        <f t="shared" si="6"/>
        <v>-444915345.01705235</v>
      </c>
      <c r="AM236" s="25" t="s">
        <v>260</v>
      </c>
      <c r="AN236" s="41">
        <f t="shared" si="7"/>
        <v>59359598823.333839</v>
      </c>
      <c r="AO236" s="42">
        <f>$AJ$3*Data!D728</f>
        <v>2723360000</v>
      </c>
      <c r="AP236" s="42">
        <f>$AJ$4*Data!F728</f>
        <v>6741337260</v>
      </c>
      <c r="AQ236" s="42">
        <f>$AJ$5*Data!H728</f>
        <v>1770864840.0000002</v>
      </c>
      <c r="AR236" s="42">
        <f>$AJ$6*Data!J728</f>
        <v>3126757700</v>
      </c>
      <c r="AS236" s="42">
        <f>$AJ$7*Data!L728</f>
        <v>767544974.00000012</v>
      </c>
      <c r="AT236" s="42">
        <f>$AJ$8*Data!N728</f>
        <v>684669725</v>
      </c>
      <c r="AU236" s="42">
        <f>$AJ$9*Data!P728</f>
        <v>3882853552.5</v>
      </c>
      <c r="AV236" s="42">
        <f>$AJ$10*Data!R728</f>
        <v>5266759030</v>
      </c>
      <c r="AW236" s="42">
        <f>$AJ$11*Data!T728</f>
        <v>2197419373.5</v>
      </c>
      <c r="AX236" s="42">
        <f>$AJ$12*Data!V728</f>
        <v>3601387724.9999995</v>
      </c>
      <c r="AY236" s="42">
        <f>$AJ$13*Data!X728</f>
        <v>2561962812.4999995</v>
      </c>
      <c r="AZ236" s="42">
        <f>$AJ$14*Data!Z728</f>
        <v>6606999750</v>
      </c>
      <c r="BA236" s="42">
        <f>$AJ$15*Data!AB728</f>
        <v>1529530528.5566797</v>
      </c>
      <c r="BB236" s="42">
        <f>$AJ$16*Data!AD728</f>
        <v>2452695072.5771646</v>
      </c>
      <c r="BC236" s="42">
        <f>$AJ$17*Data!AF728</f>
        <v>1454894443.5999999</v>
      </c>
      <c r="BD236" s="42">
        <f>$AJ$18*Data!AH728</f>
        <v>2501610412.0000005</v>
      </c>
      <c r="BE236" s="42">
        <f>$AJ$19*Data!AJ728</f>
        <v>2004222750</v>
      </c>
      <c r="BF236" s="42">
        <f>$AJ$20*Data!AL728</f>
        <v>3339520200</v>
      </c>
      <c r="BG236" s="42">
        <f>$AJ$21*Data!AN728</f>
        <v>4385418097.5</v>
      </c>
      <c r="BH236" s="42">
        <f>$AJ$22*Data!AP728</f>
        <v>1876876770.5999999</v>
      </c>
      <c r="BI236" s="42">
        <v>0</v>
      </c>
      <c r="BJ236" s="42">
        <v>0</v>
      </c>
      <c r="BK236" s="42">
        <v>0</v>
      </c>
      <c r="BL236" s="42">
        <v>0</v>
      </c>
      <c r="BM236" s="42">
        <v>0</v>
      </c>
      <c r="BN236" s="42">
        <v>0</v>
      </c>
      <c r="BO236" s="42">
        <f>$AJ$29*Data!AW728</f>
        <v>-112233837.99999999</v>
      </c>
      <c r="BP236" s="42">
        <f>$AJ$30*Data!AX728</f>
        <v>-4852355.9999999972</v>
      </c>
    </row>
    <row r="237" spans="1:68">
      <c r="A237" s="6">
        <v>236</v>
      </c>
      <c r="B237" s="6">
        <f>Data!$D$504*Data!D240/Data!D239</f>
        <v>614.42850234412242</v>
      </c>
      <c r="C237" s="6">
        <f>Data!$F$504*Data!F240/Data!F239</f>
        <v>834.32604381662043</v>
      </c>
      <c r="D237" s="6">
        <f>Data!$H$504*Data!H240/Data!H239</f>
        <v>777.93775679535997</v>
      </c>
      <c r="E237" s="6">
        <f>Data!$J$504*Data!J240/Data!J239</f>
        <v>697.91535016720309</v>
      </c>
      <c r="F237" s="6">
        <f>Data!$L$504*Data!L240/Data!L239</f>
        <v>478.80231534950019</v>
      </c>
      <c r="G237" s="6">
        <f>Data!$N$504*Data!N240/Data!N239</f>
        <v>301.69288423712271</v>
      </c>
      <c r="H237" s="6">
        <f>Data!$P$504*Data!P240/Data!P239</f>
        <v>586.13841821423637</v>
      </c>
      <c r="I237" s="6">
        <f>Data!$R$504*Data!R240/Data!R239</f>
        <v>750.50743657062753</v>
      </c>
      <c r="J237" s="6">
        <f>Data!$T$504*Data!T240/Data!T239</f>
        <v>1431.2658499051045</v>
      </c>
      <c r="K237" s="6">
        <f>Data!$V$504*Data!V240/Data!V239</f>
        <v>927.78644207959758</v>
      </c>
      <c r="L237" s="6">
        <f>Data!$X$504*Data!X240/Data!X239</f>
        <v>1622.2210087513529</v>
      </c>
      <c r="M237" s="6">
        <f>Data!$Z$504*Data!Z240/Data!Z239</f>
        <v>1103.1036016389671</v>
      </c>
      <c r="N237" s="6">
        <f>Data!$AB$504*Data!AB240/Data!AB239</f>
        <v>15126.949345523035</v>
      </c>
      <c r="O237" s="6">
        <f>Data!$AD$504*Data!AD240/Data!AD239</f>
        <v>22026.558820424914</v>
      </c>
      <c r="P237" s="6">
        <f>Data!$AF$504*Data!AF240/Data!AF239</f>
        <v>14785.6080074946</v>
      </c>
      <c r="Q237" s="6">
        <f>Data!$AH$504*Data!AH240/Data!AH239</f>
        <v>17561.011788579777</v>
      </c>
      <c r="R237" s="6">
        <f>Data!$AJ$504*Data!AJ240/Data!AJ239</f>
        <v>18937.58442937311</v>
      </c>
      <c r="S237" s="6">
        <f>Data!$AL$504*Data!AL240/Data!AL239</f>
        <v>27034.423589290353</v>
      </c>
      <c r="T237" s="6">
        <f>Data!$AN$504*Data!AN240/Data!AN239</f>
        <v>16337.450220576748</v>
      </c>
      <c r="U237" s="6">
        <f>Data!$AP$504*Data!AP240/Data!AP239</f>
        <v>2346.7370164843405</v>
      </c>
      <c r="V237" s="6">
        <f>Data!$AQ$504*Data!AQ240/Data!AQ239</f>
        <v>0.48435316961736002</v>
      </c>
      <c r="W237" s="6">
        <f>Data!$AR$504*Data!AR240/Data!AR239</f>
        <v>0.49688058527375689</v>
      </c>
      <c r="X237" s="6">
        <f>Data!$AS$504*Data!AS240/Data!AS239</f>
        <v>0.3717779206859595</v>
      </c>
      <c r="Y237" s="6">
        <f>Data!$AT$504*Data!AT240/Data!AT239</f>
        <v>0.5434363764044946</v>
      </c>
      <c r="Z237" s="6">
        <f>Data!$AU$504*Data!AU240/Data!AU239</f>
        <v>0.61300657894736688</v>
      </c>
      <c r="AA237" s="6">
        <f>Data!$AV$504*Data!AV240/Data!AV239</f>
        <v>0.50864179900902107</v>
      </c>
      <c r="AB237" s="6">
        <f>Data!$AW$504*Data!AW240/Data!AW239</f>
        <v>0.75077661790899719</v>
      </c>
      <c r="AC237" s="6">
        <f>Data!$AX$504*Data!AX240/Data!AX239</f>
        <v>0.66846915096337023</v>
      </c>
      <c r="AE237" s="42">
        <f>$AJ$3*B237+$AJ$4*Simulace!C237+$AJ$5*Simulace!D237+$AJ$6*Simulace!E237+$AJ$7*Simulace!F237+$AJ$8*Simulace!G237+$AJ$9*Simulace!H237+$AJ$10*Simulace!I237+$AJ$11*Simulace!J237+$AJ$12*Simulace!K237+$AJ$13*Simulace!L237+$AJ$14*Simulace!M237+$AJ$15*Simulace!N237+$AJ$16*Simulace!O237+$AJ$17*Simulace!P237+$AJ$18*Simulace!Q237+$AJ$19*Simulace!R237+$AJ$20*Simulace!S237+$AJ$21*Simulace!T237+$AJ$22*Simulace!U237+$AJ$23*Simulace!V237+$AJ$24*Simulace!W237+$AJ$25*Simulace!X237+$AJ$26*Simulace!Y237+$AJ$27*Simulace!Z237+$AJ$28*Simulace!AA237+$AJ$29*Simulace!AB237+$AJ$30*Simulace!AC237</f>
        <v>48259539674.248726</v>
      </c>
      <c r="AF237" s="42">
        <f>AE237-$AN$12</f>
        <v>156341406.16697693</v>
      </c>
      <c r="AG237" s="42">
        <f t="shared" si="6"/>
        <v>494394936.08114207</v>
      </c>
      <c r="AM237" s="25" t="s">
        <v>261</v>
      </c>
      <c r="AN237" s="41">
        <f t="shared" si="7"/>
        <v>59397805365.830437</v>
      </c>
      <c r="AO237" s="42">
        <f>$AJ$3*Data!D729</f>
        <v>2737821000.0000005</v>
      </c>
      <c r="AP237" s="42">
        <f>$AJ$4*Data!F729</f>
        <v>6855917040.000001</v>
      </c>
      <c r="AQ237" s="42">
        <f>$AJ$5*Data!H729</f>
        <v>1771146340</v>
      </c>
      <c r="AR237" s="42">
        <f>$AJ$6*Data!J729</f>
        <v>3141916492.0000005</v>
      </c>
      <c r="AS237" s="42">
        <f>$AJ$7*Data!L729</f>
        <v>766107748</v>
      </c>
      <c r="AT237" s="42">
        <f>$AJ$8*Data!N729</f>
        <v>678428600</v>
      </c>
      <c r="AU237" s="42">
        <f>$AJ$9*Data!P729</f>
        <v>3831512400.0000005</v>
      </c>
      <c r="AV237" s="42">
        <f>$AJ$10*Data!R729</f>
        <v>5172798200</v>
      </c>
      <c r="AW237" s="42">
        <f>$AJ$11*Data!T729</f>
        <v>2176422144</v>
      </c>
      <c r="AX237" s="42">
        <f>$AJ$12*Data!V729</f>
        <v>3558382500</v>
      </c>
      <c r="AY237" s="42">
        <f>$AJ$13*Data!X729</f>
        <v>2540556875</v>
      </c>
      <c r="AZ237" s="42">
        <f>$AJ$14*Data!Z729</f>
        <v>6607691900</v>
      </c>
      <c r="BA237" s="42">
        <f>$AJ$15*Data!AB729</f>
        <v>1543238990.8069601</v>
      </c>
      <c r="BB237" s="42">
        <f>$AJ$16*Data!AD729</f>
        <v>2483067349.3234801</v>
      </c>
      <c r="BC237" s="42">
        <f>$AJ$17*Data!AF729</f>
        <v>1465494507.2000003</v>
      </c>
      <c r="BD237" s="42">
        <f>$AJ$18*Data!AH729</f>
        <v>2532398330.0000005</v>
      </c>
      <c r="BE237" s="42">
        <f>$AJ$19*Data!AJ729</f>
        <v>2023232500</v>
      </c>
      <c r="BF237" s="42">
        <f>$AJ$20*Data!AL729</f>
        <v>3342207900</v>
      </c>
      <c r="BG237" s="42">
        <f>$AJ$21*Data!AN729</f>
        <v>4432558027.5</v>
      </c>
      <c r="BH237" s="42">
        <f>$AJ$22*Data!AP729</f>
        <v>1845127116</v>
      </c>
      <c r="BI237" s="42">
        <v>0</v>
      </c>
      <c r="BJ237" s="42">
        <v>0</v>
      </c>
      <c r="BK237" s="42">
        <v>0</v>
      </c>
      <c r="BL237" s="42">
        <v>0</v>
      </c>
      <c r="BM237" s="42">
        <v>0</v>
      </c>
      <c r="BN237" s="42">
        <v>0</v>
      </c>
      <c r="BO237" s="42">
        <f>$AJ$29*Data!AW729</f>
        <v>-103880217.99999997</v>
      </c>
      <c r="BP237" s="42">
        <f>$AJ$30*Data!AX729</f>
        <v>-4340375.9999999935</v>
      </c>
    </row>
    <row r="238" spans="1:68">
      <c r="A238" s="6">
        <v>237</v>
      </c>
      <c r="B238" s="6">
        <f>Data!$D$504*Data!D241/Data!D240</f>
        <v>602.87996369782365</v>
      </c>
      <c r="C238" s="6">
        <f>Data!$F$504*Data!F241/Data!F240</f>
        <v>837.82916475808577</v>
      </c>
      <c r="D238" s="6">
        <f>Data!$H$504*Data!H241/Data!H240</f>
        <v>770.66519186493053</v>
      </c>
      <c r="E238" s="6">
        <f>Data!$J$504*Data!J241/Data!J240</f>
        <v>692.36762451929008</v>
      </c>
      <c r="F238" s="6">
        <f>Data!$L$504*Data!L241/Data!L240</f>
        <v>477.5897415188698</v>
      </c>
      <c r="G238" s="6">
        <f>Data!$N$504*Data!N241/Data!N240</f>
        <v>287.39309989314904</v>
      </c>
      <c r="H238" s="6">
        <f>Data!$P$504*Data!P241/Data!P240</f>
        <v>572.90431957506996</v>
      </c>
      <c r="I238" s="6">
        <f>Data!$R$504*Data!R241/Data!R240</f>
        <v>735.85808164534012</v>
      </c>
      <c r="J238" s="6">
        <f>Data!$T$504*Data!T241/Data!T240</f>
        <v>1382.2884435626154</v>
      </c>
      <c r="K238" s="6">
        <f>Data!$V$504*Data!V241/Data!V240</f>
        <v>906.82408739752441</v>
      </c>
      <c r="L238" s="6">
        <f>Data!$X$504*Data!X241/Data!X240</f>
        <v>1600.7531722459087</v>
      </c>
      <c r="M238" s="6">
        <f>Data!$Z$504*Data!Z241/Data!Z240</f>
        <v>1090.1162986478612</v>
      </c>
      <c r="N238" s="6">
        <f>Data!$AB$504*Data!AB241/Data!AB240</f>
        <v>15231.031812808991</v>
      </c>
      <c r="O238" s="6">
        <f>Data!$AD$504*Data!AD241/Data!AD240</f>
        <v>22163.087377296517</v>
      </c>
      <c r="P238" s="6">
        <f>Data!$AF$504*Data!AF241/Data!AF240</f>
        <v>14550.147648665481</v>
      </c>
      <c r="Q238" s="6">
        <f>Data!$AH$504*Data!AH241/Data!AH240</f>
        <v>17346.817600958391</v>
      </c>
      <c r="R238" s="6">
        <f>Data!$AJ$504*Data!AJ241/Data!AJ240</f>
        <v>18837.44775412502</v>
      </c>
      <c r="S238" s="6">
        <f>Data!$AL$504*Data!AL241/Data!AL240</f>
        <v>26806.395373104238</v>
      </c>
      <c r="T238" s="6">
        <f>Data!$AN$504*Data!AN241/Data!AN240</f>
        <v>16571.799380368015</v>
      </c>
      <c r="U238" s="6">
        <f>Data!$AP$504*Data!AP241/Data!AP240</f>
        <v>2412.612634410425</v>
      </c>
      <c r="V238" s="6">
        <f>Data!$AQ$504*Data!AQ241/Data!AQ240</f>
        <v>0.53529975550122288</v>
      </c>
      <c r="W238" s="6">
        <f>Data!$AR$504*Data!AR241/Data!AR240</f>
        <v>0.54867401548300432</v>
      </c>
      <c r="X238" s="6">
        <f>Data!$AS$504*Data!AS241/Data!AS240</f>
        <v>0.35541880800463999</v>
      </c>
      <c r="Y238" s="6">
        <f>Data!$AT$504*Data!AT241/Data!AT240</f>
        <v>0.59825057688547267</v>
      </c>
      <c r="Z238" s="6">
        <f>Data!$AU$504*Data!AU241/Data!AU240</f>
        <v>0.67199579831932832</v>
      </c>
      <c r="AA238" s="6">
        <f>Data!$AV$504*Data!AV241/Data!AV240</f>
        <v>0.48993638902379782</v>
      </c>
      <c r="AB238" s="6">
        <f>Data!$AW$504*Data!AW241/Data!AW240</f>
        <v>0.81702117539446817</v>
      </c>
      <c r="AC238" s="6">
        <f>Data!$AX$504*Data!AX241/Data!AX240</f>
        <v>0.64786398939965206</v>
      </c>
      <c r="AE238" s="42">
        <f>$AJ$3*B238+$AJ$4*Simulace!C238+$AJ$5*Simulace!D238+$AJ$6*Simulace!E238+$AJ$7*Simulace!F238+$AJ$8*Simulace!G238+$AJ$9*Simulace!H238+$AJ$10*Simulace!I238+$AJ$11*Simulace!J238+$AJ$12*Simulace!K238+$AJ$13*Simulace!L238+$AJ$14*Simulace!M238+$AJ$15*Simulace!N238+$AJ$16*Simulace!O238+$AJ$17*Simulace!P238+$AJ$18*Simulace!Q238+$AJ$19*Simulace!R238+$AJ$20*Simulace!S238+$AJ$21*Simulace!T238+$AJ$22*Simulace!U238+$AJ$23*Simulace!V238+$AJ$24*Simulace!W238+$AJ$25*Simulace!X238+$AJ$26*Simulace!Y238+$AJ$27*Simulace!Z238+$AJ$28*Simulace!AA238+$AJ$29*Simulace!AB238+$AJ$30*Simulace!AC238</f>
        <v>47845582382.616272</v>
      </c>
      <c r="AF238" s="42">
        <f>AE238-$AN$12</f>
        <v>-257615885.46547699</v>
      </c>
      <c r="AG238" s="42">
        <f t="shared" si="6"/>
        <v>-814652959.51197386</v>
      </c>
      <c r="AM238" s="25" t="s">
        <v>262</v>
      </c>
      <c r="AN238" s="41">
        <f t="shared" si="7"/>
        <v>59961072136.741051</v>
      </c>
      <c r="AO238" s="42">
        <f>$AJ$3*Data!D730</f>
        <v>2779257739.9999995</v>
      </c>
      <c r="AP238" s="42">
        <f>$AJ$4*Data!F730</f>
        <v>7018969019.999999</v>
      </c>
      <c r="AQ238" s="42">
        <f>$AJ$5*Data!H730</f>
        <v>1803761300</v>
      </c>
      <c r="AR238" s="42">
        <f>$AJ$6*Data!J730</f>
        <v>3187668373.9999995</v>
      </c>
      <c r="AS238" s="42">
        <f>$AJ$7*Data!L730</f>
        <v>780536708</v>
      </c>
      <c r="AT238" s="42">
        <f>$AJ$8*Data!N730</f>
        <v>679899387.49999988</v>
      </c>
      <c r="AU238" s="42">
        <f>$AJ$9*Data!P730</f>
        <v>3818915100</v>
      </c>
      <c r="AV238" s="42">
        <f>$AJ$10*Data!R730</f>
        <v>5083597200</v>
      </c>
      <c r="AW238" s="42">
        <f>$AJ$11*Data!T730</f>
        <v>2159337180</v>
      </c>
      <c r="AX238" s="42">
        <f>$AJ$12*Data!V730</f>
        <v>3565175625</v>
      </c>
      <c r="AY238" s="42">
        <f>$AJ$13*Data!X730</f>
        <v>2568804562.5</v>
      </c>
      <c r="AZ238" s="42">
        <f>$AJ$14*Data!Z730</f>
        <v>6677013750</v>
      </c>
      <c r="BA238" s="42">
        <f>$AJ$15*Data!AB730</f>
        <v>1559120283.2370002</v>
      </c>
      <c r="BB238" s="42">
        <f>$AJ$16*Data!AD730</f>
        <v>2506506379.5040503</v>
      </c>
      <c r="BC238" s="42">
        <f>$AJ$17*Data!AF730</f>
        <v>1480294596</v>
      </c>
      <c r="BD238" s="42">
        <f>$AJ$18*Data!AH730</f>
        <v>2570447074.9999995</v>
      </c>
      <c r="BE238" s="42">
        <f>$AJ$19*Data!AJ730</f>
        <v>2049728749.9999998</v>
      </c>
      <c r="BF238" s="42">
        <f>$AJ$20*Data!AL730</f>
        <v>3385977449.9999995</v>
      </c>
      <c r="BG238" s="42">
        <f>$AJ$21*Data!AN730</f>
        <v>4513764375</v>
      </c>
      <c r="BH238" s="42">
        <f>$AJ$22*Data!AP730</f>
        <v>1870289190.0000002</v>
      </c>
      <c r="BI238" s="42">
        <v>0</v>
      </c>
      <c r="BJ238" s="42">
        <v>0</v>
      </c>
      <c r="BK238" s="42">
        <v>0</v>
      </c>
      <c r="BL238" s="42">
        <v>0</v>
      </c>
      <c r="BM238" s="42">
        <v>0</v>
      </c>
      <c r="BN238" s="42">
        <v>0</v>
      </c>
      <c r="BO238" s="42">
        <f>$AJ$29*Data!AW730</f>
        <v>-94366373.000000104</v>
      </c>
      <c r="BP238" s="42">
        <f>$AJ$30*Data!AX730</f>
        <v>-3625535.999999993</v>
      </c>
    </row>
    <row r="239" spans="1:68">
      <c r="A239" s="6">
        <v>238</v>
      </c>
      <c r="B239" s="6">
        <f>Data!$D$504*Data!D242/Data!D241</f>
        <v>606.2828610596581</v>
      </c>
      <c r="C239" s="6">
        <f>Data!$F$504*Data!F242/Data!F241</f>
        <v>844.27479959240929</v>
      </c>
      <c r="D239" s="6">
        <f>Data!$H$504*Data!H242/Data!H241</f>
        <v>762.08347167002876</v>
      </c>
      <c r="E239" s="6">
        <f>Data!$J$504*Data!J242/Data!J241</f>
        <v>678.17700080690895</v>
      </c>
      <c r="F239" s="6">
        <f>Data!$L$504*Data!L242/Data!L241</f>
        <v>459.80088172770695</v>
      </c>
      <c r="G239" s="6">
        <f>Data!$N$504*Data!N242/Data!N241</f>
        <v>292.62733367331805</v>
      </c>
      <c r="H239" s="6">
        <f>Data!$P$504*Data!P242/Data!P241</f>
        <v>566.2778959866223</v>
      </c>
      <c r="I239" s="6">
        <f>Data!$R$504*Data!R242/Data!R241</f>
        <v>728.11155442734298</v>
      </c>
      <c r="J239" s="6">
        <f>Data!$T$504*Data!T242/Data!T241</f>
        <v>1405.9710630281593</v>
      </c>
      <c r="K239" s="6">
        <f>Data!$V$504*Data!V242/Data!V241</f>
        <v>955.69083806269452</v>
      </c>
      <c r="L239" s="6">
        <f>Data!$X$504*Data!X242/Data!X241</f>
        <v>1637.2187708974595</v>
      </c>
      <c r="M239" s="6">
        <f>Data!$Z$504*Data!Z242/Data!Z241</f>
        <v>1118.3335787192816</v>
      </c>
      <c r="N239" s="6">
        <f>Data!$AB$504*Data!AB242/Data!AB241</f>
        <v>15198.341232203851</v>
      </c>
      <c r="O239" s="6">
        <f>Data!$AD$504*Data!AD242/Data!AD241</f>
        <v>22231.43863518861</v>
      </c>
      <c r="P239" s="6">
        <f>Data!$AF$504*Data!AF242/Data!AF241</f>
        <v>14662.441729616843</v>
      </c>
      <c r="Q239" s="6">
        <f>Data!$AH$504*Data!AH242/Data!AH241</f>
        <v>17376.066696969679</v>
      </c>
      <c r="R239" s="6">
        <f>Data!$AJ$504*Data!AJ242/Data!AJ241</f>
        <v>18779.981520594782</v>
      </c>
      <c r="S239" s="6">
        <f>Data!$AL$504*Data!AL242/Data!AL241</f>
        <v>26938.546665310696</v>
      </c>
      <c r="T239" s="6">
        <f>Data!$AN$504*Data!AN242/Data!AN241</f>
        <v>16749.327244170508</v>
      </c>
      <c r="U239" s="6">
        <f>Data!$AP$504*Data!AP242/Data!AP241</f>
        <v>2411.5348839557664</v>
      </c>
      <c r="V239" s="6">
        <f>Data!$AQ$504*Data!AQ242/Data!AQ241</f>
        <v>0.53186803472770305</v>
      </c>
      <c r="W239" s="6">
        <f>Data!$AR$504*Data!AR242/Data!AR241</f>
        <v>0.54519041408542679</v>
      </c>
      <c r="X239" s="6">
        <f>Data!$AS$504*Data!AS242/Data!AS241</f>
        <v>0.29696582387588066</v>
      </c>
      <c r="Y239" s="6">
        <f>Data!$AT$504*Data!AT242/Data!AT241</f>
        <v>0.59458325011061419</v>
      </c>
      <c r="Z239" s="6">
        <f>Data!$AU$504*Data!AU242/Data!AU241</f>
        <v>0.6680779691749773</v>
      </c>
      <c r="AA239" s="6">
        <f>Data!$AV$504*Data!AV242/Data!AV241</f>
        <v>0.42227046139019525</v>
      </c>
      <c r="AB239" s="6">
        <f>Data!$AW$504*Data!AW242/Data!AW241</f>
        <v>0.81267740930336219</v>
      </c>
      <c r="AC239" s="6">
        <f>Data!$AX$504*Data!AX242/Data!AX241</f>
        <v>0.57256678817334983</v>
      </c>
      <c r="AE239" s="42">
        <f>$AJ$3*B239+$AJ$4*Simulace!C239+$AJ$5*Simulace!D239+$AJ$6*Simulace!E239+$AJ$7*Simulace!F239+$AJ$8*Simulace!G239+$AJ$9*Simulace!H239+$AJ$10*Simulace!I239+$AJ$11*Simulace!J239+$AJ$12*Simulace!K239+$AJ$13*Simulace!L239+$AJ$14*Simulace!M239+$AJ$15*Simulace!N239+$AJ$16*Simulace!O239+$AJ$17*Simulace!P239+$AJ$18*Simulace!Q239+$AJ$19*Simulace!R239+$AJ$20*Simulace!S239+$AJ$21*Simulace!T239+$AJ$22*Simulace!U239+$AJ$23*Simulace!V239+$AJ$24*Simulace!W239+$AJ$25*Simulace!X239+$AJ$26*Simulace!Y239+$AJ$27*Simulace!Z239+$AJ$28*Simulace!AA239+$AJ$29*Simulace!AB239+$AJ$30*Simulace!AC239</f>
        <v>48160827688.729797</v>
      </c>
      <c r="AF239" s="42">
        <f>AE239-$AN$12</f>
        <v>57629420.648048401</v>
      </c>
      <c r="AG239" s="42">
        <f t="shared" si="6"/>
        <v>182240229.4837698</v>
      </c>
      <c r="AM239" s="25" t="s">
        <v>263</v>
      </c>
      <c r="AN239" s="41">
        <f t="shared" si="7"/>
        <v>60642948150.455406</v>
      </c>
      <c r="AO239" s="42">
        <f>$AJ$3*Data!D731</f>
        <v>2803827480.0000005</v>
      </c>
      <c r="AP239" s="42">
        <f>$AJ$4*Data!F731</f>
        <v>7048991040.000001</v>
      </c>
      <c r="AQ239" s="42">
        <f>$AJ$5*Data!H731</f>
        <v>1819998030.0000002</v>
      </c>
      <c r="AR239" s="42">
        <f>$AJ$6*Data!J731</f>
        <v>3205935348.0000005</v>
      </c>
      <c r="AS239" s="42">
        <f>$AJ$7*Data!L731</f>
        <v>780545041.5</v>
      </c>
      <c r="AT239" s="42">
        <f>$AJ$8*Data!N731</f>
        <v>692484525</v>
      </c>
      <c r="AU239" s="42">
        <f>$AJ$9*Data!P731</f>
        <v>3817829925.0000005</v>
      </c>
      <c r="AV239" s="42">
        <f>$AJ$10*Data!R731</f>
        <v>5272306000.000001</v>
      </c>
      <c r="AW239" s="42">
        <f>$AJ$11*Data!T731</f>
        <v>2229735300</v>
      </c>
      <c r="AX239" s="42">
        <f>$AJ$12*Data!V731</f>
        <v>3711051500.0000005</v>
      </c>
      <c r="AY239" s="42">
        <f>$AJ$13*Data!X731</f>
        <v>2672371000</v>
      </c>
      <c r="AZ239" s="42">
        <f>$AJ$14*Data!Z731</f>
        <v>6838734500.000001</v>
      </c>
      <c r="BA239" s="42">
        <f>$AJ$15*Data!AB731</f>
        <v>1555018072.9096</v>
      </c>
      <c r="BB239" s="42">
        <f>$AJ$16*Data!AD731</f>
        <v>2501207327.7958002</v>
      </c>
      <c r="BC239" s="42">
        <f>$AJ$17*Data!AF731</f>
        <v>1478294584</v>
      </c>
      <c r="BD239" s="42">
        <f>$AJ$18*Data!AH731</f>
        <v>2526453279</v>
      </c>
      <c r="BE239" s="42">
        <f>$AJ$19*Data!AJ731</f>
        <v>2040279000</v>
      </c>
      <c r="BF239" s="42">
        <f>$AJ$20*Data!AL731</f>
        <v>3356086050.0000005</v>
      </c>
      <c r="BG239" s="42">
        <f>$AJ$21*Data!AN731</f>
        <v>4531883276.250001</v>
      </c>
      <c r="BH239" s="42">
        <f>$AJ$22*Data!AP731</f>
        <v>1864502640</v>
      </c>
      <c r="BI239" s="42">
        <v>0</v>
      </c>
      <c r="BJ239" s="42">
        <v>0</v>
      </c>
      <c r="BK239" s="42">
        <v>0</v>
      </c>
      <c r="BL239" s="42">
        <v>0</v>
      </c>
      <c r="BM239" s="42">
        <v>0</v>
      </c>
      <c r="BN239" s="42">
        <v>0</v>
      </c>
      <c r="BO239" s="42">
        <f>$AJ$29*Data!AW731</f>
        <v>-100863632.99999996</v>
      </c>
      <c r="BP239" s="42">
        <f>$AJ$30*Data!AX731</f>
        <v>-3722135.9999999935</v>
      </c>
    </row>
    <row r="240" spans="1:68">
      <c r="A240" s="6">
        <v>239</v>
      </c>
      <c r="B240" s="6">
        <f>Data!$D$504*Data!D243/Data!D242</f>
        <v>629.53809950516961</v>
      </c>
      <c r="C240" s="6">
        <f>Data!$F$504*Data!F243/Data!F242</f>
        <v>847.43616956033452</v>
      </c>
      <c r="D240" s="6">
        <f>Data!$H$504*Data!H243/Data!H242</f>
        <v>789.57220285723838</v>
      </c>
      <c r="E240" s="6">
        <f>Data!$J$504*Data!J243/Data!J242</f>
        <v>694.16467078329083</v>
      </c>
      <c r="F240" s="6">
        <f>Data!$L$504*Data!L243/Data!L242</f>
        <v>472.84294393302889</v>
      </c>
      <c r="G240" s="6">
        <f>Data!$N$504*Data!N243/Data!N242</f>
        <v>304.25499376988728</v>
      </c>
      <c r="H240" s="6">
        <f>Data!$P$504*Data!P243/Data!P242</f>
        <v>577.39909484877569</v>
      </c>
      <c r="I240" s="6">
        <f>Data!$R$504*Data!R243/Data!R242</f>
        <v>747.43863727686153</v>
      </c>
      <c r="J240" s="6">
        <f>Data!$T$504*Data!T243/Data!T242</f>
        <v>1433.2507830195507</v>
      </c>
      <c r="K240" s="6">
        <f>Data!$V$504*Data!V243/Data!V242</f>
        <v>996.55428758828373</v>
      </c>
      <c r="L240" s="6">
        <f>Data!$X$504*Data!X243/Data!X242</f>
        <v>1616.4715467037443</v>
      </c>
      <c r="M240" s="6">
        <f>Data!$Z$504*Data!Z243/Data!Z242</f>
        <v>1116.4159784032893</v>
      </c>
      <c r="N240" s="6">
        <f>Data!$AB$504*Data!AB243/Data!AB242</f>
        <v>15104.485246473267</v>
      </c>
      <c r="O240" s="6">
        <f>Data!$AD$504*Data!AD243/Data!AD242</f>
        <v>21995.690174974898</v>
      </c>
      <c r="P240" s="6">
        <f>Data!$AF$504*Data!AF243/Data!AF242</f>
        <v>14446.277764145345</v>
      </c>
      <c r="Q240" s="6">
        <f>Data!$AH$504*Data!AH243/Data!AH242</f>
        <v>17431.60000035906</v>
      </c>
      <c r="R240" s="6">
        <f>Data!$AJ$504*Data!AJ243/Data!AJ242</f>
        <v>18899.920291520226</v>
      </c>
      <c r="S240" s="6">
        <f>Data!$AL$504*Data!AL243/Data!AL242</f>
        <v>27045.446710594988</v>
      </c>
      <c r="T240" s="6">
        <f>Data!$AN$504*Data!AN243/Data!AN242</f>
        <v>16400.395157749448</v>
      </c>
      <c r="U240" s="6">
        <f>Data!$AP$504*Data!AP243/Data!AP242</f>
        <v>2347.7992069977699</v>
      </c>
      <c r="V240" s="6">
        <f>Data!$AQ$504*Data!AQ243/Data!AQ242</f>
        <v>0.4853332649528817</v>
      </c>
      <c r="W240" s="6">
        <f>Data!$AR$504*Data!AR243/Data!AR242</f>
        <v>0.49788000635728052</v>
      </c>
      <c r="X240" s="6">
        <f>Data!$AS$504*Data!AS243/Data!AS242</f>
        <v>0.43186375404530708</v>
      </c>
      <c r="Y240" s="6">
        <f>Data!$AT$504*Data!AT243/Data!AT242</f>
        <v>0.54450555624075181</v>
      </c>
      <c r="Z240" s="6">
        <f>Data!$AU$504*Data!AU243/Data!AU242</f>
        <v>0.61417429161747361</v>
      </c>
      <c r="AA240" s="6">
        <f>Data!$AV$504*Data!AV243/Data!AV242</f>
        <v>0.575756497018444</v>
      </c>
      <c r="AB240" s="6">
        <f>Data!$AW$504*Data!AW243/Data!AW242</f>
        <v>0.75212143518266616</v>
      </c>
      <c r="AC240" s="6">
        <f>Data!$AX$504*Data!AX243/Data!AX242</f>
        <v>0.74102636011836875</v>
      </c>
      <c r="AE240" s="42">
        <f>$AJ$3*B240+$AJ$4*Simulace!C240+$AJ$5*Simulace!D240+$AJ$6*Simulace!E240+$AJ$7*Simulace!F240+$AJ$8*Simulace!G240+$AJ$9*Simulace!H240+$AJ$10*Simulace!I240+$AJ$11*Simulace!J240+$AJ$12*Simulace!K240+$AJ$13*Simulace!L240+$AJ$14*Simulace!M240+$AJ$15*Simulace!N240+$AJ$16*Simulace!O240+$AJ$17*Simulace!P240+$AJ$18*Simulace!Q240+$AJ$19*Simulace!R240+$AJ$20*Simulace!S240+$AJ$21*Simulace!T240+$AJ$22*Simulace!U240+$AJ$23*Simulace!V240+$AJ$24*Simulace!W240+$AJ$25*Simulace!X240+$AJ$26*Simulace!Y240+$AJ$27*Simulace!Z240+$AJ$28*Simulace!AA240+$AJ$29*Simulace!AB240+$AJ$30*Simulace!AC240</f>
        <v>48561578024.677925</v>
      </c>
      <c r="AF240" s="42">
        <f>AE240-$AN$12</f>
        <v>458379756.59617615</v>
      </c>
      <c r="AG240" s="42">
        <f t="shared" si="6"/>
        <v>1449524064.1575072</v>
      </c>
      <c r="AM240" s="25" t="s">
        <v>264</v>
      </c>
      <c r="AN240" s="41">
        <f t="shared" si="7"/>
        <v>60900368420.627502</v>
      </c>
      <c r="AO240" s="42">
        <f>$AJ$3*Data!D732</f>
        <v>2824259640</v>
      </c>
      <c r="AP240" s="42">
        <f>$AJ$4*Data!F732</f>
        <v>7094262944.999999</v>
      </c>
      <c r="AQ240" s="42">
        <f>$AJ$5*Data!H732</f>
        <v>1810271010</v>
      </c>
      <c r="AR240" s="42">
        <f>$AJ$6*Data!J732</f>
        <v>3240026327.9999995</v>
      </c>
      <c r="AS240" s="42">
        <f>$AJ$7*Data!L732</f>
        <v>786598805.99999988</v>
      </c>
      <c r="AT240" s="42">
        <f>$AJ$8*Data!N732</f>
        <v>701884950</v>
      </c>
      <c r="AU240" s="42">
        <f>$AJ$9*Data!P732</f>
        <v>3788861737.5</v>
      </c>
      <c r="AV240" s="42">
        <f>$AJ$10*Data!R732</f>
        <v>5207316240</v>
      </c>
      <c r="AW240" s="42">
        <f>$AJ$11*Data!T732</f>
        <v>2239911765</v>
      </c>
      <c r="AX240" s="42">
        <f>$AJ$12*Data!V732</f>
        <v>3685650500.0000005</v>
      </c>
      <c r="AY240" s="42">
        <f>$AJ$13*Data!X732</f>
        <v>2677957187.5</v>
      </c>
      <c r="AZ240" s="42">
        <f>$AJ$14*Data!Z732</f>
        <v>6951944300</v>
      </c>
      <c r="BA240" s="42">
        <f>$AJ$15*Data!AB732</f>
        <v>1566103876.56688</v>
      </c>
      <c r="BB240" s="42">
        <f>$AJ$16*Data!AD732</f>
        <v>2517873822.1606197</v>
      </c>
      <c r="BC240" s="42">
        <f>$AJ$17*Data!AF732</f>
        <v>1488408930.4000001</v>
      </c>
      <c r="BD240" s="42">
        <f>$AJ$18*Data!AH732</f>
        <v>2551447584</v>
      </c>
      <c r="BE240" s="42">
        <f>$AJ$19*Data!AJ732</f>
        <v>2063855250.0000002</v>
      </c>
      <c r="BF240" s="42">
        <f>$AJ$20*Data!AL732</f>
        <v>3380542649.9999995</v>
      </c>
      <c r="BG240" s="42">
        <f>$AJ$21*Data!AN732</f>
        <v>4579407427.499999</v>
      </c>
      <c r="BH240" s="42">
        <f>$AJ$22*Data!AP732</f>
        <v>1842564780</v>
      </c>
      <c r="BI240" s="42">
        <v>0</v>
      </c>
      <c r="BJ240" s="42">
        <v>0</v>
      </c>
      <c r="BK240" s="42">
        <v>0</v>
      </c>
      <c r="BL240" s="42">
        <v>0</v>
      </c>
      <c r="BM240" s="42">
        <v>0</v>
      </c>
      <c r="BN240" s="42">
        <v>0</v>
      </c>
      <c r="BO240" s="42">
        <f>$AJ$29*Data!AW732</f>
        <v>-95547693.00000006</v>
      </c>
      <c r="BP240" s="42">
        <f>$AJ$30*Data!AX732</f>
        <v>-3233615.9999999944</v>
      </c>
    </row>
    <row r="241" spans="1:68">
      <c r="A241" s="6">
        <v>240</v>
      </c>
      <c r="B241" s="6">
        <f>Data!$D$504*Data!D244/Data!D243</f>
        <v>622.8411089605371</v>
      </c>
      <c r="C241" s="6">
        <f>Data!$F$504*Data!F244/Data!F243</f>
        <v>835.08916849724756</v>
      </c>
      <c r="D241" s="6">
        <f>Data!$H$504*Data!H244/Data!H243</f>
        <v>784.65556031773929</v>
      </c>
      <c r="E241" s="6">
        <f>Data!$J$504*Data!J244/Data!J243</f>
        <v>686.18544094554056</v>
      </c>
      <c r="F241" s="6">
        <f>Data!$L$504*Data!L244/Data!L243</f>
        <v>463.28532620625373</v>
      </c>
      <c r="G241" s="6">
        <f>Data!$N$504*Data!N244/Data!N243</f>
        <v>301.84173092102947</v>
      </c>
      <c r="H241" s="6">
        <f>Data!$P$504*Data!P244/Data!P243</f>
        <v>570.07722680115683</v>
      </c>
      <c r="I241" s="6">
        <f>Data!$R$504*Data!R244/Data!R243</f>
        <v>740.6768941473224</v>
      </c>
      <c r="J241" s="6">
        <f>Data!$T$504*Data!T244/Data!T243</f>
        <v>1404.3701597979814</v>
      </c>
      <c r="K241" s="6">
        <f>Data!$V$504*Data!V244/Data!V243</f>
        <v>935.49877509160024</v>
      </c>
      <c r="L241" s="6">
        <f>Data!$X$504*Data!X244/Data!X243</f>
        <v>1604.2733975294329</v>
      </c>
      <c r="M241" s="6">
        <f>Data!$Z$504*Data!Z244/Data!Z243</f>
        <v>1105.5024029344177</v>
      </c>
      <c r="N241" s="6">
        <f>Data!$AB$504*Data!AB244/Data!AB243</f>
        <v>15106.367200586967</v>
      </c>
      <c r="O241" s="6">
        <f>Data!$AD$504*Data!AD244/Data!AD243</f>
        <v>22013.22454030846</v>
      </c>
      <c r="P241" s="6">
        <f>Data!$AF$504*Data!AF244/Data!AF243</f>
        <v>14525.478070350098</v>
      </c>
      <c r="Q241" s="6">
        <f>Data!$AH$504*Data!AH244/Data!AH243</f>
        <v>17208.551850851054</v>
      </c>
      <c r="R241" s="6">
        <f>Data!$AJ$504*Data!AJ244/Data!AJ243</f>
        <v>18719.164439779317</v>
      </c>
      <c r="S241" s="6">
        <f>Data!$AL$504*Data!AL244/Data!AL243</f>
        <v>26795.817265174082</v>
      </c>
      <c r="T241" s="6">
        <f>Data!$AN$504*Data!AN244/Data!AN243</f>
        <v>16557.537926168137</v>
      </c>
      <c r="U241" s="6">
        <f>Data!$AP$504*Data!AP244/Data!AP243</f>
        <v>2489.6121164808487</v>
      </c>
      <c r="V241" s="6">
        <f>Data!$AQ$504*Data!AQ244/Data!AQ243</f>
        <v>0.5480400986031212</v>
      </c>
      <c r="W241" s="6">
        <f>Data!$AR$504*Data!AR244/Data!AR243</f>
        <v>0.56161893450967115</v>
      </c>
      <c r="X241" s="6">
        <f>Data!$AS$504*Data!AS244/Data!AS243</f>
        <v>0.39341710873489738</v>
      </c>
      <c r="Y241" s="6">
        <f>Data!$AT$504*Data!AT244/Data!AT243</f>
        <v>0.61192336902963074</v>
      </c>
      <c r="Z241" s="6">
        <f>Data!$AU$504*Data!AU244/Data!AU243</f>
        <v>0.68666980244590647</v>
      </c>
      <c r="AA241" s="6">
        <f>Data!$AV$504*Data!AV244/Data!AV243</f>
        <v>0.53419208523592054</v>
      </c>
      <c r="AB241" s="6">
        <f>Data!$AW$504*Data!AW244/Data!AW243</f>
        <v>0.83342196638268473</v>
      </c>
      <c r="AC241" s="6">
        <f>Data!$AX$504*Data!AX244/Data!AX243</f>
        <v>0.69736057730328027</v>
      </c>
      <c r="AE241" s="42">
        <f>$AJ$3*B241+$AJ$4*Simulace!C241+$AJ$5*Simulace!D241+$AJ$6*Simulace!E241+$AJ$7*Simulace!F241+$AJ$8*Simulace!G241+$AJ$9*Simulace!H241+$AJ$10*Simulace!I241+$AJ$11*Simulace!J241+$AJ$12*Simulace!K241+$AJ$13*Simulace!L241+$AJ$14*Simulace!M241+$AJ$15*Simulace!N241+$AJ$16*Simulace!O241+$AJ$17*Simulace!P241+$AJ$18*Simulace!Q241+$AJ$19*Simulace!R241+$AJ$20*Simulace!S241+$AJ$21*Simulace!T241+$AJ$22*Simulace!U241+$AJ$23*Simulace!V241+$AJ$24*Simulace!W241+$AJ$25*Simulace!X241+$AJ$26*Simulace!Y241+$AJ$27*Simulace!Z241+$AJ$28*Simulace!AA241+$AJ$29*Simulace!AB241+$AJ$30*Simulace!AC241</f>
        <v>48074218126.297569</v>
      </c>
      <c r="AF241" s="42">
        <f>AE241-$AN$12</f>
        <v>-28980141.784179687</v>
      </c>
      <c r="AG241" s="42">
        <f t="shared" si="6"/>
        <v>-91643254.952623636</v>
      </c>
      <c r="AM241" s="25" t="s">
        <v>265</v>
      </c>
      <c r="AN241" s="41">
        <f t="shared" si="7"/>
        <v>60609589961.66433</v>
      </c>
      <c r="AO241" s="42">
        <f>$AJ$3*Data!D733</f>
        <v>2788495280</v>
      </c>
      <c r="AP241" s="42">
        <f>$AJ$4*Data!F733</f>
        <v>6987901830.000001</v>
      </c>
      <c r="AQ241" s="42">
        <f>$AJ$5*Data!H733</f>
        <v>1818568940</v>
      </c>
      <c r="AR241" s="42">
        <f>$AJ$6*Data!J733</f>
        <v>3241196288.0000005</v>
      </c>
      <c r="AS241" s="42">
        <f>$AJ$7*Data!L733</f>
        <v>790062210.00000012</v>
      </c>
      <c r="AT241" s="42">
        <f>$AJ$8*Data!N733</f>
        <v>694890550.00000012</v>
      </c>
      <c r="AU241" s="42">
        <f>$AJ$9*Data!P733</f>
        <v>3761128079.999999</v>
      </c>
      <c r="AV241" s="42">
        <f>$AJ$10*Data!R733</f>
        <v>5180647260</v>
      </c>
      <c r="AW241" s="42">
        <f>$AJ$11*Data!T733</f>
        <v>2263641900</v>
      </c>
      <c r="AX241" s="42">
        <f>$AJ$12*Data!V733</f>
        <v>3641708624.9999995</v>
      </c>
      <c r="AY241" s="42">
        <f>$AJ$13*Data!X733</f>
        <v>2707728937.5</v>
      </c>
      <c r="AZ241" s="42">
        <f>$AJ$14*Data!Z733</f>
        <v>6887085000</v>
      </c>
      <c r="BA241" s="42">
        <f>$AJ$15*Data!AB733</f>
        <v>1562672255.2629895</v>
      </c>
      <c r="BB241" s="42">
        <f>$AJ$16*Data!AD733</f>
        <v>2513854349.3013301</v>
      </c>
      <c r="BC241" s="42">
        <f>$AJ$17*Data!AF733</f>
        <v>1485094624.7999997</v>
      </c>
      <c r="BD241" s="42">
        <f>$AJ$18*Data!AH733</f>
        <v>2516414278.0000005</v>
      </c>
      <c r="BE241" s="42">
        <f>$AJ$19*Data!AJ733</f>
        <v>2044301000.0000002</v>
      </c>
      <c r="BF241" s="42">
        <f>$AJ$20*Data!AL733</f>
        <v>3349905000.000001</v>
      </c>
      <c r="BG241" s="42">
        <f>$AJ$21*Data!AN733</f>
        <v>4597358085.000001</v>
      </c>
      <c r="BH241" s="42">
        <f>$AJ$22*Data!AP733</f>
        <v>1885896982.8</v>
      </c>
      <c r="BI241" s="42">
        <v>0</v>
      </c>
      <c r="BJ241" s="42">
        <v>0</v>
      </c>
      <c r="BK241" s="42">
        <v>0</v>
      </c>
      <c r="BL241" s="42">
        <v>0</v>
      </c>
      <c r="BM241" s="42">
        <v>0</v>
      </c>
      <c r="BN241" s="42">
        <v>0</v>
      </c>
      <c r="BO241" s="42">
        <f>$AJ$29*Data!AW733</f>
        <v>-105567817.99999994</v>
      </c>
      <c r="BP241" s="42">
        <f>$AJ$30*Data!AX733</f>
        <v>-3393696.0000000037</v>
      </c>
    </row>
    <row r="242" spans="1:68">
      <c r="A242" s="6">
        <v>241</v>
      </c>
      <c r="B242" s="6">
        <f>Data!$D$504*Data!D245/Data!D244</f>
        <v>613.03683855998668</v>
      </c>
      <c r="C242" s="6">
        <f>Data!$F$504*Data!F245/Data!F244</f>
        <v>838.19246665278718</v>
      </c>
      <c r="D242" s="6">
        <f>Data!$H$504*Data!H245/Data!H244</f>
        <v>789.25589720978599</v>
      </c>
      <c r="E242" s="6">
        <f>Data!$J$504*Data!J245/Data!J244</f>
        <v>691.97451950022378</v>
      </c>
      <c r="F242" s="6">
        <f>Data!$L$504*Data!L245/Data!L244</f>
        <v>468.25783890600599</v>
      </c>
      <c r="G242" s="6">
        <f>Data!$N$504*Data!N245/Data!N244</f>
        <v>297.96765356999742</v>
      </c>
      <c r="H242" s="6">
        <f>Data!$P$504*Data!P245/Data!P244</f>
        <v>572.99879503371335</v>
      </c>
      <c r="I242" s="6">
        <f>Data!$R$504*Data!R245/Data!R244</f>
        <v>745.84611907536214</v>
      </c>
      <c r="J242" s="6">
        <f>Data!$T$504*Data!T245/Data!T244</f>
        <v>1417.8151269536354</v>
      </c>
      <c r="K242" s="6">
        <f>Data!$V$504*Data!V245/Data!V244</f>
        <v>978.00129769323667</v>
      </c>
      <c r="L242" s="6">
        <f>Data!$X$504*Data!X245/Data!X244</f>
        <v>1633.8045894878805</v>
      </c>
      <c r="M242" s="6">
        <f>Data!$Z$504*Data!Z245/Data!Z244</f>
        <v>1100.5275186675726</v>
      </c>
      <c r="N242" s="6">
        <f>Data!$AB$504*Data!AB245/Data!AB244</f>
        <v>15076.047003335316</v>
      </c>
      <c r="O242" s="6">
        <f>Data!$AD$504*Data!AD245/Data!AD244</f>
        <v>22014.716178468883</v>
      </c>
      <c r="P242" s="6">
        <f>Data!$AF$504*Data!AF245/Data!AF244</f>
        <v>14553.972863664079</v>
      </c>
      <c r="Q242" s="6">
        <f>Data!$AH$504*Data!AH245/Data!AH244</f>
        <v>17294.769648749847</v>
      </c>
      <c r="R242" s="6">
        <f>Data!$AJ$504*Data!AJ245/Data!AJ244</f>
        <v>18775.825130691206</v>
      </c>
      <c r="S242" s="6">
        <f>Data!$AL$504*Data!AL245/Data!AL244</f>
        <v>26844.274152801281</v>
      </c>
      <c r="T242" s="6">
        <f>Data!$AN$504*Data!AN245/Data!AN244</f>
        <v>16292.490982515521</v>
      </c>
      <c r="U242" s="6">
        <f>Data!$AP$504*Data!AP245/Data!AP244</f>
        <v>2361.1030946913693</v>
      </c>
      <c r="V242" s="6">
        <f>Data!$AQ$504*Data!AQ245/Data!AQ244</f>
        <v>0.5298162834380471</v>
      </c>
      <c r="W242" s="6">
        <f>Data!$AR$504*Data!AR245/Data!AR244</f>
        <v>0.5431062941554291</v>
      </c>
      <c r="X242" s="6">
        <f>Data!$AS$504*Data!AS245/Data!AS244</f>
        <v>0.34991195625155558</v>
      </c>
      <c r="Y242" s="6">
        <f>Data!$AT$504*Data!AT245/Data!AT244</f>
        <v>0.59238413054310168</v>
      </c>
      <c r="Z242" s="6">
        <f>Data!$AU$504*Data!AU245/Data!AU244</f>
        <v>0.66572109654350509</v>
      </c>
      <c r="AA242" s="6">
        <f>Data!$AV$504*Data!AV245/Data!AV244</f>
        <v>0.48351050500746068</v>
      </c>
      <c r="AB242" s="6">
        <f>Data!$AW$504*Data!AW245/Data!AW244</f>
        <v>0.81004967320261678</v>
      </c>
      <c r="AC242" s="6">
        <f>Data!$AX$504*Data!AX245/Data!AX244</f>
        <v>0.64066413648389942</v>
      </c>
      <c r="AE242" s="42">
        <f>$AJ$3*B242+$AJ$4*Simulace!C242+$AJ$5*Simulace!D242+$AJ$6*Simulace!E242+$AJ$7*Simulace!F242+$AJ$8*Simulace!G242+$AJ$9*Simulace!H242+$AJ$10*Simulace!I242+$AJ$11*Simulace!J242+$AJ$12*Simulace!K242+$AJ$13*Simulace!L242+$AJ$14*Simulace!M242+$AJ$15*Simulace!N242+$AJ$16*Simulace!O242+$AJ$17*Simulace!P242+$AJ$18*Simulace!Q242+$AJ$19*Simulace!R242+$AJ$20*Simulace!S242+$AJ$21*Simulace!T242+$AJ$22*Simulace!U242+$AJ$23*Simulace!V242+$AJ$24*Simulace!W242+$AJ$25*Simulace!X242+$AJ$26*Simulace!Y242+$AJ$27*Simulace!Z242+$AJ$28*Simulace!AA242+$AJ$29*Simulace!AB242+$AJ$30*Simulace!AC242</f>
        <v>48179164905.9132</v>
      </c>
      <c r="AF242" s="42">
        <f>AE242-$AN$12</f>
        <v>75966637.831451416</v>
      </c>
      <c r="AG242" s="42">
        <f t="shared" si="6"/>
        <v>240227601.73250088</v>
      </c>
      <c r="AM242" s="25" t="s">
        <v>266</v>
      </c>
      <c r="AN242" s="41">
        <f t="shared" si="7"/>
        <v>60540151518.957603</v>
      </c>
      <c r="AO242" s="42">
        <f>$AJ$3*Data!D734</f>
        <v>2836185800</v>
      </c>
      <c r="AP242" s="42">
        <f>$AJ$4*Data!F734</f>
        <v>7085549099.999999</v>
      </c>
      <c r="AQ242" s="42">
        <f>$AJ$5*Data!H734</f>
        <v>1845030499.9999998</v>
      </c>
      <c r="AR242" s="42">
        <f>$AJ$6*Data!J734</f>
        <v>3282012580</v>
      </c>
      <c r="AS242" s="42">
        <f>$AJ$7*Data!L734</f>
        <v>802193279.99999988</v>
      </c>
      <c r="AT242" s="42">
        <f>$AJ$8*Data!N734</f>
        <v>702638875.00000012</v>
      </c>
      <c r="AU242" s="42">
        <f>$AJ$9*Data!P734</f>
        <v>3714214500</v>
      </c>
      <c r="AV242" s="42">
        <f>$AJ$10*Data!R734</f>
        <v>4921169400</v>
      </c>
      <c r="AW242" s="42">
        <f>$AJ$11*Data!T734</f>
        <v>2225179709.9999995</v>
      </c>
      <c r="AX242" s="42">
        <f>$AJ$12*Data!V734</f>
        <v>3507210000</v>
      </c>
      <c r="AY242" s="42">
        <f>$AJ$13*Data!X734</f>
        <v>2650185000</v>
      </c>
      <c r="AZ242" s="42">
        <f>$AJ$14*Data!Z734</f>
        <v>6745445999.999999</v>
      </c>
      <c r="BA242" s="42">
        <f>$AJ$15*Data!AB734</f>
        <v>1587879077.2172999</v>
      </c>
      <c r="BB242" s="42">
        <f>$AJ$16*Data!AD734</f>
        <v>2555058631.7402997</v>
      </c>
      <c r="BC242" s="42">
        <f>$AJ$17*Data!AF734</f>
        <v>1506866184</v>
      </c>
      <c r="BD242" s="42">
        <f>$AJ$18*Data!AH734</f>
        <v>2575669600</v>
      </c>
      <c r="BE242" s="42">
        <f>$AJ$19*Data!AJ734</f>
        <v>2093433750.0000002</v>
      </c>
      <c r="BF242" s="42">
        <f>$AJ$20*Data!AL734</f>
        <v>3407425499.9999995</v>
      </c>
      <c r="BG242" s="42">
        <f>$AJ$21*Data!AN734</f>
        <v>4710620924.999999</v>
      </c>
      <c r="BH242" s="42">
        <f>$AJ$22*Data!AP734</f>
        <v>1878229619.9999998</v>
      </c>
      <c r="BI242" s="42">
        <v>0</v>
      </c>
      <c r="BJ242" s="42">
        <v>0</v>
      </c>
      <c r="BK242" s="42">
        <v>0</v>
      </c>
      <c r="BL242" s="42">
        <v>0</v>
      </c>
      <c r="BM242" s="42">
        <v>0</v>
      </c>
      <c r="BN242" s="42">
        <v>0</v>
      </c>
      <c r="BO242" s="42">
        <f>$AJ$29*Data!AW734</f>
        <v>-89704378.00000003</v>
      </c>
      <c r="BP242" s="42">
        <f>$AJ$30*Data!AX734</f>
        <v>-2342136.0000000033</v>
      </c>
    </row>
    <row r="243" spans="1:68">
      <c r="A243" s="6">
        <v>242</v>
      </c>
      <c r="B243" s="6">
        <f>Data!$D$504*Data!D246/Data!D245</f>
        <v>627.16143695280664</v>
      </c>
      <c r="C243" s="6">
        <f>Data!$F$504*Data!F246/Data!F245</f>
        <v>834.57009904798338</v>
      </c>
      <c r="D243" s="6">
        <f>Data!$H$504*Data!H246/Data!H245</f>
        <v>769.39717510272123</v>
      </c>
      <c r="E243" s="6">
        <f>Data!$J$504*Data!J246/Data!J245</f>
        <v>683.12080052393924</v>
      </c>
      <c r="F243" s="6">
        <f>Data!$L$504*Data!L246/Data!L245</f>
        <v>469.2891864682162</v>
      </c>
      <c r="G243" s="6">
        <f>Data!$N$504*Data!N246/Data!N245</f>
        <v>298.16641194232818</v>
      </c>
      <c r="H243" s="6">
        <f>Data!$P$504*Data!P246/Data!P245</f>
        <v>583.93247753166077</v>
      </c>
      <c r="I243" s="6">
        <f>Data!$R$504*Data!R246/Data!R245</f>
        <v>747.2298459508072</v>
      </c>
      <c r="J243" s="6">
        <f>Data!$T$504*Data!T246/Data!T245</f>
        <v>1413.8007053930983</v>
      </c>
      <c r="K243" s="6">
        <f>Data!$V$504*Data!V246/Data!V245</f>
        <v>955.22450501705407</v>
      </c>
      <c r="L243" s="6">
        <f>Data!$X$504*Data!X246/Data!X245</f>
        <v>1569.2325421479609</v>
      </c>
      <c r="M243" s="6">
        <f>Data!$Z$504*Data!Z246/Data!Z245</f>
        <v>1103.5716229246809</v>
      </c>
      <c r="N243" s="6">
        <f>Data!$AB$504*Data!AB246/Data!AB245</f>
        <v>15071.467125475705</v>
      </c>
      <c r="O243" s="6">
        <f>Data!$AD$504*Data!AD246/Data!AD245</f>
        <v>21940.424809124193</v>
      </c>
      <c r="P243" s="6">
        <f>Data!$AF$504*Data!AF246/Data!AF245</f>
        <v>14651.694075364489</v>
      </c>
      <c r="Q243" s="6">
        <f>Data!$AH$504*Data!AH246/Data!AH245</f>
        <v>17150.941648180378</v>
      </c>
      <c r="R243" s="6">
        <f>Data!$AJ$504*Data!AJ246/Data!AJ245</f>
        <v>18618.909930411181</v>
      </c>
      <c r="S243" s="6">
        <f>Data!$AL$504*Data!AL246/Data!AL245</f>
        <v>26685.941421058542</v>
      </c>
      <c r="T243" s="6">
        <f>Data!$AN$504*Data!AN246/Data!AN245</f>
        <v>16659.146727770632</v>
      </c>
      <c r="U243" s="6">
        <f>Data!$AP$504*Data!AP246/Data!AP245</f>
        <v>2369.5131135191791</v>
      </c>
      <c r="V243" s="6">
        <f>Data!$AQ$504*Data!AQ246/Data!AQ245</f>
        <v>0.55848162747955998</v>
      </c>
      <c r="W243" s="6">
        <f>Data!$AR$504*Data!AR246/Data!AR245</f>
        <v>0.5722561282212445</v>
      </c>
      <c r="X243" s="6">
        <f>Data!$AS$504*Data!AS246/Data!AS245</f>
        <v>0.39085037518759264</v>
      </c>
      <c r="Y243" s="6">
        <f>Data!$AT$504*Data!AT246/Data!AT245</f>
        <v>0.62326430836789504</v>
      </c>
      <c r="Z243" s="6">
        <f>Data!$AU$504*Data!AU246/Data!AU245</f>
        <v>0.69899824766354979</v>
      </c>
      <c r="AA243" s="6">
        <f>Data!$AV$504*Data!AV246/Data!AV245</f>
        <v>0.53191919451585157</v>
      </c>
      <c r="AB243" s="6">
        <f>Data!$AW$504*Data!AW246/Data!AW245</f>
        <v>0.84750732733056533</v>
      </c>
      <c r="AC243" s="6">
        <f>Data!$AX$504*Data!AX246/Data!AX245</f>
        <v>0.69550798276967962</v>
      </c>
      <c r="AE243" s="42">
        <f>$AJ$3*B243+$AJ$4*Simulace!C243+$AJ$5*Simulace!D243+$AJ$6*Simulace!E243+$AJ$7*Simulace!F243+$AJ$8*Simulace!G243+$AJ$9*Simulace!H243+$AJ$10*Simulace!I243+$AJ$11*Simulace!J243+$AJ$12*Simulace!K243+$AJ$13*Simulace!L243+$AJ$14*Simulace!M243+$AJ$15*Simulace!N243+$AJ$16*Simulace!O243+$AJ$17*Simulace!P243+$AJ$18*Simulace!Q243+$AJ$19*Simulace!R243+$AJ$20*Simulace!S243+$AJ$21*Simulace!T243+$AJ$22*Simulace!U243+$AJ$23*Simulace!V243+$AJ$24*Simulace!W243+$AJ$25*Simulace!X243+$AJ$26*Simulace!Y243+$AJ$27*Simulace!Z243+$AJ$28*Simulace!AA243+$AJ$29*Simulace!AB243+$AJ$30*Simulace!AC243</f>
        <v>48085899564.62355</v>
      </c>
      <c r="AF243" s="42">
        <f>AE243-$AN$12</f>
        <v>-17298703.458198547</v>
      </c>
      <c r="AG243" s="42">
        <f t="shared" si="6"/>
        <v>-54703303.49573876</v>
      </c>
      <c r="AM243" s="25" t="s">
        <v>267</v>
      </c>
      <c r="AN243" s="41">
        <f t="shared" si="7"/>
        <v>60083641943.480499</v>
      </c>
      <c r="AO243" s="42">
        <f>$AJ$3*Data!D735</f>
        <v>2828003100</v>
      </c>
      <c r="AP243" s="42">
        <f>$AJ$4*Data!F735</f>
        <v>6985537650</v>
      </c>
      <c r="AQ243" s="42">
        <f>$AJ$5*Data!H735</f>
        <v>1830767250</v>
      </c>
      <c r="AR243" s="42">
        <f>$AJ$6*Data!J735</f>
        <v>3245187660</v>
      </c>
      <c r="AS243" s="42">
        <f>$AJ$7*Data!L735</f>
        <v>794699587.49999988</v>
      </c>
      <c r="AT243" s="42">
        <f>$AJ$8*Data!N735</f>
        <v>695482125</v>
      </c>
      <c r="AU243" s="42">
        <f>$AJ$9*Data!P735</f>
        <v>3791649150</v>
      </c>
      <c r="AV243" s="42">
        <f>$AJ$10*Data!R735</f>
        <v>5005415400</v>
      </c>
      <c r="AW243" s="42">
        <f>$AJ$11*Data!T735</f>
        <v>2220591879.9999995</v>
      </c>
      <c r="AX243" s="42">
        <f>$AJ$12*Data!V735</f>
        <v>3445530000</v>
      </c>
      <c r="AY243" s="42">
        <f>$AJ$13*Data!X735</f>
        <v>2679095343.7499995</v>
      </c>
      <c r="AZ243" s="42">
        <f>$AJ$14*Data!Z735</f>
        <v>6682240000</v>
      </c>
      <c r="BA243" s="42">
        <f>$AJ$15*Data!AB735</f>
        <v>1571100256.9021251</v>
      </c>
      <c r="BB243" s="42">
        <f>$AJ$16*Data!AD735</f>
        <v>2465151353.8283744</v>
      </c>
      <c r="BC243" s="42">
        <f>$AJ$17*Data!AF735</f>
        <v>1491580378</v>
      </c>
      <c r="BD243" s="42">
        <f>$AJ$18*Data!AH735</f>
        <v>2577734250</v>
      </c>
      <c r="BE243" s="42">
        <f>$AJ$19*Data!AJ735</f>
        <v>2081210625</v>
      </c>
      <c r="BF243" s="42">
        <f>$AJ$20*Data!AL735</f>
        <v>3324701250</v>
      </c>
      <c r="BG243" s="42">
        <f>$AJ$21*Data!AN735</f>
        <v>4626570487.5</v>
      </c>
      <c r="BH243" s="42">
        <f>$AJ$22*Data!AP735</f>
        <v>1838503485</v>
      </c>
      <c r="BI243" s="42">
        <v>0</v>
      </c>
      <c r="BJ243" s="42">
        <v>0</v>
      </c>
      <c r="BK243" s="42">
        <v>0</v>
      </c>
      <c r="BL243" s="42">
        <v>0</v>
      </c>
      <c r="BM243" s="42">
        <v>0</v>
      </c>
      <c r="BN243" s="42">
        <v>0</v>
      </c>
      <c r="BO243" s="42">
        <f>$AJ$29*Data!AW735</f>
        <v>-94028853</v>
      </c>
      <c r="BP243" s="42">
        <f>$AJ$30*Data!AX735</f>
        <v>-3080435.9999999986</v>
      </c>
    </row>
    <row r="244" spans="1:68">
      <c r="A244" s="6">
        <v>243</v>
      </c>
      <c r="B244" s="6">
        <f>Data!$D$504*Data!D247/Data!D246</f>
        <v>592.26751623904943</v>
      </c>
      <c r="C244" s="6">
        <f>Data!$F$504*Data!F247/Data!F246</f>
        <v>836.9899444030591</v>
      </c>
      <c r="D244" s="6">
        <f>Data!$H$504*Data!H247/Data!H246</f>
        <v>747.91567389705222</v>
      </c>
      <c r="E244" s="6">
        <f>Data!$J$504*Data!J247/Data!J246</f>
        <v>678.53930991798654</v>
      </c>
      <c r="F244" s="6">
        <f>Data!$L$504*Data!L247/Data!L246</f>
        <v>458.6230848055402</v>
      </c>
      <c r="G244" s="6">
        <f>Data!$N$504*Data!N247/Data!N246</f>
        <v>296.53508940680985</v>
      </c>
      <c r="H244" s="6">
        <f>Data!$P$504*Data!P247/Data!P246</f>
        <v>575.99576234925519</v>
      </c>
      <c r="I244" s="6">
        <f>Data!$R$504*Data!R247/Data!R246</f>
        <v>732.61435002447979</v>
      </c>
      <c r="J244" s="6">
        <f>Data!$T$504*Data!T247/Data!T246</f>
        <v>1390.4311137935572</v>
      </c>
      <c r="K244" s="6">
        <f>Data!$V$504*Data!V247/Data!V246</f>
        <v>941.38347889203305</v>
      </c>
      <c r="L244" s="6">
        <f>Data!$X$504*Data!X247/Data!X246</f>
        <v>1606.7535533813175</v>
      </c>
      <c r="M244" s="6">
        <f>Data!$Z$504*Data!Z247/Data!Z246</f>
        <v>1102.3473069988279</v>
      </c>
      <c r="N244" s="6">
        <f>Data!$AB$504*Data!AB247/Data!AB246</f>
        <v>15184.134486662311</v>
      </c>
      <c r="O244" s="6">
        <f>Data!$AD$504*Data!AD247/Data!AD246</f>
        <v>22087.393427469626</v>
      </c>
      <c r="P244" s="6">
        <f>Data!$AF$504*Data!AF247/Data!AF246</f>
        <v>14562.701533031608</v>
      </c>
      <c r="Q244" s="6">
        <f>Data!$AH$504*Data!AH247/Data!AH246</f>
        <v>17366.916319966651</v>
      </c>
      <c r="R244" s="6">
        <f>Data!$AJ$504*Data!AJ247/Data!AJ246</f>
        <v>18898.675074076418</v>
      </c>
      <c r="S244" s="6">
        <f>Data!$AL$504*Data!AL247/Data!AL246</f>
        <v>27027.655628496806</v>
      </c>
      <c r="T244" s="6">
        <f>Data!$AN$504*Data!AN247/Data!AN246</f>
        <v>16470.728354757481</v>
      </c>
      <c r="U244" s="6">
        <f>Data!$AP$504*Data!AP247/Data!AP246</f>
        <v>2421.5187003487631</v>
      </c>
      <c r="V244" s="6">
        <f>Data!$AQ$504*Data!AQ247/Data!AQ246</f>
        <v>0.50391444202600255</v>
      </c>
      <c r="W244" s="6">
        <f>Data!$AR$504*Data!AR247/Data!AR246</f>
        <v>0.5167619673088174</v>
      </c>
      <c r="X244" s="6">
        <f>Data!$AS$504*Data!AS247/Data!AS246</f>
        <v>0.36816585173501504</v>
      </c>
      <c r="Y244" s="6">
        <f>Data!$AT$504*Data!AT247/Data!AT246</f>
        <v>0.56445811194369044</v>
      </c>
      <c r="Z244" s="6">
        <f>Data!$AU$504*Data!AU247/Data!AU246</f>
        <v>0.63560046346783117</v>
      </c>
      <c r="AA244" s="6">
        <f>Data!$AV$504*Data!AV247/Data!AV246</f>
        <v>0.50537080070477636</v>
      </c>
      <c r="AB244" s="6">
        <f>Data!$AW$504*Data!AW247/Data!AW246</f>
        <v>0.7760913846309534</v>
      </c>
      <c r="AC244" s="6">
        <f>Data!$AX$504*Data!AX247/Data!AX246</f>
        <v>0.66570652192349922</v>
      </c>
      <c r="AE244" s="42">
        <f>$AJ$3*B244+$AJ$4*Simulace!C244+$AJ$5*Simulace!D244+$AJ$6*Simulace!E244+$AJ$7*Simulace!F244+$AJ$8*Simulace!G244+$AJ$9*Simulace!H244+$AJ$10*Simulace!I244+$AJ$11*Simulace!J244+$AJ$12*Simulace!K244+$AJ$13*Simulace!L244+$AJ$14*Simulace!M244+$AJ$15*Simulace!N244+$AJ$16*Simulace!O244+$AJ$17*Simulace!P244+$AJ$18*Simulace!Q244+$AJ$19*Simulace!R244+$AJ$20*Simulace!S244+$AJ$21*Simulace!T244+$AJ$22*Simulace!U244+$AJ$23*Simulace!V244+$AJ$24*Simulace!W244+$AJ$25*Simulace!X244+$AJ$26*Simulace!Y244+$AJ$27*Simulace!Z244+$AJ$28*Simulace!AA244+$AJ$29*Simulace!AB244+$AJ$30*Simulace!AC244</f>
        <v>47861660946.2799</v>
      </c>
      <c r="AF244" s="42">
        <f>AE244-$AN$12</f>
        <v>-241537321.80184937</v>
      </c>
      <c r="AG244" s="42">
        <f t="shared" si="6"/>
        <v>-763808076.83088911</v>
      </c>
      <c r="AM244" s="25" t="s">
        <v>268</v>
      </c>
      <c r="AN244" s="41">
        <f t="shared" si="7"/>
        <v>59990759422.261398</v>
      </c>
      <c r="AO244" s="42">
        <f>$AJ$3*Data!D736</f>
        <v>2860405920</v>
      </c>
      <c r="AP244" s="42">
        <f>$AJ$4*Data!F736</f>
        <v>6976769800.000001</v>
      </c>
      <c r="AQ244" s="42">
        <f>$AJ$5*Data!H736</f>
        <v>1826436090.0000002</v>
      </c>
      <c r="AR244" s="42">
        <f>$AJ$6*Data!J736</f>
        <v>3179413666</v>
      </c>
      <c r="AS244" s="42">
        <f>$AJ$7*Data!L736</f>
        <v>791473063.5</v>
      </c>
      <c r="AT244" s="42">
        <f>$AJ$8*Data!N736</f>
        <v>697851225</v>
      </c>
      <c r="AU244" s="42">
        <f>$AJ$9*Data!P736</f>
        <v>3697795462.5000005</v>
      </c>
      <c r="AV244" s="42">
        <f>$AJ$10*Data!R736</f>
        <v>5026360780</v>
      </c>
      <c r="AW244" s="42">
        <f>$AJ$11*Data!T736</f>
        <v>2219108736</v>
      </c>
      <c r="AX244" s="42">
        <f>$AJ$12*Data!V736</f>
        <v>3432056250</v>
      </c>
      <c r="AY244" s="42">
        <f>$AJ$13*Data!X736</f>
        <v>2672100937.5</v>
      </c>
      <c r="AZ244" s="42">
        <f>$AJ$14*Data!Z736</f>
        <v>6674532250</v>
      </c>
      <c r="BA244" s="42">
        <f>$AJ$15*Data!AB736</f>
        <v>1570144803.6694398</v>
      </c>
      <c r="BB244" s="42">
        <f>$AJ$16*Data!AD736</f>
        <v>2476266907.0419502</v>
      </c>
      <c r="BC244" s="42">
        <f>$AJ$17*Data!AF736</f>
        <v>1494237536.8</v>
      </c>
      <c r="BD244" s="42">
        <f>$AJ$18*Data!AH736</f>
        <v>2562621215.0000005</v>
      </c>
      <c r="BE244" s="42">
        <f>$AJ$19*Data!AJ736</f>
        <v>2051734875</v>
      </c>
      <c r="BF244" s="42">
        <f>$AJ$20*Data!AL736</f>
        <v>3361186050.0000005</v>
      </c>
      <c r="BG244" s="42">
        <f>$AJ$21*Data!AN736</f>
        <v>4623460391.25</v>
      </c>
      <c r="BH244" s="42">
        <f>$AJ$22*Data!AP736</f>
        <v>1894965732</v>
      </c>
      <c r="BI244" s="42">
        <v>0</v>
      </c>
      <c r="BJ244" s="42">
        <v>0</v>
      </c>
      <c r="BK244" s="42">
        <v>0</v>
      </c>
      <c r="BL244" s="42">
        <v>0</v>
      </c>
      <c r="BM244" s="42">
        <v>0</v>
      </c>
      <c r="BN244" s="42">
        <v>0</v>
      </c>
      <c r="BO244" s="42">
        <f>$AJ$29*Data!AW736</f>
        <v>-95210172.99999994</v>
      </c>
      <c r="BP244" s="42">
        <f>$AJ$30*Data!AX736</f>
        <v>-2952095.9999999935</v>
      </c>
    </row>
    <row r="245" spans="1:68">
      <c r="A245" s="6">
        <v>244</v>
      </c>
      <c r="B245" s="6">
        <f>Data!$D$504*Data!D248/Data!D247</f>
        <v>601.74381427576827</v>
      </c>
      <c r="C245" s="6">
        <f>Data!$F$504*Data!F248/Data!F247</f>
        <v>848.71297869101215</v>
      </c>
      <c r="D245" s="6">
        <f>Data!$H$504*Data!H248/Data!H247</f>
        <v>762.81179091343949</v>
      </c>
      <c r="E245" s="6">
        <f>Data!$J$504*Data!J248/Data!J247</f>
        <v>700.66157763883643</v>
      </c>
      <c r="F245" s="6">
        <f>Data!$L$504*Data!L248/Data!L247</f>
        <v>470.67837065583313</v>
      </c>
      <c r="G245" s="6">
        <f>Data!$N$504*Data!N248/Data!N247</f>
        <v>300.31456172440119</v>
      </c>
      <c r="H245" s="6">
        <f>Data!$P$504*Data!P248/Data!P247</f>
        <v>570.9996209071378</v>
      </c>
      <c r="I245" s="6">
        <f>Data!$R$504*Data!R248/Data!R247</f>
        <v>745.35232845573989</v>
      </c>
      <c r="J245" s="6">
        <f>Data!$T$504*Data!T248/Data!T247</f>
        <v>1406.3713629758308</v>
      </c>
      <c r="K245" s="6">
        <f>Data!$V$504*Data!V248/Data!V247</f>
        <v>946.88716672578437</v>
      </c>
      <c r="L245" s="6">
        <f>Data!$X$504*Data!X248/Data!X247</f>
        <v>1629.8781148824319</v>
      </c>
      <c r="M245" s="6">
        <f>Data!$Z$504*Data!Z248/Data!Z247</f>
        <v>1128.2163306275538</v>
      </c>
      <c r="N245" s="6">
        <f>Data!$AB$504*Data!AB248/Data!AB247</f>
        <v>15180.926784867419</v>
      </c>
      <c r="O245" s="6">
        <f>Data!$AD$504*Data!AD248/Data!AD247</f>
        <v>22104.172601401442</v>
      </c>
      <c r="P245" s="6">
        <f>Data!$AF$504*Data!AF248/Data!AF247</f>
        <v>14634.788395942056</v>
      </c>
      <c r="Q245" s="6">
        <f>Data!$AH$504*Data!AH248/Data!AH247</f>
        <v>17444.25997831464</v>
      </c>
      <c r="R245" s="6">
        <f>Data!$AJ$504*Data!AJ248/Data!AJ247</f>
        <v>18854.629713064889</v>
      </c>
      <c r="S245" s="6">
        <f>Data!$AL$504*Data!AL248/Data!AL247</f>
        <v>26865.714805205058</v>
      </c>
      <c r="T245" s="6">
        <f>Data!$AN$504*Data!AN248/Data!AN247</f>
        <v>16627.992860316492</v>
      </c>
      <c r="U245" s="6">
        <f>Data!$AP$504*Data!AP248/Data!AP247</f>
        <v>2533.4200000356759</v>
      </c>
      <c r="V245" s="6">
        <f>Data!$AQ$504*Data!AQ248/Data!AQ247</f>
        <v>0.52279215686274461</v>
      </c>
      <c r="W245" s="6">
        <f>Data!$AR$504*Data!AR248/Data!AR247</f>
        <v>0.53596772740918741</v>
      </c>
      <c r="X245" s="6">
        <f>Data!$AS$504*Data!AS248/Data!AS247</f>
        <v>0.32857861221851187</v>
      </c>
      <c r="Y245" s="6">
        <f>Data!$AT$504*Data!AT248/Data!AT247</f>
        <v>0.58483799661630143</v>
      </c>
      <c r="Z245" s="6">
        <f>Data!$AU$504*Data!AU248/Data!AU247</f>
        <v>0.65761335012594424</v>
      </c>
      <c r="AA245" s="6">
        <f>Data!$AV$504*Data!AV248/Data!AV247</f>
        <v>0.45772395254684262</v>
      </c>
      <c r="AB245" s="6">
        <f>Data!$AW$504*Data!AW248/Data!AW247</f>
        <v>0.80097068214804157</v>
      </c>
      <c r="AC245" s="6">
        <f>Data!$AX$504*Data!AX248/Data!AX247</f>
        <v>0.6108817317153169</v>
      </c>
      <c r="AE245" s="42">
        <f>$AJ$3*B245+$AJ$4*Simulace!C245+$AJ$5*Simulace!D245+$AJ$6*Simulace!E245+$AJ$7*Simulace!F245+$AJ$8*Simulace!G245+$AJ$9*Simulace!H245+$AJ$10*Simulace!I245+$AJ$11*Simulace!J245+$AJ$12*Simulace!K245+$AJ$13*Simulace!L245+$AJ$14*Simulace!M245+$AJ$15*Simulace!N245+$AJ$16*Simulace!O245+$AJ$17*Simulace!P245+$AJ$18*Simulace!Q245+$AJ$19*Simulace!R245+$AJ$20*Simulace!S245+$AJ$21*Simulace!T245+$AJ$22*Simulace!U245+$AJ$23*Simulace!V245+$AJ$24*Simulace!W245+$AJ$25*Simulace!X245+$AJ$26*Simulace!Y245+$AJ$27*Simulace!Z245+$AJ$28*Simulace!AA245+$AJ$29*Simulace!AB245+$AJ$30*Simulace!AC245</f>
        <v>48425312805.064423</v>
      </c>
      <c r="AF245" s="42">
        <f>AE245-$AN$12</f>
        <v>322114536.98267365</v>
      </c>
      <c r="AG245" s="42">
        <f t="shared" si="6"/>
        <v>1018615604.3157902</v>
      </c>
      <c r="AM245" s="25" t="s">
        <v>269</v>
      </c>
      <c r="AN245" s="41">
        <f t="shared" si="7"/>
        <v>60283223314.266251</v>
      </c>
      <c r="AO245" s="42">
        <f>$AJ$3*Data!D737</f>
        <v>2852543999.9999995</v>
      </c>
      <c r="AP245" s="42">
        <f>$AJ$4*Data!F737</f>
        <v>6986327039.999999</v>
      </c>
      <c r="AQ245" s="42">
        <f>$AJ$5*Data!H737</f>
        <v>1846248959.9999998</v>
      </c>
      <c r="AR245" s="42">
        <f>$AJ$6*Data!J737</f>
        <v>3206603135.999999</v>
      </c>
      <c r="AS245" s="42">
        <f>$AJ$7*Data!L737</f>
        <v>786683520</v>
      </c>
      <c r="AT245" s="42">
        <f>$AJ$8*Data!N737</f>
        <v>694663200</v>
      </c>
      <c r="AU245" s="42">
        <f>$AJ$9*Data!P737</f>
        <v>3747782812.5</v>
      </c>
      <c r="AV245" s="42">
        <f>$AJ$10*Data!R737</f>
        <v>5148705000</v>
      </c>
      <c r="AW245" s="42">
        <f>$AJ$11*Data!T737</f>
        <v>2281322225</v>
      </c>
      <c r="AX245" s="42">
        <f>$AJ$12*Data!V737</f>
        <v>3431173750</v>
      </c>
      <c r="AY245" s="42">
        <f>$AJ$13*Data!X737</f>
        <v>2702681250</v>
      </c>
      <c r="AZ245" s="42">
        <f>$AJ$14*Data!Z737</f>
        <v>6776795000.000001</v>
      </c>
      <c r="BA245" s="42">
        <f>$AJ$15*Data!AB737</f>
        <v>1556268569.6982498</v>
      </c>
      <c r="BB245" s="42">
        <f>$AJ$16*Data!AD737</f>
        <v>2460804281.0680003</v>
      </c>
      <c r="BC245" s="42">
        <f>$AJ$17*Data!AF737</f>
        <v>1481437460</v>
      </c>
      <c r="BD245" s="42">
        <f>$AJ$18*Data!AH737</f>
        <v>2531821823.999999</v>
      </c>
      <c r="BE245" s="42">
        <f>$AJ$19*Data!AJ737</f>
        <v>2032007999.9999998</v>
      </c>
      <c r="BF245" s="42">
        <f>$AJ$20*Data!AL737</f>
        <v>3335414399.9999995</v>
      </c>
      <c r="BG245" s="42">
        <f>$AJ$21*Data!AN737</f>
        <v>4628467439.999999</v>
      </c>
      <c r="BH245" s="42">
        <f>$AJ$22*Data!AP737</f>
        <v>1904398650</v>
      </c>
      <c r="BI245" s="42">
        <v>0</v>
      </c>
      <c r="BJ245" s="42">
        <v>0</v>
      </c>
      <c r="BK245" s="42">
        <v>0</v>
      </c>
      <c r="BL245" s="42">
        <v>0</v>
      </c>
      <c r="BM245" s="42">
        <v>0</v>
      </c>
      <c r="BN245" s="42">
        <v>0</v>
      </c>
      <c r="BO245" s="42">
        <f>$AJ$29*Data!AW737</f>
        <v>-105356868.00000012</v>
      </c>
      <c r="BP245" s="42">
        <f>$AJ$30*Data!AX737</f>
        <v>-3570335.9999999939</v>
      </c>
    </row>
    <row r="246" spans="1:68">
      <c r="A246" s="6">
        <v>245</v>
      </c>
      <c r="B246" s="6">
        <f>Data!$D$504*Data!D249/Data!D248</f>
        <v>621.91656934776563</v>
      </c>
      <c r="C246" s="6">
        <f>Data!$F$504*Data!F249/Data!F248</f>
        <v>853.2244220702438</v>
      </c>
      <c r="D246" s="6">
        <f>Data!$H$504*Data!H249/Data!H248</f>
        <v>803.34380853520281</v>
      </c>
      <c r="E246" s="6">
        <f>Data!$J$504*Data!J249/Data!J248</f>
        <v>702.7386462328659</v>
      </c>
      <c r="F246" s="6">
        <f>Data!$L$504*Data!L249/Data!L248</f>
        <v>478.7080665960421</v>
      </c>
      <c r="G246" s="6">
        <f>Data!$N$504*Data!N249/Data!N248</f>
        <v>305.10240284198892</v>
      </c>
      <c r="H246" s="6">
        <f>Data!$P$504*Data!P249/Data!P248</f>
        <v>566.77675977372132</v>
      </c>
      <c r="I246" s="6">
        <f>Data!$R$504*Data!R249/Data!R248</f>
        <v>725.22407268192057</v>
      </c>
      <c r="J246" s="6">
        <f>Data!$T$504*Data!T249/Data!T248</f>
        <v>1386.1692188233174</v>
      </c>
      <c r="K246" s="6">
        <f>Data!$V$504*Data!V249/Data!V248</f>
        <v>924.14536415215377</v>
      </c>
      <c r="L246" s="6">
        <f>Data!$X$504*Data!X249/Data!X248</f>
        <v>1573.5966451285137</v>
      </c>
      <c r="M246" s="6">
        <f>Data!$Z$504*Data!Z249/Data!Z248</f>
        <v>1097.9445471687045</v>
      </c>
      <c r="N246" s="6">
        <f>Data!$AB$504*Data!AB249/Data!AB248</f>
        <v>15312.983135202223</v>
      </c>
      <c r="O246" s="6">
        <f>Data!$AD$504*Data!AD249/Data!AD248</f>
        <v>22267.458084554666</v>
      </c>
      <c r="P246" s="6">
        <f>Data!$AF$504*Data!AF249/Data!AF248</f>
        <v>14723.330750785908</v>
      </c>
      <c r="Q246" s="6">
        <f>Data!$AH$504*Data!AH249/Data!AH248</f>
        <v>17528.389902992072</v>
      </c>
      <c r="R246" s="6">
        <f>Data!$AJ$504*Data!AJ249/Data!AJ248</f>
        <v>19022.877783700427</v>
      </c>
      <c r="S246" s="6">
        <f>Data!$AL$504*Data!AL249/Data!AL248</f>
        <v>27189.092231627001</v>
      </c>
      <c r="T246" s="6">
        <f>Data!$AN$504*Data!AN249/Data!AN248</f>
        <v>16332.336085442714</v>
      </c>
      <c r="U246" s="6">
        <f>Data!$AP$504*Data!AP249/Data!AP248</f>
        <v>2377.8520719123021</v>
      </c>
      <c r="V246" s="6">
        <f>Data!$AQ$504*Data!AQ249/Data!AQ248</f>
        <v>0.45104906385021587</v>
      </c>
      <c r="W246" s="6">
        <f>Data!$AR$504*Data!AR249/Data!AR248</f>
        <v>0.46298571003274891</v>
      </c>
      <c r="X246" s="6">
        <f>Data!$AS$504*Data!AS249/Data!AS248</f>
        <v>0.27567141207712642</v>
      </c>
      <c r="Y246" s="6">
        <f>Data!$AT$504*Data!AT249/Data!AT248</f>
        <v>0.50742385278629853</v>
      </c>
      <c r="Z246" s="6">
        <f>Data!$AU$504*Data!AU249/Data!AU248</f>
        <v>0.5740405442932518</v>
      </c>
      <c r="AA246" s="6">
        <f>Data!$AV$504*Data!AV249/Data!AV248</f>
        <v>0.39472233776622251</v>
      </c>
      <c r="AB246" s="6">
        <f>Data!$AW$504*Data!AW249/Data!AW248</f>
        <v>0.70660345821325776</v>
      </c>
      <c r="AC246" s="6">
        <f>Data!$AX$504*Data!AX249/Data!AX248</f>
        <v>0.5390761575673787</v>
      </c>
      <c r="AE246" s="42">
        <f>$AJ$3*B246+$AJ$4*Simulace!C246+$AJ$5*Simulace!D246+$AJ$6*Simulace!E246+$AJ$7*Simulace!F246+$AJ$8*Simulace!G246+$AJ$9*Simulace!H246+$AJ$10*Simulace!I246+$AJ$11*Simulace!J246+$AJ$12*Simulace!K246+$AJ$13*Simulace!L246+$AJ$14*Simulace!M246+$AJ$15*Simulace!N246+$AJ$16*Simulace!O246+$AJ$17*Simulace!P246+$AJ$18*Simulace!Q246+$AJ$19*Simulace!R246+$AJ$20*Simulace!S246+$AJ$21*Simulace!T246+$AJ$22*Simulace!U246+$AJ$23*Simulace!V246+$AJ$24*Simulace!W246+$AJ$25*Simulace!X246+$AJ$26*Simulace!Y246+$AJ$27*Simulace!Z246+$AJ$28*Simulace!AA246+$AJ$29*Simulace!AB246+$AJ$30*Simulace!AC246</f>
        <v>48233448067.613777</v>
      </c>
      <c r="AF246" s="42">
        <f>AE246-$AN$12</f>
        <v>130249799.5320282</v>
      </c>
      <c r="AG246" s="42">
        <f t="shared" si="6"/>
        <v>411886031.30154264</v>
      </c>
      <c r="AM246" s="25" t="s">
        <v>270</v>
      </c>
      <c r="AN246" s="41">
        <f t="shared" si="7"/>
        <v>60307126230.347</v>
      </c>
      <c r="AO246" s="42">
        <f>$AJ$3*Data!D738</f>
        <v>2893093020.0000005</v>
      </c>
      <c r="AP246" s="42">
        <f>$AJ$4*Data!F738</f>
        <v>6981832620</v>
      </c>
      <c r="AQ246" s="42">
        <f>$AJ$5*Data!H738</f>
        <v>1850946260.0000002</v>
      </c>
      <c r="AR246" s="42">
        <f>$AJ$6*Data!J738</f>
        <v>3208903412</v>
      </c>
      <c r="AS246" s="42">
        <f>$AJ$7*Data!L738</f>
        <v>787202832.49999988</v>
      </c>
      <c r="AT246" s="42">
        <f>$AJ$8*Data!N738</f>
        <v>691351487.5</v>
      </c>
      <c r="AU246" s="42">
        <f>$AJ$9*Data!P738</f>
        <v>3689390250</v>
      </c>
      <c r="AV246" s="42">
        <f>$AJ$10*Data!R738</f>
        <v>5070183999.999999</v>
      </c>
      <c r="AW246" s="42">
        <f>$AJ$11*Data!T738</f>
        <v>2269694700</v>
      </c>
      <c r="AX246" s="42">
        <f>$AJ$12*Data!V738</f>
        <v>3386425000</v>
      </c>
      <c r="AY246" s="42">
        <f>$AJ$13*Data!X738</f>
        <v>2681945000</v>
      </c>
      <c r="AZ246" s="42">
        <f>$AJ$14*Data!Z738</f>
        <v>6886809999.999999</v>
      </c>
      <c r="BA246" s="42">
        <f>$AJ$15*Data!AB738</f>
        <v>1552917817.4509997</v>
      </c>
      <c r="BB246" s="42">
        <f>$AJ$16*Data!AD738</f>
        <v>2471362795.1460004</v>
      </c>
      <c r="BC246" s="42">
        <f>$AJ$17*Data!AF738</f>
        <v>1480008880</v>
      </c>
      <c r="BD246" s="42">
        <f>$AJ$18*Data!AH738</f>
        <v>2531817771.0000005</v>
      </c>
      <c r="BE246" s="42">
        <f>$AJ$19*Data!AJ738</f>
        <v>2039207250.0000002</v>
      </c>
      <c r="BF246" s="42">
        <f>$AJ$20*Data!AL738</f>
        <v>3371145150</v>
      </c>
      <c r="BG246" s="42">
        <f>$AJ$21*Data!AN738</f>
        <v>4709407173.75</v>
      </c>
      <c r="BH246" s="42">
        <f>$AJ$22*Data!AP738</f>
        <v>1861443359.9999998</v>
      </c>
      <c r="BI246" s="42">
        <v>0</v>
      </c>
      <c r="BJ246" s="42">
        <v>0</v>
      </c>
      <c r="BK246" s="42">
        <v>0</v>
      </c>
      <c r="BL246" s="42">
        <v>0</v>
      </c>
      <c r="BM246" s="42">
        <v>0</v>
      </c>
      <c r="BN246" s="42">
        <v>0</v>
      </c>
      <c r="BO246" s="42">
        <f>$AJ$29*Data!AW738</f>
        <v>-104323212.99999999</v>
      </c>
      <c r="BP246" s="42">
        <f>$AJ$30*Data!AX738</f>
        <v>-3639336</v>
      </c>
    </row>
    <row r="247" spans="1:68">
      <c r="A247" s="6">
        <v>246</v>
      </c>
      <c r="B247" s="6">
        <f>Data!$D$504*Data!D250/Data!D249</f>
        <v>611.72770615285333</v>
      </c>
      <c r="C247" s="6">
        <f>Data!$F$504*Data!F250/Data!F249</f>
        <v>852.6902539497421</v>
      </c>
      <c r="D247" s="6">
        <f>Data!$H$504*Data!H250/Data!H249</f>
        <v>794.32448681146923</v>
      </c>
      <c r="E247" s="6">
        <f>Data!$J$504*Data!J250/Data!J249</f>
        <v>690.23574101189934</v>
      </c>
      <c r="F247" s="6">
        <f>Data!$L$504*Data!L250/Data!L249</f>
        <v>474.40698358328183</v>
      </c>
      <c r="G247" s="6">
        <f>Data!$N$504*Data!N250/Data!N249</f>
        <v>299.64414875288759</v>
      </c>
      <c r="H247" s="6">
        <f>Data!$P$504*Data!P250/Data!P249</f>
        <v>584.86622520719948</v>
      </c>
      <c r="I247" s="6">
        <f>Data!$R$504*Data!R250/Data!R249</f>
        <v>748.17986652231946</v>
      </c>
      <c r="J247" s="6">
        <f>Data!$T$504*Data!T250/Data!T249</f>
        <v>1417.9570345626014</v>
      </c>
      <c r="K247" s="6">
        <f>Data!$V$504*Data!V250/Data!V249</f>
        <v>962.50647370771344</v>
      </c>
      <c r="L247" s="6">
        <f>Data!$X$504*Data!X250/Data!X249</f>
        <v>1638.5883964851123</v>
      </c>
      <c r="M247" s="6">
        <f>Data!$Z$504*Data!Z250/Data!Z249</f>
        <v>1102.3533538330387</v>
      </c>
      <c r="N247" s="6">
        <f>Data!$AB$504*Data!AB250/Data!AB249</f>
        <v>15276.707353782154</v>
      </c>
      <c r="O247" s="6">
        <f>Data!$AD$504*Data!AD250/Data!AD249</f>
        <v>22238.103159414444</v>
      </c>
      <c r="P247" s="6">
        <f>Data!$AF$504*Data!AF250/Data!AF249</f>
        <v>14734.589567657997</v>
      </c>
      <c r="Q247" s="6">
        <f>Data!$AH$504*Data!AH250/Data!AH249</f>
        <v>17591.567701130654</v>
      </c>
      <c r="R247" s="6">
        <f>Data!$AJ$504*Data!AJ250/Data!AJ249</f>
        <v>19212.087076015803</v>
      </c>
      <c r="S247" s="6">
        <f>Data!$AL$504*Data!AL250/Data!AL249</f>
        <v>27445.648663372875</v>
      </c>
      <c r="T247" s="6">
        <f>Data!$AN$504*Data!AN250/Data!AN249</f>
        <v>16778.843667040845</v>
      </c>
      <c r="U247" s="6">
        <f>Data!$AP$504*Data!AP250/Data!AP249</f>
        <v>2421.8098307137875</v>
      </c>
      <c r="V247" s="6">
        <f>Data!$AQ$504*Data!AQ250/Data!AQ249</f>
        <v>0.38289162011173111</v>
      </c>
      <c r="W247" s="6">
        <f>Data!$AR$504*Data!AR250/Data!AR249</f>
        <v>0.39381134654818911</v>
      </c>
      <c r="X247" s="6">
        <f>Data!$AS$504*Data!AS250/Data!AS249</f>
        <v>0.25552043946320752</v>
      </c>
      <c r="Y247" s="6">
        <f>Data!$AT$504*Data!AT250/Data!AT249</f>
        <v>0.43465285789891589</v>
      </c>
      <c r="Z247" s="6">
        <f>Data!$AU$504*Data!AU250/Data!AU249</f>
        <v>0.49637784090909026</v>
      </c>
      <c r="AA247" s="6">
        <f>Data!$AV$504*Data!AV250/Data!AV249</f>
        <v>0.37476568156631168</v>
      </c>
      <c r="AB247" s="6">
        <f>Data!$AW$504*Data!AW250/Data!AW249</f>
        <v>0.62065850466207262</v>
      </c>
      <c r="AC247" s="6">
        <f>Data!$AX$504*Data!AX250/Data!AX249</f>
        <v>0.52013712871287265</v>
      </c>
      <c r="AE247" s="42">
        <f>$AJ$3*B247+$AJ$4*Simulace!C247+$AJ$5*Simulace!D247+$AJ$6*Simulace!E247+$AJ$7*Simulace!F247+$AJ$8*Simulace!G247+$AJ$9*Simulace!H247+$AJ$10*Simulace!I247+$AJ$11*Simulace!J247+$AJ$12*Simulace!K247+$AJ$13*Simulace!L247+$AJ$14*Simulace!M247+$AJ$15*Simulace!N247+$AJ$16*Simulace!O247+$AJ$17*Simulace!P247+$AJ$18*Simulace!Q247+$AJ$19*Simulace!R247+$AJ$20*Simulace!S247+$AJ$21*Simulace!T247+$AJ$22*Simulace!U247+$AJ$23*Simulace!V247+$AJ$24*Simulace!W247+$AJ$25*Simulace!X247+$AJ$26*Simulace!Y247+$AJ$27*Simulace!Z247+$AJ$28*Simulace!AA247+$AJ$29*Simulace!AB247+$AJ$30*Simulace!AC247</f>
        <v>48686724306.805054</v>
      </c>
      <c r="AF247" s="42">
        <f>AE247-$AN$12</f>
        <v>583526038.72330475</v>
      </c>
      <c r="AG247" s="42">
        <f t="shared" si="6"/>
        <v>1845271356.3812554</v>
      </c>
      <c r="AM247" s="25" t="s">
        <v>271</v>
      </c>
      <c r="AN247" s="41">
        <f t="shared" si="7"/>
        <v>59962097865.154236</v>
      </c>
      <c r="AO247" s="42">
        <f>$AJ$3*Data!D739</f>
        <v>2872214160</v>
      </c>
      <c r="AP247" s="42">
        <f>$AJ$4*Data!F739</f>
        <v>6873459495</v>
      </c>
      <c r="AQ247" s="42">
        <f>$AJ$5*Data!H739</f>
        <v>1843827070</v>
      </c>
      <c r="AR247" s="42">
        <f>$AJ$6*Data!J739</f>
        <v>3201682087.9999995</v>
      </c>
      <c r="AS247" s="42">
        <f>$AJ$7*Data!L739</f>
        <v>776159639.5</v>
      </c>
      <c r="AT247" s="42">
        <f>$AJ$8*Data!N739</f>
        <v>685819999.99999988</v>
      </c>
      <c r="AU247" s="42">
        <f>$AJ$9*Data!P739</f>
        <v>3743924354.9999995</v>
      </c>
      <c r="AV247" s="42">
        <f>$AJ$10*Data!R739</f>
        <v>5065032000</v>
      </c>
      <c r="AW247" s="42">
        <f>$AJ$11*Data!T739</f>
        <v>2160468726</v>
      </c>
      <c r="AX247" s="42">
        <f>$AJ$12*Data!V739</f>
        <v>3327157499.9999995</v>
      </c>
      <c r="AY247" s="42">
        <f>$AJ$13*Data!X739</f>
        <v>2694674549.9999995</v>
      </c>
      <c r="AZ247" s="42">
        <f>$AJ$14*Data!Z739</f>
        <v>6895937699.999999</v>
      </c>
      <c r="BA247" s="42">
        <f>$AJ$15*Data!AB739</f>
        <v>1551581448.0042598</v>
      </c>
      <c r="BB247" s="42">
        <f>$AJ$16*Data!AD739</f>
        <v>2467905061.2499795</v>
      </c>
      <c r="BC247" s="42">
        <f>$AJ$17*Data!AF739</f>
        <v>1476694574.3999999</v>
      </c>
      <c r="BD247" s="42">
        <f>$AJ$18*Data!AH739</f>
        <v>2515587759.9999995</v>
      </c>
      <c r="BE247" s="42">
        <f>$AJ$19*Data!AJ739</f>
        <v>2027455375</v>
      </c>
      <c r="BF247" s="42">
        <f>$AJ$20*Data!AL739</f>
        <v>3379378050</v>
      </c>
      <c r="BG247" s="42">
        <f>$AJ$21*Data!AN739</f>
        <v>4666319280</v>
      </c>
      <c r="BH247" s="42">
        <f>$AJ$22*Data!AP739</f>
        <v>1847599632</v>
      </c>
      <c r="BI247" s="42">
        <v>0</v>
      </c>
      <c r="BJ247" s="42">
        <v>0</v>
      </c>
      <c r="BK247" s="42">
        <v>0</v>
      </c>
      <c r="BL247" s="42">
        <v>0</v>
      </c>
      <c r="BM247" s="42">
        <v>0</v>
      </c>
      <c r="BN247" s="42">
        <v>0</v>
      </c>
      <c r="BO247" s="42">
        <f>$AJ$29*Data!AW739</f>
        <v>-106981183.00000009</v>
      </c>
      <c r="BP247" s="42">
        <f>$AJ$30*Data!AX739</f>
        <v>-3799415.9999999995</v>
      </c>
    </row>
    <row r="248" spans="1:68">
      <c r="A248" s="6">
        <v>247</v>
      </c>
      <c r="B248" s="6">
        <f>Data!$D$504*Data!D251/Data!D250</f>
        <v>617.41871658213324</v>
      </c>
      <c r="C248" s="6">
        <f>Data!$F$504*Data!F251/Data!F250</f>
        <v>821.94269024167511</v>
      </c>
      <c r="D248" s="6">
        <f>Data!$H$504*Data!H251/Data!H250</f>
        <v>770.83757764691097</v>
      </c>
      <c r="E248" s="6">
        <f>Data!$J$504*Data!J251/Data!J250</f>
        <v>670.33481606275348</v>
      </c>
      <c r="F248" s="6">
        <f>Data!$L$504*Data!L251/Data!L250</f>
        <v>460.42199178100401</v>
      </c>
      <c r="G248" s="6">
        <f>Data!$N$504*Data!N251/Data!N250</f>
        <v>295.59376326803601</v>
      </c>
      <c r="H248" s="6">
        <f>Data!$P$504*Data!P251/Data!P250</f>
        <v>561.86294951704053</v>
      </c>
      <c r="I248" s="6">
        <f>Data!$R$504*Data!R251/Data!R250</f>
        <v>728.23090735034748</v>
      </c>
      <c r="J248" s="6">
        <f>Data!$T$504*Data!T251/Data!T250</f>
        <v>1361.2921036110636</v>
      </c>
      <c r="K248" s="6">
        <f>Data!$V$504*Data!V251/Data!V250</f>
        <v>908.22425794539174</v>
      </c>
      <c r="L248" s="6">
        <f>Data!$X$504*Data!X251/Data!X250</f>
        <v>1598.6699791673288</v>
      </c>
      <c r="M248" s="6">
        <f>Data!$Z$504*Data!Z251/Data!Z250</f>
        <v>1078.7343828558639</v>
      </c>
      <c r="N248" s="6">
        <f>Data!$AB$504*Data!AB251/Data!AB250</f>
        <v>15179.847519683412</v>
      </c>
      <c r="O248" s="6">
        <f>Data!$AD$504*Data!AD251/Data!AD250</f>
        <v>22089.740527004986</v>
      </c>
      <c r="P248" s="6">
        <f>Data!$AF$504*Data!AF251/Data!AF250</f>
        <v>14637.655127281629</v>
      </c>
      <c r="Q248" s="6">
        <f>Data!$AH$504*Data!AH251/Data!AH250</f>
        <v>17373.653079393265</v>
      </c>
      <c r="R248" s="6">
        <f>Data!$AJ$504*Data!AJ251/Data!AJ250</f>
        <v>18731.602247884501</v>
      </c>
      <c r="S248" s="6">
        <f>Data!$AL$504*Data!AL251/Data!AL250</f>
        <v>26956.882421358692</v>
      </c>
      <c r="T248" s="6">
        <f>Data!$AN$504*Data!AN251/Data!AN250</f>
        <v>16514.875601313241</v>
      </c>
      <c r="U248" s="6">
        <f>Data!$AP$504*Data!AP251/Data!AP250</f>
        <v>2413.9145535334246</v>
      </c>
      <c r="V248" s="6">
        <f>Data!$AQ$504*Data!AQ251/Data!AQ250</f>
        <v>0.50944454197404054</v>
      </c>
      <c r="W248" s="6">
        <f>Data!$AR$504*Data!AR251/Data!AR250</f>
        <v>0.52242919741697558</v>
      </c>
      <c r="X248" s="6">
        <f>Data!$AS$504*Data!AS251/Data!AS250</f>
        <v>0.35388876244665812</v>
      </c>
      <c r="Y248" s="6">
        <f>Data!$AT$504*Data!AT251/Data!AT250</f>
        <v>0.57062458944022787</v>
      </c>
      <c r="Z248" s="6">
        <f>Data!$AU$504*Data!AU251/Data!AU250</f>
        <v>0.64248236514522827</v>
      </c>
      <c r="AA248" s="6">
        <f>Data!$AV$504*Data!AV251/Data!AV250</f>
        <v>0.48804098386839306</v>
      </c>
      <c r="AB248" s="6">
        <f>Data!$AW$504*Data!AW251/Data!AW250</f>
        <v>0.78428421755583733</v>
      </c>
      <c r="AC248" s="6">
        <f>Data!$AX$504*Data!AX251/Data!AX250</f>
        <v>0.64565334354262405</v>
      </c>
      <c r="AE248" s="42">
        <f>$AJ$3*B248+$AJ$4*Simulace!C248+$AJ$5*Simulace!D248+$AJ$6*Simulace!E248+$AJ$7*Simulace!F248+$AJ$8*Simulace!G248+$AJ$9*Simulace!H248+$AJ$10*Simulace!I248+$AJ$11*Simulace!J248+$AJ$12*Simulace!K248+$AJ$13*Simulace!L248+$AJ$14*Simulace!M248+$AJ$15*Simulace!N248+$AJ$16*Simulace!O248+$AJ$17*Simulace!P248+$AJ$18*Simulace!Q248+$AJ$19*Simulace!R248+$AJ$20*Simulace!S248+$AJ$21*Simulace!T248+$AJ$22*Simulace!U248+$AJ$23*Simulace!V248+$AJ$24*Simulace!W248+$AJ$25*Simulace!X248+$AJ$26*Simulace!Y248+$AJ$27*Simulace!Z248+$AJ$28*Simulace!AA248+$AJ$29*Simulace!AB248+$AJ$30*Simulace!AC248</f>
        <v>47524958104.789734</v>
      </c>
      <c r="AF248" s="42">
        <f>AE248-$AN$12</f>
        <v>-578240163.29201508</v>
      </c>
      <c r="AG248" s="42">
        <f t="shared" si="6"/>
        <v>-1828555950.5904551</v>
      </c>
      <c r="AM248" s="25" t="s">
        <v>272</v>
      </c>
      <c r="AN248" s="41">
        <f t="shared" si="7"/>
        <v>60202364205.271103</v>
      </c>
      <c r="AO248" s="42">
        <f>$AJ$3*Data!D740</f>
        <v>2941726080</v>
      </c>
      <c r="AP248" s="42">
        <f>$AJ$4*Data!F740</f>
        <v>6957209840.000001</v>
      </c>
      <c r="AQ248" s="42">
        <f>$AJ$5*Data!H740</f>
        <v>1890615680</v>
      </c>
      <c r="AR248" s="42">
        <f>$AJ$6*Data!J740</f>
        <v>3251872800</v>
      </c>
      <c r="AS248" s="42">
        <f>$AJ$7*Data!L740</f>
        <v>778132880</v>
      </c>
      <c r="AT248" s="42">
        <f>$AJ$8*Data!N740</f>
        <v>700164000</v>
      </c>
      <c r="AU248" s="42">
        <f>$AJ$9*Data!P740</f>
        <v>3783484687.5</v>
      </c>
      <c r="AV248" s="42">
        <f>$AJ$10*Data!R740</f>
        <v>5099585400</v>
      </c>
      <c r="AW248" s="42">
        <f>$AJ$11*Data!T740</f>
        <v>2106248917.4999998</v>
      </c>
      <c r="AX248" s="42">
        <f>$AJ$12*Data!V740</f>
        <v>3414442500</v>
      </c>
      <c r="AY248" s="42">
        <f>$AJ$13*Data!X740</f>
        <v>2695612499.9999995</v>
      </c>
      <c r="AZ248" s="42">
        <f>$AJ$14*Data!Z740</f>
        <v>6872528250</v>
      </c>
      <c r="BA248" s="42">
        <f>$AJ$15*Data!AB740</f>
        <v>1539313998.3285749</v>
      </c>
      <c r="BB248" s="42">
        <f>$AJ$16*Data!AD740</f>
        <v>2472897690.9425254</v>
      </c>
      <c r="BC248" s="42">
        <f>$AJ$17*Data!AF740</f>
        <v>1467008802</v>
      </c>
      <c r="BD248" s="42">
        <f>$AJ$18*Data!AH740</f>
        <v>2536011296.0000005</v>
      </c>
      <c r="BE248" s="42">
        <f>$AJ$19*Data!AJ740</f>
        <v>2044306000.0000002</v>
      </c>
      <c r="BF248" s="42">
        <f>$AJ$20*Data!AL740</f>
        <v>3407464800</v>
      </c>
      <c r="BG248" s="42">
        <f>$AJ$21*Data!AN740</f>
        <v>4518391680</v>
      </c>
      <c r="BH248" s="42">
        <f>$AJ$22*Data!AP740</f>
        <v>1830582747</v>
      </c>
      <c r="BI248" s="42">
        <v>0</v>
      </c>
      <c r="BJ248" s="42">
        <v>0</v>
      </c>
      <c r="BK248" s="42">
        <v>0</v>
      </c>
      <c r="BL248" s="42">
        <v>0</v>
      </c>
      <c r="BM248" s="42">
        <v>0</v>
      </c>
      <c r="BN248" s="42">
        <v>0</v>
      </c>
      <c r="BO248" s="42">
        <f>$AJ$29*Data!AW740</f>
        <v>-100969108.00000001</v>
      </c>
      <c r="BP248" s="42">
        <f>$AJ$30*Data!AX740</f>
        <v>-4267235.9999999972</v>
      </c>
    </row>
    <row r="249" spans="1:68">
      <c r="A249" s="6">
        <v>248</v>
      </c>
      <c r="B249" s="6">
        <f>Data!$D$504*Data!D252/Data!D251</f>
        <v>625.91612257193071</v>
      </c>
      <c r="C249" s="6">
        <f>Data!$F$504*Data!F252/Data!F251</f>
        <v>825.26544862269361</v>
      </c>
      <c r="D249" s="6">
        <f>Data!$H$504*Data!H252/Data!H251</f>
        <v>767.59821320564515</v>
      </c>
      <c r="E249" s="6">
        <f>Data!$J$504*Data!J252/Data!J251</f>
        <v>670.15780441719812</v>
      </c>
      <c r="F249" s="6">
        <f>Data!$L$504*Data!L252/Data!L251</f>
        <v>468.69302250278201</v>
      </c>
      <c r="G249" s="6">
        <f>Data!$N$504*Data!N252/Data!N251</f>
        <v>297.75143077956994</v>
      </c>
      <c r="H249" s="6">
        <f>Data!$P$504*Data!P252/Data!P251</f>
        <v>573.64170674389175</v>
      </c>
      <c r="I249" s="6">
        <f>Data!$R$504*Data!R252/Data!R251</f>
        <v>730.47880297825679</v>
      </c>
      <c r="J249" s="6">
        <f>Data!$T$504*Data!T252/Data!T251</f>
        <v>1405.0451644041823</v>
      </c>
      <c r="K249" s="6">
        <f>Data!$V$504*Data!V252/Data!V251</f>
        <v>951.12885028388598</v>
      </c>
      <c r="L249" s="6">
        <f>Data!$X$504*Data!X252/Data!X251</f>
        <v>1618.834526851861</v>
      </c>
      <c r="M249" s="6">
        <f>Data!$Z$504*Data!Z252/Data!Z251</f>
        <v>1099.454715426757</v>
      </c>
      <c r="N249" s="6">
        <f>Data!$AB$504*Data!AB252/Data!AB251</f>
        <v>15040.214930646027</v>
      </c>
      <c r="O249" s="6">
        <f>Data!$AD$504*Data!AD252/Data!AD251</f>
        <v>21866.523674480428</v>
      </c>
      <c r="P249" s="6">
        <f>Data!$AF$504*Data!AF252/Data!AF251</f>
        <v>14418.904700187748</v>
      </c>
      <c r="Q249" s="6">
        <f>Data!$AH$504*Data!AH252/Data!AH251</f>
        <v>16839.624223709678</v>
      </c>
      <c r="R249" s="6">
        <f>Data!$AJ$504*Data!AJ252/Data!AJ251</f>
        <v>18669.194053677489</v>
      </c>
      <c r="S249" s="6">
        <f>Data!$AL$504*Data!AL252/Data!AL251</f>
        <v>26570.055173146888</v>
      </c>
      <c r="T249" s="6">
        <f>Data!$AN$504*Data!AN252/Data!AN251</f>
        <v>16276.107834457294</v>
      </c>
      <c r="U249" s="6">
        <f>Data!$AP$504*Data!AP252/Data!AP251</f>
        <v>2341.4112801224064</v>
      </c>
      <c r="V249" s="6">
        <f>Data!$AQ$504*Data!AQ252/Data!AQ251</f>
        <v>0.62775461801596222</v>
      </c>
      <c r="W249" s="6">
        <f>Data!$AR$504*Data!AR252/Data!AR251</f>
        <v>0.64223955889253903</v>
      </c>
      <c r="X249" s="6">
        <f>Data!$AS$504*Data!AS252/Data!AS251</f>
        <v>0.57100568135867102</v>
      </c>
      <c r="Y249" s="6">
        <f>Data!$AT$504*Data!AT252/Data!AT251</f>
        <v>0.6956930347365593</v>
      </c>
      <c r="Z249" s="6">
        <f>Data!$AU$504*Data!AU252/Data!AU251</f>
        <v>0.77458596713021366</v>
      </c>
      <c r="AA249" s="6">
        <f>Data!$AV$504*Data!AV252/Data!AV251</f>
        <v>0.72389152083995967</v>
      </c>
      <c r="AB249" s="6">
        <f>Data!$AW$504*Data!AW252/Data!AW251</f>
        <v>0.92801251880830593</v>
      </c>
      <c r="AC249" s="6">
        <f>Data!$AX$504*Data!AX252/Data!AX251</f>
        <v>0.89535804605011737</v>
      </c>
      <c r="AE249" s="42">
        <f>$AJ$3*B249+$AJ$4*Simulace!C249+$AJ$5*Simulace!D249+$AJ$6*Simulace!E249+$AJ$7*Simulace!F249+$AJ$8*Simulace!G249+$AJ$9*Simulace!H249+$AJ$10*Simulace!I249+$AJ$11*Simulace!J249+$AJ$12*Simulace!K249+$AJ$13*Simulace!L249+$AJ$14*Simulace!M249+$AJ$15*Simulace!N249+$AJ$16*Simulace!O249+$AJ$17*Simulace!P249+$AJ$18*Simulace!Q249+$AJ$19*Simulace!R249+$AJ$20*Simulace!S249+$AJ$21*Simulace!T249+$AJ$22*Simulace!U249+$AJ$23*Simulace!V249+$AJ$24*Simulace!W249+$AJ$25*Simulace!X249+$AJ$26*Simulace!Y249+$AJ$27*Simulace!Z249+$AJ$28*Simulace!AA249+$AJ$29*Simulace!AB249+$AJ$30*Simulace!AC249</f>
        <v>47672461538.786453</v>
      </c>
      <c r="AF249" s="42">
        <f>AE249-$AN$12</f>
        <v>-430736729.29529572</v>
      </c>
      <c r="AG249" s="42">
        <f t="shared" si="6"/>
        <v>-1362109136.4645085</v>
      </c>
      <c r="AM249" s="25" t="s">
        <v>273</v>
      </c>
      <c r="AN249" s="41">
        <f t="shared" si="7"/>
        <v>60093363401.775902</v>
      </c>
      <c r="AO249" s="42">
        <f>$AJ$3*Data!D741</f>
        <v>2962273600</v>
      </c>
      <c r="AP249" s="42">
        <f>$AJ$4*Data!F741</f>
        <v>7009272270</v>
      </c>
      <c r="AQ249" s="42">
        <f>$AJ$5*Data!H741</f>
        <v>1931706920</v>
      </c>
      <c r="AR249" s="42">
        <f>$AJ$6*Data!J741</f>
        <v>3246319648</v>
      </c>
      <c r="AS249" s="42">
        <f>$AJ$7*Data!L741</f>
        <v>781714934.00000012</v>
      </c>
      <c r="AT249" s="42">
        <f>$AJ$8*Data!N741</f>
        <v>695580600</v>
      </c>
      <c r="AU249" s="42">
        <f>$AJ$9*Data!P741</f>
        <v>3761074350</v>
      </c>
      <c r="AV249" s="42">
        <f>$AJ$10*Data!R741</f>
        <v>5054748600.000001</v>
      </c>
      <c r="AW249" s="42">
        <f>$AJ$11*Data!T741</f>
        <v>2080438360.0000002</v>
      </c>
      <c r="AX249" s="42">
        <f>$AJ$12*Data!V741</f>
        <v>3420964250</v>
      </c>
      <c r="AY249" s="42">
        <f>$AJ$13*Data!X741</f>
        <v>2683781375.0000005</v>
      </c>
      <c r="AZ249" s="42">
        <f>$AJ$14*Data!Z741</f>
        <v>6820143000.000001</v>
      </c>
      <c r="BA249" s="42">
        <f>$AJ$15*Data!AB741</f>
        <v>1538834432.9512</v>
      </c>
      <c r="BB249" s="42">
        <f>$AJ$16*Data!AD741</f>
        <v>2473746823.3247004</v>
      </c>
      <c r="BC249" s="42">
        <f>$AJ$17*Data!AF741</f>
        <v>1464580216</v>
      </c>
      <c r="BD249" s="42">
        <f>$AJ$18*Data!AH741</f>
        <v>2526584060</v>
      </c>
      <c r="BE249" s="42">
        <f>$AJ$19*Data!AJ741</f>
        <v>2041754000</v>
      </c>
      <c r="BF249" s="42">
        <f>$AJ$20*Data!AL741</f>
        <v>3400039500</v>
      </c>
      <c r="BG249" s="42">
        <f>$AJ$21*Data!AN741</f>
        <v>4511021872.5</v>
      </c>
      <c r="BH249" s="42">
        <f>$AJ$22*Data!AP741</f>
        <v>1793505384.0000002</v>
      </c>
      <c r="BI249" s="42">
        <v>0</v>
      </c>
      <c r="BJ249" s="42">
        <v>0</v>
      </c>
      <c r="BK249" s="42">
        <v>0</v>
      </c>
      <c r="BL249" s="42">
        <v>0</v>
      </c>
      <c r="BM249" s="42">
        <v>0</v>
      </c>
      <c r="BN249" s="42">
        <v>0</v>
      </c>
      <c r="BO249" s="42">
        <f>$AJ$29*Data!AW741</f>
        <v>-100336257.99999999</v>
      </c>
      <c r="BP249" s="42">
        <f>$AJ$30*Data!AX741</f>
        <v>-4384535.9999999888</v>
      </c>
    </row>
    <row r="250" spans="1:68">
      <c r="A250" s="6">
        <v>249</v>
      </c>
      <c r="B250" s="6">
        <f>Data!$D$504*Data!D253/Data!D252</f>
        <v>609.77039652509632</v>
      </c>
      <c r="C250" s="6">
        <f>Data!$F$504*Data!F253/Data!F252</f>
        <v>854.57969330546791</v>
      </c>
      <c r="D250" s="6">
        <f>Data!$H$504*Data!H253/Data!H252</f>
        <v>780.85717762976356</v>
      </c>
      <c r="E250" s="6">
        <f>Data!$J$504*Data!J253/Data!J252</f>
        <v>695.71213608126686</v>
      </c>
      <c r="F250" s="6">
        <f>Data!$L$504*Data!L253/Data!L252</f>
        <v>473.67014356226809</v>
      </c>
      <c r="G250" s="6">
        <f>Data!$N$504*Data!N253/Data!N252</f>
        <v>299.48849348817572</v>
      </c>
      <c r="H250" s="6">
        <f>Data!$P$504*Data!P253/Data!P252</f>
        <v>571.58084901345956</v>
      </c>
      <c r="I250" s="6">
        <f>Data!$R$504*Data!R253/Data!R252</f>
        <v>741.73683398435389</v>
      </c>
      <c r="J250" s="6">
        <f>Data!$T$504*Data!T253/Data!T252</f>
        <v>1422.4014491101264</v>
      </c>
      <c r="K250" s="6">
        <f>Data!$V$504*Data!V253/Data!V252</f>
        <v>951.22759220571083</v>
      </c>
      <c r="L250" s="6">
        <f>Data!$X$504*Data!X253/Data!X252</f>
        <v>1604.7110381549933</v>
      </c>
      <c r="M250" s="6">
        <f>Data!$Z$504*Data!Z253/Data!Z252</f>
        <v>1126.2030826004386</v>
      </c>
      <c r="N250" s="6">
        <f>Data!$AB$504*Data!AB253/Data!AB252</f>
        <v>15294.967270493526</v>
      </c>
      <c r="O250" s="6">
        <f>Data!$AD$504*Data!AD253/Data!AD252</f>
        <v>22236.278255113699</v>
      </c>
      <c r="P250" s="6">
        <f>Data!$AF$504*Data!AF253/Data!AF252</f>
        <v>14725.425904165495</v>
      </c>
      <c r="Q250" s="6">
        <f>Data!$AH$504*Data!AH253/Data!AH252</f>
        <v>17532.7380050553</v>
      </c>
      <c r="R250" s="6">
        <f>Data!$AJ$504*Data!AJ253/Data!AJ252</f>
        <v>18983.361435468738</v>
      </c>
      <c r="S250" s="6">
        <f>Data!$AL$504*Data!AL253/Data!AL252</f>
        <v>27146.346283783787</v>
      </c>
      <c r="T250" s="6">
        <f>Data!$AN$504*Data!AN253/Data!AN252</f>
        <v>16652.008812851611</v>
      </c>
      <c r="U250" s="6">
        <f>Data!$AP$504*Data!AP253/Data!AP252</f>
        <v>2426.0464951291824</v>
      </c>
      <c r="V250" s="6">
        <f>Data!$AQ$504*Data!AQ253/Data!AQ252</f>
        <v>0.45433220338983055</v>
      </c>
      <c r="W250" s="6">
        <f>Data!$AR$504*Data!AR253/Data!AR252</f>
        <v>0.46648155339805963</v>
      </c>
      <c r="X250" s="6">
        <f>Data!$AS$504*Data!AS253/Data!AS252</f>
        <v>0.28186436853260188</v>
      </c>
      <c r="Y250" s="6">
        <f>Data!$AT$504*Data!AT253/Data!AT252</f>
        <v>0.51171758101938658</v>
      </c>
      <c r="Z250" s="6">
        <f>Data!$AU$504*Data!AU253/Data!AU252</f>
        <v>0.57953674121405774</v>
      </c>
      <c r="AA250" s="6">
        <f>Data!$AV$504*Data!AV253/Data!AV252</f>
        <v>0.40301485952355542</v>
      </c>
      <c r="AB250" s="6">
        <f>Data!$AW$504*Data!AW253/Data!AW252</f>
        <v>0.71445992779783563</v>
      </c>
      <c r="AC250" s="6">
        <f>Data!$AX$504*Data!AX253/Data!AX252</f>
        <v>0.54943760058522229</v>
      </c>
      <c r="AE250" s="42">
        <f>$AJ$3*B250+$AJ$4*Simulace!C250+$AJ$5*Simulace!D250+$AJ$6*Simulace!E250+$AJ$7*Simulace!F250+$AJ$8*Simulace!G250+$AJ$9*Simulace!H250+$AJ$10*Simulace!I250+$AJ$11*Simulace!J250+$AJ$12*Simulace!K250+$AJ$13*Simulace!L250+$AJ$14*Simulace!M250+$AJ$15*Simulace!N250+$AJ$16*Simulace!O250+$AJ$17*Simulace!P250+$AJ$18*Simulace!Q250+$AJ$19*Simulace!R250+$AJ$20*Simulace!S250+$AJ$21*Simulace!T250+$AJ$22*Simulace!U250+$AJ$23*Simulace!V250+$AJ$24*Simulace!W250+$AJ$25*Simulace!X250+$AJ$26*Simulace!Y250+$AJ$27*Simulace!Z250+$AJ$28*Simulace!AA250+$AJ$29*Simulace!AB250+$AJ$30*Simulace!AC250</f>
        <v>48555629971.009865</v>
      </c>
      <c r="AF250" s="42">
        <f>AE250-$AN$12</f>
        <v>452431702.92811584</v>
      </c>
      <c r="AG250" s="42">
        <f t="shared" si="6"/>
        <v>1430714666.9215176</v>
      </c>
      <c r="AM250" s="25" t="s">
        <v>274</v>
      </c>
      <c r="AN250" s="41">
        <f t="shared" si="7"/>
        <v>59849844514.937317</v>
      </c>
      <c r="AO250" s="42">
        <f>$AJ$3*Data!D742</f>
        <v>3002614799.9999995</v>
      </c>
      <c r="AP250" s="42">
        <f>$AJ$4*Data!F742</f>
        <v>7069837599.999999</v>
      </c>
      <c r="AQ250" s="42">
        <f>$AJ$5*Data!H742</f>
        <v>1949213199.9999998</v>
      </c>
      <c r="AR250" s="42">
        <f>$AJ$6*Data!J742</f>
        <v>3239700199.999999</v>
      </c>
      <c r="AS250" s="42">
        <f>$AJ$7*Data!L742</f>
        <v>778687210</v>
      </c>
      <c r="AT250" s="42">
        <f>$AJ$8*Data!N742</f>
        <v>688142999.99999988</v>
      </c>
      <c r="AU250" s="42">
        <f>$AJ$9*Data!P742</f>
        <v>3728562840</v>
      </c>
      <c r="AV250" s="42">
        <f>$AJ$10*Data!R742</f>
        <v>4972445760.000001</v>
      </c>
      <c r="AW250" s="42">
        <f>$AJ$11*Data!T742</f>
        <v>2066692056</v>
      </c>
      <c r="AX250" s="42">
        <f>$AJ$12*Data!V742</f>
        <v>3339865500</v>
      </c>
      <c r="AY250" s="42">
        <f>$AJ$13*Data!X742</f>
        <v>2640711750.0000005</v>
      </c>
      <c r="AZ250" s="42">
        <f>$AJ$14*Data!Z742</f>
        <v>6675873600.000001</v>
      </c>
      <c r="BA250" s="42">
        <f>$AJ$15*Data!AB742</f>
        <v>1544457120.9728403</v>
      </c>
      <c r="BB250" s="42">
        <f>$AJ$16*Data!AD742</f>
        <v>2493426684.5644798</v>
      </c>
      <c r="BC250" s="42">
        <f>$AJ$17*Data!AF742</f>
        <v>1469494531.2000003</v>
      </c>
      <c r="BD250" s="42">
        <f>$AJ$18*Data!AH742</f>
        <v>2572499160</v>
      </c>
      <c r="BE250" s="42">
        <f>$AJ$19*Data!AJ742</f>
        <v>2061802499.9999998</v>
      </c>
      <c r="BF250" s="42">
        <f>$AJ$20*Data!AL742</f>
        <v>3414449999.9999995</v>
      </c>
      <c r="BG250" s="42">
        <f>$AJ$21*Data!AN742</f>
        <v>4453887374.999999</v>
      </c>
      <c r="BH250" s="42">
        <f>$AJ$22*Data!AP742</f>
        <v>1783229731.2</v>
      </c>
      <c r="BI250" s="42">
        <v>0</v>
      </c>
      <c r="BJ250" s="42">
        <v>0</v>
      </c>
      <c r="BK250" s="42">
        <v>0</v>
      </c>
      <c r="BL250" s="42">
        <v>0</v>
      </c>
      <c r="BM250" s="42">
        <v>0</v>
      </c>
      <c r="BN250" s="42">
        <v>0</v>
      </c>
      <c r="BO250" s="42">
        <f>$AJ$29*Data!AW742</f>
        <v>-91602928.000000104</v>
      </c>
      <c r="BP250" s="42">
        <f>$AJ$30*Data!AX742</f>
        <v>-4147175.999999993</v>
      </c>
    </row>
    <row r="251" spans="1:68">
      <c r="A251" s="6">
        <v>250</v>
      </c>
      <c r="B251" s="6">
        <f>Data!$D$504*Data!D254/Data!D253</f>
        <v>659.87306279999996</v>
      </c>
      <c r="C251" s="6">
        <f>Data!$F$504*Data!F254/Data!F253</f>
        <v>840.61918620257734</v>
      </c>
      <c r="D251" s="6">
        <f>Data!$H$504*Data!H254/Data!H253</f>
        <v>793.13598442622924</v>
      </c>
      <c r="E251" s="6">
        <f>Data!$J$504*Data!J254/Data!J253</f>
        <v>691.59913030264534</v>
      </c>
      <c r="F251" s="6">
        <f>Data!$L$504*Data!L254/Data!L253</f>
        <v>491.02460860420047</v>
      </c>
      <c r="G251" s="6">
        <f>Data!$N$504*Data!N254/Data!N253</f>
        <v>301.77794075406064</v>
      </c>
      <c r="H251" s="6">
        <f>Data!$P$504*Data!P254/Data!P253</f>
        <v>578.38121546422099</v>
      </c>
      <c r="I251" s="6">
        <f>Data!$R$504*Data!R254/Data!R253</f>
        <v>742.48495066075407</v>
      </c>
      <c r="J251" s="6">
        <f>Data!$T$504*Data!T254/Data!T253</f>
        <v>1424.0935733133849</v>
      </c>
      <c r="K251" s="6">
        <f>Data!$V$504*Data!V254/Data!V253</f>
        <v>950.54952351406666</v>
      </c>
      <c r="L251" s="6">
        <f>Data!$X$504*Data!X254/Data!X253</f>
        <v>1633.4341590520585</v>
      </c>
      <c r="M251" s="6">
        <f>Data!$Z$504*Data!Z254/Data!Z253</f>
        <v>1122.0975755354852</v>
      </c>
      <c r="N251" s="6">
        <f>Data!$AB$504*Data!AB254/Data!AB253</f>
        <v>15328.229517119535</v>
      </c>
      <c r="O251" s="6">
        <f>Data!$AD$504*Data!AD254/Data!AD253</f>
        <v>22303.913196023546</v>
      </c>
      <c r="P251" s="6">
        <f>Data!$AF$504*Data!AF254/Data!AF253</f>
        <v>14673.343060964384</v>
      </c>
      <c r="Q251" s="6">
        <f>Data!$AH$504*Data!AH254/Data!AH253</f>
        <v>17619.070407008188</v>
      </c>
      <c r="R251" s="6">
        <f>Data!$AJ$504*Data!AJ254/Data!AJ253</f>
        <v>19038.275970880422</v>
      </c>
      <c r="S251" s="6">
        <f>Data!$AL$504*Data!AL254/Data!AL253</f>
        <v>27246.153356710227</v>
      </c>
      <c r="T251" s="6">
        <f>Data!$AN$504*Data!AN254/Data!AN253</f>
        <v>16695.131056985167</v>
      </c>
      <c r="U251" s="6">
        <f>Data!$AP$504*Data!AP254/Data!AP253</f>
        <v>2405.6062050744968</v>
      </c>
      <c r="V251" s="6">
        <f>Data!$AQ$504*Data!AQ254/Data!AQ253</f>
        <v>0.42139435938759207</v>
      </c>
      <c r="W251" s="6">
        <f>Data!$AR$504*Data!AR254/Data!AR253</f>
        <v>0.43319601769911775</v>
      </c>
      <c r="X251" s="6">
        <f>Data!$AS$504*Data!AS254/Data!AS253</f>
        <v>0.24571875097336909</v>
      </c>
      <c r="Y251" s="6">
        <f>Data!$AT$504*Data!AT254/Data!AT253</f>
        <v>0.47723142711692157</v>
      </c>
      <c r="Z251" s="6">
        <f>Data!$AU$504*Data!AU254/Data!AU253</f>
        <v>0.54348920863309524</v>
      </c>
      <c r="AA251" s="6">
        <f>Data!$AV$504*Data!AV254/Data!AV253</f>
        <v>0.36459065842030752</v>
      </c>
      <c r="AB251" s="6">
        <f>Data!$AW$504*Data!AW254/Data!AW253</f>
        <v>0.67595138121547282</v>
      </c>
      <c r="AC251" s="6">
        <f>Data!$AX$504*Data!AX254/Data!AX253</f>
        <v>0.50986135389888587</v>
      </c>
      <c r="AE251" s="42">
        <f>$AJ$3*B251+$AJ$4*Simulace!C251+$AJ$5*Simulace!D251+$AJ$6*Simulace!E251+$AJ$7*Simulace!F251+$AJ$8*Simulace!G251+$AJ$9*Simulace!H251+$AJ$10*Simulace!I251+$AJ$11*Simulace!J251+$AJ$12*Simulace!K251+$AJ$13*Simulace!L251+$AJ$14*Simulace!M251+$AJ$15*Simulace!N251+$AJ$16*Simulace!O251+$AJ$17*Simulace!P251+$AJ$18*Simulace!Q251+$AJ$19*Simulace!R251+$AJ$20*Simulace!S251+$AJ$21*Simulace!T251+$AJ$22*Simulace!U251+$AJ$23*Simulace!V251+$AJ$24*Simulace!W251+$AJ$25*Simulace!X251+$AJ$26*Simulace!Y251+$AJ$27*Simulace!Z251+$AJ$28*Simulace!AA251+$AJ$29*Simulace!AB251+$AJ$30*Simulace!AC251</f>
        <v>48786095097.352455</v>
      </c>
      <c r="AF251" s="42">
        <f>AE251-$AN$12</f>
        <v>682896829.27070618</v>
      </c>
      <c r="AG251" s="42">
        <f t="shared" si="6"/>
        <v>2159509387.4025741</v>
      </c>
      <c r="AM251" s="25" t="s">
        <v>275</v>
      </c>
      <c r="AN251" s="41">
        <f t="shared" si="7"/>
        <v>59443502446.839203</v>
      </c>
      <c r="AO251" s="42">
        <f>$AJ$3*Data!D743</f>
        <v>2954603520.0000005</v>
      </c>
      <c r="AP251" s="42">
        <f>$AJ$4*Data!F743</f>
        <v>7078912470</v>
      </c>
      <c r="AQ251" s="42">
        <f>$AJ$5*Data!H743</f>
        <v>1940007780.0000002</v>
      </c>
      <c r="AR251" s="42">
        <f>$AJ$6*Data!J743</f>
        <v>3200051052.000001</v>
      </c>
      <c r="AS251" s="42">
        <f>$AJ$7*Data!L743</f>
        <v>758323755.00000012</v>
      </c>
      <c r="AT251" s="42">
        <f>$AJ$8*Data!N743</f>
        <v>684616050</v>
      </c>
      <c r="AU251" s="42">
        <f>$AJ$9*Data!P743</f>
        <v>3668379300</v>
      </c>
      <c r="AV251" s="42">
        <f>$AJ$10*Data!R743</f>
        <v>4886800000</v>
      </c>
      <c r="AW251" s="42">
        <f>$AJ$11*Data!T743</f>
        <v>2014853359.9999998</v>
      </c>
      <c r="AX251" s="42">
        <f>$AJ$12*Data!V743</f>
        <v>3295374999.9999995</v>
      </c>
      <c r="AY251" s="42">
        <f>$AJ$13*Data!X743</f>
        <v>2629548500</v>
      </c>
      <c r="AZ251" s="42">
        <f>$AJ$14*Data!Z743</f>
        <v>6730924000</v>
      </c>
      <c r="BA251" s="42">
        <f>$AJ$15*Data!AB743</f>
        <v>1543374603.0492001</v>
      </c>
      <c r="BB251" s="42">
        <f>$AJ$16*Data!AD743</f>
        <v>2494613683.29</v>
      </c>
      <c r="BC251" s="42">
        <f>$AJ$17*Data!AF743</f>
        <v>1469723104</v>
      </c>
      <c r="BD251" s="42">
        <f>$AJ$18*Data!AH743</f>
        <v>2571813090</v>
      </c>
      <c r="BE251" s="42">
        <f>$AJ$19*Data!AJ743</f>
        <v>2059094250</v>
      </c>
      <c r="BF251" s="42">
        <f>$AJ$20*Data!AL743</f>
        <v>3394226700.0000005</v>
      </c>
      <c r="BG251" s="42">
        <f>$AJ$21*Data!AN743</f>
        <v>4440167887.500001</v>
      </c>
      <c r="BH251" s="42">
        <f>$AJ$22*Data!AP743</f>
        <v>1724803775.9999998</v>
      </c>
      <c r="BI251" s="42">
        <v>0</v>
      </c>
      <c r="BJ251" s="42">
        <v>0</v>
      </c>
      <c r="BK251" s="42">
        <v>0</v>
      </c>
      <c r="BL251" s="42">
        <v>0</v>
      </c>
      <c r="BM251" s="42">
        <v>0</v>
      </c>
      <c r="BN251" s="42">
        <v>0</v>
      </c>
      <c r="BO251" s="42">
        <f>$AJ$29*Data!AW743</f>
        <v>-92573297.99999994</v>
      </c>
      <c r="BP251" s="42">
        <f>$AJ$30*Data!AX743</f>
        <v>-4136135.9999999991</v>
      </c>
    </row>
    <row r="252" spans="1:68">
      <c r="A252" s="6">
        <v>251</v>
      </c>
      <c r="B252" s="6">
        <f>Data!$D$504*Data!D255/Data!D254</f>
        <v>622.72548095971842</v>
      </c>
      <c r="C252" s="6">
        <f>Data!$F$504*Data!F255/Data!F254</f>
        <v>846.31251675426415</v>
      </c>
      <c r="D252" s="6">
        <f>Data!$H$504*Data!H255/Data!H254</f>
        <v>792.98412166299602</v>
      </c>
      <c r="E252" s="6">
        <f>Data!$J$504*Data!J255/Data!J254</f>
        <v>687.78696367445173</v>
      </c>
      <c r="F252" s="6">
        <f>Data!$L$504*Data!L255/Data!L254</f>
        <v>469.37721379428666</v>
      </c>
      <c r="G252" s="6">
        <f>Data!$N$504*Data!N255/Data!N254</f>
        <v>302.75642854977832</v>
      </c>
      <c r="H252" s="6">
        <f>Data!$P$504*Data!P255/Data!P254</f>
        <v>603.97529421202626</v>
      </c>
      <c r="I252" s="6">
        <f>Data!$R$504*Data!R255/Data!R254</f>
        <v>745.32629447304032</v>
      </c>
      <c r="J252" s="6">
        <f>Data!$T$504*Data!T255/Data!T254</f>
        <v>1450.1247467109467</v>
      </c>
      <c r="K252" s="6">
        <f>Data!$V$504*Data!V255/Data!V254</f>
        <v>976.25251699574892</v>
      </c>
      <c r="L252" s="6">
        <f>Data!$X$504*Data!X255/Data!X254</f>
        <v>1644.4158690774384</v>
      </c>
      <c r="M252" s="6">
        <f>Data!$Z$504*Data!Z255/Data!Z254</f>
        <v>1123.2913428606323</v>
      </c>
      <c r="N252" s="6">
        <f>Data!$AB$504*Data!AB255/Data!AB254</f>
        <v>15138.047732905259</v>
      </c>
      <c r="O252" s="6">
        <f>Data!$AD$504*Data!AD255/Data!AD254</f>
        <v>22034.907848284362</v>
      </c>
      <c r="P252" s="6">
        <f>Data!$AF$504*Data!AF255/Data!AF254</f>
        <v>14607.443054451831</v>
      </c>
      <c r="Q252" s="6">
        <f>Data!$AH$504*Data!AH255/Data!AH254</f>
        <v>17281.092254652416</v>
      </c>
      <c r="R252" s="6">
        <f>Data!$AJ$504*Data!AJ255/Data!AJ254</f>
        <v>18742.343983229275</v>
      </c>
      <c r="S252" s="6">
        <f>Data!$AL$504*Data!AL255/Data!AL254</f>
        <v>26773.091681960497</v>
      </c>
      <c r="T252" s="6">
        <f>Data!$AN$504*Data!AN255/Data!AN254</f>
        <v>16708.861052556058</v>
      </c>
      <c r="U252" s="6">
        <f>Data!$AP$504*Data!AP255/Data!AP254</f>
        <v>2435.5833369844727</v>
      </c>
      <c r="V252" s="6">
        <f>Data!$AQ$504*Data!AQ255/Data!AQ254</f>
        <v>0.5563707016191195</v>
      </c>
      <c r="W252" s="6">
        <f>Data!$AR$504*Data!AR255/Data!AR254</f>
        <v>0.56987649294245379</v>
      </c>
      <c r="X252" s="6">
        <f>Data!$AS$504*Data!AS255/Data!AS254</f>
        <v>0.36231490738674266</v>
      </c>
      <c r="Y252" s="6">
        <f>Data!$AT$504*Data!AT255/Data!AT254</f>
        <v>0.61988614892739302</v>
      </c>
      <c r="Z252" s="6">
        <f>Data!$AU$504*Data!AU255/Data!AU254</f>
        <v>0.69414227447216725</v>
      </c>
      <c r="AA252" s="6">
        <f>Data!$AV$504*Data!AV255/Data!AV254</f>
        <v>0.49695603848135944</v>
      </c>
      <c r="AB252" s="6">
        <f>Data!$AW$504*Data!AW255/Data!AW254</f>
        <v>0.8398364480459185</v>
      </c>
      <c r="AC252" s="6">
        <f>Data!$AX$504*Data!AX255/Data!AX254</f>
        <v>0.65491260140616314</v>
      </c>
      <c r="AE252" s="42">
        <f>$AJ$3*B252+$AJ$4*Simulace!C252+$AJ$5*Simulace!D252+$AJ$6*Simulace!E252+$AJ$7*Simulace!F252+$AJ$8*Simulace!G252+$AJ$9*Simulace!H252+$AJ$10*Simulace!I252+$AJ$11*Simulace!J252+$AJ$12*Simulace!K252+$AJ$13*Simulace!L252+$AJ$14*Simulace!M252+$AJ$15*Simulace!N252+$AJ$16*Simulace!O252+$AJ$17*Simulace!P252+$AJ$18*Simulace!Q252+$AJ$19*Simulace!R252+$AJ$20*Simulace!S252+$AJ$21*Simulace!T252+$AJ$22*Simulace!U252+$AJ$23*Simulace!V252+$AJ$24*Simulace!W252+$AJ$25*Simulace!X252+$AJ$26*Simulace!Y252+$AJ$27*Simulace!Z252+$AJ$28*Simulace!AA252+$AJ$29*Simulace!AB252+$AJ$30*Simulace!AC252</f>
        <v>48693803408.832077</v>
      </c>
      <c r="AF252" s="42">
        <f>AE252-$AN$12</f>
        <v>590605140.75032806</v>
      </c>
      <c r="AG252" s="42">
        <f t="shared" si="6"/>
        <v>1867657442.5753639</v>
      </c>
      <c r="AM252" s="25" t="s">
        <v>276</v>
      </c>
      <c r="AN252" s="41">
        <f t="shared" si="7"/>
        <v>59922009466.835625</v>
      </c>
      <c r="AO252" s="42">
        <f>$AJ$3*Data!D744</f>
        <v>2987941439.9999995</v>
      </c>
      <c r="AP252" s="42">
        <f>$AJ$4*Data!F744</f>
        <v>7176870119.999999</v>
      </c>
      <c r="AQ252" s="42">
        <f>$AJ$5*Data!H744</f>
        <v>1925570039.9999998</v>
      </c>
      <c r="AR252" s="42">
        <f>$AJ$6*Data!J744</f>
        <v>3238990127.9999995</v>
      </c>
      <c r="AS252" s="42">
        <f>$AJ$7*Data!L744</f>
        <v>768162779.99999988</v>
      </c>
      <c r="AT252" s="42">
        <f>$AJ$8*Data!N744</f>
        <v>683015549.99999988</v>
      </c>
      <c r="AU252" s="42">
        <f>$AJ$9*Data!P744</f>
        <v>3669803718.75</v>
      </c>
      <c r="AV252" s="42">
        <f>$AJ$10*Data!R744</f>
        <v>4968555750</v>
      </c>
      <c r="AW252" s="42">
        <f>$AJ$11*Data!T744</f>
        <v>2055358012.5</v>
      </c>
      <c r="AX252" s="42">
        <f>$AJ$12*Data!V744</f>
        <v>3314345624.9999995</v>
      </c>
      <c r="AY252" s="42">
        <f>$AJ$13*Data!X744</f>
        <v>2676079687.5</v>
      </c>
      <c r="AZ252" s="42">
        <f>$AJ$14*Data!Z744</f>
        <v>6873434999.999999</v>
      </c>
      <c r="BA252" s="42">
        <f>$AJ$15*Data!AB744</f>
        <v>1541637249.7680001</v>
      </c>
      <c r="BB252" s="42">
        <f>$AJ$16*Data!AD744</f>
        <v>2505415666.4426246</v>
      </c>
      <c r="BC252" s="42">
        <f>$AJ$17*Data!AF744</f>
        <v>1453749793.875</v>
      </c>
      <c r="BD252" s="42">
        <f>$AJ$18*Data!AH744</f>
        <v>2572303944</v>
      </c>
      <c r="BE252" s="42">
        <f>$AJ$19*Data!AJ744</f>
        <v>2043358500</v>
      </c>
      <c r="BF252" s="42">
        <f>$AJ$20*Data!AL744</f>
        <v>3407639399.9999995</v>
      </c>
      <c r="BG252" s="42">
        <f>$AJ$21*Data!AN744</f>
        <v>4456184219.999999</v>
      </c>
      <c r="BH252" s="42">
        <f>$AJ$22*Data!AP744</f>
        <v>1699552124.9999998</v>
      </c>
      <c r="BI252" s="42">
        <v>0</v>
      </c>
      <c r="BJ252" s="42">
        <v>0</v>
      </c>
      <c r="BK252" s="42">
        <v>0</v>
      </c>
      <c r="BL252" s="42">
        <v>0</v>
      </c>
      <c r="BM252" s="42">
        <v>0</v>
      </c>
      <c r="BN252" s="42">
        <v>0</v>
      </c>
      <c r="BO252" s="42">
        <f>$AJ$29*Data!AW744</f>
        <v>-91940448.00000006</v>
      </c>
      <c r="BP252" s="42">
        <f>$AJ$30*Data!AX744</f>
        <v>-4018835.9999999981</v>
      </c>
    </row>
    <row r="253" spans="1:68">
      <c r="A253" s="6">
        <v>252</v>
      </c>
      <c r="B253" s="6">
        <f>Data!$D$504*Data!D256/Data!D255</f>
        <v>586.76523254999995</v>
      </c>
      <c r="C253" s="6">
        <f>Data!$F$504*Data!F256/Data!F255</f>
        <v>818.2606729023878</v>
      </c>
      <c r="D253" s="6">
        <f>Data!$H$504*Data!H256/Data!H255</f>
        <v>767.78961983450995</v>
      </c>
      <c r="E253" s="6">
        <f>Data!$J$504*Data!J256/Data!J255</f>
        <v>684.80856262221403</v>
      </c>
      <c r="F253" s="6">
        <f>Data!$L$504*Data!L256/Data!L255</f>
        <v>454.54938759783084</v>
      </c>
      <c r="G253" s="6">
        <f>Data!$N$504*Data!N256/Data!N255</f>
        <v>295.48568631239283</v>
      </c>
      <c r="H253" s="6">
        <f>Data!$P$504*Data!P256/Data!P255</f>
        <v>575.04309207095889</v>
      </c>
      <c r="I253" s="6">
        <f>Data!$R$504*Data!R256/Data!R255</f>
        <v>754.09860588379092</v>
      </c>
      <c r="J253" s="6">
        <f>Data!$T$504*Data!T256/Data!T255</f>
        <v>1402.132995404741</v>
      </c>
      <c r="K253" s="6">
        <f>Data!$V$504*Data!V256/Data!V255</f>
        <v>961.37624339077252</v>
      </c>
      <c r="L253" s="6">
        <f>Data!$X$504*Data!X256/Data!X255</f>
        <v>1609.4339263678914</v>
      </c>
      <c r="M253" s="6">
        <f>Data!$Z$504*Data!Z256/Data!Z255</f>
        <v>1093.7925336635155</v>
      </c>
      <c r="N253" s="6">
        <f>Data!$AB$504*Data!AB256/Data!AB255</f>
        <v>15253.273420914424</v>
      </c>
      <c r="O253" s="6">
        <f>Data!$AD$504*Data!AD256/Data!AD255</f>
        <v>22178.378862502595</v>
      </c>
      <c r="P253" s="6">
        <f>Data!$AF$504*Data!AF256/Data!AF255</f>
        <v>15050.038320309932</v>
      </c>
      <c r="Q253" s="6">
        <f>Data!$AH$504*Data!AH256/Data!AH255</f>
        <v>16976.76433878639</v>
      </c>
      <c r="R253" s="6">
        <f>Data!$AJ$504*Data!AJ256/Data!AJ255</f>
        <v>18522.513241669898</v>
      </c>
      <c r="S253" s="6">
        <f>Data!$AL$504*Data!AL256/Data!AL255</f>
        <v>26580.341365979384</v>
      </c>
      <c r="T253" s="6">
        <f>Data!$AN$504*Data!AN256/Data!AN255</f>
        <v>16553.336907135614</v>
      </c>
      <c r="U253" s="6">
        <f>Data!$AP$504*Data!AP256/Data!AP255</f>
        <v>2521.9835557344477</v>
      </c>
      <c r="V253" s="6">
        <f>Data!$AQ$504*Data!AQ256/Data!AQ255</f>
        <v>0.63943448275862003</v>
      </c>
      <c r="W253" s="6">
        <f>Data!$AR$504*Data!AR256/Data!AR255</f>
        <v>0.65394683544303889</v>
      </c>
      <c r="X253" s="6">
        <f>Data!$AS$504*Data!AS256/Data!AS255</f>
        <v>0.24901281717631868</v>
      </c>
      <c r="Y253" s="6">
        <f>Data!$AT$504*Data!AT256/Data!AT255</f>
        <v>0.70747452948557221</v>
      </c>
      <c r="Z253" s="6">
        <f>Data!$AU$504*Data!AU256/Data!AU255</f>
        <v>0.78641407307171796</v>
      </c>
      <c r="AA253" s="6">
        <f>Data!$AV$504*Data!AV256/Data!AV255</f>
        <v>0.37582693664930433</v>
      </c>
      <c r="AB253" s="6">
        <f>Data!$AW$504*Data!AW256/Data!AW255</f>
        <v>0.93978759590792926</v>
      </c>
      <c r="AC253" s="6">
        <f>Data!$AX$504*Data!AX256/Data!AX255</f>
        <v>0.52815221897422349</v>
      </c>
      <c r="AE253" s="42">
        <f>$AJ$3*B253+$AJ$4*Simulace!C253+$AJ$5*Simulace!D253+$AJ$6*Simulace!E253+$AJ$7*Simulace!F253+$AJ$8*Simulace!G253+$AJ$9*Simulace!H253+$AJ$10*Simulace!I253+$AJ$11*Simulace!J253+$AJ$12*Simulace!K253+$AJ$13*Simulace!L253+$AJ$14*Simulace!M253+$AJ$15*Simulace!N253+$AJ$16*Simulace!O253+$AJ$17*Simulace!P253+$AJ$18*Simulace!Q253+$AJ$19*Simulace!R253+$AJ$20*Simulace!S253+$AJ$21*Simulace!T253+$AJ$22*Simulace!U253+$AJ$23*Simulace!V253+$AJ$24*Simulace!W253+$AJ$25*Simulace!X253+$AJ$26*Simulace!Y253+$AJ$27*Simulace!Z253+$AJ$28*Simulace!AA253+$AJ$29*Simulace!AB253+$AJ$30*Simulace!AC253</f>
        <v>47825108826.314285</v>
      </c>
      <c r="AF253" s="42">
        <f>AE253-$AN$12</f>
        <v>-278089441.76746368</v>
      </c>
      <c r="AG253" s="42">
        <f t="shared" si="6"/>
        <v>-879396029.2299459</v>
      </c>
      <c r="AM253" s="25" t="s">
        <v>277</v>
      </c>
      <c r="AN253" s="41">
        <f t="shared" si="7"/>
        <v>60435699106.834091</v>
      </c>
      <c r="AO253" s="42">
        <f>$AJ$3*Data!D745</f>
        <v>2966544000.0000005</v>
      </c>
      <c r="AP253" s="42">
        <f>$AJ$4*Data!F745</f>
        <v>7306350660.000001</v>
      </c>
      <c r="AQ253" s="42">
        <f>$AJ$5*Data!H745</f>
        <v>1963569600.0000002</v>
      </c>
      <c r="AR253" s="42">
        <f>$AJ$6*Data!J745</f>
        <v>3281845248.0000005</v>
      </c>
      <c r="AS253" s="42">
        <f>$AJ$7*Data!L745</f>
        <v>789347916.00000012</v>
      </c>
      <c r="AT253" s="42">
        <f>$AJ$8*Data!N745</f>
        <v>702788400</v>
      </c>
      <c r="AU253" s="42">
        <f>$AJ$9*Data!P745</f>
        <v>3685404059.9999995</v>
      </c>
      <c r="AV253" s="42">
        <f>$AJ$10*Data!R745</f>
        <v>4932461759.999999</v>
      </c>
      <c r="AW253" s="42">
        <f>$AJ$11*Data!T745</f>
        <v>2081347046.9999998</v>
      </c>
      <c r="AX253" s="42">
        <f>$AJ$12*Data!V745</f>
        <v>3301604625</v>
      </c>
      <c r="AY253" s="42">
        <f>$AJ$13*Data!X745</f>
        <v>2768765012.5</v>
      </c>
      <c r="AZ253" s="42">
        <f>$AJ$14*Data!Z745</f>
        <v>7013731349.999999</v>
      </c>
      <c r="BA253" s="42">
        <f>$AJ$15*Data!AB745</f>
        <v>1539503996.2542701</v>
      </c>
      <c r="BB253" s="42">
        <f>$AJ$16*Data!AD745</f>
        <v>2513095715.7898202</v>
      </c>
      <c r="BC253" s="42">
        <f>$AJ$17*Data!AF745</f>
        <v>1456938027.2900002</v>
      </c>
      <c r="BD253" s="42">
        <f>$AJ$18*Data!AH745</f>
        <v>2597950908.0000005</v>
      </c>
      <c r="BE253" s="42">
        <f>$AJ$19*Data!AJ745</f>
        <v>2052742500.0000002</v>
      </c>
      <c r="BF253" s="42">
        <f>$AJ$20*Data!AL745</f>
        <v>3432715200</v>
      </c>
      <c r="BG253" s="42">
        <f>$AJ$21*Data!AN745</f>
        <v>4427964225</v>
      </c>
      <c r="BH253" s="42">
        <f>$AJ$22*Data!AP745</f>
        <v>1710250560</v>
      </c>
      <c r="BI253" s="42">
        <v>0</v>
      </c>
      <c r="BJ253" s="42">
        <v>0</v>
      </c>
      <c r="BK253" s="42">
        <v>0</v>
      </c>
      <c r="BL253" s="42">
        <v>0</v>
      </c>
      <c r="BM253" s="42">
        <v>0</v>
      </c>
      <c r="BN253" s="42">
        <v>0</v>
      </c>
      <c r="BO253" s="42">
        <f>$AJ$29*Data!AW745</f>
        <v>-85358807.99999997</v>
      </c>
      <c r="BP253" s="42">
        <f>$AJ$30*Data!AX745</f>
        <v>-3862895.9999999986</v>
      </c>
    </row>
    <row r="254" spans="1:68">
      <c r="A254" s="6">
        <v>253</v>
      </c>
      <c r="B254" s="6">
        <f>Data!$D$504*Data!D257/Data!D256</f>
        <v>608.98421329839971</v>
      </c>
      <c r="C254" s="6">
        <f>Data!$F$504*Data!F257/Data!F256</f>
        <v>833.09609084383317</v>
      </c>
      <c r="D254" s="6">
        <f>Data!$H$504*Data!H257/Data!H256</f>
        <v>768.70220246800636</v>
      </c>
      <c r="E254" s="6">
        <f>Data!$J$504*Data!J257/Data!J256</f>
        <v>675.94731103376807</v>
      </c>
      <c r="F254" s="6">
        <f>Data!$L$504*Data!L257/Data!L256</f>
        <v>461.34695489451798</v>
      </c>
      <c r="G254" s="6">
        <f>Data!$N$504*Data!N257/Data!N256</f>
        <v>298.11108061444958</v>
      </c>
      <c r="H254" s="6">
        <f>Data!$P$504*Data!P257/Data!P256</f>
        <v>574.50630974717944</v>
      </c>
      <c r="I254" s="6">
        <f>Data!$R$504*Data!R257/Data!R256</f>
        <v>742.19951826857914</v>
      </c>
      <c r="J254" s="6">
        <f>Data!$T$504*Data!T257/Data!T256</f>
        <v>1408.8321752821173</v>
      </c>
      <c r="K254" s="6">
        <f>Data!$V$504*Data!V257/Data!V256</f>
        <v>951.89026496021302</v>
      </c>
      <c r="L254" s="6">
        <f>Data!$X$504*Data!X257/Data!X256</f>
        <v>1623.1773299196952</v>
      </c>
      <c r="M254" s="6">
        <f>Data!$Z$504*Data!Z257/Data!Z256</f>
        <v>1118.0091864192327</v>
      </c>
      <c r="N254" s="6">
        <f>Data!$AB$504*Data!AB257/Data!AB256</f>
        <v>15231.760024928011</v>
      </c>
      <c r="O254" s="6">
        <f>Data!$AD$504*Data!AD257/Data!AD256</f>
        <v>22192.258976218585</v>
      </c>
      <c r="P254" s="6">
        <f>Data!$AF$504*Data!AF257/Data!AF256</f>
        <v>14473.88233904054</v>
      </c>
      <c r="Q254" s="6">
        <f>Data!$AH$504*Data!AH257/Data!AH256</f>
        <v>17308.137643294649</v>
      </c>
      <c r="R254" s="6">
        <f>Data!$AJ$504*Data!AJ257/Data!AJ256</f>
        <v>18702.53263051853</v>
      </c>
      <c r="S254" s="6">
        <f>Data!$AL$504*Data!AL257/Data!AL256</f>
        <v>26830.049464484153</v>
      </c>
      <c r="T254" s="6">
        <f>Data!$AN$504*Data!AN257/Data!AN256</f>
        <v>16679.006012529298</v>
      </c>
      <c r="U254" s="6">
        <f>Data!$AP$504*Data!AP257/Data!AP256</f>
        <v>2368.3520226710307</v>
      </c>
      <c r="V254" s="6">
        <f>Data!$AQ$504*Data!AQ257/Data!AQ256</f>
        <v>0.56735448872618421</v>
      </c>
      <c r="W254" s="6">
        <f>Data!$AR$504*Data!AR257/Data!AR256</f>
        <v>0.58115041152263591</v>
      </c>
      <c r="X254" s="6">
        <f>Data!$AS$504*Data!AS257/Data!AS256</f>
        <v>0.33428445262189455</v>
      </c>
      <c r="Y254" s="6">
        <f>Data!$AT$504*Data!AT257/Data!AT256</f>
        <v>0.63220616492561199</v>
      </c>
      <c r="Z254" s="6">
        <f>Data!$AU$504*Data!AU257/Data!AU256</f>
        <v>0.70793319610778527</v>
      </c>
      <c r="AA254" s="6">
        <f>Data!$AV$504*Data!AV257/Data!AV256</f>
        <v>0.46866759400130381</v>
      </c>
      <c r="AB254" s="6">
        <f>Data!$AW$504*Data!AW257/Data!AW256</f>
        <v>0.85623685669845373</v>
      </c>
      <c r="AC254" s="6">
        <f>Data!$AX$504*Data!AX257/Data!AX256</f>
        <v>0.62640537564766707</v>
      </c>
      <c r="AE254" s="42">
        <f>$AJ$3*B254+$AJ$4*Simulace!C254+$AJ$5*Simulace!D254+$AJ$6*Simulace!E254+$AJ$7*Simulace!F254+$AJ$8*Simulace!G254+$AJ$9*Simulace!H254+$AJ$10*Simulace!I254+$AJ$11*Simulace!J254+$AJ$12*Simulace!K254+$AJ$13*Simulace!L254+$AJ$14*Simulace!M254+$AJ$15*Simulace!N254+$AJ$16*Simulace!O254+$AJ$17*Simulace!P254+$AJ$18*Simulace!Q254+$AJ$19*Simulace!R254+$AJ$20*Simulace!S254+$AJ$21*Simulace!T254+$AJ$22*Simulace!U254+$AJ$23*Simulace!V254+$AJ$24*Simulace!W254+$AJ$25*Simulace!X254+$AJ$26*Simulace!Y254+$AJ$27*Simulace!Z254+$AJ$28*Simulace!AA254+$AJ$29*Simulace!AB254+$AJ$30*Simulace!AC254</f>
        <v>48099592617.487312</v>
      </c>
      <c r="AF254" s="42">
        <f>AE254-$AN$12</f>
        <v>-3605650.5944366455</v>
      </c>
      <c r="AG254" s="42">
        <f t="shared" si="6"/>
        <v>-11402068.325159842</v>
      </c>
      <c r="AM254" s="25" t="s">
        <v>278</v>
      </c>
      <c r="AN254" s="41">
        <f t="shared" si="7"/>
        <v>60782049889.151596</v>
      </c>
      <c r="AO254" s="42">
        <f>$AJ$3*Data!D746</f>
        <v>2963550880</v>
      </c>
      <c r="AP254" s="42">
        <f>$AJ$4*Data!F746</f>
        <v>7297284960</v>
      </c>
      <c r="AQ254" s="42">
        <f>$AJ$5*Data!H746</f>
        <v>1979349700</v>
      </c>
      <c r="AR254" s="42">
        <f>$AJ$6*Data!J746</f>
        <v>3333712227.9999995</v>
      </c>
      <c r="AS254" s="42">
        <f>$AJ$7*Data!L746</f>
        <v>793011184</v>
      </c>
      <c r="AT254" s="42">
        <f>$AJ$8*Data!N746</f>
        <v>704072875</v>
      </c>
      <c r="AU254" s="42">
        <f>$AJ$9*Data!P746</f>
        <v>3679553700.0000005</v>
      </c>
      <c r="AV254" s="42">
        <f>$AJ$10*Data!R746</f>
        <v>5113888000</v>
      </c>
      <c r="AW254" s="42">
        <f>$AJ$11*Data!T746</f>
        <v>2073143280</v>
      </c>
      <c r="AX254" s="42">
        <f>$AJ$12*Data!V746</f>
        <v>3322345000.0000005</v>
      </c>
      <c r="AY254" s="42">
        <f>$AJ$13*Data!X746</f>
        <v>2830301500</v>
      </c>
      <c r="AZ254" s="42">
        <f>$AJ$14*Data!Z746</f>
        <v>6991482000.000001</v>
      </c>
      <c r="BA254" s="42">
        <f>$AJ$15*Data!AB746</f>
        <v>1539296178.5788002</v>
      </c>
      <c r="BB254" s="42">
        <f>$AJ$16*Data!AD746</f>
        <v>2518922244.2728</v>
      </c>
      <c r="BC254" s="42">
        <f>$AJ$17*Data!AF746</f>
        <v>1460380190.8</v>
      </c>
      <c r="BD254" s="42">
        <f>$AJ$18*Data!AH746</f>
        <v>2594343010.0000005</v>
      </c>
      <c r="BE254" s="42">
        <f>$AJ$19*Data!AJ746</f>
        <v>2052626249.9999998</v>
      </c>
      <c r="BF254" s="42">
        <f>$AJ$20*Data!AL746</f>
        <v>3421926600</v>
      </c>
      <c r="BG254" s="42">
        <f>$AJ$21*Data!AN746</f>
        <v>4469030842.5</v>
      </c>
      <c r="BH254" s="42">
        <f>$AJ$22*Data!AP746</f>
        <v>1732924800</v>
      </c>
      <c r="BI254" s="42">
        <v>0</v>
      </c>
      <c r="BJ254" s="42">
        <v>0</v>
      </c>
      <c r="BK254" s="42">
        <v>0</v>
      </c>
      <c r="BL254" s="42">
        <v>0</v>
      </c>
      <c r="BM254" s="42">
        <v>0</v>
      </c>
      <c r="BN254" s="42">
        <v>0</v>
      </c>
      <c r="BO254" s="42">
        <f>$AJ$29*Data!AW746</f>
        <v>-85400998.000000015</v>
      </c>
      <c r="BP254" s="42">
        <f>$AJ$30*Data!AX746</f>
        <v>-3694535.9999999888</v>
      </c>
    </row>
    <row r="255" spans="1:68">
      <c r="A255" s="6">
        <v>254</v>
      </c>
      <c r="B255" s="6">
        <f>Data!$D$504*Data!D258/Data!D257</f>
        <v>592.92910788700351</v>
      </c>
      <c r="C255" s="6">
        <f>Data!$F$504*Data!F258/Data!F257</f>
        <v>814.69123710030419</v>
      </c>
      <c r="D255" s="6">
        <f>Data!$H$504*Data!H258/Data!H257</f>
        <v>757.09160519947261</v>
      </c>
      <c r="E255" s="6">
        <f>Data!$J$504*Data!J258/Data!J257</f>
        <v>673.23860020741904</v>
      </c>
      <c r="F255" s="6">
        <f>Data!$L$504*Data!L258/Data!L257</f>
        <v>457.13868474059814</v>
      </c>
      <c r="G255" s="6">
        <f>Data!$N$504*Data!N258/Data!N257</f>
        <v>291.22501794574424</v>
      </c>
      <c r="H255" s="6">
        <f>Data!$P$504*Data!P258/Data!P257</f>
        <v>573.83318678887974</v>
      </c>
      <c r="I255" s="6">
        <f>Data!$R$504*Data!R258/Data!R257</f>
        <v>723.16971516472586</v>
      </c>
      <c r="J255" s="6">
        <f>Data!$T$504*Data!T258/Data!T257</f>
        <v>1367.9227082482091</v>
      </c>
      <c r="K255" s="6">
        <f>Data!$V$504*Data!V258/Data!V257</f>
        <v>923.03023913510174</v>
      </c>
      <c r="L255" s="6">
        <f>Data!$X$504*Data!X258/Data!X257</f>
        <v>1593.1826281870419</v>
      </c>
      <c r="M255" s="6">
        <f>Data!$Z$504*Data!Z258/Data!Z257</f>
        <v>1071.1346375193718</v>
      </c>
      <c r="N255" s="6">
        <f>Data!$AB$504*Data!AB258/Data!AB257</f>
        <v>15177.769808428135</v>
      </c>
      <c r="O255" s="6">
        <f>Data!$AD$504*Data!AD258/Data!AD257</f>
        <v>22049.141171349711</v>
      </c>
      <c r="P255" s="6">
        <f>Data!$AF$504*Data!AF258/Data!AF257</f>
        <v>14430.215026962573</v>
      </c>
      <c r="Q255" s="6">
        <f>Data!$AH$504*Data!AH258/Data!AH257</f>
        <v>17300.29193183516</v>
      </c>
      <c r="R255" s="6">
        <f>Data!$AJ$504*Data!AJ258/Data!AJ257</f>
        <v>18586.284958842847</v>
      </c>
      <c r="S255" s="6">
        <f>Data!$AL$504*Data!AL258/Data!AL257</f>
        <v>26629.291272001599</v>
      </c>
      <c r="T255" s="6">
        <f>Data!$AN$504*Data!AN258/Data!AN257</f>
        <v>16645.32547546233</v>
      </c>
      <c r="U255" s="6">
        <f>Data!$AP$504*Data!AP258/Data!AP257</f>
        <v>2441.1003809557055</v>
      </c>
      <c r="V255" s="6">
        <f>Data!$AQ$504*Data!AQ258/Data!AQ257</f>
        <v>0.58894401702903965</v>
      </c>
      <c r="W255" s="6">
        <f>Data!$AR$504*Data!AR258/Data!AR257</f>
        <v>0.60311347384268044</v>
      </c>
      <c r="X255" s="6">
        <f>Data!$AS$504*Data!AS258/Data!AS257</f>
        <v>0.64494802971576304</v>
      </c>
      <c r="Y255" s="6">
        <f>Data!$AT$504*Data!AT258/Data!AT257</f>
        <v>0.65550331130636952</v>
      </c>
      <c r="Z255" s="6">
        <f>Data!$AU$504*Data!AU258/Data!AU257</f>
        <v>0.73307778544325541</v>
      </c>
      <c r="AA255" s="6">
        <f>Data!$AV$504*Data!AV258/Data!AV257</f>
        <v>0.76827031109107402</v>
      </c>
      <c r="AB255" s="6">
        <f>Data!$AW$504*Data!AW258/Data!AW257</f>
        <v>0.88459881924381412</v>
      </c>
      <c r="AC255" s="6">
        <f>Data!$AX$504*Data!AX258/Data!AX257</f>
        <v>0.91930620529030094</v>
      </c>
      <c r="AE255" s="42">
        <f>$AJ$3*B255+$AJ$4*Simulace!C255+$AJ$5*Simulace!D255+$AJ$6*Simulace!E255+$AJ$7*Simulace!F255+$AJ$8*Simulace!G255+$AJ$9*Simulace!H255+$AJ$10*Simulace!I255+$AJ$11*Simulace!J255+$AJ$12*Simulace!K255+$AJ$13*Simulace!L255+$AJ$14*Simulace!M255+$AJ$15*Simulace!N255+$AJ$16*Simulace!O255+$AJ$17*Simulace!P255+$AJ$18*Simulace!Q255+$AJ$19*Simulace!R255+$AJ$20*Simulace!S255+$AJ$21*Simulace!T255+$AJ$22*Simulace!U255+$AJ$23*Simulace!V255+$AJ$24*Simulace!W255+$AJ$25*Simulace!X255+$AJ$26*Simulace!Y255+$AJ$27*Simulace!Z255+$AJ$28*Simulace!AA255+$AJ$29*Simulace!AB255+$AJ$30*Simulace!AC255</f>
        <v>47320460815.798363</v>
      </c>
      <c r="AF255" s="42">
        <f>AE255-$AN$12</f>
        <v>-782737452.28338623</v>
      </c>
      <c r="AG255" s="42">
        <f t="shared" si="6"/>
        <v>-2475233159.1328654</v>
      </c>
      <c r="AM255" s="25" t="s">
        <v>279</v>
      </c>
      <c r="AN255" s="41">
        <f t="shared" si="7"/>
        <v>61810287853.57502</v>
      </c>
      <c r="AO255" s="42">
        <f>$AJ$3*Data!D747</f>
        <v>2992879680</v>
      </c>
      <c r="AP255" s="42">
        <f>$AJ$4*Data!F747</f>
        <v>7464504810.000001</v>
      </c>
      <c r="AQ255" s="42">
        <f>$AJ$5*Data!H747</f>
        <v>2010299370.0000005</v>
      </c>
      <c r="AR255" s="42">
        <f>$AJ$6*Data!J747</f>
        <v>3403389528.0000005</v>
      </c>
      <c r="AS255" s="42">
        <f>$AJ$7*Data!L747</f>
        <v>813309997.5</v>
      </c>
      <c r="AT255" s="42">
        <f>$AJ$8*Data!N747</f>
        <v>710935312.50000012</v>
      </c>
      <c r="AU255" s="42">
        <f>$AJ$9*Data!P747</f>
        <v>3732066292.5</v>
      </c>
      <c r="AV255" s="42">
        <f>$AJ$10*Data!R747</f>
        <v>5198193000</v>
      </c>
      <c r="AW255" s="42">
        <f>$AJ$11*Data!T747</f>
        <v>2089069755.5000002</v>
      </c>
      <c r="AX255" s="42">
        <f>$AJ$12*Data!V747</f>
        <v>3373574750</v>
      </c>
      <c r="AY255" s="42">
        <f>$AJ$13*Data!X747</f>
        <v>2838659687.5000005</v>
      </c>
      <c r="AZ255" s="42">
        <f>$AJ$14*Data!Z747</f>
        <v>7095008375</v>
      </c>
      <c r="BA255" s="42">
        <f>$AJ$15*Data!AB747</f>
        <v>1560329876.9230902</v>
      </c>
      <c r="BB255" s="42">
        <f>$AJ$16*Data!AD747</f>
        <v>2556541109.9669352</v>
      </c>
      <c r="BC255" s="42">
        <f>$AJ$17*Data!AF747</f>
        <v>1481456388.6850002</v>
      </c>
      <c r="BD255" s="42">
        <f>$AJ$18*Data!AH747</f>
        <v>2645816859.0000005</v>
      </c>
      <c r="BE255" s="42">
        <f>$AJ$19*Data!AJ747</f>
        <v>2089924125.0000007</v>
      </c>
      <c r="BF255" s="42">
        <f>$AJ$20*Data!AL747</f>
        <v>3482905950.0000005</v>
      </c>
      <c r="BG255" s="42">
        <f>$AJ$21*Data!AN747</f>
        <v>4568673442.5</v>
      </c>
      <c r="BH255" s="42">
        <f>$AJ$22*Data!AP747</f>
        <v>1774001502.0000002</v>
      </c>
      <c r="BI255" s="42">
        <v>0</v>
      </c>
      <c r="BJ255" s="42">
        <v>0</v>
      </c>
      <c r="BK255" s="42">
        <v>0</v>
      </c>
      <c r="BL255" s="42">
        <v>0</v>
      </c>
      <c r="BM255" s="42">
        <v>0</v>
      </c>
      <c r="BN255" s="42">
        <v>0</v>
      </c>
      <c r="BO255" s="42">
        <f>$AJ$29*Data!AW747</f>
        <v>-68588282.999999925</v>
      </c>
      <c r="BP255" s="42">
        <f>$AJ$30*Data!AX747</f>
        <v>-2663675.9999999893</v>
      </c>
    </row>
    <row r="256" spans="1:68">
      <c r="A256" s="6">
        <v>255</v>
      </c>
      <c r="B256" s="6">
        <f>Data!$D$504*Data!D259/Data!D258</f>
        <v>596.76655455323578</v>
      </c>
      <c r="C256" s="6">
        <f>Data!$F$504*Data!F259/Data!F258</f>
        <v>840.22666673522269</v>
      </c>
      <c r="D256" s="6">
        <f>Data!$H$504*Data!H259/Data!H258</f>
        <v>775.55876906389881</v>
      </c>
      <c r="E256" s="6">
        <f>Data!$J$504*Data!J259/Data!J258</f>
        <v>690.06903444204215</v>
      </c>
      <c r="F256" s="6">
        <f>Data!$L$504*Data!L259/Data!L258</f>
        <v>460.99781527694756</v>
      </c>
      <c r="G256" s="6">
        <f>Data!$N$504*Data!N259/Data!N258</f>
        <v>296.52979065259802</v>
      </c>
      <c r="H256" s="6">
        <f>Data!$P$504*Data!P259/Data!P258</f>
        <v>561.54246164763481</v>
      </c>
      <c r="I256" s="6">
        <f>Data!$R$504*Data!R259/Data!R258</f>
        <v>729.01053073662274</v>
      </c>
      <c r="J256" s="6">
        <f>Data!$T$504*Data!T259/Data!T258</f>
        <v>1381.5338809528043</v>
      </c>
      <c r="K256" s="6">
        <f>Data!$V$504*Data!V259/Data!V258</f>
        <v>910.64350633504068</v>
      </c>
      <c r="L256" s="6">
        <f>Data!$X$504*Data!X259/Data!X258</f>
        <v>1603.1614352478596</v>
      </c>
      <c r="M256" s="6">
        <f>Data!$Z$504*Data!Z259/Data!Z258</f>
        <v>1097.9389996067398</v>
      </c>
      <c r="N256" s="6">
        <f>Data!$AB$504*Data!AB259/Data!AB258</f>
        <v>15119.78676526494</v>
      </c>
      <c r="O256" s="6">
        <f>Data!$AD$504*Data!AD259/Data!AD258</f>
        <v>21978.414590860306</v>
      </c>
      <c r="P256" s="6">
        <f>Data!$AF$504*Data!AF259/Data!AF258</f>
        <v>14541.291730480511</v>
      </c>
      <c r="Q256" s="6">
        <f>Data!$AH$504*Data!AH259/Data!AH258</f>
        <v>17358.161677701901</v>
      </c>
      <c r="R256" s="6">
        <f>Data!$AJ$504*Data!AJ259/Data!AJ258</f>
        <v>18695.750075785352</v>
      </c>
      <c r="S256" s="6">
        <f>Data!$AL$504*Data!AL259/Data!AL258</f>
        <v>26638.695798368233</v>
      </c>
      <c r="T256" s="6">
        <f>Data!$AN$504*Data!AN259/Data!AN258</f>
        <v>16475.602466012719</v>
      </c>
      <c r="U256" s="6">
        <f>Data!$AP$504*Data!AP259/Data!AP258</f>
        <v>2359.781306893954</v>
      </c>
      <c r="V256" s="6">
        <f>Data!$AQ$504*Data!AQ259/Data!AQ258</f>
        <v>0.57182184154175564</v>
      </c>
      <c r="W256" s="6">
        <f>Data!$AR$504*Data!AR259/Data!AR258</f>
        <v>0.58579585406301948</v>
      </c>
      <c r="X256" s="6">
        <f>Data!$AS$504*Data!AS259/Data!AS258</f>
        <v>0.47192948333627105</v>
      </c>
      <c r="Y256" s="6">
        <f>Data!$AT$504*Data!AT259/Data!AT258</f>
        <v>0.63750980656770295</v>
      </c>
      <c r="Z256" s="6">
        <f>Data!$AU$504*Data!AU259/Data!AU258</f>
        <v>0.71420402210623257</v>
      </c>
      <c r="AA256" s="6">
        <f>Data!$AV$504*Data!AV259/Data!AV258</f>
        <v>0.61991443446013306</v>
      </c>
      <c r="AB256" s="6">
        <f>Data!$AW$504*Data!AW259/Data!AW258</f>
        <v>0.86434001806684857</v>
      </c>
      <c r="AC256" s="6">
        <f>Data!$AX$504*Data!AX259/Data!AX258</f>
        <v>0.78827132541346134</v>
      </c>
      <c r="AE256" s="42">
        <f>$AJ$3*B256+$AJ$4*Simulace!C256+$AJ$5*Simulace!D256+$AJ$6*Simulace!E256+$AJ$7*Simulace!F256+$AJ$8*Simulace!G256+$AJ$9*Simulace!H256+$AJ$10*Simulace!I256+$AJ$11*Simulace!J256+$AJ$12*Simulace!K256+$AJ$13*Simulace!L256+$AJ$14*Simulace!M256+$AJ$15*Simulace!N256+$AJ$16*Simulace!O256+$AJ$17*Simulace!P256+$AJ$18*Simulace!Q256+$AJ$19*Simulace!R256+$AJ$20*Simulace!S256+$AJ$21*Simulace!T256+$AJ$22*Simulace!U256+$AJ$23*Simulace!V256+$AJ$24*Simulace!W256+$AJ$25*Simulace!X256+$AJ$26*Simulace!Y256+$AJ$27*Simulace!Z256+$AJ$28*Simulace!AA256+$AJ$29*Simulace!AB256+$AJ$30*Simulace!AC256</f>
        <v>47700332546.142265</v>
      </c>
      <c r="AF256" s="42">
        <f>AE256-$AN$12</f>
        <v>-402865721.93948364</v>
      </c>
      <c r="AG256" s="42">
        <f t="shared" si="6"/>
        <v>-1273973272.5368354</v>
      </c>
      <c r="AM256" s="25" t="s">
        <v>280</v>
      </c>
      <c r="AN256" s="41">
        <f t="shared" si="7"/>
        <v>62333395480.33213</v>
      </c>
      <c r="AO256" s="42">
        <f>$AJ$3*Data!D748</f>
        <v>3023860480</v>
      </c>
      <c r="AP256" s="42">
        <f>$AJ$4*Data!F748</f>
        <v>7388727919.999999</v>
      </c>
      <c r="AQ256" s="42">
        <f>$AJ$5*Data!H748</f>
        <v>1992177679.9999998</v>
      </c>
      <c r="AR256" s="42">
        <f>$AJ$6*Data!J748</f>
        <v>3408925695.9999995</v>
      </c>
      <c r="AS256" s="42">
        <f>$AJ$7*Data!L748</f>
        <v>810078779.99999988</v>
      </c>
      <c r="AT256" s="42">
        <f>$AJ$8*Data!N748</f>
        <v>708717299.99999988</v>
      </c>
      <c r="AU256" s="42">
        <f>$AJ$9*Data!P748</f>
        <v>3804845343.7500005</v>
      </c>
      <c r="AV256" s="42">
        <f>$AJ$10*Data!R748</f>
        <v>5483610000.000001</v>
      </c>
      <c r="AW256" s="42">
        <f>$AJ$11*Data!T748</f>
        <v>2110953487.5</v>
      </c>
      <c r="AX256" s="42">
        <f>$AJ$12*Data!V748</f>
        <v>3394428125.0000005</v>
      </c>
      <c r="AY256" s="42">
        <f>$AJ$13*Data!X748</f>
        <v>2832082343.75</v>
      </c>
      <c r="AZ256" s="42">
        <f>$AJ$14*Data!Z748</f>
        <v>7216935000.000001</v>
      </c>
      <c r="BA256" s="42">
        <f>$AJ$15*Data!AB748</f>
        <v>1554861882.6867499</v>
      </c>
      <c r="BB256" s="42">
        <f>$AJ$16*Data!AD748</f>
        <v>2561750839.7703753</v>
      </c>
      <c r="BC256" s="42">
        <f>$AJ$17*Data!AF748</f>
        <v>1481964248.875</v>
      </c>
      <c r="BD256" s="42">
        <f>$AJ$18*Data!AH748</f>
        <v>2644866112</v>
      </c>
      <c r="BE256" s="42">
        <f>$AJ$19*Data!AJ748</f>
        <v>2068785999.9999998</v>
      </c>
      <c r="BF256" s="42">
        <f>$AJ$20*Data!AL748</f>
        <v>3490737600</v>
      </c>
      <c r="BG256" s="42">
        <f>$AJ$21*Data!AN748</f>
        <v>4626311400</v>
      </c>
      <c r="BH256" s="42">
        <f>$AJ$22*Data!AP748</f>
        <v>1799474985.0000002</v>
      </c>
      <c r="BI256" s="42">
        <v>0</v>
      </c>
      <c r="BJ256" s="42">
        <v>0</v>
      </c>
      <c r="BK256" s="42">
        <v>0</v>
      </c>
      <c r="BL256" s="42">
        <v>0</v>
      </c>
      <c r="BM256" s="42">
        <v>0</v>
      </c>
      <c r="BN256" s="42">
        <v>0</v>
      </c>
      <c r="BO256" s="42">
        <f>$AJ$29*Data!AW748</f>
        <v>-68060908.000000104</v>
      </c>
      <c r="BP256" s="42">
        <f>$AJ$30*Data!AX748</f>
        <v>-2638835.9999999884</v>
      </c>
    </row>
    <row r="257" spans="1:68">
      <c r="A257" s="6">
        <v>256</v>
      </c>
      <c r="B257" s="6">
        <f>Data!$D$504*Data!D260/Data!D259</f>
        <v>601.83549303765608</v>
      </c>
      <c r="C257" s="6">
        <f>Data!$F$504*Data!F260/Data!F259</f>
        <v>838.29893115039158</v>
      </c>
      <c r="D257" s="6">
        <f>Data!$H$504*Data!H260/Data!H259</f>
        <v>766.77469516561155</v>
      </c>
      <c r="E257" s="6">
        <f>Data!$J$504*Data!J260/Data!J259</f>
        <v>679.65595418735188</v>
      </c>
      <c r="F257" s="6">
        <f>Data!$L$504*Data!L260/Data!L259</f>
        <v>460.83296454279235</v>
      </c>
      <c r="G257" s="6">
        <f>Data!$N$504*Data!N260/Data!N259</f>
        <v>291.8892865706448</v>
      </c>
      <c r="H257" s="6">
        <f>Data!$P$504*Data!P260/Data!P259</f>
        <v>556.85483223223082</v>
      </c>
      <c r="I257" s="6">
        <f>Data!$R$504*Data!R260/Data!R259</f>
        <v>734.37893631032739</v>
      </c>
      <c r="J257" s="6">
        <f>Data!$T$504*Data!T260/Data!T259</f>
        <v>1362.2177707948347</v>
      </c>
      <c r="K257" s="6">
        <f>Data!$V$504*Data!V260/Data!V259</f>
        <v>905.40283503112312</v>
      </c>
      <c r="L257" s="6">
        <f>Data!$X$504*Data!X260/Data!X259</f>
        <v>1679.4105538018446</v>
      </c>
      <c r="M257" s="6">
        <f>Data!$Z$504*Data!Z260/Data!Z259</f>
        <v>1106.1281745186809</v>
      </c>
      <c r="N257" s="6">
        <f>Data!$AB$504*Data!AB260/Data!AB259</f>
        <v>15193.981586366468</v>
      </c>
      <c r="O257" s="6">
        <f>Data!$AD$504*Data!AD260/Data!AD259</f>
        <v>22114.935429400917</v>
      </c>
      <c r="P257" s="6">
        <f>Data!$AF$504*Data!AF260/Data!AF259</f>
        <v>14581.754380190974</v>
      </c>
      <c r="Q257" s="6">
        <f>Data!$AH$504*Data!AH260/Data!AH259</f>
        <v>17324.398930591564</v>
      </c>
      <c r="R257" s="6">
        <f>Data!$AJ$504*Data!AJ260/Data!AJ259</f>
        <v>18785.261655888764</v>
      </c>
      <c r="S257" s="6">
        <f>Data!$AL$504*Data!AL260/Data!AL259</f>
        <v>26872.283569409607</v>
      </c>
      <c r="T257" s="6">
        <f>Data!$AN$504*Data!AN260/Data!AN259</f>
        <v>16367.103092779238</v>
      </c>
      <c r="U257" s="6">
        <f>Data!$AP$504*Data!AP260/Data!AP259</f>
        <v>2317.2106581053895</v>
      </c>
      <c r="V257" s="6">
        <f>Data!$AQ$504*Data!AQ260/Data!AQ259</f>
        <v>0.53208017471487534</v>
      </c>
      <c r="W257" s="6">
        <f>Data!$AR$504*Data!AR260/Data!AR259</f>
        <v>0.54541528739091361</v>
      </c>
      <c r="X257" s="6">
        <f>Data!$AS$504*Data!AS260/Data!AS259</f>
        <v>0.37804079726352019</v>
      </c>
      <c r="Y257" s="6">
        <f>Data!$AT$504*Data!AT260/Data!AT259</f>
        <v>0.59485606689667492</v>
      </c>
      <c r="Z257" s="6">
        <f>Data!$AU$504*Data!AU260/Data!AU259</f>
        <v>0.66842356241234269</v>
      </c>
      <c r="AA257" s="6">
        <f>Data!$AV$504*Data!AV260/Data!AV259</f>
        <v>0.51654581143049172</v>
      </c>
      <c r="AB257" s="6">
        <f>Data!$AW$504*Data!AW260/Data!AW259</f>
        <v>0.81316758778308951</v>
      </c>
      <c r="AC257" s="6">
        <f>Data!$AX$504*Data!AX260/Data!AX259</f>
        <v>0.67787310764549469</v>
      </c>
      <c r="AE257" s="42">
        <f>$AJ$3*B257+$AJ$4*Simulace!C257+$AJ$5*Simulace!D257+$AJ$6*Simulace!E257+$AJ$7*Simulace!F257+$AJ$8*Simulace!G257+$AJ$9*Simulace!H257+$AJ$10*Simulace!I257+$AJ$11*Simulace!J257+$AJ$12*Simulace!K257+$AJ$13*Simulace!L257+$AJ$14*Simulace!M257+$AJ$15*Simulace!N257+$AJ$16*Simulace!O257+$AJ$17*Simulace!P257+$AJ$18*Simulace!Q257+$AJ$19*Simulace!R257+$AJ$20*Simulace!S257+$AJ$21*Simulace!T257+$AJ$22*Simulace!U257+$AJ$23*Simulace!V257+$AJ$24*Simulace!W257+$AJ$25*Simulace!X257+$AJ$26*Simulace!Y257+$AJ$27*Simulace!Z257+$AJ$28*Simulace!AA257+$AJ$29*Simulace!AB257+$AJ$30*Simulace!AC257</f>
        <v>47752444459.941559</v>
      </c>
      <c r="AF257" s="42">
        <f>AE257-$AN$12</f>
        <v>-350753808.14019012</v>
      </c>
      <c r="AG257" s="42">
        <f t="shared" si="6"/>
        <v>-1109180931.7007091</v>
      </c>
      <c r="AM257" s="25" t="s">
        <v>281</v>
      </c>
      <c r="AN257" s="41">
        <f t="shared" si="7"/>
        <v>61920053930.858917</v>
      </c>
      <c r="AO257" s="42">
        <f>$AJ$3*Data!D749</f>
        <v>3046929080</v>
      </c>
      <c r="AP257" s="42">
        <f>$AJ$4*Data!F749</f>
        <v>7292955669.999999</v>
      </c>
      <c r="AQ257" s="42">
        <f>$AJ$5*Data!H749</f>
        <v>1991913430</v>
      </c>
      <c r="AR257" s="42">
        <f>$AJ$6*Data!J749</f>
        <v>3374953010.0000005</v>
      </c>
      <c r="AS257" s="42">
        <f>$AJ$7*Data!L749</f>
        <v>809546237.5</v>
      </c>
      <c r="AT257" s="42">
        <f>$AJ$8*Data!N749</f>
        <v>721780637.50000012</v>
      </c>
      <c r="AU257" s="42">
        <f>$AJ$9*Data!P749</f>
        <v>3815360010</v>
      </c>
      <c r="AV257" s="42">
        <f>$AJ$10*Data!R749</f>
        <v>5348268000</v>
      </c>
      <c r="AW257" s="42">
        <f>$AJ$11*Data!T749</f>
        <v>2101161464.9999998</v>
      </c>
      <c r="AX257" s="42">
        <f>$AJ$12*Data!V749</f>
        <v>3395101499.9999995</v>
      </c>
      <c r="AY257" s="42">
        <f>$AJ$13*Data!X749</f>
        <v>2804563574.9999995</v>
      </c>
      <c r="AZ257" s="42">
        <f>$AJ$14*Data!Z749</f>
        <v>7106117849.999999</v>
      </c>
      <c r="BA257" s="42">
        <f>$AJ$15*Data!AB749</f>
        <v>1548890926.8612301</v>
      </c>
      <c r="BB257" s="42">
        <f>$AJ$16*Data!AD749</f>
        <v>2578604562.7776899</v>
      </c>
      <c r="BC257" s="42">
        <f>$AJ$17*Data!AF749</f>
        <v>1479396733.47</v>
      </c>
      <c r="BD257" s="42">
        <f>$AJ$18*Data!AH749</f>
        <v>2679374061.0000005</v>
      </c>
      <c r="BE257" s="42">
        <f>$AJ$19*Data!AJ749</f>
        <v>2089004124.9999998</v>
      </c>
      <c r="BF257" s="42">
        <f>$AJ$20*Data!AL749</f>
        <v>3516109350.0000005</v>
      </c>
      <c r="BG257" s="42">
        <f>$AJ$21*Data!AN749</f>
        <v>4513483113.75</v>
      </c>
      <c r="BH257" s="42">
        <f>$AJ$22*Data!AP749</f>
        <v>1768231781.9999998</v>
      </c>
      <c r="BI257" s="42">
        <v>0</v>
      </c>
      <c r="BJ257" s="42">
        <v>0</v>
      </c>
      <c r="BK257" s="42">
        <v>0</v>
      </c>
      <c r="BL257" s="42">
        <v>0</v>
      </c>
      <c r="BM257" s="42">
        <v>0</v>
      </c>
      <c r="BN257" s="42">
        <v>0</v>
      </c>
      <c r="BO257" s="42">
        <f>$AJ$29*Data!AW749</f>
        <v>-58926772.999999963</v>
      </c>
      <c r="BP257" s="42">
        <f>$AJ$30*Data!AX749</f>
        <v>-2764415.9999999995</v>
      </c>
    </row>
    <row r="258" spans="1:68">
      <c r="A258" s="6">
        <v>257</v>
      </c>
      <c r="B258" s="6">
        <f>Data!$D$504*Data!D261/Data!D260</f>
        <v>597.6300258738147</v>
      </c>
      <c r="C258" s="6">
        <f>Data!$F$504*Data!F261/Data!F260</f>
        <v>860.90086661569546</v>
      </c>
      <c r="D258" s="6">
        <f>Data!$H$504*Data!H261/Data!H260</f>
        <v>754.34939054069616</v>
      </c>
      <c r="E258" s="6">
        <f>Data!$J$504*Data!J261/Data!J260</f>
        <v>723.47000842205694</v>
      </c>
      <c r="F258" s="6">
        <f>Data!$L$504*Data!L261/Data!L260</f>
        <v>473.34050244948941</v>
      </c>
      <c r="G258" s="6">
        <f>Data!$N$504*Data!N261/Data!N260</f>
        <v>300.76688758444726</v>
      </c>
      <c r="H258" s="6">
        <f>Data!$P$504*Data!P261/Data!P260</f>
        <v>589.08906709972632</v>
      </c>
      <c r="I258" s="6">
        <f>Data!$R$504*Data!R261/Data!R260</f>
        <v>734.89190374194118</v>
      </c>
      <c r="J258" s="6">
        <f>Data!$T$504*Data!T261/Data!T260</f>
        <v>1380.2659895302493</v>
      </c>
      <c r="K258" s="6">
        <f>Data!$V$504*Data!V261/Data!V260</f>
        <v>887.83316074617301</v>
      </c>
      <c r="L258" s="6">
        <f>Data!$X$504*Data!X261/Data!X260</f>
        <v>1630.2178111143935</v>
      </c>
      <c r="M258" s="6">
        <f>Data!$Z$504*Data!Z261/Data!Z260</f>
        <v>1123.6737057413054</v>
      </c>
      <c r="N258" s="6">
        <f>Data!$AB$504*Data!AB261/Data!AB260</f>
        <v>15196.69821089948</v>
      </c>
      <c r="O258" s="6">
        <f>Data!$AD$504*Data!AD261/Data!AD260</f>
        <v>22106.137882158153</v>
      </c>
      <c r="P258" s="6">
        <f>Data!$AF$504*Data!AF261/Data!AF260</f>
        <v>14541.262856469941</v>
      </c>
      <c r="Q258" s="6">
        <f>Data!$AH$504*Data!AH261/Data!AH260</f>
        <v>17416.784411383433</v>
      </c>
      <c r="R258" s="6">
        <f>Data!$AJ$504*Data!AJ261/Data!AJ260</f>
        <v>18875.207937517138</v>
      </c>
      <c r="S258" s="6">
        <f>Data!$AL$504*Data!AL261/Data!AL260</f>
        <v>27047.144041574571</v>
      </c>
      <c r="T258" s="6">
        <f>Data!$AN$504*Data!AN261/Data!AN260</f>
        <v>16891.060307555977</v>
      </c>
      <c r="U258" s="6">
        <f>Data!$AP$504*Data!AP261/Data!AP260</f>
        <v>2370.5282299964579</v>
      </c>
      <c r="V258" s="6">
        <f>Data!$AQ$504*Data!AQ261/Data!AQ260</f>
        <v>0.5033863467107984</v>
      </c>
      <c r="W258" s="6">
        <f>Data!$AR$504*Data!AR261/Data!AR260</f>
        <v>0.51622521994135029</v>
      </c>
      <c r="X258" s="6">
        <f>Data!$AS$504*Data!AS261/Data!AS260</f>
        <v>0.35900307560347927</v>
      </c>
      <c r="Y258" s="6">
        <f>Data!$AT$504*Data!AT261/Data!AT260</f>
        <v>0.56389054516423531</v>
      </c>
      <c r="Z258" s="6">
        <f>Data!$AU$504*Data!AU261/Data!AU260</f>
        <v>0.63499041621029584</v>
      </c>
      <c r="AA258" s="6">
        <f>Data!$AV$504*Data!AV261/Data!AV260</f>
        <v>0.49428608567519161</v>
      </c>
      <c r="AB258" s="6">
        <f>Data!$AW$504*Data!AW261/Data!AW260</f>
        <v>0.77540785289785275</v>
      </c>
      <c r="AC258" s="6">
        <f>Data!$AX$504*Data!AX261/Data!AX260</f>
        <v>0.65289721921271049</v>
      </c>
      <c r="AE258" s="42">
        <f>$AJ$3*B258+$AJ$4*Simulace!C258+$AJ$5*Simulace!D258+$AJ$6*Simulace!E258+$AJ$7*Simulace!F258+$AJ$8*Simulace!G258+$AJ$9*Simulace!H258+$AJ$10*Simulace!I258+$AJ$11*Simulace!J258+$AJ$12*Simulace!K258+$AJ$13*Simulace!L258+$AJ$14*Simulace!M258+$AJ$15*Simulace!N258+$AJ$16*Simulace!O258+$AJ$17*Simulace!P258+$AJ$18*Simulace!Q258+$AJ$19*Simulace!R258+$AJ$20*Simulace!S258+$AJ$21*Simulace!T258+$AJ$22*Simulace!U258+$AJ$23*Simulace!V258+$AJ$24*Simulace!W258+$AJ$25*Simulace!X258+$AJ$26*Simulace!Y258+$AJ$27*Simulace!Z258+$AJ$28*Simulace!AA258+$AJ$29*Simulace!AB258+$AJ$30*Simulace!AC258</f>
        <v>48434084493.74942</v>
      </c>
      <c r="AF258" s="42">
        <f>AE258-$AN$12</f>
        <v>330886225.6676712</v>
      </c>
      <c r="AG258" s="42">
        <f t="shared" si="6"/>
        <v>1046354119.4863096</v>
      </c>
      <c r="AM258" s="25" t="s">
        <v>282</v>
      </c>
      <c r="AN258" s="41">
        <f t="shared" si="7"/>
        <v>62001254081.246956</v>
      </c>
      <c r="AO258" s="42">
        <f>$AJ$3*Data!D750</f>
        <v>3036806220</v>
      </c>
      <c r="AP258" s="42">
        <f>$AJ$4*Data!F750</f>
        <v>7311971660.000001</v>
      </c>
      <c r="AQ258" s="42">
        <f>$AJ$5*Data!H750</f>
        <v>1961408320</v>
      </c>
      <c r="AR258" s="42">
        <f>$AJ$6*Data!J750</f>
        <v>3375207880</v>
      </c>
      <c r="AS258" s="42">
        <f>$AJ$7*Data!L750</f>
        <v>827542541.00000012</v>
      </c>
      <c r="AT258" s="42">
        <f>$AJ$8*Data!N750</f>
        <v>715249712.50000012</v>
      </c>
      <c r="AU258" s="42">
        <f>$AJ$9*Data!P750</f>
        <v>3783278295</v>
      </c>
      <c r="AV258" s="42">
        <f>$AJ$10*Data!R750</f>
        <v>5253072800</v>
      </c>
      <c r="AW258" s="42">
        <f>$AJ$11*Data!T750</f>
        <v>2108571842.0000002</v>
      </c>
      <c r="AX258" s="42">
        <f>$AJ$12*Data!V750</f>
        <v>3427919500.0000005</v>
      </c>
      <c r="AY258" s="42">
        <f>$AJ$13*Data!X750</f>
        <v>2765034875</v>
      </c>
      <c r="AZ258" s="42">
        <f>$AJ$14*Data!Z750</f>
        <v>7145337000</v>
      </c>
      <c r="BA258" s="42">
        <f>$AJ$15*Data!AB750</f>
        <v>1549951513.9389999</v>
      </c>
      <c r="BB258" s="42">
        <f>$AJ$16*Data!AD750</f>
        <v>2575990476.07796</v>
      </c>
      <c r="BC258" s="42">
        <f>$AJ$17*Data!AF750</f>
        <v>1485096053.3800001</v>
      </c>
      <c r="BD258" s="42">
        <f>$AJ$18*Data!AH750</f>
        <v>2695358211</v>
      </c>
      <c r="BE258" s="42">
        <f>$AJ$19*Data!AJ750</f>
        <v>2105834624.9999998</v>
      </c>
      <c r="BF258" s="42">
        <f>$AJ$20*Data!AL750</f>
        <v>3528993450.0000005</v>
      </c>
      <c r="BG258" s="42">
        <f>$AJ$21*Data!AN750</f>
        <v>4593609843.75</v>
      </c>
      <c r="BH258" s="42">
        <f>$AJ$22*Data!AP750</f>
        <v>1813604961.5999999</v>
      </c>
      <c r="BI258" s="42">
        <v>0</v>
      </c>
      <c r="BJ258" s="42">
        <v>0</v>
      </c>
      <c r="BK258" s="42">
        <v>0</v>
      </c>
      <c r="BL258" s="42">
        <v>0</v>
      </c>
      <c r="BM258" s="42">
        <v>0</v>
      </c>
      <c r="BN258" s="42">
        <v>0</v>
      </c>
      <c r="BO258" s="42">
        <f>$AJ$29*Data!AW750</f>
        <v>-56100042.999999955</v>
      </c>
      <c r="BP258" s="42">
        <f>$AJ$30*Data!AX750</f>
        <v>-2485655.9999999921</v>
      </c>
    </row>
    <row r="259" spans="1:68">
      <c r="A259" s="6">
        <v>258</v>
      </c>
      <c r="B259" s="6">
        <f>Data!$D$504*Data!D262/Data!D261</f>
        <v>611.38675986825456</v>
      </c>
      <c r="C259" s="6">
        <f>Data!$F$504*Data!F262/Data!F261</f>
        <v>840.6781345391114</v>
      </c>
      <c r="D259" s="6">
        <f>Data!$H$504*Data!H262/Data!H261</f>
        <v>749.88872793945382</v>
      </c>
      <c r="E259" s="6">
        <f>Data!$J$504*Data!J262/Data!J261</f>
        <v>695.58948411106894</v>
      </c>
      <c r="F259" s="6">
        <f>Data!$L$504*Data!L262/Data!L261</f>
        <v>466.27893850169869</v>
      </c>
      <c r="G259" s="6">
        <f>Data!$N$504*Data!N262/Data!N261</f>
        <v>291.81677895128695</v>
      </c>
      <c r="H259" s="6">
        <f>Data!$P$504*Data!P262/Data!P261</f>
        <v>573.95385507003812</v>
      </c>
      <c r="I259" s="6">
        <f>Data!$R$504*Data!R262/Data!R261</f>
        <v>733.18003971233509</v>
      </c>
      <c r="J259" s="6">
        <f>Data!$T$504*Data!T262/Data!T261</f>
        <v>1440.0946218896579</v>
      </c>
      <c r="K259" s="6">
        <f>Data!$V$504*Data!V262/Data!V261</f>
        <v>939.2621307670272</v>
      </c>
      <c r="L259" s="6">
        <f>Data!$X$504*Data!X262/Data!X261</f>
        <v>1613.4421449437677</v>
      </c>
      <c r="M259" s="6">
        <f>Data!$Z$504*Data!Z262/Data!Z261</f>
        <v>1120.745312606437</v>
      </c>
      <c r="N259" s="6">
        <f>Data!$AB$504*Data!AB262/Data!AB261</f>
        <v>15142.530280956671</v>
      </c>
      <c r="O259" s="6">
        <f>Data!$AD$504*Data!AD262/Data!AD261</f>
        <v>22049.175124393081</v>
      </c>
      <c r="P259" s="6">
        <f>Data!$AF$504*Data!AF262/Data!AF261</f>
        <v>14626.720475955774</v>
      </c>
      <c r="Q259" s="6">
        <f>Data!$AH$504*Data!AH262/Data!AH261</f>
        <v>17307.420832523585</v>
      </c>
      <c r="R259" s="6">
        <f>Data!$AJ$504*Data!AJ262/Data!AJ261</f>
        <v>18832.412403933518</v>
      </c>
      <c r="S259" s="6">
        <f>Data!$AL$504*Data!AL262/Data!AL261</f>
        <v>26779.48129472178</v>
      </c>
      <c r="T259" s="6">
        <f>Data!$AN$504*Data!AN262/Data!AN261</f>
        <v>16450.717951278686</v>
      </c>
      <c r="U259" s="6">
        <f>Data!$AP$504*Data!AP262/Data!AP261</f>
        <v>2434.1473420652997</v>
      </c>
      <c r="V259" s="6">
        <f>Data!$AQ$504*Data!AQ262/Data!AQ261</f>
        <v>0.52833949723050599</v>
      </c>
      <c r="W259" s="6">
        <f>Data!$AR$504*Data!AR262/Data!AR261</f>
        <v>0.5416100543478265</v>
      </c>
      <c r="X259" s="6">
        <f>Data!$AS$504*Data!AS262/Data!AS261</f>
        <v>0.36373652205263796</v>
      </c>
      <c r="Y259" s="6">
        <f>Data!$AT$504*Data!AT262/Data!AT261</f>
        <v>0.59081990496304204</v>
      </c>
      <c r="Z259" s="6">
        <f>Data!$AU$504*Data!AU262/Data!AU261</f>
        <v>0.66406654473832194</v>
      </c>
      <c r="AA259" s="6">
        <f>Data!$AV$504*Data!AV262/Data!AV261</f>
        <v>0.49993681813476898</v>
      </c>
      <c r="AB259" s="6">
        <f>Data!$AW$504*Data!AW262/Data!AW261</f>
        <v>0.80824828879512456</v>
      </c>
      <c r="AC259" s="6">
        <f>Data!$AX$504*Data!AX262/Data!AX261</f>
        <v>0.65935204699181116</v>
      </c>
      <c r="AE259" s="42">
        <f>$AJ$3*B259+$AJ$4*Simulace!C259+$AJ$5*Simulace!D259+$AJ$6*Simulace!E259+$AJ$7*Simulace!F259+$AJ$8*Simulace!G259+$AJ$9*Simulace!H259+$AJ$10*Simulace!I259+$AJ$11*Simulace!J259+$AJ$12*Simulace!K259+$AJ$13*Simulace!L259+$AJ$14*Simulace!M259+$AJ$15*Simulace!N259+$AJ$16*Simulace!O259+$AJ$17*Simulace!P259+$AJ$18*Simulace!Q259+$AJ$19*Simulace!R259+$AJ$20*Simulace!S259+$AJ$21*Simulace!T259+$AJ$22*Simulace!U259+$AJ$23*Simulace!V259+$AJ$24*Simulace!W259+$AJ$25*Simulace!X259+$AJ$26*Simulace!Y259+$AJ$27*Simulace!Z259+$AJ$28*Simulace!AA259+$AJ$29*Simulace!AB259+$AJ$30*Simulace!AC259</f>
        <v>48145200674.593636</v>
      </c>
      <c r="AF259" s="42">
        <f>AE259-$AN$12</f>
        <v>42002406.511886597</v>
      </c>
      <c r="AG259" s="42">
        <f t="shared" ref="AG259:AG322" si="8">AF259*SQRT(10)</f>
        <v>132823271.78584985</v>
      </c>
      <c r="AM259" s="25" t="s">
        <v>283</v>
      </c>
      <c r="AN259" s="41">
        <f t="shared" si="7"/>
        <v>62134492365.24424</v>
      </c>
      <c r="AO259" s="42">
        <f>$AJ$3*Data!D751</f>
        <v>2985248620</v>
      </c>
      <c r="AP259" s="42">
        <f>$AJ$4*Data!F751</f>
        <v>7352175809.999999</v>
      </c>
      <c r="AQ259" s="42">
        <f>$AJ$5*Data!H751</f>
        <v>1994819099.9999998</v>
      </c>
      <c r="AR259" s="42">
        <f>$AJ$6*Data!J751</f>
        <v>3380759161.999999</v>
      </c>
      <c r="AS259" s="42">
        <f>$AJ$7*Data!L751</f>
        <v>834223795.99999988</v>
      </c>
      <c r="AT259" s="42">
        <f>$AJ$8*Data!N751</f>
        <v>714993862.49999988</v>
      </c>
      <c r="AU259" s="42">
        <f>$AJ$9*Data!P751</f>
        <v>3756428865</v>
      </c>
      <c r="AV259" s="42">
        <f>$AJ$10*Data!R751</f>
        <v>5330512079.999999</v>
      </c>
      <c r="AW259" s="42">
        <f>$AJ$11*Data!T751</f>
        <v>2160830490</v>
      </c>
      <c r="AX259" s="42">
        <f>$AJ$12*Data!V751</f>
        <v>3410940000</v>
      </c>
      <c r="AY259" s="42">
        <f>$AJ$13*Data!X751</f>
        <v>2775980399.9999995</v>
      </c>
      <c r="AZ259" s="42">
        <f>$AJ$14*Data!Z751</f>
        <v>7286292599.999999</v>
      </c>
      <c r="BA259" s="42">
        <f>$AJ$15*Data!AB751</f>
        <v>1544134306.1788199</v>
      </c>
      <c r="BB259" s="42">
        <f>$AJ$16*Data!AD751</f>
        <v>2562790696.3354201</v>
      </c>
      <c r="BC259" s="42">
        <f>$AJ$17*Data!AF751</f>
        <v>1480581740.5799999</v>
      </c>
      <c r="BD259" s="42">
        <f>$AJ$18*Data!AH751</f>
        <v>2692197570.9999995</v>
      </c>
      <c r="BE259" s="42">
        <f>$AJ$19*Data!AJ751</f>
        <v>2107785374.9999995</v>
      </c>
      <c r="BF259" s="42">
        <f>$AJ$20*Data!AL751</f>
        <v>3532262549.9999995</v>
      </c>
      <c r="BG259" s="42">
        <f>$AJ$21*Data!AN751</f>
        <v>4510247411.249999</v>
      </c>
      <c r="BH259" s="42">
        <f>$AJ$22*Data!AP751</f>
        <v>1779377198.3999999</v>
      </c>
      <c r="BI259" s="42">
        <v>0</v>
      </c>
      <c r="BJ259" s="42">
        <v>0</v>
      </c>
      <c r="BK259" s="42">
        <v>0</v>
      </c>
      <c r="BL259" s="42">
        <v>0</v>
      </c>
      <c r="BM259" s="42">
        <v>0</v>
      </c>
      <c r="BN259" s="42">
        <v>0</v>
      </c>
      <c r="BO259" s="42">
        <f>$AJ$29*Data!AW751</f>
        <v>-55382813.000000127</v>
      </c>
      <c r="BP259" s="42">
        <f>$AJ$30*Data!AX751</f>
        <v>-2706455.9999999972</v>
      </c>
    </row>
    <row r="260" spans="1:68">
      <c r="A260" s="6">
        <v>259</v>
      </c>
      <c r="B260" s="6">
        <f>Data!$D$504*Data!D263/Data!D262</f>
        <v>608.00664889277948</v>
      </c>
      <c r="C260" s="6">
        <f>Data!$F$504*Data!F263/Data!F262</f>
        <v>858.92240293740417</v>
      </c>
      <c r="D260" s="6">
        <f>Data!$H$504*Data!H263/Data!H262</f>
        <v>780.81855200255961</v>
      </c>
      <c r="E260" s="6">
        <f>Data!$J$504*Data!J263/Data!J262</f>
        <v>697.85419905851256</v>
      </c>
      <c r="F260" s="6">
        <f>Data!$L$504*Data!L263/Data!L262</f>
        <v>469.06497635108298</v>
      </c>
      <c r="G260" s="6">
        <f>Data!$N$504*Data!N263/Data!N262</f>
        <v>301.36859941263333</v>
      </c>
      <c r="H260" s="6">
        <f>Data!$P$504*Data!P263/Data!P262</f>
        <v>568.03138642911949</v>
      </c>
      <c r="I260" s="6">
        <f>Data!$R$504*Data!R263/Data!R262</f>
        <v>725.13370778757951</v>
      </c>
      <c r="J260" s="6">
        <f>Data!$T$504*Data!T263/Data!T262</f>
        <v>1300.8546694105025</v>
      </c>
      <c r="K260" s="6">
        <f>Data!$V$504*Data!V263/Data!V262</f>
        <v>916.21497612563348</v>
      </c>
      <c r="L260" s="6">
        <f>Data!$X$504*Data!X263/Data!X262</f>
        <v>1601.4239335874636</v>
      </c>
      <c r="M260" s="6">
        <f>Data!$Z$504*Data!Z263/Data!Z262</f>
        <v>1103.9333177389894</v>
      </c>
      <c r="N260" s="6">
        <f>Data!$AB$504*Data!AB263/Data!AB262</f>
        <v>15163.669311435011</v>
      </c>
      <c r="O260" s="6">
        <f>Data!$AD$504*Data!AD263/Data!AD262</f>
        <v>22043.231878227187</v>
      </c>
      <c r="P260" s="6">
        <f>Data!$AF$504*Data!AF263/Data!AF262</f>
        <v>14460.026491594963</v>
      </c>
      <c r="Q260" s="6">
        <f>Data!$AH$504*Data!AH263/Data!AH262</f>
        <v>17411.593399840862</v>
      </c>
      <c r="R260" s="6">
        <f>Data!$AJ$504*Data!AJ263/Data!AJ262</f>
        <v>18852.704747679742</v>
      </c>
      <c r="S260" s="6">
        <f>Data!$AL$504*Data!AL263/Data!AL262</f>
        <v>26834.172037854845</v>
      </c>
      <c r="T260" s="6">
        <f>Data!$AN$504*Data!AN263/Data!AN262</f>
        <v>16708.830096309917</v>
      </c>
      <c r="U260" s="6">
        <f>Data!$AP$504*Data!AP263/Data!AP262</f>
        <v>2346.0557588983202</v>
      </c>
      <c r="V260" s="6">
        <f>Data!$AQ$504*Data!AQ263/Data!AQ262</f>
        <v>0.53264175824175786</v>
      </c>
      <c r="W260" s="6">
        <f>Data!$AR$504*Data!AR263/Data!AR262</f>
        <v>0.5459882962962973</v>
      </c>
      <c r="X260" s="6">
        <f>Data!$AS$504*Data!AS263/Data!AS262</f>
        <v>0.40514438110749201</v>
      </c>
      <c r="Y260" s="6">
        <f>Data!$AT$504*Data!AT263/Data!AT262</f>
        <v>0.59547042797074035</v>
      </c>
      <c r="Z260" s="6">
        <f>Data!$AU$504*Data!AU263/Data!AU262</f>
        <v>0.66909662703898232</v>
      </c>
      <c r="AA260" s="6">
        <f>Data!$AV$504*Data!AV263/Data!AV262</f>
        <v>0.54945542471819697</v>
      </c>
      <c r="AB260" s="6">
        <f>Data!$AW$504*Data!AW263/Data!AW262</f>
        <v>0.8139470274702757</v>
      </c>
      <c r="AC260" s="6">
        <f>Data!$AX$504*Data!AX263/Data!AX262</f>
        <v>0.71600569889670684</v>
      </c>
      <c r="AE260" s="42">
        <f>$AJ$3*B260+$AJ$4*Simulace!C260+$AJ$5*Simulace!D260+$AJ$6*Simulace!E260+$AJ$7*Simulace!F260+$AJ$8*Simulace!G260+$AJ$9*Simulace!H260+$AJ$10*Simulace!I260+$AJ$11*Simulace!J260+$AJ$12*Simulace!K260+$AJ$13*Simulace!L260+$AJ$14*Simulace!M260+$AJ$15*Simulace!N260+$AJ$16*Simulace!O260+$AJ$17*Simulace!P260+$AJ$18*Simulace!Q260+$AJ$19*Simulace!R260+$AJ$20*Simulace!S260+$AJ$21*Simulace!T260+$AJ$22*Simulace!U260+$AJ$23*Simulace!V260+$AJ$24*Simulace!W260+$AJ$25*Simulace!X260+$AJ$26*Simulace!Y260+$AJ$27*Simulace!Z260+$AJ$28*Simulace!AA260+$AJ$29*Simulace!AB260+$AJ$30*Simulace!AC260</f>
        <v>47999053974.394188</v>
      </c>
      <c r="AF260" s="42">
        <f>AE260-$AN$12</f>
        <v>-104144293.68756104</v>
      </c>
      <c r="AG260" s="42">
        <f t="shared" si="8"/>
        <v>-329333173.36218905</v>
      </c>
      <c r="AM260" s="25" t="s">
        <v>284</v>
      </c>
      <c r="AN260" s="41">
        <f t="shared" si="7"/>
        <v>62496380646.587799</v>
      </c>
      <c r="AO260" s="42">
        <f>$AJ$3*Data!D752</f>
        <v>3021359040.0000005</v>
      </c>
      <c r="AP260" s="42">
        <f>$AJ$4*Data!F752</f>
        <v>7407244530.000001</v>
      </c>
      <c r="AQ260" s="42">
        <f>$AJ$5*Data!H752</f>
        <v>2036165400</v>
      </c>
      <c r="AR260" s="42">
        <f>$AJ$6*Data!J752</f>
        <v>3439752228</v>
      </c>
      <c r="AS260" s="42">
        <f>$AJ$7*Data!L752</f>
        <v>841996889.99999988</v>
      </c>
      <c r="AT260" s="42">
        <f>$AJ$8*Data!N752</f>
        <v>715059900</v>
      </c>
      <c r="AU260" s="42">
        <f>$AJ$9*Data!P752</f>
        <v>3811201200</v>
      </c>
      <c r="AV260" s="42">
        <f>$AJ$10*Data!R752</f>
        <v>5277534000.000001</v>
      </c>
      <c r="AW260" s="42">
        <f>$AJ$11*Data!T752</f>
        <v>2185251965</v>
      </c>
      <c r="AX260" s="42">
        <f>$AJ$12*Data!V752</f>
        <v>3445276375.0000005</v>
      </c>
      <c r="AY260" s="42">
        <f>$AJ$13*Data!X752</f>
        <v>2761883125.0000005</v>
      </c>
      <c r="AZ260" s="42">
        <f>$AJ$14*Data!Z752</f>
        <v>7296111750</v>
      </c>
      <c r="BA260" s="42">
        <f>$AJ$15*Data!AB752</f>
        <v>1549692373.0984499</v>
      </c>
      <c r="BB260" s="42">
        <f>$AJ$16*Data!AD752</f>
        <v>2593822256.6393504</v>
      </c>
      <c r="BC260" s="42">
        <f>$AJ$17*Data!AF752</f>
        <v>1486055344.8500001</v>
      </c>
      <c r="BD260" s="42">
        <f>$AJ$18*Data!AH752</f>
        <v>2692061945.9999995</v>
      </c>
      <c r="BE260" s="42">
        <f>$AJ$19*Data!AJ752</f>
        <v>2129474250</v>
      </c>
      <c r="BF260" s="42">
        <f>$AJ$20*Data!AL752</f>
        <v>3542040900</v>
      </c>
      <c r="BG260" s="42">
        <f>$AJ$21*Data!AN752</f>
        <v>4505708835</v>
      </c>
      <c r="BH260" s="42">
        <f>$AJ$22*Data!AP752</f>
        <v>1811932272</v>
      </c>
      <c r="BI260" s="42">
        <v>0</v>
      </c>
      <c r="BJ260" s="42">
        <v>0</v>
      </c>
      <c r="BK260" s="42">
        <v>0</v>
      </c>
      <c r="BL260" s="42">
        <v>0</v>
      </c>
      <c r="BM260" s="42">
        <v>0</v>
      </c>
      <c r="BN260" s="42">
        <v>0</v>
      </c>
      <c r="BO260" s="42">
        <f>$AJ$29*Data!AW752</f>
        <v>-50805198.000000007</v>
      </c>
      <c r="BP260" s="42">
        <f>$AJ$30*Data!AX752</f>
        <v>-2438735.9999999935</v>
      </c>
    </row>
    <row r="261" spans="1:68">
      <c r="A261" s="6">
        <v>260</v>
      </c>
      <c r="B261" s="6">
        <f>Data!$D$504*Data!D264/Data!D263</f>
        <v>602.56658136887256</v>
      </c>
      <c r="C261" s="6">
        <f>Data!$F$504*Data!F264/Data!F263</f>
        <v>833.75961796326226</v>
      </c>
      <c r="D261" s="6">
        <f>Data!$H$504*Data!H264/Data!H263</f>
        <v>790.78695594849296</v>
      </c>
      <c r="E261" s="6">
        <f>Data!$J$504*Data!J264/Data!J263</f>
        <v>678.35039220431929</v>
      </c>
      <c r="F261" s="6">
        <f>Data!$L$504*Data!L264/Data!L263</f>
        <v>468.65163153108369</v>
      </c>
      <c r="G261" s="6">
        <f>Data!$N$504*Data!N264/Data!N263</f>
        <v>296.68427753854075</v>
      </c>
      <c r="H261" s="6">
        <f>Data!$P$504*Data!P264/Data!P263</f>
        <v>578.3822216126249</v>
      </c>
      <c r="I261" s="6">
        <f>Data!$R$504*Data!R264/Data!R263</f>
        <v>730.12815345391846</v>
      </c>
      <c r="J261" s="6">
        <f>Data!$T$504*Data!T264/Data!T263</f>
        <v>1392.1110883238848</v>
      </c>
      <c r="K261" s="6">
        <f>Data!$V$504*Data!V264/Data!V263</f>
        <v>940.23864720319182</v>
      </c>
      <c r="L261" s="6">
        <f>Data!$X$504*Data!X264/Data!X263</f>
        <v>1572.806493148963</v>
      </c>
      <c r="M261" s="6">
        <f>Data!$Z$504*Data!Z264/Data!Z263</f>
        <v>1081.1840114805946</v>
      </c>
      <c r="N261" s="6">
        <f>Data!$AB$504*Data!AB264/Data!AB263</f>
        <v>15163.226681715534</v>
      </c>
      <c r="O261" s="6">
        <f>Data!$AD$504*Data!AD264/Data!AD263</f>
        <v>22085.8265559637</v>
      </c>
      <c r="P261" s="6">
        <f>Data!$AF$504*Data!AF264/Data!AF263</f>
        <v>14648.685031341409</v>
      </c>
      <c r="Q261" s="6">
        <f>Data!$AH$504*Data!AH264/Data!AH263</f>
        <v>17177.017370556507</v>
      </c>
      <c r="R261" s="6">
        <f>Data!$AJ$504*Data!AJ264/Data!AJ263</f>
        <v>18601.294717257533</v>
      </c>
      <c r="S261" s="6">
        <f>Data!$AL$504*Data!AL264/Data!AL263</f>
        <v>26651.791851102218</v>
      </c>
      <c r="T261" s="6">
        <f>Data!$AN$504*Data!AN264/Data!AN263</f>
        <v>16383.093103647589</v>
      </c>
      <c r="U261" s="6">
        <f>Data!$AP$504*Data!AP264/Data!AP263</f>
        <v>2334.5492857028171</v>
      </c>
      <c r="V261" s="6">
        <f>Data!$AQ$504*Data!AQ264/Data!AQ263</f>
        <v>0.57339186235759132</v>
      </c>
      <c r="W261" s="6">
        <f>Data!$AR$504*Data!AR264/Data!AR263</f>
        <v>0.58745543697721536</v>
      </c>
      <c r="X261" s="6">
        <f>Data!$AS$504*Data!AS264/Data!AS263</f>
        <v>0.3613554847841472</v>
      </c>
      <c r="Y261" s="6">
        <f>Data!$AT$504*Data!AT264/Data!AT263</f>
        <v>0.639506458672355</v>
      </c>
      <c r="Z261" s="6">
        <f>Data!$AU$504*Data!AU264/Data!AU263</f>
        <v>0.71671205176597486</v>
      </c>
      <c r="AA261" s="6">
        <f>Data!$AV$504*Data!AV264/Data!AV263</f>
        <v>0.49735331671267058</v>
      </c>
      <c r="AB261" s="6">
        <f>Data!$AW$504*Data!AW264/Data!AW263</f>
        <v>0.86786372922091104</v>
      </c>
      <c r="AC261" s="6">
        <f>Data!$AX$504*Data!AX264/Data!AX263</f>
        <v>0.65666699984382237</v>
      </c>
      <c r="AE261" s="42">
        <f>$AJ$3*B261+$AJ$4*Simulace!C261+$AJ$5*Simulace!D261+$AJ$6*Simulace!E261+$AJ$7*Simulace!F261+$AJ$8*Simulace!G261+$AJ$9*Simulace!H261+$AJ$10*Simulace!I261+$AJ$11*Simulace!J261+$AJ$12*Simulace!K261+$AJ$13*Simulace!L261+$AJ$14*Simulace!M261+$AJ$15*Simulace!N261+$AJ$16*Simulace!O261+$AJ$17*Simulace!P261+$AJ$18*Simulace!Q261+$AJ$19*Simulace!R261+$AJ$20*Simulace!S261+$AJ$21*Simulace!T261+$AJ$22*Simulace!U261+$AJ$23*Simulace!V261+$AJ$24*Simulace!W261+$AJ$25*Simulace!X261+$AJ$26*Simulace!Y261+$AJ$27*Simulace!Z261+$AJ$28*Simulace!AA261+$AJ$29*Simulace!AB261+$AJ$30*Simulace!AC261</f>
        <v>47677129894.979599</v>
      </c>
      <c r="AF261" s="42">
        <f>AE261-$AN$12</f>
        <v>-426068373.10214996</v>
      </c>
      <c r="AG261" s="42">
        <f t="shared" si="8"/>
        <v>-1347346497.965215</v>
      </c>
      <c r="AM261" s="25" t="s">
        <v>285</v>
      </c>
      <c r="AN261" s="41">
        <f t="shared" si="7"/>
        <v>62660818461.258194</v>
      </c>
      <c r="AO261" s="42">
        <f>$AJ$3*Data!D753</f>
        <v>3040938680</v>
      </c>
      <c r="AP261" s="42">
        <f>$AJ$4*Data!F753</f>
        <v>7387373630</v>
      </c>
      <c r="AQ261" s="42">
        <f>$AJ$5*Data!H753</f>
        <v>2024836320</v>
      </c>
      <c r="AR261" s="42">
        <f>$AJ$6*Data!J753</f>
        <v>3411495516.0000005</v>
      </c>
      <c r="AS261" s="42">
        <f>$AJ$7*Data!L753</f>
        <v>843829167.99999988</v>
      </c>
      <c r="AT261" s="42">
        <f>$AJ$8*Data!N753</f>
        <v>709669025</v>
      </c>
      <c r="AU261" s="42">
        <f>$AJ$9*Data!P753</f>
        <v>3814555139.999999</v>
      </c>
      <c r="AV261" s="42">
        <f>$AJ$10*Data!R753</f>
        <v>5304590999.999999</v>
      </c>
      <c r="AW261" s="42">
        <f>$AJ$11*Data!T753</f>
        <v>2195045034</v>
      </c>
      <c r="AX261" s="42">
        <f>$AJ$12*Data!V753</f>
        <v>3457220999.9999995</v>
      </c>
      <c r="AY261" s="42">
        <f>$AJ$13*Data!X753</f>
        <v>2771714775</v>
      </c>
      <c r="AZ261" s="42">
        <f>$AJ$14*Data!Z753</f>
        <v>7373645400</v>
      </c>
      <c r="BA261" s="42">
        <f>$AJ$15*Data!AB753</f>
        <v>1553383580.2455599</v>
      </c>
      <c r="BB261" s="42">
        <f>$AJ$16*Data!AD753</f>
        <v>2599366160.1026397</v>
      </c>
      <c r="BC261" s="42">
        <f>$AJ$17*Data!AF753</f>
        <v>1489215363.8099997</v>
      </c>
      <c r="BD261" s="42">
        <f>$AJ$18*Data!AH753</f>
        <v>2692155466</v>
      </c>
      <c r="BE261" s="42">
        <f>$AJ$19*Data!AJ753</f>
        <v>2123020250</v>
      </c>
      <c r="BF261" s="42">
        <f>$AJ$20*Data!AL753</f>
        <v>3531305700</v>
      </c>
      <c r="BG261" s="42">
        <f>$AJ$21*Data!AN753</f>
        <v>4507388437.499999</v>
      </c>
      <c r="BH261" s="42">
        <f>$AJ$22*Data!AP753</f>
        <v>1885520829.5999999</v>
      </c>
      <c r="BI261" s="42">
        <v>0</v>
      </c>
      <c r="BJ261" s="42">
        <v>0</v>
      </c>
      <c r="BK261" s="42">
        <v>0</v>
      </c>
      <c r="BL261" s="42">
        <v>0</v>
      </c>
      <c r="BM261" s="42">
        <v>0</v>
      </c>
      <c r="BN261" s="42">
        <v>0</v>
      </c>
      <c r="BO261" s="42">
        <f>$AJ$29*Data!AW753</f>
        <v>-53167838.000000045</v>
      </c>
      <c r="BP261" s="42">
        <f>$AJ$30*Data!AX753</f>
        <v>-2284176.0000000009</v>
      </c>
    </row>
    <row r="262" spans="1:68">
      <c r="A262" s="6">
        <v>261</v>
      </c>
      <c r="B262" s="6">
        <f>Data!$D$504*Data!D265/Data!D264</f>
        <v>598.2130031091998</v>
      </c>
      <c r="C262" s="6">
        <f>Data!$F$504*Data!F265/Data!F264</f>
        <v>816.75958776614505</v>
      </c>
      <c r="D262" s="6">
        <f>Data!$H$504*Data!H265/Data!H264</f>
        <v>762.51321918958661</v>
      </c>
      <c r="E262" s="6">
        <f>Data!$J$504*Data!J265/Data!J264</f>
        <v>675.52068489794544</v>
      </c>
      <c r="F262" s="6">
        <f>Data!$L$504*Data!L265/Data!L264</f>
        <v>455.93802248352534</v>
      </c>
      <c r="G262" s="6">
        <f>Data!$N$504*Data!N265/Data!N264</f>
        <v>292.87244676908796</v>
      </c>
      <c r="H262" s="6">
        <f>Data!$P$504*Data!P265/Data!P264</f>
        <v>571.01249270254743</v>
      </c>
      <c r="I262" s="6">
        <f>Data!$R$504*Data!R265/Data!R264</f>
        <v>742.58192672573023</v>
      </c>
      <c r="J262" s="6">
        <f>Data!$T$504*Data!T265/Data!T264</f>
        <v>1403.3453852358898</v>
      </c>
      <c r="K262" s="6">
        <f>Data!$V$504*Data!V265/Data!V264</f>
        <v>957.60533489324541</v>
      </c>
      <c r="L262" s="6">
        <f>Data!$X$504*Data!X265/Data!X264</f>
        <v>1603.2142881565412</v>
      </c>
      <c r="M262" s="6">
        <f>Data!$Z$504*Data!Z265/Data!Z264</f>
        <v>1092.8300903841466</v>
      </c>
      <c r="N262" s="6">
        <f>Data!$AB$504*Data!AB265/Data!AB264</f>
        <v>15185.904132346903</v>
      </c>
      <c r="O262" s="6">
        <f>Data!$AD$504*Data!AD265/Data!AD264</f>
        <v>22114.007673677883</v>
      </c>
      <c r="P262" s="6">
        <f>Data!$AF$504*Data!AF265/Data!AF264</f>
        <v>14615.52812208035</v>
      </c>
      <c r="Q262" s="6">
        <f>Data!$AH$504*Data!AH265/Data!AH264</f>
        <v>17306.148516962225</v>
      </c>
      <c r="R262" s="6">
        <f>Data!$AJ$504*Data!AJ265/Data!AJ264</f>
        <v>18790.595648496885</v>
      </c>
      <c r="S262" s="6">
        <f>Data!$AL$504*Data!AL265/Data!AL264</f>
        <v>26934.721160083158</v>
      </c>
      <c r="T262" s="6">
        <f>Data!$AN$504*Data!AN265/Data!AN264</f>
        <v>16666.512899375306</v>
      </c>
      <c r="U262" s="6">
        <f>Data!$AP$504*Data!AP265/Data!AP264</f>
        <v>2347.8307588224216</v>
      </c>
      <c r="V262" s="6">
        <f>Data!$AQ$504*Data!AQ265/Data!AQ264</f>
        <v>0.51295147406589925</v>
      </c>
      <c r="W262" s="6">
        <f>Data!$AR$504*Data!AR265/Data!AR264</f>
        <v>0.52595198329853998</v>
      </c>
      <c r="X262" s="6">
        <f>Data!$AS$504*Data!AS265/Data!AS264</f>
        <v>0.3585169539946802</v>
      </c>
      <c r="Y262" s="6">
        <f>Data!$AT$504*Data!AT265/Data!AT264</f>
        <v>0.57419447215718378</v>
      </c>
      <c r="Z262" s="6">
        <f>Data!$AU$504*Data!AU265/Data!AU264</f>
        <v>0.64609351988217967</v>
      </c>
      <c r="AA262" s="6">
        <f>Data!$AV$504*Data!AV265/Data!AV264</f>
        <v>0.49392599425637479</v>
      </c>
      <c r="AB262" s="6">
        <f>Data!$AW$504*Data!AW265/Data!AW264</f>
        <v>0.78790358306189057</v>
      </c>
      <c r="AC262" s="6">
        <f>Data!$AX$504*Data!AX265/Data!AX264</f>
        <v>0.65271265880912199</v>
      </c>
      <c r="AE262" s="42">
        <f>$AJ$3*B262+$AJ$4*Simulace!C262+$AJ$5*Simulace!D262+$AJ$6*Simulace!E262+$AJ$7*Simulace!F262+$AJ$8*Simulace!G262+$AJ$9*Simulace!H262+$AJ$10*Simulace!I262+$AJ$11*Simulace!J262+$AJ$12*Simulace!K262+$AJ$13*Simulace!L262+$AJ$14*Simulace!M262+$AJ$15*Simulace!N262+$AJ$16*Simulace!O262+$AJ$17*Simulace!P262+$AJ$18*Simulace!Q262+$AJ$19*Simulace!R262+$AJ$20*Simulace!S262+$AJ$21*Simulace!T262+$AJ$22*Simulace!U262+$AJ$23*Simulace!V262+$AJ$24*Simulace!W262+$AJ$25*Simulace!X262+$AJ$26*Simulace!Y262+$AJ$27*Simulace!Z262+$AJ$28*Simulace!AA262+$AJ$29*Simulace!AB262+$AJ$30*Simulace!AC262</f>
        <v>47762909110.757904</v>
      </c>
      <c r="AF262" s="42">
        <f>AE262-$AN$12</f>
        <v>-340289157.32384491</v>
      </c>
      <c r="AG262" s="42">
        <f t="shared" si="8"/>
        <v>-1076088800.2027178</v>
      </c>
      <c r="AM262" s="25" t="s">
        <v>286</v>
      </c>
      <c r="AN262" s="41">
        <f t="shared" si="7"/>
        <v>62925947129.896111</v>
      </c>
      <c r="AO262" s="42">
        <f>$AJ$3*Data!D754</f>
        <v>3077230500</v>
      </c>
      <c r="AP262" s="42">
        <f>$AJ$4*Data!F754</f>
        <v>7391235599.999999</v>
      </c>
      <c r="AQ262" s="42">
        <f>$AJ$5*Data!H754</f>
        <v>2027222100</v>
      </c>
      <c r="AR262" s="42">
        <f>$AJ$6*Data!J754</f>
        <v>3435101010</v>
      </c>
      <c r="AS262" s="42">
        <f>$AJ$7*Data!L754</f>
        <v>842837625</v>
      </c>
      <c r="AT262" s="42">
        <f>$AJ$8*Data!N754</f>
        <v>704968875</v>
      </c>
      <c r="AU262" s="42">
        <f>$AJ$9*Data!P754</f>
        <v>3780845100</v>
      </c>
      <c r="AV262" s="42">
        <f>$AJ$10*Data!R754</f>
        <v>5375616660</v>
      </c>
      <c r="AW262" s="42">
        <f>$AJ$11*Data!T754</f>
        <v>2229139770.0000005</v>
      </c>
      <c r="AX262" s="42">
        <f>$AJ$12*Data!V754</f>
        <v>3467756250</v>
      </c>
      <c r="AY262" s="42">
        <f>$AJ$13*Data!X754</f>
        <v>2770902375</v>
      </c>
      <c r="AZ262" s="42">
        <f>$AJ$14*Data!Z754</f>
        <v>7411090500</v>
      </c>
      <c r="BA262" s="42">
        <f>$AJ$15*Data!AB754</f>
        <v>1555319241.14517</v>
      </c>
      <c r="BB262" s="42">
        <f>$AJ$16*Data!AD754</f>
        <v>2590148444.2409401</v>
      </c>
      <c r="BC262" s="42">
        <f>$AJ$17*Data!AF754</f>
        <v>1490908231.1099999</v>
      </c>
      <c r="BD262" s="42">
        <f>$AJ$18*Data!AH754</f>
        <v>2678550840</v>
      </c>
      <c r="BE262" s="42">
        <f>$AJ$19*Data!AJ754</f>
        <v>2113987500</v>
      </c>
      <c r="BF262" s="42">
        <f>$AJ$20*Data!AL754</f>
        <v>3523925249.9999995</v>
      </c>
      <c r="BG262" s="42">
        <f>$AJ$21*Data!AN754</f>
        <v>4577793975</v>
      </c>
      <c r="BH262" s="42">
        <f>$AJ$22*Data!AP754</f>
        <v>1938360812.3999999</v>
      </c>
      <c r="BI262" s="42">
        <v>0</v>
      </c>
      <c r="BJ262" s="42">
        <v>0</v>
      </c>
      <c r="BK262" s="42">
        <v>0</v>
      </c>
      <c r="BL262" s="42">
        <v>0</v>
      </c>
      <c r="BM262" s="42">
        <v>0</v>
      </c>
      <c r="BN262" s="42">
        <v>0</v>
      </c>
      <c r="BO262" s="42">
        <f>$AJ$29*Data!AW754</f>
        <v>-54792153.000000007</v>
      </c>
      <c r="BP262" s="42">
        <f>$AJ$30*Data!AX754</f>
        <v>-2201375.9999999977</v>
      </c>
    </row>
    <row r="263" spans="1:68">
      <c r="A263" s="6">
        <v>262</v>
      </c>
      <c r="B263" s="6">
        <f>Data!$D$504*Data!D266/Data!D265</f>
        <v>621.06994084981091</v>
      </c>
      <c r="C263" s="6">
        <f>Data!$F$504*Data!F266/Data!F265</f>
        <v>838.89247262635104</v>
      </c>
      <c r="D263" s="6">
        <f>Data!$H$504*Data!H266/Data!H265</f>
        <v>783.81525312841643</v>
      </c>
      <c r="E263" s="6">
        <f>Data!$J$504*Data!J266/Data!J265</f>
        <v>677.28557148640891</v>
      </c>
      <c r="F263" s="6">
        <f>Data!$L$504*Data!L266/Data!L265</f>
        <v>465.67675450907069</v>
      </c>
      <c r="G263" s="6">
        <f>Data!$N$504*Data!N266/Data!N265</f>
        <v>298.81597425205734</v>
      </c>
      <c r="H263" s="6">
        <f>Data!$P$504*Data!P266/Data!P265</f>
        <v>568.10793236078518</v>
      </c>
      <c r="I263" s="6">
        <f>Data!$R$504*Data!R266/Data!R265</f>
        <v>743.58672828482918</v>
      </c>
      <c r="J263" s="6">
        <f>Data!$T$504*Data!T266/Data!T265</f>
        <v>1424.4321172218347</v>
      </c>
      <c r="K263" s="6">
        <f>Data!$V$504*Data!V266/Data!V265</f>
        <v>975.20725030490314</v>
      </c>
      <c r="L263" s="6">
        <f>Data!$X$504*Data!X266/Data!X265</f>
        <v>1634.9731449417873</v>
      </c>
      <c r="M263" s="6">
        <f>Data!$Z$504*Data!Z266/Data!Z265</f>
        <v>1091.7159831172003</v>
      </c>
      <c r="N263" s="6">
        <f>Data!$AB$504*Data!AB266/Data!AB265</f>
        <v>15193.125805799582</v>
      </c>
      <c r="O263" s="6">
        <f>Data!$AD$504*Data!AD266/Data!AD265</f>
        <v>22144.010912114041</v>
      </c>
      <c r="P263" s="6">
        <f>Data!$AF$504*Data!AF266/Data!AF265</f>
        <v>14736.874655382639</v>
      </c>
      <c r="Q263" s="6">
        <f>Data!$AH$504*Data!AH266/Data!AH265</f>
        <v>17195.102080750054</v>
      </c>
      <c r="R263" s="6">
        <f>Data!$AJ$504*Data!AJ266/Data!AJ265</f>
        <v>18533.69255345401</v>
      </c>
      <c r="S263" s="6">
        <f>Data!$AL$504*Data!AL266/Data!AL265</f>
        <v>26721.499781717237</v>
      </c>
      <c r="T263" s="6">
        <f>Data!$AN$504*Data!AN266/Data!AN265</f>
        <v>16188.373184423364</v>
      </c>
      <c r="U263" s="6">
        <f>Data!$AP$504*Data!AP266/Data!AP265</f>
        <v>2428.9587600813711</v>
      </c>
      <c r="V263" s="6">
        <f>Data!$AQ$504*Data!AQ266/Data!AQ265</f>
        <v>0.55722011790323467</v>
      </c>
      <c r="W263" s="6">
        <f>Data!$AR$504*Data!AR266/Data!AR265</f>
        <v>0.57102610759493844</v>
      </c>
      <c r="X263" s="6">
        <f>Data!$AS$504*Data!AS266/Data!AS265</f>
        <v>0.36708877708978355</v>
      </c>
      <c r="Y263" s="6">
        <f>Data!$AT$504*Data!AT266/Data!AT265</f>
        <v>0.62216217216908587</v>
      </c>
      <c r="Z263" s="6">
        <f>Data!$AU$504*Data!AU266/Data!AU265</f>
        <v>0.69811353495290085</v>
      </c>
      <c r="AA263" s="6">
        <f>Data!$AV$504*Data!AV266/Data!AV265</f>
        <v>0.50441825967797249</v>
      </c>
      <c r="AB263" s="6">
        <f>Data!$AW$504*Data!AW266/Data!AW265</f>
        <v>0.84711609945826005</v>
      </c>
      <c r="AC263" s="6">
        <f>Data!$AX$504*Data!AX266/Data!AX265</f>
        <v>0.66497076447060555</v>
      </c>
      <c r="AE263" s="42">
        <f>$AJ$3*B263+$AJ$4*Simulace!C263+$AJ$5*Simulace!D263+$AJ$6*Simulace!E263+$AJ$7*Simulace!F263+$AJ$8*Simulace!G263+$AJ$9*Simulace!H263+$AJ$10*Simulace!I263+$AJ$11*Simulace!J263+$AJ$12*Simulace!K263+$AJ$13*Simulace!L263+$AJ$14*Simulace!M263+$AJ$15*Simulace!N263+$AJ$16*Simulace!O263+$AJ$17*Simulace!P263+$AJ$18*Simulace!Q263+$AJ$19*Simulace!R263+$AJ$20*Simulace!S263+$AJ$21*Simulace!T263+$AJ$22*Simulace!U263+$AJ$23*Simulace!V263+$AJ$24*Simulace!W263+$AJ$25*Simulace!X263+$AJ$26*Simulace!Y263+$AJ$27*Simulace!Z263+$AJ$28*Simulace!AA263+$AJ$29*Simulace!AB263+$AJ$30*Simulace!AC263</f>
        <v>48047284569.656868</v>
      </c>
      <c r="AF263" s="42">
        <f>AE263-$AN$12</f>
        <v>-55913698.424880981</v>
      </c>
      <c r="AG263" s="42">
        <f t="shared" si="8"/>
        <v>-176814639.42639303</v>
      </c>
      <c r="AM263" s="25" t="s">
        <v>287</v>
      </c>
      <c r="AN263" s="41">
        <f t="shared" si="7"/>
        <v>63022276836.01088</v>
      </c>
      <c r="AO263" s="42">
        <f>$AJ$3*Data!D755</f>
        <v>3078186039.9999995</v>
      </c>
      <c r="AP263" s="42">
        <f>$AJ$4*Data!F755</f>
        <v>7435699460</v>
      </c>
      <c r="AQ263" s="42">
        <f>$AJ$5*Data!H755</f>
        <v>2031396740</v>
      </c>
      <c r="AR263" s="42">
        <f>$AJ$6*Data!J755</f>
        <v>3436191660</v>
      </c>
      <c r="AS263" s="42">
        <f>$AJ$7*Data!L755</f>
        <v>852645758.99999988</v>
      </c>
      <c r="AT263" s="42">
        <f>$AJ$8*Data!N755</f>
        <v>710124199.99999988</v>
      </c>
      <c r="AU263" s="42">
        <f>$AJ$9*Data!P755</f>
        <v>3808116899.9999995</v>
      </c>
      <c r="AV263" s="42">
        <f>$AJ$10*Data!R755</f>
        <v>5349450400</v>
      </c>
      <c r="AW263" s="42">
        <f>$AJ$11*Data!T755</f>
        <v>2228391984</v>
      </c>
      <c r="AX263" s="42">
        <f>$AJ$12*Data!V755</f>
        <v>3531535000</v>
      </c>
      <c r="AY263" s="42">
        <f>$AJ$13*Data!X755</f>
        <v>2759548050</v>
      </c>
      <c r="AZ263" s="42">
        <f>$AJ$14*Data!Z755</f>
        <v>7439327000.000001</v>
      </c>
      <c r="BA263" s="42">
        <f>$AJ$15*Data!AB755</f>
        <v>1551923271.4837601</v>
      </c>
      <c r="BB263" s="42">
        <f>$AJ$16*Data!AD755</f>
        <v>2592668796.8871198</v>
      </c>
      <c r="BC263" s="42">
        <f>$AJ$17*Data!AF755</f>
        <v>1489948939.6400003</v>
      </c>
      <c r="BD263" s="42">
        <f>$AJ$18*Data!AH755</f>
        <v>2679118315.9999995</v>
      </c>
      <c r="BE263" s="42">
        <f>$AJ$19*Data!AJ755</f>
        <v>2101857250.0000002</v>
      </c>
      <c r="BF263" s="42">
        <f>$AJ$20*Data!AL755</f>
        <v>3530016360</v>
      </c>
      <c r="BG263" s="42">
        <f>$AJ$21*Data!AN755</f>
        <v>4545806715</v>
      </c>
      <c r="BH263" s="42">
        <f>$AJ$22*Data!AP755</f>
        <v>1926752688</v>
      </c>
      <c r="BI263" s="42">
        <v>0</v>
      </c>
      <c r="BJ263" s="42">
        <v>0</v>
      </c>
      <c r="BK263" s="42">
        <v>0</v>
      </c>
      <c r="BL263" s="42">
        <v>0</v>
      </c>
      <c r="BM263" s="42">
        <v>0</v>
      </c>
      <c r="BN263" s="42">
        <v>0</v>
      </c>
      <c r="BO263" s="42">
        <f>$AJ$29*Data!AW755</f>
        <v>-54180398.000000082</v>
      </c>
      <c r="BP263" s="42">
        <f>$AJ$30*Data!AX755</f>
        <v>-2248295.9999999963</v>
      </c>
    </row>
    <row r="264" spans="1:68">
      <c r="A264" s="6">
        <v>263</v>
      </c>
      <c r="B264" s="6">
        <f>Data!$D$504*Data!D267/Data!D266</f>
        <v>616.56262762106041</v>
      </c>
      <c r="C264" s="6">
        <f>Data!$F$504*Data!F267/Data!F266</f>
        <v>835.76589872336422</v>
      </c>
      <c r="D264" s="6">
        <f>Data!$H$504*Data!H267/Data!H266</f>
        <v>748.10963438038914</v>
      </c>
      <c r="E264" s="6">
        <f>Data!$J$504*Data!J267/Data!J266</f>
        <v>686.52985593603432</v>
      </c>
      <c r="F264" s="6">
        <f>Data!$L$504*Data!L267/Data!L266</f>
        <v>444.0756277061347</v>
      </c>
      <c r="G264" s="6">
        <f>Data!$N$504*Data!N267/Data!N266</f>
        <v>293.05813220388239</v>
      </c>
      <c r="H264" s="6">
        <f>Data!$P$504*Data!P267/Data!P266</f>
        <v>553.65049072143051</v>
      </c>
      <c r="I264" s="6">
        <f>Data!$R$504*Data!R267/Data!R266</f>
        <v>722.79698997316495</v>
      </c>
      <c r="J264" s="6">
        <f>Data!$T$504*Data!T267/Data!T266</f>
        <v>1382.3801989419378</v>
      </c>
      <c r="K264" s="6">
        <f>Data!$V$504*Data!V267/Data!V266</f>
        <v>893.04176611110495</v>
      </c>
      <c r="L264" s="6">
        <f>Data!$X$504*Data!X267/Data!X266</f>
        <v>1569.5049284404256</v>
      </c>
      <c r="M264" s="6">
        <f>Data!$Z$504*Data!Z267/Data!Z266</f>
        <v>1085.9361478568439</v>
      </c>
      <c r="N264" s="6">
        <f>Data!$AB$504*Data!AB267/Data!AB266</f>
        <v>15261.160614278195</v>
      </c>
      <c r="O264" s="6">
        <f>Data!$AD$504*Data!AD267/Data!AD266</f>
        <v>22209.393859597825</v>
      </c>
      <c r="P264" s="6">
        <f>Data!$AF$504*Data!AF267/Data!AF266</f>
        <v>14673.794478110662</v>
      </c>
      <c r="Q264" s="6">
        <f>Data!$AH$504*Data!AH267/Data!AH266</f>
        <v>17524.103229542234</v>
      </c>
      <c r="R264" s="6">
        <f>Data!$AJ$504*Data!AJ267/Data!AJ266</f>
        <v>18943.558916694001</v>
      </c>
      <c r="S264" s="6">
        <f>Data!$AL$504*Data!AL267/Data!AL266</f>
        <v>27030.752273556249</v>
      </c>
      <c r="T264" s="6">
        <f>Data!$AN$504*Data!AN267/Data!AN266</f>
        <v>16312.608805542239</v>
      </c>
      <c r="U264" s="6">
        <f>Data!$AP$504*Data!AP267/Data!AP266</f>
        <v>2358.8326867214719</v>
      </c>
      <c r="V264" s="6">
        <f>Data!$AQ$504*Data!AQ267/Data!AQ266</f>
        <v>0.48599839913039156</v>
      </c>
      <c r="W264" s="6">
        <f>Data!$AR$504*Data!AR267/Data!AR266</f>
        <v>0.49849324987727167</v>
      </c>
      <c r="X264" s="6">
        <f>Data!$AS$504*Data!AS267/Data!AS266</f>
        <v>0.32906450445434215</v>
      </c>
      <c r="Y264" s="6">
        <f>Data!$AT$504*Data!AT267/Data!AT266</f>
        <v>0.54491460970464289</v>
      </c>
      <c r="Z264" s="6">
        <f>Data!$AU$504*Data!AU267/Data!AU266</f>
        <v>0.61425104263206665</v>
      </c>
      <c r="AA264" s="6">
        <f>Data!$AV$504*Data!AV267/Data!AV266</f>
        <v>0.4578150462198739</v>
      </c>
      <c r="AB264" s="6">
        <f>Data!$AW$504*Data!AW267/Data!AW266</f>
        <v>0.75147730690659476</v>
      </c>
      <c r="AC264" s="6">
        <f>Data!$AX$504*Data!AX267/Data!AX266</f>
        <v>0.61045866627711443</v>
      </c>
      <c r="AE264" s="42">
        <f>$AJ$3*B264+$AJ$4*Simulace!C264+$AJ$5*Simulace!D264+$AJ$6*Simulace!E264+$AJ$7*Simulace!F264+$AJ$8*Simulace!G264+$AJ$9*Simulace!H264+$AJ$10*Simulace!I264+$AJ$11*Simulace!J264+$AJ$12*Simulace!K264+$AJ$13*Simulace!L264+$AJ$14*Simulace!M264+$AJ$15*Simulace!N264+$AJ$16*Simulace!O264+$AJ$17*Simulace!P264+$AJ$18*Simulace!Q264+$AJ$19*Simulace!R264+$AJ$20*Simulace!S264+$AJ$21*Simulace!T264+$AJ$22*Simulace!U264+$AJ$23*Simulace!V264+$AJ$24*Simulace!W264+$AJ$25*Simulace!X264+$AJ$26*Simulace!Y264+$AJ$27*Simulace!Z264+$AJ$28*Simulace!AA264+$AJ$29*Simulace!AB264+$AJ$30*Simulace!AC264</f>
        <v>47555402820.036537</v>
      </c>
      <c r="AF264" s="42">
        <f>AE264-$AN$12</f>
        <v>-547795448.04521179</v>
      </c>
      <c r="AG264" s="42">
        <f t="shared" si="8"/>
        <v>-1732281307.6953015</v>
      </c>
      <c r="AM264" s="25" t="s">
        <v>288</v>
      </c>
      <c r="AN264" s="41">
        <f t="shared" si="7"/>
        <v>62864956532.827667</v>
      </c>
      <c r="AO264" s="42">
        <f>$AJ$3*Data!D756</f>
        <v>3073803699.9999995</v>
      </c>
      <c r="AP264" s="42">
        <f>$AJ$4*Data!F756</f>
        <v>7442306199.9999981</v>
      </c>
      <c r="AQ264" s="42">
        <f>$AJ$5*Data!H756</f>
        <v>2026100399.9999998</v>
      </c>
      <c r="AR264" s="42">
        <f>$AJ$6*Data!J756</f>
        <v>3446877499.9999995</v>
      </c>
      <c r="AS264" s="42">
        <f>$AJ$7*Data!L756</f>
        <v>853387884.99999988</v>
      </c>
      <c r="AT264" s="42">
        <f>$AJ$8*Data!N756</f>
        <v>707347187.49999988</v>
      </c>
      <c r="AU264" s="42">
        <f>$AJ$9*Data!P756</f>
        <v>3780415800</v>
      </c>
      <c r="AV264" s="42">
        <f>$AJ$10*Data!R756</f>
        <v>5222310240</v>
      </c>
      <c r="AW264" s="42">
        <f>$AJ$11*Data!T756</f>
        <v>2210684658</v>
      </c>
      <c r="AX264" s="42">
        <f>$AJ$12*Data!V756</f>
        <v>3510291749.9999995</v>
      </c>
      <c r="AY264" s="42">
        <f>$AJ$13*Data!X756</f>
        <v>2768936624.9999995</v>
      </c>
      <c r="AZ264" s="42">
        <f>$AJ$14*Data!Z756</f>
        <v>7422137100</v>
      </c>
      <c r="BA264" s="42">
        <f>$AJ$15*Data!AB756</f>
        <v>1552557435.2887199</v>
      </c>
      <c r="BB264" s="42">
        <f>$AJ$16*Data!AD756</f>
        <v>2595685180.9089599</v>
      </c>
      <c r="BC264" s="42">
        <f>$AJ$17*Data!AF756</f>
        <v>1490738944.3800001</v>
      </c>
      <c r="BD264" s="42">
        <f>$AJ$18*Data!AH756</f>
        <v>2686868659.9999995</v>
      </c>
      <c r="BE264" s="42">
        <f>$AJ$19*Data!AJ756</f>
        <v>2105913124.9999995</v>
      </c>
      <c r="BF264" s="42">
        <f>$AJ$20*Data!AL756</f>
        <v>3536828099.9999995</v>
      </c>
      <c r="BG264" s="42">
        <f>$AJ$21*Data!AN756</f>
        <v>4528450518.75</v>
      </c>
      <c r="BH264" s="42">
        <f>$AJ$22*Data!AP756</f>
        <v>1958207832</v>
      </c>
      <c r="BI264" s="42">
        <v>0</v>
      </c>
      <c r="BJ264" s="42">
        <v>0</v>
      </c>
      <c r="BK264" s="42">
        <v>0</v>
      </c>
      <c r="BL264" s="42">
        <v>0</v>
      </c>
      <c r="BM264" s="42">
        <v>0</v>
      </c>
      <c r="BN264" s="42">
        <v>0</v>
      </c>
      <c r="BO264" s="42">
        <f>$AJ$29*Data!AW756</f>
        <v>-52682653.000000127</v>
      </c>
      <c r="BP264" s="42">
        <f>$AJ$30*Data!AX756</f>
        <v>-2209655.9999999981</v>
      </c>
    </row>
    <row r="265" spans="1:68">
      <c r="A265" s="6">
        <v>264</v>
      </c>
      <c r="B265" s="6">
        <f>Data!$D$504*Data!D268/Data!D267</f>
        <v>635.92516409052394</v>
      </c>
      <c r="C265" s="6">
        <f>Data!$F$504*Data!F268/Data!F267</f>
        <v>844.09391715442734</v>
      </c>
      <c r="D265" s="6">
        <f>Data!$H$504*Data!H268/Data!H267</f>
        <v>816.59657791532777</v>
      </c>
      <c r="E265" s="6">
        <f>Data!$J$504*Data!J268/Data!J267</f>
        <v>693.96188512845401</v>
      </c>
      <c r="F265" s="6">
        <f>Data!$L$504*Data!L268/Data!L267</f>
        <v>484.58671400714366</v>
      </c>
      <c r="G265" s="6">
        <f>Data!$N$504*Data!N268/Data!N267</f>
        <v>305.56102084694533</v>
      </c>
      <c r="H265" s="6">
        <f>Data!$P$504*Data!P268/Data!P267</f>
        <v>582.51192714694946</v>
      </c>
      <c r="I265" s="6">
        <f>Data!$R$504*Data!R268/Data!R267</f>
        <v>738.60952973661779</v>
      </c>
      <c r="J265" s="6">
        <f>Data!$T$504*Data!T268/Data!T267</f>
        <v>1394.8258769912181</v>
      </c>
      <c r="K265" s="6">
        <f>Data!$V$504*Data!V268/Data!V267</f>
        <v>942.40169655747025</v>
      </c>
      <c r="L265" s="6">
        <f>Data!$X$504*Data!X268/Data!X267</f>
        <v>1674.5790791541233</v>
      </c>
      <c r="M265" s="6">
        <f>Data!$Z$504*Data!Z268/Data!Z267</f>
        <v>1079.2078788359468</v>
      </c>
      <c r="N265" s="6">
        <f>Data!$AB$504*Data!AB268/Data!AB267</f>
        <v>15283.647932416496</v>
      </c>
      <c r="O265" s="6">
        <f>Data!$AD$504*Data!AD268/Data!AD267</f>
        <v>22403.283133681667</v>
      </c>
      <c r="P265" s="6">
        <f>Data!$AF$504*Data!AF268/Data!AF267</f>
        <v>14758.942890199112</v>
      </c>
      <c r="Q265" s="6">
        <f>Data!$AH$504*Data!AH268/Data!AH267</f>
        <v>17846.59372562643</v>
      </c>
      <c r="R265" s="6">
        <f>Data!$AJ$504*Data!AJ268/Data!AJ267</f>
        <v>19304.487133342707</v>
      </c>
      <c r="S265" s="6">
        <f>Data!$AL$504*Data!AL268/Data!AL267</f>
        <v>27429.535540496454</v>
      </c>
      <c r="T265" s="6">
        <f>Data!$AN$504*Data!AN268/Data!AN267</f>
        <v>16780.20274607855</v>
      </c>
      <c r="U265" s="6">
        <f>Data!$AP$504*Data!AP268/Data!AP267</f>
        <v>2428.9095257931385</v>
      </c>
      <c r="V265" s="6">
        <f>Data!$AQ$504*Data!AQ268/Data!AQ267</f>
        <v>0.41403149573099979</v>
      </c>
      <c r="W265" s="6">
        <f>Data!$AR$504*Data!AR268/Data!AR267</f>
        <v>0.42522781994242415</v>
      </c>
      <c r="X265" s="6">
        <f>Data!$AS$504*Data!AS268/Data!AS267</f>
        <v>0.2475643034455367</v>
      </c>
      <c r="Y265" s="6">
        <f>Data!$AT$504*Data!AT268/Data!AT267</f>
        <v>0.4669877545811863</v>
      </c>
      <c r="Z265" s="6">
        <f>Data!$AU$504*Data!AU268/Data!AU267</f>
        <v>0.5298049470834354</v>
      </c>
      <c r="AA265" s="6">
        <f>Data!$AV$504*Data!AV268/Data!AV267</f>
        <v>0.35872825343966375</v>
      </c>
      <c r="AB265" s="6">
        <f>Data!$AW$504*Data!AW268/Data!AW267</f>
        <v>0.65548589826143011</v>
      </c>
      <c r="AC265" s="6">
        <f>Data!$AX$504*Data!AX268/Data!AX267</f>
        <v>0.49541241336824204</v>
      </c>
      <c r="AE265" s="42">
        <f>$AJ$3*B265+$AJ$4*Simulace!C265+$AJ$5*Simulace!D265+$AJ$6*Simulace!E265+$AJ$7*Simulace!F265+$AJ$8*Simulace!G265+$AJ$9*Simulace!H265+$AJ$10*Simulace!I265+$AJ$11*Simulace!J265+$AJ$12*Simulace!K265+$AJ$13*Simulace!L265+$AJ$14*Simulace!M265+$AJ$15*Simulace!N265+$AJ$16*Simulace!O265+$AJ$17*Simulace!P265+$AJ$18*Simulace!Q265+$AJ$19*Simulace!R265+$AJ$20*Simulace!S265+$AJ$21*Simulace!T265+$AJ$22*Simulace!U265+$AJ$23*Simulace!V265+$AJ$24*Simulace!W265+$AJ$25*Simulace!X265+$AJ$26*Simulace!Y265+$AJ$27*Simulace!Z265+$AJ$28*Simulace!AA265+$AJ$29*Simulace!AB265+$AJ$30*Simulace!AC265</f>
        <v>48677031985.532982</v>
      </c>
      <c r="AF265" s="42">
        <f>AE265-$AN$12</f>
        <v>573833717.45123291</v>
      </c>
      <c r="AG265" s="42">
        <f t="shared" si="8"/>
        <v>1814621545.3474078</v>
      </c>
    </row>
    <row r="266" spans="1:68">
      <c r="A266" s="6">
        <v>265</v>
      </c>
      <c r="B266" s="6">
        <f>Data!$D$504*Data!D269/Data!D268</f>
        <v>600.71750483423671</v>
      </c>
      <c r="C266" s="6">
        <f>Data!$F$504*Data!F269/Data!F268</f>
        <v>829.98052399187168</v>
      </c>
      <c r="D266" s="6">
        <f>Data!$H$504*Data!H269/Data!H268</f>
        <v>775.09164298449843</v>
      </c>
      <c r="E266" s="6">
        <f>Data!$J$504*Data!J269/Data!J268</f>
        <v>675.22802045586752</v>
      </c>
      <c r="F266" s="6">
        <f>Data!$L$504*Data!L269/Data!L268</f>
        <v>455.15399429467755</v>
      </c>
      <c r="G266" s="6">
        <f>Data!$N$504*Data!N269/Data!N268</f>
        <v>286.90494619290314</v>
      </c>
      <c r="H266" s="6">
        <f>Data!$P$504*Data!P269/Data!P268</f>
        <v>554.23260304341136</v>
      </c>
      <c r="I266" s="6">
        <f>Data!$R$504*Data!R269/Data!R268</f>
        <v>730.86435762850442</v>
      </c>
      <c r="J266" s="6">
        <f>Data!$T$504*Data!T269/Data!T268</f>
        <v>1356.2260203764747</v>
      </c>
      <c r="K266" s="6">
        <f>Data!$V$504*Data!V269/Data!V268</f>
        <v>909.05877159418355</v>
      </c>
      <c r="L266" s="6">
        <f>Data!$X$504*Data!X269/Data!X268</f>
        <v>1556.650647793708</v>
      </c>
      <c r="M266" s="6">
        <f>Data!$Z$504*Data!Z269/Data!Z268</f>
        <v>1080.4715567970804</v>
      </c>
      <c r="N266" s="6">
        <f>Data!$AB$504*Data!AB269/Data!AB268</f>
        <v>15104.236942752672</v>
      </c>
      <c r="O266" s="6">
        <f>Data!$AD$504*Data!AD269/Data!AD268</f>
        <v>22064.707348582368</v>
      </c>
      <c r="P266" s="6">
        <f>Data!$AF$504*Data!AF269/Data!AF268</f>
        <v>14519.348161814916</v>
      </c>
      <c r="Q266" s="6">
        <f>Data!$AH$504*Data!AH269/Data!AH268</f>
        <v>17203.367310213649</v>
      </c>
      <c r="R266" s="6">
        <f>Data!$AJ$504*Data!AJ269/Data!AJ268</f>
        <v>18728.049154931861</v>
      </c>
      <c r="S266" s="6">
        <f>Data!$AL$504*Data!AL269/Data!AL268</f>
        <v>26859.309751040513</v>
      </c>
      <c r="T266" s="6">
        <f>Data!$AN$504*Data!AN269/Data!AN268</f>
        <v>16526.676631683171</v>
      </c>
      <c r="U266" s="6">
        <f>Data!$AP$504*Data!AP269/Data!AP268</f>
        <v>2380.6261074861563</v>
      </c>
      <c r="V266" s="6">
        <f>Data!$AQ$504*Data!AQ269/Data!AQ268</f>
        <v>0.52267609871980947</v>
      </c>
      <c r="W266" s="6">
        <f>Data!$AR$504*Data!AR269/Data!AR268</f>
        <v>0.53584658161596432</v>
      </c>
      <c r="X266" s="6">
        <f>Data!$AS$504*Data!AS269/Data!AS268</f>
        <v>0.38143752294873673</v>
      </c>
      <c r="Y266" s="6">
        <f>Data!$AT$504*Data!AT269/Data!AT268</f>
        <v>0.58469783780356488</v>
      </c>
      <c r="Z266" s="6">
        <f>Data!$AU$504*Data!AU269/Data!AU268</f>
        <v>0.65744468020612257</v>
      </c>
      <c r="AA266" s="6">
        <f>Data!$AV$504*Data!AV269/Data!AV268</f>
        <v>0.52015759410996432</v>
      </c>
      <c r="AB266" s="6">
        <f>Data!$AW$504*Data!AW269/Data!AW268</f>
        <v>0.80074625599821536</v>
      </c>
      <c r="AC266" s="6">
        <f>Data!$AX$504*Data!AX269/Data!AX268</f>
        <v>0.68158759503801525</v>
      </c>
      <c r="AE266" s="42">
        <f>$AJ$3*B266+$AJ$4*Simulace!C266+$AJ$5*Simulace!D266+$AJ$6*Simulace!E266+$AJ$7*Simulace!F266+$AJ$8*Simulace!G266+$AJ$9*Simulace!H266+$AJ$10*Simulace!I266+$AJ$11*Simulace!J266+$AJ$12*Simulace!K266+$AJ$13*Simulace!L266+$AJ$14*Simulace!M266+$AJ$15*Simulace!N266+$AJ$16*Simulace!O266+$AJ$17*Simulace!P266+$AJ$18*Simulace!Q266+$AJ$19*Simulace!R266+$AJ$20*Simulace!S266+$AJ$21*Simulace!T266+$AJ$22*Simulace!U266+$AJ$23*Simulace!V266+$AJ$24*Simulace!W266+$AJ$25*Simulace!X266+$AJ$26*Simulace!Y266+$AJ$27*Simulace!Z266+$AJ$28*Simulace!AA266+$AJ$29*Simulace!AB266+$AJ$30*Simulace!AC266</f>
        <v>47379285647.619461</v>
      </c>
      <c r="AF266" s="42">
        <f>AE266-$AN$12</f>
        <v>-723912620.4622879</v>
      </c>
      <c r="AG266" s="42">
        <f t="shared" si="8"/>
        <v>-2289212707.6018438</v>
      </c>
    </row>
    <row r="267" spans="1:68">
      <c r="A267" s="6">
        <v>266</v>
      </c>
      <c r="B267" s="6">
        <f>Data!$D$504*Data!D270/Data!D269</f>
        <v>621.42738469700794</v>
      </c>
      <c r="C267" s="6">
        <f>Data!$F$504*Data!F270/Data!F269</f>
        <v>824.27594421777303</v>
      </c>
      <c r="D267" s="6">
        <f>Data!$H$504*Data!H270/Data!H269</f>
        <v>770.99666251783083</v>
      </c>
      <c r="E267" s="6">
        <f>Data!$J$504*Data!J270/Data!J269</f>
        <v>686.7676097388952</v>
      </c>
      <c r="F267" s="6">
        <f>Data!$L$504*Data!L270/Data!L269</f>
        <v>475.38273910407059</v>
      </c>
      <c r="G267" s="6">
        <f>Data!$N$504*Data!N270/Data!N269</f>
        <v>309.84691434553213</v>
      </c>
      <c r="H267" s="6">
        <f>Data!$P$504*Data!P270/Data!P269</f>
        <v>560.43198949932423</v>
      </c>
      <c r="I267" s="6">
        <f>Data!$R$504*Data!R270/Data!R269</f>
        <v>719.26581381621065</v>
      </c>
      <c r="J267" s="6">
        <f>Data!$T$504*Data!T270/Data!T269</f>
        <v>1403.8180769751705</v>
      </c>
      <c r="K267" s="6">
        <f>Data!$V$504*Data!V270/Data!V269</f>
        <v>943.71023636486893</v>
      </c>
      <c r="L267" s="6">
        <f>Data!$X$504*Data!X270/Data!X269</f>
        <v>1610.3386304018043</v>
      </c>
      <c r="M267" s="6">
        <f>Data!$Z$504*Data!Z270/Data!Z269</f>
        <v>1110.0245266029335</v>
      </c>
      <c r="N267" s="6">
        <f>Data!$AB$504*Data!AB270/Data!AB269</f>
        <v>15140.0196833302</v>
      </c>
      <c r="O267" s="6">
        <f>Data!$AD$504*Data!AD270/Data!AD269</f>
        <v>22164.520057283517</v>
      </c>
      <c r="P267" s="6">
        <f>Data!$AF$504*Data!AF270/Data!AF269</f>
        <v>14685.295940255743</v>
      </c>
      <c r="Q267" s="6">
        <f>Data!$AH$504*Data!AH270/Data!AH269</f>
        <v>17499.673737621291</v>
      </c>
      <c r="R267" s="6">
        <f>Data!$AJ$504*Data!AJ270/Data!AJ269</f>
        <v>18866.664718938642</v>
      </c>
      <c r="S267" s="6">
        <f>Data!$AL$504*Data!AL270/Data!AL269</f>
        <v>26798.456297824127</v>
      </c>
      <c r="T267" s="6">
        <f>Data!$AN$504*Data!AN270/Data!AN269</f>
        <v>16251.032071971998</v>
      </c>
      <c r="U267" s="6">
        <f>Data!$AP$504*Data!AP270/Data!AP269</f>
        <v>2431.5232021130196</v>
      </c>
      <c r="V267" s="6">
        <f>Data!$AQ$504*Data!AQ270/Data!AQ269</f>
        <v>0.49532833300608609</v>
      </c>
      <c r="W267" s="6">
        <f>Data!$AR$504*Data!AR270/Data!AR269</f>
        <v>0.50804639844257038</v>
      </c>
      <c r="X267" s="6">
        <f>Data!$AS$504*Data!AS270/Data!AS269</f>
        <v>0.3245599139616745</v>
      </c>
      <c r="Y267" s="6">
        <f>Data!$AT$504*Data!AT270/Data!AT269</f>
        <v>0.55528444891796791</v>
      </c>
      <c r="Z267" s="6">
        <f>Data!$AU$504*Data!AU270/Data!AU269</f>
        <v>0.6258032490974722</v>
      </c>
      <c r="AA267" s="6">
        <f>Data!$AV$504*Data!AV270/Data!AV269</f>
        <v>0.45373289313061921</v>
      </c>
      <c r="AB267" s="6">
        <f>Data!$AW$504*Data!AW270/Data!AW269</f>
        <v>0.76523734692746781</v>
      </c>
      <c r="AC267" s="6">
        <f>Data!$AX$504*Data!AX270/Data!AX269</f>
        <v>0.60712163234460614</v>
      </c>
      <c r="AE267" s="42">
        <f>$AJ$3*B267+$AJ$4*Simulace!C267+$AJ$5*Simulace!D267+$AJ$6*Simulace!E267+$AJ$7*Simulace!F267+$AJ$8*Simulace!G267+$AJ$9*Simulace!H267+$AJ$10*Simulace!I267+$AJ$11*Simulace!J267+$AJ$12*Simulace!K267+$AJ$13*Simulace!L267+$AJ$14*Simulace!M267+$AJ$15*Simulace!N267+$AJ$16*Simulace!O267+$AJ$17*Simulace!P267+$AJ$18*Simulace!Q267+$AJ$19*Simulace!R267+$AJ$20*Simulace!S267+$AJ$21*Simulace!T267+$AJ$22*Simulace!U267+$AJ$23*Simulace!V267+$AJ$24*Simulace!W267+$AJ$25*Simulace!X267+$AJ$26*Simulace!Y267+$AJ$27*Simulace!Z267+$AJ$28*Simulace!AA267+$AJ$29*Simulace!AB267+$AJ$30*Simulace!AC267</f>
        <v>47929328884.644852</v>
      </c>
      <c r="AF267" s="42">
        <f>AE267-$AN$12</f>
        <v>-173869383.43689728</v>
      </c>
      <c r="AG267" s="42">
        <f t="shared" si="8"/>
        <v>-549823267.02975035</v>
      </c>
    </row>
    <row r="268" spans="1:68">
      <c r="A268" s="6">
        <v>267</v>
      </c>
      <c r="B268" s="6">
        <f>Data!$D$504*Data!D271/Data!D270</f>
        <v>602.31643855143011</v>
      </c>
      <c r="C268" s="6">
        <f>Data!$F$504*Data!F271/Data!F270</f>
        <v>809.60660093789738</v>
      </c>
      <c r="D268" s="6">
        <f>Data!$H$504*Data!H271/Data!H270</f>
        <v>769.01392889982185</v>
      </c>
      <c r="E268" s="6">
        <f>Data!$J$504*Data!J271/Data!J270</f>
        <v>664.34125598102776</v>
      </c>
      <c r="F268" s="6">
        <f>Data!$L$504*Data!L271/Data!L270</f>
        <v>474.49754541982594</v>
      </c>
      <c r="G268" s="6">
        <f>Data!$N$504*Data!N271/Data!N270</f>
        <v>295.71099460776423</v>
      </c>
      <c r="H268" s="6">
        <f>Data!$P$504*Data!P271/Data!P270</f>
        <v>547.64382593120786</v>
      </c>
      <c r="I268" s="6">
        <f>Data!$R$504*Data!R271/Data!R270</f>
        <v>711.94079267688733</v>
      </c>
      <c r="J268" s="6">
        <f>Data!$T$504*Data!T271/Data!T270</f>
        <v>1309.4515459644515</v>
      </c>
      <c r="K268" s="6">
        <f>Data!$V$504*Data!V271/Data!V270</f>
        <v>883.41394288511833</v>
      </c>
      <c r="L268" s="6">
        <f>Data!$X$504*Data!X271/Data!X270</f>
        <v>1485.9820441703916</v>
      </c>
      <c r="M268" s="6">
        <f>Data!$Z$504*Data!Z271/Data!Z270</f>
        <v>1009.213373770446</v>
      </c>
      <c r="N268" s="6">
        <f>Data!$AB$504*Data!AB271/Data!AB270</f>
        <v>15165.913890090378</v>
      </c>
      <c r="O268" s="6">
        <f>Data!$AD$504*Data!AD271/Data!AD270</f>
        <v>22079.824155034323</v>
      </c>
      <c r="P268" s="6">
        <f>Data!$AF$504*Data!AF271/Data!AF270</f>
        <v>14399.334317415671</v>
      </c>
      <c r="Q268" s="6">
        <f>Data!$AH$504*Data!AH271/Data!AH270</f>
        <v>17492.851850315314</v>
      </c>
      <c r="R268" s="6">
        <f>Data!$AJ$504*Data!AJ271/Data!AJ270</f>
        <v>18734.520142918558</v>
      </c>
      <c r="S268" s="6">
        <f>Data!$AL$504*Data!AL271/Data!AL270</f>
        <v>26891.843296129682</v>
      </c>
      <c r="T268" s="6">
        <f>Data!$AN$504*Data!AN271/Data!AN270</f>
        <v>16977.731925368411</v>
      </c>
      <c r="U268" s="6">
        <f>Data!$AP$504*Data!AP271/Data!AP270</f>
        <v>2370.2763353152177</v>
      </c>
      <c r="V268" s="6">
        <f>Data!$AQ$504*Data!AQ271/Data!AQ270</f>
        <v>0.53562200150695249</v>
      </c>
      <c r="W268" s="6">
        <f>Data!$AR$504*Data!AR271/Data!AR270</f>
        <v>0.54900016972165788</v>
      </c>
      <c r="X268" s="6">
        <f>Data!$AS$504*Data!AS271/Data!AS270</f>
        <v>0.36952822797341095</v>
      </c>
      <c r="Y268" s="6">
        <f>Data!$AT$504*Data!AT271/Data!AT270</f>
        <v>0.59859030625657395</v>
      </c>
      <c r="Z268" s="6">
        <f>Data!$AU$504*Data!AU271/Data!AU270</f>
        <v>0.67235335633626114</v>
      </c>
      <c r="AA268" s="6">
        <f>Data!$AV$504*Data!AV271/Data!AV270</f>
        <v>0.50632767804065948</v>
      </c>
      <c r="AB268" s="6">
        <f>Data!$AW$504*Data!AW271/Data!AW270</f>
        <v>0.81740717452640232</v>
      </c>
      <c r="AC268" s="6">
        <f>Data!$AX$504*Data!AX271/Data!AX270</f>
        <v>0.66615758061285502</v>
      </c>
      <c r="AE268" s="42">
        <f>$AJ$3*B268+$AJ$4*Simulace!C268+$AJ$5*Simulace!D268+$AJ$6*Simulace!E268+$AJ$7*Simulace!F268+$AJ$8*Simulace!G268+$AJ$9*Simulace!H268+$AJ$10*Simulace!I268+$AJ$11*Simulace!J268+$AJ$12*Simulace!K268+$AJ$13*Simulace!L268+$AJ$14*Simulace!M268+$AJ$15*Simulace!N268+$AJ$16*Simulace!O268+$AJ$17*Simulace!P268+$AJ$18*Simulace!Q268+$AJ$19*Simulace!R268+$AJ$20*Simulace!S268+$AJ$21*Simulace!T268+$AJ$22*Simulace!U268+$AJ$23*Simulace!V268+$AJ$24*Simulace!W268+$AJ$25*Simulace!X268+$AJ$26*Simulace!Y268+$AJ$27*Simulace!Z268+$AJ$28*Simulace!AA268+$AJ$29*Simulace!AB268+$AJ$30*Simulace!AC268</f>
        <v>46696718379.434792</v>
      </c>
      <c r="AF268" s="42">
        <f>AE268-$AN$12</f>
        <v>-1406479888.6469574</v>
      </c>
      <c r="AG268" s="42">
        <f t="shared" si="8"/>
        <v>-4447679931.3443832</v>
      </c>
    </row>
    <row r="269" spans="1:68">
      <c r="A269" s="6">
        <v>268</v>
      </c>
      <c r="B269" s="6">
        <f>Data!$D$504*Data!D272/Data!D271</f>
        <v>604.67398464408075</v>
      </c>
      <c r="C269" s="6">
        <f>Data!$F$504*Data!F272/Data!F271</f>
        <v>834.94087506271626</v>
      </c>
      <c r="D269" s="6">
        <f>Data!$H$504*Data!H272/Data!H271</f>
        <v>764.19686664079529</v>
      </c>
      <c r="E269" s="6">
        <f>Data!$J$504*Data!J272/Data!J271</f>
        <v>676.93214643792999</v>
      </c>
      <c r="F269" s="6">
        <f>Data!$L$504*Data!L272/Data!L271</f>
        <v>468.34234932972277</v>
      </c>
      <c r="G269" s="6">
        <f>Data!$N$504*Data!N272/Data!N271</f>
        <v>301.73403387068316</v>
      </c>
      <c r="H269" s="6">
        <f>Data!$P$504*Data!P272/Data!P271</f>
        <v>550.94709362148558</v>
      </c>
      <c r="I269" s="6">
        <f>Data!$R$504*Data!R272/Data!R271</f>
        <v>709.60513473485366</v>
      </c>
      <c r="J269" s="6">
        <f>Data!$T$504*Data!T272/Data!T271</f>
        <v>1343.2556351390253</v>
      </c>
      <c r="K269" s="6">
        <f>Data!$V$504*Data!V272/Data!V271</f>
        <v>892.39882252770656</v>
      </c>
      <c r="L269" s="6">
        <f>Data!$X$504*Data!X272/Data!X271</f>
        <v>1543.3212312829444</v>
      </c>
      <c r="M269" s="6">
        <f>Data!$Z$504*Data!Z272/Data!Z271</f>
        <v>1022.6265018504853</v>
      </c>
      <c r="N269" s="6">
        <f>Data!$AB$504*Data!AB272/Data!AB271</f>
        <v>15147.549994476307</v>
      </c>
      <c r="O269" s="6">
        <f>Data!$AD$504*Data!AD272/Data!AD271</f>
        <v>22086.532887433194</v>
      </c>
      <c r="P269" s="6">
        <f>Data!$AF$504*Data!AF272/Data!AF271</f>
        <v>14498.050478432422</v>
      </c>
      <c r="Q269" s="6">
        <f>Data!$AH$504*Data!AH272/Data!AH271</f>
        <v>17268.348190567824</v>
      </c>
      <c r="R269" s="6">
        <f>Data!$AJ$504*Data!AJ272/Data!AJ271</f>
        <v>18550.615881327652</v>
      </c>
      <c r="S269" s="6">
        <f>Data!$AL$504*Data!AL272/Data!AL271</f>
        <v>26832.29753682173</v>
      </c>
      <c r="T269" s="6">
        <f>Data!$AN$504*Data!AN272/Data!AN271</f>
        <v>16381.47638759668</v>
      </c>
      <c r="U269" s="6">
        <f>Data!$AP$504*Data!AP272/Data!AP271</f>
        <v>2368.2162596404937</v>
      </c>
      <c r="V269" s="6">
        <f>Data!$AQ$504*Data!AQ272/Data!AQ271</f>
        <v>0.55448591885441523</v>
      </c>
      <c r="W269" s="6">
        <f>Data!$AR$504*Data!AR272/Data!AR271</f>
        <v>0.56817926388432616</v>
      </c>
      <c r="X269" s="6">
        <f>Data!$AS$504*Data!AS272/Data!AS271</f>
        <v>0.42089733189597278</v>
      </c>
      <c r="Y269" s="6">
        <f>Data!$AT$504*Data!AT272/Data!AT271</f>
        <v>0.6188940258582275</v>
      </c>
      <c r="Z269" s="6">
        <f>Data!$AU$504*Data!AU272/Data!AU271</f>
        <v>0.69421232876712335</v>
      </c>
      <c r="AA269" s="6">
        <f>Data!$AV$504*Data!AV272/Data!AV271</f>
        <v>0.56655257390709068</v>
      </c>
      <c r="AB269" s="6">
        <f>Data!$AW$504*Data!AW272/Data!AW271</f>
        <v>0.84197123011427444</v>
      </c>
      <c r="AC269" s="6">
        <f>Data!$AX$504*Data!AX272/Data!AX271</f>
        <v>0.73388831269349986</v>
      </c>
      <c r="AE269" s="42">
        <f>$AJ$3*B269+$AJ$4*Simulace!C269+$AJ$5*Simulace!D269+$AJ$6*Simulace!E269+$AJ$7*Simulace!F269+$AJ$8*Simulace!G269+$AJ$9*Simulace!H269+$AJ$10*Simulace!I269+$AJ$11*Simulace!J269+$AJ$12*Simulace!K269+$AJ$13*Simulace!L269+$AJ$14*Simulace!M269+$AJ$15*Simulace!N269+$AJ$16*Simulace!O269+$AJ$17*Simulace!P269+$AJ$18*Simulace!Q269+$AJ$19*Simulace!R269+$AJ$20*Simulace!S269+$AJ$21*Simulace!T269+$AJ$22*Simulace!U269+$AJ$23*Simulace!V269+$AJ$24*Simulace!W269+$AJ$25*Simulace!X269+$AJ$26*Simulace!Y269+$AJ$27*Simulace!Z269+$AJ$28*Simulace!AA269+$AJ$29*Simulace!AB269+$AJ$30*Simulace!AC269</f>
        <v>46957380666.346855</v>
      </c>
      <c r="AF269" s="42">
        <f>AE269-$AN$12</f>
        <v>-1145817601.7348938</v>
      </c>
      <c r="AG269" s="42">
        <f t="shared" si="8"/>
        <v>-3623393404.5939641</v>
      </c>
    </row>
    <row r="270" spans="1:68">
      <c r="A270" s="6">
        <v>269</v>
      </c>
      <c r="B270" s="6">
        <f>Data!$D$504*Data!D273/Data!D272</f>
        <v>618.25168664373246</v>
      </c>
      <c r="C270" s="6">
        <f>Data!$F$504*Data!F273/Data!F272</f>
        <v>840.57735002382174</v>
      </c>
      <c r="D270" s="6">
        <f>Data!$H$504*Data!H273/Data!H272</f>
        <v>778.1227242407117</v>
      </c>
      <c r="E270" s="6">
        <f>Data!$J$504*Data!J273/Data!J272</f>
        <v>672.11134926748628</v>
      </c>
      <c r="F270" s="6">
        <f>Data!$L$504*Data!L273/Data!L272</f>
        <v>461.44168543404936</v>
      </c>
      <c r="G270" s="6">
        <f>Data!$N$504*Data!N273/Data!N272</f>
        <v>294.89561209372692</v>
      </c>
      <c r="H270" s="6">
        <f>Data!$P$504*Data!P273/Data!P272</f>
        <v>599.2879059142482</v>
      </c>
      <c r="I270" s="6">
        <f>Data!$R$504*Data!R273/Data!R272</f>
        <v>790.86765607888299</v>
      </c>
      <c r="J270" s="6">
        <f>Data!$T$504*Data!T273/Data!T272</f>
        <v>1428.5117922830914</v>
      </c>
      <c r="K270" s="6">
        <f>Data!$V$504*Data!V273/Data!V272</f>
        <v>1070.8470279191545</v>
      </c>
      <c r="L270" s="6">
        <f>Data!$X$504*Data!X273/Data!X272</f>
        <v>1683.4293626588781</v>
      </c>
      <c r="M270" s="6">
        <f>Data!$Z$504*Data!Z273/Data!Z272</f>
        <v>1165.5634778768633</v>
      </c>
      <c r="N270" s="6">
        <f>Data!$AB$504*Data!AB273/Data!AB272</f>
        <v>15007.362861640033</v>
      </c>
      <c r="O270" s="6">
        <f>Data!$AD$504*Data!AD273/Data!AD272</f>
        <v>21805.638653466951</v>
      </c>
      <c r="P270" s="6">
        <f>Data!$AF$504*Data!AF273/Data!AF272</f>
        <v>14565.053162251865</v>
      </c>
      <c r="Q270" s="6">
        <f>Data!$AH$504*Data!AH273/Data!AH272</f>
        <v>17066.182796677003</v>
      </c>
      <c r="R270" s="6">
        <f>Data!$AJ$504*Data!AJ273/Data!AJ272</f>
        <v>18602.212038564077</v>
      </c>
      <c r="S270" s="6">
        <f>Data!$AL$504*Data!AL273/Data!AL272</f>
        <v>26619.293728529061</v>
      </c>
      <c r="T270" s="6">
        <f>Data!$AN$504*Data!AN273/Data!AN272</f>
        <v>16629.330575195527</v>
      </c>
      <c r="U270" s="6">
        <f>Data!$AP$504*Data!AP273/Data!AP272</f>
        <v>2405.357214067129</v>
      </c>
      <c r="V270" s="6">
        <f>Data!$AQ$504*Data!AQ273/Data!AQ272</f>
        <v>0.60242231312755701</v>
      </c>
      <c r="W270" s="6">
        <f>Data!$AR$504*Data!AR273/Data!AR272</f>
        <v>0.61695173685828664</v>
      </c>
      <c r="X270" s="6">
        <f>Data!$AS$504*Data!AS273/Data!AS272</f>
        <v>0.41699499492729086</v>
      </c>
      <c r="Y270" s="6">
        <f>Data!$AT$504*Data!AT273/Data!AT272</f>
        <v>0.67065945913677039</v>
      </c>
      <c r="Z270" s="6">
        <f>Data!$AU$504*Data!AU273/Data!AU272</f>
        <v>0.75014163090128805</v>
      </c>
      <c r="AA270" s="6">
        <f>Data!$AV$504*Data!AV273/Data!AV272</f>
        <v>0.56393503084908436</v>
      </c>
      <c r="AB270" s="6">
        <f>Data!$AW$504*Data!AW273/Data!AW272</f>
        <v>0.90521206221564066</v>
      </c>
      <c r="AC270" s="6">
        <f>Data!$AX$504*Data!AX273/Data!AX272</f>
        <v>0.73288270829797941</v>
      </c>
      <c r="AE270" s="42">
        <f>$AJ$3*B270+$AJ$4*Simulace!C270+$AJ$5*Simulace!D270+$AJ$6*Simulace!E270+$AJ$7*Simulace!F270+$AJ$8*Simulace!G270+$AJ$9*Simulace!H270+$AJ$10*Simulace!I270+$AJ$11*Simulace!J270+$AJ$12*Simulace!K270+$AJ$13*Simulace!L270+$AJ$14*Simulace!M270+$AJ$15*Simulace!N270+$AJ$16*Simulace!O270+$AJ$17*Simulace!P270+$AJ$18*Simulace!Q270+$AJ$19*Simulace!R270+$AJ$20*Simulace!S270+$AJ$21*Simulace!T270+$AJ$22*Simulace!U270+$AJ$23*Simulace!V270+$AJ$24*Simulace!W270+$AJ$25*Simulace!X270+$AJ$26*Simulace!Y270+$AJ$27*Simulace!Z270+$AJ$28*Simulace!AA270+$AJ$29*Simulace!AB270+$AJ$30*Simulace!AC270</f>
        <v>49001042453.051651</v>
      </c>
      <c r="AF270" s="42">
        <f>AE270-$AN$12</f>
        <v>897844184.96990204</v>
      </c>
      <c r="AG270" s="42">
        <f t="shared" si="8"/>
        <v>2839232608.4424076</v>
      </c>
    </row>
    <row r="271" spans="1:68">
      <c r="A271" s="6">
        <v>270</v>
      </c>
      <c r="B271" s="6">
        <f>Data!$D$504*Data!D274/Data!D273</f>
        <v>615.90012986909676</v>
      </c>
      <c r="C271" s="6">
        <f>Data!$F$504*Data!F274/Data!F273</f>
        <v>823.20117684612933</v>
      </c>
      <c r="D271" s="6">
        <f>Data!$H$504*Data!H274/Data!H273</f>
        <v>777.91116940593793</v>
      </c>
      <c r="E271" s="6">
        <f>Data!$J$504*Data!J274/Data!J273</f>
        <v>677.21899085694406</v>
      </c>
      <c r="F271" s="6">
        <f>Data!$L$504*Data!L274/Data!L273</f>
        <v>460.53143122352691</v>
      </c>
      <c r="G271" s="6">
        <f>Data!$N$504*Data!N274/Data!N273</f>
        <v>294.98637169631223</v>
      </c>
      <c r="H271" s="6">
        <f>Data!$P$504*Data!P274/Data!P273</f>
        <v>586.12497920281191</v>
      </c>
      <c r="I271" s="6">
        <f>Data!$R$504*Data!R274/Data!R273</f>
        <v>724.72060297835424</v>
      </c>
      <c r="J271" s="6">
        <f>Data!$T$504*Data!T274/Data!T273</f>
        <v>1376.0993626499262</v>
      </c>
      <c r="K271" s="6">
        <f>Data!$V$504*Data!V274/Data!V273</f>
        <v>942.80770420484203</v>
      </c>
      <c r="L271" s="6">
        <f>Data!$X$504*Data!X274/Data!X273</f>
        <v>1583.2089798095358</v>
      </c>
      <c r="M271" s="6">
        <f>Data!$Z$504*Data!Z274/Data!Z273</f>
        <v>1061.0673083054226</v>
      </c>
      <c r="N271" s="6">
        <f>Data!$AB$504*Data!AB274/Data!AB273</f>
        <v>15246.886126097988</v>
      </c>
      <c r="O271" s="6">
        <f>Data!$AD$504*Data!AD274/Data!AD273</f>
        <v>22101.015485618755</v>
      </c>
      <c r="P271" s="6">
        <f>Data!$AF$504*Data!AF274/Data!AF273</f>
        <v>14576.094947756892</v>
      </c>
      <c r="Q271" s="6">
        <f>Data!$AH$504*Data!AH274/Data!AH273</f>
        <v>17256.894655473287</v>
      </c>
      <c r="R271" s="6">
        <f>Data!$AJ$504*Data!AJ274/Data!AJ273</f>
        <v>18981.313975593748</v>
      </c>
      <c r="S271" s="6">
        <f>Data!$AL$504*Data!AL274/Data!AL273</f>
        <v>27053.106066723907</v>
      </c>
      <c r="T271" s="6">
        <f>Data!$AN$504*Data!AN274/Data!AN273</f>
        <v>16587.544176304233</v>
      </c>
      <c r="U271" s="6">
        <f>Data!$AP$504*Data!AP274/Data!AP273</f>
        <v>2433.1382626824266</v>
      </c>
      <c r="V271" s="6">
        <f>Data!$AQ$504*Data!AQ274/Data!AQ273</f>
        <v>0.48840032001706751</v>
      </c>
      <c r="W271" s="6">
        <f>Data!$AR$504*Data!AR274/Data!AR273</f>
        <v>0.5009556408898318</v>
      </c>
      <c r="X271" s="6">
        <f>Data!$AS$504*Data!AS274/Data!AS273</f>
        <v>0.35176485817628106</v>
      </c>
      <c r="Y271" s="6">
        <f>Data!$AT$504*Data!AT274/Data!AT273</f>
        <v>0.54759930290199488</v>
      </c>
      <c r="Z271" s="6">
        <f>Data!$AU$504*Data!AU274/Data!AU273</f>
        <v>0.61726045296167253</v>
      </c>
      <c r="AA271" s="6">
        <f>Data!$AV$504*Data!AV274/Data!AV273</f>
        <v>0.48568965051494312</v>
      </c>
      <c r="AB271" s="6">
        <f>Data!$AW$504*Data!AW274/Data!AW273</f>
        <v>0.75510184505275035</v>
      </c>
      <c r="AC271" s="6">
        <f>Data!$AX$504*Data!AX274/Data!AX273</f>
        <v>0.64312045302138476</v>
      </c>
      <c r="AE271" s="42">
        <f>$AJ$3*B271+$AJ$4*Simulace!C271+$AJ$5*Simulace!D271+$AJ$6*Simulace!E271+$AJ$7*Simulace!F271+$AJ$8*Simulace!G271+$AJ$9*Simulace!H271+$AJ$10*Simulace!I271+$AJ$11*Simulace!J271+$AJ$12*Simulace!K271+$AJ$13*Simulace!L271+$AJ$14*Simulace!M271+$AJ$15*Simulace!N271+$AJ$16*Simulace!O271+$AJ$17*Simulace!P271+$AJ$18*Simulace!Q271+$AJ$19*Simulace!R271+$AJ$20*Simulace!S271+$AJ$21*Simulace!T271+$AJ$22*Simulace!U271+$AJ$23*Simulace!V271+$AJ$24*Simulace!W271+$AJ$25*Simulace!X271+$AJ$26*Simulace!Y271+$AJ$27*Simulace!Z271+$AJ$28*Simulace!AA271+$AJ$29*Simulace!AB271+$AJ$30*Simulace!AC271</f>
        <v>47711119739.580544</v>
      </c>
      <c r="AF271" s="42">
        <f>AE271-$AN$12</f>
        <v>-392078528.50120544</v>
      </c>
      <c r="AG271" s="42">
        <f t="shared" si="8"/>
        <v>-1239861171.7110534</v>
      </c>
    </row>
    <row r="272" spans="1:68">
      <c r="A272" s="6">
        <v>271</v>
      </c>
      <c r="B272" s="6">
        <f>Data!$D$504*Data!D275/Data!D274</f>
        <v>610.32911882709482</v>
      </c>
      <c r="C272" s="6">
        <f>Data!$F$504*Data!F275/Data!F274</f>
        <v>848.34666213058165</v>
      </c>
      <c r="D272" s="6">
        <f>Data!$H$504*Data!H275/Data!H274</f>
        <v>780.45166666796695</v>
      </c>
      <c r="E272" s="6">
        <f>Data!$J$504*Data!J275/Data!J274</f>
        <v>694.35690013775195</v>
      </c>
      <c r="F272" s="6">
        <f>Data!$L$504*Data!L275/Data!L274</f>
        <v>477.36440502427996</v>
      </c>
      <c r="G272" s="6">
        <f>Data!$N$504*Data!N275/Data!N274</f>
        <v>303.40834025295658</v>
      </c>
      <c r="H272" s="6">
        <f>Data!$P$504*Data!P275/Data!P274</f>
        <v>576.70465809449604</v>
      </c>
      <c r="I272" s="6">
        <f>Data!$R$504*Data!R275/Data!R274</f>
        <v>737.89738644316344</v>
      </c>
      <c r="J272" s="6">
        <f>Data!$T$504*Data!T275/Data!T274</f>
        <v>1399.1628610943178</v>
      </c>
      <c r="K272" s="6">
        <f>Data!$V$504*Data!V275/Data!V274</f>
        <v>944.97105185935561</v>
      </c>
      <c r="L272" s="6">
        <f>Data!$X$504*Data!X275/Data!X274</f>
        <v>1633.3990341236001</v>
      </c>
      <c r="M272" s="6">
        <f>Data!$Z$504*Data!Z275/Data!Z274</f>
        <v>1114.3889272962062</v>
      </c>
      <c r="N272" s="6">
        <f>Data!$AB$504*Data!AB275/Data!AB274</f>
        <v>15134.191059668414</v>
      </c>
      <c r="O272" s="6">
        <f>Data!$AD$504*Data!AD275/Data!AD274</f>
        <v>22143.963108490443</v>
      </c>
      <c r="P272" s="6">
        <f>Data!$AF$504*Data!AF275/Data!AF274</f>
        <v>14597.279143627564</v>
      </c>
      <c r="Q272" s="6">
        <f>Data!$AH$504*Data!AH275/Data!AH274</f>
        <v>17559.004200347714</v>
      </c>
      <c r="R272" s="6">
        <f>Data!$AJ$504*Data!AJ275/Data!AJ274</f>
        <v>18703.824652223058</v>
      </c>
      <c r="S272" s="6">
        <f>Data!$AL$504*Data!AL275/Data!AL274</f>
        <v>26865.986570155292</v>
      </c>
      <c r="T272" s="6">
        <f>Data!$AN$504*Data!AN275/Data!AN274</f>
        <v>16672.137278025479</v>
      </c>
      <c r="U272" s="6">
        <f>Data!$AP$504*Data!AP275/Data!AP274</f>
        <v>2408.6661352649571</v>
      </c>
      <c r="V272" s="6">
        <f>Data!$AQ$504*Data!AQ275/Data!AQ274</f>
        <v>0.54716086956521681</v>
      </c>
      <c r="W272" s="6">
        <f>Data!$AR$504*Data!AR275/Data!AR274</f>
        <v>0.56077058162405258</v>
      </c>
      <c r="X272" s="6">
        <f>Data!$AS$504*Data!AS275/Data!AS274</f>
        <v>0.34589396913109666</v>
      </c>
      <c r="Y272" s="6">
        <f>Data!$AT$504*Data!AT275/Data!AT274</f>
        <v>0.61119775176412794</v>
      </c>
      <c r="Z272" s="6">
        <f>Data!$AU$504*Data!AU275/Data!AU274</f>
        <v>0.68614640883977851</v>
      </c>
      <c r="AA272" s="6">
        <f>Data!$AV$504*Data!AV275/Data!AV274</f>
        <v>0.47850212064886699</v>
      </c>
      <c r="AB272" s="6">
        <f>Data!$AW$504*Data!AW275/Data!AW274</f>
        <v>0.83334095536413555</v>
      </c>
      <c r="AC272" s="6">
        <f>Data!$AX$504*Data!AX275/Data!AX274</f>
        <v>0.63472176571470962</v>
      </c>
      <c r="AE272" s="42">
        <f>$AJ$3*B272+$AJ$4*Simulace!C272+$AJ$5*Simulace!D272+$AJ$6*Simulace!E272+$AJ$7*Simulace!F272+$AJ$8*Simulace!G272+$AJ$9*Simulace!H272+$AJ$10*Simulace!I272+$AJ$11*Simulace!J272+$AJ$12*Simulace!K272+$AJ$13*Simulace!L272+$AJ$14*Simulace!M272+$AJ$15*Simulace!N272+$AJ$16*Simulace!O272+$AJ$17*Simulace!P272+$AJ$18*Simulace!Q272+$AJ$19*Simulace!R272+$AJ$20*Simulace!S272+$AJ$21*Simulace!T272+$AJ$22*Simulace!U272+$AJ$23*Simulace!V272+$AJ$24*Simulace!W272+$AJ$25*Simulace!X272+$AJ$26*Simulace!Y272+$AJ$27*Simulace!Z272+$AJ$28*Simulace!AA272+$AJ$29*Simulace!AB272+$AJ$30*Simulace!AC272</f>
        <v>48360024122.135681</v>
      </c>
      <c r="AF272" s="42">
        <f>AE272-$AN$12</f>
        <v>256825854.05393219</v>
      </c>
      <c r="AG272" s="42">
        <f t="shared" si="8"/>
        <v>812154660.82841444</v>
      </c>
    </row>
    <row r="273" spans="1:33">
      <c r="A273" s="6">
        <v>272</v>
      </c>
      <c r="B273" s="6">
        <f>Data!$D$504*Data!D276/Data!D275</f>
        <v>625.29700305807228</v>
      </c>
      <c r="C273" s="6">
        <f>Data!$F$504*Data!F276/Data!F275</f>
        <v>828.98952926424079</v>
      </c>
      <c r="D273" s="6">
        <f>Data!$H$504*Data!H276/Data!H275</f>
        <v>815.14272339924059</v>
      </c>
      <c r="E273" s="6">
        <f>Data!$J$504*Data!J276/Data!J275</f>
        <v>688.52460107027116</v>
      </c>
      <c r="F273" s="6">
        <f>Data!$L$504*Data!L276/Data!L275</f>
        <v>471.07984772315001</v>
      </c>
      <c r="G273" s="6">
        <f>Data!$N$504*Data!N276/Data!N275</f>
        <v>299.99046789202566</v>
      </c>
      <c r="H273" s="6">
        <f>Data!$P$504*Data!P276/Data!P275</f>
        <v>578.04649602212749</v>
      </c>
      <c r="I273" s="6">
        <f>Data!$R$504*Data!R276/Data!R275</f>
        <v>750.07987111934096</v>
      </c>
      <c r="J273" s="6">
        <f>Data!$T$504*Data!T276/Data!T275</f>
        <v>1470.0346039070525</v>
      </c>
      <c r="K273" s="6">
        <f>Data!$V$504*Data!V276/Data!V275</f>
        <v>995.61402166621838</v>
      </c>
      <c r="L273" s="6">
        <f>Data!$X$504*Data!X276/Data!X275</f>
        <v>1631.3334634690732</v>
      </c>
      <c r="M273" s="6">
        <f>Data!$Z$504*Data!Z276/Data!Z275</f>
        <v>1095.8917359884381</v>
      </c>
      <c r="N273" s="6">
        <f>Data!$AB$504*Data!AB276/Data!AB275</f>
        <v>15330.67993317197</v>
      </c>
      <c r="O273" s="6">
        <f>Data!$AD$504*Data!AD276/Data!AD275</f>
        <v>22161.124432044351</v>
      </c>
      <c r="P273" s="6">
        <f>Data!$AF$504*Data!AF276/Data!AF275</f>
        <v>14727.869448080557</v>
      </c>
      <c r="Q273" s="6">
        <f>Data!$AH$504*Data!AH276/Data!AH275</f>
        <v>17355.360112910981</v>
      </c>
      <c r="R273" s="6">
        <f>Data!$AJ$504*Data!AJ276/Data!AJ275</f>
        <v>18846.484347153379</v>
      </c>
      <c r="S273" s="6">
        <f>Data!$AL$504*Data!AL276/Data!AL275</f>
        <v>27042.525029905635</v>
      </c>
      <c r="T273" s="6">
        <f>Data!$AN$504*Data!AN276/Data!AN275</f>
        <v>16428.39577295052</v>
      </c>
      <c r="U273" s="6">
        <f>Data!$AP$504*Data!AP276/Data!AP275</f>
        <v>2417.3812304743642</v>
      </c>
      <c r="V273" s="6">
        <f>Data!$AQ$504*Data!AQ276/Data!AQ275</f>
        <v>0.50421935207037039</v>
      </c>
      <c r="W273" s="6">
        <f>Data!$AR$504*Data!AR276/Data!AR275</f>
        <v>0.51706245006657858</v>
      </c>
      <c r="X273" s="6">
        <f>Data!$AS$504*Data!AS276/Data!AS275</f>
        <v>0.3203423625254595</v>
      </c>
      <c r="Y273" s="6">
        <f>Data!$AT$504*Data!AT276/Data!AT275</f>
        <v>0.56473989408649705</v>
      </c>
      <c r="Z273" s="6">
        <f>Data!$AU$504*Data!AU276/Data!AU275</f>
        <v>0.63584876157117765</v>
      </c>
      <c r="AA273" s="6">
        <f>Data!$AV$504*Data!AV276/Data!AV275</f>
        <v>0.44729878122049793</v>
      </c>
      <c r="AB273" s="6">
        <f>Data!$AW$504*Data!AW276/Data!AW275</f>
        <v>0.77625959275172851</v>
      </c>
      <c r="AC273" s="6">
        <f>Data!$AX$504*Data!AX276/Data!AX275</f>
        <v>0.59834459398155249</v>
      </c>
      <c r="AE273" s="42">
        <f>$AJ$3*B273+$AJ$4*Simulace!C273+$AJ$5*Simulace!D273+$AJ$6*Simulace!E273+$AJ$7*Simulace!F273+$AJ$8*Simulace!G273+$AJ$9*Simulace!H273+$AJ$10*Simulace!I273+$AJ$11*Simulace!J273+$AJ$12*Simulace!K273+$AJ$13*Simulace!L273+$AJ$14*Simulace!M273+$AJ$15*Simulace!N273+$AJ$16*Simulace!O273+$AJ$17*Simulace!P273+$AJ$18*Simulace!Q273+$AJ$19*Simulace!R273+$AJ$20*Simulace!S273+$AJ$21*Simulace!T273+$AJ$22*Simulace!U273+$AJ$23*Simulace!V273+$AJ$24*Simulace!W273+$AJ$25*Simulace!X273+$AJ$26*Simulace!Y273+$AJ$27*Simulace!Z273+$AJ$28*Simulace!AA273+$AJ$29*Simulace!AB273+$AJ$30*Simulace!AC273</f>
        <v>48474669831.930916</v>
      </c>
      <c r="AF273" s="42">
        <f>AE273-$AN$12</f>
        <v>371471563.84916687</v>
      </c>
      <c r="AG273" s="42">
        <f t="shared" si="8"/>
        <v>1174696227.7480321</v>
      </c>
    </row>
    <row r="274" spans="1:33">
      <c r="A274" s="6">
        <v>273</v>
      </c>
      <c r="B274" s="6">
        <f>Data!$D$504*Data!D277/Data!D276</f>
        <v>599.42849891626201</v>
      </c>
      <c r="C274" s="6">
        <f>Data!$F$504*Data!F277/Data!F276</f>
        <v>822.30835625506506</v>
      </c>
      <c r="D274" s="6">
        <f>Data!$H$504*Data!H277/Data!H276</f>
        <v>792.37128829561163</v>
      </c>
      <c r="E274" s="6">
        <f>Data!$J$504*Data!J277/Data!J276</f>
        <v>672.39828369725558</v>
      </c>
      <c r="F274" s="6">
        <f>Data!$L$504*Data!L277/Data!L276</f>
        <v>482.91476725534966</v>
      </c>
      <c r="G274" s="6">
        <f>Data!$N$504*Data!N277/Data!N276</f>
        <v>298.38422996155316</v>
      </c>
      <c r="H274" s="6">
        <f>Data!$P$504*Data!P277/Data!P276</f>
        <v>577.7513373045648</v>
      </c>
      <c r="I274" s="6">
        <f>Data!$R$504*Data!R277/Data!R276</f>
        <v>732.73315740061423</v>
      </c>
      <c r="J274" s="6">
        <f>Data!$T$504*Data!T277/Data!T276</f>
        <v>1401.8636259526818</v>
      </c>
      <c r="K274" s="6">
        <f>Data!$V$504*Data!V277/Data!V276</f>
        <v>928.17556421116899</v>
      </c>
      <c r="L274" s="6">
        <f>Data!$X$504*Data!X277/Data!X276</f>
        <v>1614.346499755407</v>
      </c>
      <c r="M274" s="6">
        <f>Data!$Z$504*Data!Z277/Data!Z276</f>
        <v>1088.6677037208915</v>
      </c>
      <c r="N274" s="6">
        <f>Data!$AB$504*Data!AB277/Data!AB276</f>
        <v>15144.771119455861</v>
      </c>
      <c r="O274" s="6">
        <f>Data!$AD$504*Data!AD277/Data!AD276</f>
        <v>22090.013854727287</v>
      </c>
      <c r="P274" s="6">
        <f>Data!$AF$504*Data!AF277/Data!AF276</f>
        <v>14638.743359106091</v>
      </c>
      <c r="Q274" s="6">
        <f>Data!$AH$504*Data!AH277/Data!AH276</f>
        <v>17216.271605305596</v>
      </c>
      <c r="R274" s="6">
        <f>Data!$AJ$504*Data!AJ277/Data!AJ276</f>
        <v>18646.495551708358</v>
      </c>
      <c r="S274" s="6">
        <f>Data!$AL$504*Data!AL277/Data!AL276</f>
        <v>26690.817483535731</v>
      </c>
      <c r="T274" s="6">
        <f>Data!$AN$504*Data!AN277/Data!AN276</f>
        <v>16492.791433184975</v>
      </c>
      <c r="U274" s="6">
        <f>Data!$AP$504*Data!AP277/Data!AP276</f>
        <v>2393.736871701256</v>
      </c>
      <c r="V274" s="6">
        <f>Data!$AQ$504*Data!AQ277/Data!AQ276</f>
        <v>0.55027471048858456</v>
      </c>
      <c r="W274" s="6">
        <f>Data!$AR$504*Data!AR277/Data!AR276</f>
        <v>0.56394579797426891</v>
      </c>
      <c r="X274" s="6">
        <f>Data!$AS$504*Data!AS277/Data!AS276</f>
        <v>0.34797133567849808</v>
      </c>
      <c r="Y274" s="6">
        <f>Data!$AT$504*Data!AT277/Data!AT276</f>
        <v>0.6145947736120756</v>
      </c>
      <c r="Z274" s="6">
        <f>Data!$AU$504*Data!AU277/Data!AU276</f>
        <v>0.68985750962772752</v>
      </c>
      <c r="AA274" s="6">
        <f>Data!$AV$504*Data!AV277/Data!AV276</f>
        <v>0.4811124988340631</v>
      </c>
      <c r="AB274" s="6">
        <f>Data!$AW$504*Data!AW277/Data!AW276</f>
        <v>0.83761929002009483</v>
      </c>
      <c r="AC274" s="6">
        <f>Data!$AX$504*Data!AX277/Data!AX276</f>
        <v>0.63784235523747346</v>
      </c>
      <c r="AE274" s="42">
        <f>$AJ$3*B274+$AJ$4*Simulace!C274+$AJ$5*Simulace!D274+$AJ$6*Simulace!E274+$AJ$7*Simulace!F274+$AJ$8*Simulace!G274+$AJ$9*Simulace!H274+$AJ$10*Simulace!I274+$AJ$11*Simulace!J274+$AJ$12*Simulace!K274+$AJ$13*Simulace!L274+$AJ$14*Simulace!M274+$AJ$15*Simulace!N274+$AJ$16*Simulace!O274+$AJ$17*Simulace!P274+$AJ$18*Simulace!Q274+$AJ$19*Simulace!R274+$AJ$20*Simulace!S274+$AJ$21*Simulace!T274+$AJ$22*Simulace!U274+$AJ$23*Simulace!V274+$AJ$24*Simulace!W274+$AJ$25*Simulace!X274+$AJ$26*Simulace!Y274+$AJ$27*Simulace!Z274+$AJ$28*Simulace!AA274+$AJ$29*Simulace!AB274+$AJ$30*Simulace!AC274</f>
        <v>47726831556.265518</v>
      </c>
      <c r="AF274" s="42">
        <f>AE274-$AN$12</f>
        <v>-376366711.81623077</v>
      </c>
      <c r="AG274" s="42">
        <f t="shared" si="8"/>
        <v>-1190176044.807497</v>
      </c>
    </row>
    <row r="275" spans="1:33">
      <c r="A275" s="6">
        <v>274</v>
      </c>
      <c r="B275" s="6">
        <f>Data!$D$504*Data!D278/Data!D277</f>
        <v>624.21989588980944</v>
      </c>
      <c r="C275" s="6">
        <f>Data!$F$504*Data!F278/Data!F277</f>
        <v>857.88351242667136</v>
      </c>
      <c r="D275" s="6">
        <f>Data!$H$504*Data!H278/Data!H277</f>
        <v>783.14820727122242</v>
      </c>
      <c r="E275" s="6">
        <f>Data!$J$504*Data!J278/Data!J277</f>
        <v>697.85554219980042</v>
      </c>
      <c r="F275" s="6">
        <f>Data!$L$504*Data!L278/Data!L277</f>
        <v>485.20294114843</v>
      </c>
      <c r="G275" s="6">
        <f>Data!$N$504*Data!N278/Data!N277</f>
        <v>302.86280952993332</v>
      </c>
      <c r="H275" s="6">
        <f>Data!$P$504*Data!P278/Data!P277</f>
        <v>561.76304706282554</v>
      </c>
      <c r="I275" s="6">
        <f>Data!$R$504*Data!R278/Data!R277</f>
        <v>725.02059328873213</v>
      </c>
      <c r="J275" s="6">
        <f>Data!$T$504*Data!T278/Data!T277</f>
        <v>1408.0675866701215</v>
      </c>
      <c r="K275" s="6">
        <f>Data!$V$504*Data!V278/Data!V277</f>
        <v>940.91646309016971</v>
      </c>
      <c r="L275" s="6">
        <f>Data!$X$504*Data!X278/Data!X277</f>
        <v>1656.8701179993404</v>
      </c>
      <c r="M275" s="6">
        <f>Data!$Z$504*Data!Z278/Data!Z277</f>
        <v>1148.2784001342688</v>
      </c>
      <c r="N275" s="6">
        <f>Data!$AB$504*Data!AB278/Data!AB277</f>
        <v>15253.939456843267</v>
      </c>
      <c r="O275" s="6">
        <f>Data!$AD$504*Data!AD278/Data!AD277</f>
        <v>22212.955692797637</v>
      </c>
      <c r="P275" s="6">
        <f>Data!$AF$504*Data!AF278/Data!AF277</f>
        <v>14648.957493053829</v>
      </c>
      <c r="Q275" s="6">
        <f>Data!$AH$504*Data!AH278/Data!AH277</f>
        <v>17338.142843416412</v>
      </c>
      <c r="R275" s="6">
        <f>Data!$AJ$504*Data!AJ278/Data!AJ277</f>
        <v>18808.699758490486</v>
      </c>
      <c r="S275" s="6">
        <f>Data!$AL$504*Data!AL278/Data!AL277</f>
        <v>26996.393805272408</v>
      </c>
      <c r="T275" s="6">
        <f>Data!$AN$504*Data!AN278/Data!AN277</f>
        <v>16439.416418687488</v>
      </c>
      <c r="U275" s="6">
        <f>Data!$AP$504*Data!AP278/Data!AP277</f>
        <v>2384.0766548498623</v>
      </c>
      <c r="V275" s="6">
        <f>Data!$AQ$504*Data!AQ278/Data!AQ277</f>
        <v>0.51126321367343774</v>
      </c>
      <c r="W275" s="6">
        <f>Data!$AR$504*Data!AR278/Data!AR277</f>
        <v>0.52423232714138435</v>
      </c>
      <c r="X275" s="6">
        <f>Data!$AS$504*Data!AS278/Data!AS277</f>
        <v>0.34431437816848304</v>
      </c>
      <c r="Y275" s="6">
        <f>Data!$AT$504*Data!AT278/Data!AT277</f>
        <v>0.57236182925601731</v>
      </c>
      <c r="Z275" s="6">
        <f>Data!$AU$504*Data!AU278/Data!AU277</f>
        <v>0.64410211267605655</v>
      </c>
      <c r="AA275" s="6">
        <f>Data!$AV$504*Data!AV278/Data!AV277</f>
        <v>0.47670875506549915</v>
      </c>
      <c r="AB275" s="6">
        <f>Data!$AW$504*Data!AW278/Data!AW277</f>
        <v>0.78562885043375741</v>
      </c>
      <c r="AC275" s="6">
        <f>Data!$AX$504*Data!AX278/Data!AX277</f>
        <v>0.63277298539307414</v>
      </c>
      <c r="AE275" s="42">
        <f>$AJ$3*B275+$AJ$4*Simulace!C275+$AJ$5*Simulace!D275+$AJ$6*Simulace!E275+$AJ$7*Simulace!F275+$AJ$8*Simulace!G275+$AJ$9*Simulace!H275+$AJ$10*Simulace!I275+$AJ$11*Simulace!J275+$AJ$12*Simulace!K275+$AJ$13*Simulace!L275+$AJ$14*Simulace!M275+$AJ$15*Simulace!N275+$AJ$16*Simulace!O275+$AJ$17*Simulace!P275+$AJ$18*Simulace!Q275+$AJ$19*Simulace!R275+$AJ$20*Simulace!S275+$AJ$21*Simulace!T275+$AJ$22*Simulace!U275+$AJ$23*Simulace!V275+$AJ$24*Simulace!W275+$AJ$25*Simulace!X275+$AJ$26*Simulace!Y275+$AJ$27*Simulace!Z275+$AJ$28*Simulace!AA275+$AJ$29*Simulace!AB275+$AJ$30*Simulace!AC275</f>
        <v>48551325645.130104</v>
      </c>
      <c r="AF275" s="42">
        <f>AE275-$AN$12</f>
        <v>448127377.0483551</v>
      </c>
      <c r="AG275" s="42">
        <f t="shared" si="8"/>
        <v>1417103193.3498654</v>
      </c>
    </row>
    <row r="276" spans="1:33">
      <c r="A276" s="6">
        <v>275</v>
      </c>
      <c r="B276" s="6">
        <f>Data!$D$504*Data!D279/Data!D278</f>
        <v>618.39836458728587</v>
      </c>
      <c r="C276" s="6">
        <f>Data!$F$504*Data!F279/Data!F278</f>
        <v>840.37816216705608</v>
      </c>
      <c r="D276" s="6">
        <f>Data!$H$504*Data!H279/Data!H278</f>
        <v>773.23208850624712</v>
      </c>
      <c r="E276" s="6">
        <f>Data!$J$504*Data!J279/Data!J278</f>
        <v>680.7999042719531</v>
      </c>
      <c r="F276" s="6">
        <f>Data!$L$504*Data!L279/Data!L278</f>
        <v>477.08952914453732</v>
      </c>
      <c r="G276" s="6">
        <f>Data!$N$504*Data!N279/Data!N278</f>
        <v>304.79440767988018</v>
      </c>
      <c r="H276" s="6">
        <f>Data!$P$504*Data!P279/Data!P278</f>
        <v>580.48759377815782</v>
      </c>
      <c r="I276" s="6">
        <f>Data!$R$504*Data!R279/Data!R278</f>
        <v>756.38943428464415</v>
      </c>
      <c r="J276" s="6">
        <f>Data!$T$504*Data!T279/Data!T278</f>
        <v>1451.3912248725399</v>
      </c>
      <c r="K276" s="6">
        <f>Data!$V$504*Data!V279/Data!V278</f>
        <v>975.28934286631397</v>
      </c>
      <c r="L276" s="6">
        <f>Data!$X$504*Data!X279/Data!X278</f>
        <v>1604.5532939169809</v>
      </c>
      <c r="M276" s="6">
        <f>Data!$Z$504*Data!Z279/Data!Z278</f>
        <v>1085.9832153811949</v>
      </c>
      <c r="N276" s="6">
        <f>Data!$AB$504*Data!AB279/Data!AB278</f>
        <v>15070.719938970376</v>
      </c>
      <c r="O276" s="6">
        <f>Data!$AD$504*Data!AD279/Data!AD278</f>
        <v>21967.317026184228</v>
      </c>
      <c r="P276" s="6">
        <f>Data!$AF$504*Data!AF279/Data!AF278</f>
        <v>14532.201857309221</v>
      </c>
      <c r="Q276" s="6">
        <f>Data!$AH$504*Data!AH279/Data!AH278</f>
        <v>17358.200250561076</v>
      </c>
      <c r="R276" s="6">
        <f>Data!$AJ$504*Data!AJ279/Data!AJ278</f>
        <v>18775.884576291064</v>
      </c>
      <c r="S276" s="6">
        <f>Data!$AL$504*Data!AL279/Data!AL278</f>
        <v>26830.091403846487</v>
      </c>
      <c r="T276" s="6">
        <f>Data!$AN$504*Data!AN279/Data!AN278</f>
        <v>16081.228730173803</v>
      </c>
      <c r="U276" s="6">
        <f>Data!$AP$504*Data!AP279/Data!AP278</f>
        <v>2309.1320198466947</v>
      </c>
      <c r="V276" s="6">
        <f>Data!$AQ$504*Data!AQ279/Data!AQ278</f>
        <v>0.53000556257901277</v>
      </c>
      <c r="W276" s="6">
        <f>Data!$AR$504*Data!AR279/Data!AR278</f>
        <v>0.5433172900863199</v>
      </c>
      <c r="X276" s="6">
        <f>Data!$AS$504*Data!AS279/Data!AS278</f>
        <v>0.42025966247518187</v>
      </c>
      <c r="Y276" s="6">
        <f>Data!$AT$504*Data!AT279/Data!AT278</f>
        <v>0.59267805724197808</v>
      </c>
      <c r="Z276" s="6">
        <f>Data!$AU$504*Data!AU279/Data!AU278</f>
        <v>0.66614391143911322</v>
      </c>
      <c r="AA276" s="6">
        <f>Data!$AV$504*Data!AV279/Data!AV278</f>
        <v>0.56808207764751117</v>
      </c>
      <c r="AB276" s="6">
        <f>Data!$AW$504*Data!AW279/Data!AW278</f>
        <v>0.81073696211842594</v>
      </c>
      <c r="AC276" s="6">
        <f>Data!$AX$504*Data!AX279/Data!AX278</f>
        <v>0.73787576996911675</v>
      </c>
      <c r="AE276" s="42">
        <f>$AJ$3*B276+$AJ$4*Simulace!C276+$AJ$5*Simulace!D276+$AJ$6*Simulace!E276+$AJ$7*Simulace!F276+$AJ$8*Simulace!G276+$AJ$9*Simulace!H276+$AJ$10*Simulace!I276+$AJ$11*Simulace!J276+$AJ$12*Simulace!K276+$AJ$13*Simulace!L276+$AJ$14*Simulace!M276+$AJ$15*Simulace!N276+$AJ$16*Simulace!O276+$AJ$17*Simulace!P276+$AJ$18*Simulace!Q276+$AJ$19*Simulace!R276+$AJ$20*Simulace!S276+$AJ$21*Simulace!T276+$AJ$22*Simulace!U276+$AJ$23*Simulace!V276+$AJ$24*Simulace!W276+$AJ$25*Simulace!X276+$AJ$26*Simulace!Y276+$AJ$27*Simulace!Z276+$AJ$28*Simulace!AA276+$AJ$29*Simulace!AB276+$AJ$30*Simulace!AC276</f>
        <v>48098926754.835831</v>
      </c>
      <c r="AF276" s="42">
        <f>AE276-$AN$12</f>
        <v>-4271513.2459182739</v>
      </c>
      <c r="AG276" s="42">
        <f t="shared" si="8"/>
        <v>-13507710.91268068</v>
      </c>
    </row>
    <row r="277" spans="1:33">
      <c r="A277" s="6">
        <v>276</v>
      </c>
      <c r="B277" s="6">
        <f>Data!$D$504*Data!D280/Data!D279</f>
        <v>591.63780404188617</v>
      </c>
      <c r="C277" s="6">
        <f>Data!$F$504*Data!F280/Data!F279</f>
        <v>822.23171340005047</v>
      </c>
      <c r="D277" s="6">
        <f>Data!$H$504*Data!H280/Data!H279</f>
        <v>773.2380282174671</v>
      </c>
      <c r="E277" s="6">
        <f>Data!$J$504*Data!J280/Data!J279</f>
        <v>679.51625015544471</v>
      </c>
      <c r="F277" s="6">
        <f>Data!$L$504*Data!L280/Data!L279</f>
        <v>451.77218970757855</v>
      </c>
      <c r="G277" s="6">
        <f>Data!$N$504*Data!N280/Data!N279</f>
        <v>289.57983773642167</v>
      </c>
      <c r="H277" s="6">
        <f>Data!$P$504*Data!P280/Data!P279</f>
        <v>584.03135995790865</v>
      </c>
      <c r="I277" s="6">
        <f>Data!$R$504*Data!R280/Data!R279</f>
        <v>732.57523310295244</v>
      </c>
      <c r="J277" s="6">
        <f>Data!$T$504*Data!T280/Data!T279</f>
        <v>1396.0802145357143</v>
      </c>
      <c r="K277" s="6">
        <f>Data!$V$504*Data!V280/Data!V279</f>
        <v>1008.4100852160989</v>
      </c>
      <c r="L277" s="6">
        <f>Data!$X$504*Data!X280/Data!X279</f>
        <v>1594.6523503737697</v>
      </c>
      <c r="M277" s="6">
        <f>Data!$Z$504*Data!Z280/Data!Z279</f>
        <v>1111.844533569792</v>
      </c>
      <c r="N277" s="6">
        <f>Data!$AB$504*Data!AB280/Data!AB279</f>
        <v>15057.184918828281</v>
      </c>
      <c r="O277" s="6">
        <f>Data!$AD$504*Data!AD280/Data!AD279</f>
        <v>21881.437904399347</v>
      </c>
      <c r="P277" s="6">
        <f>Data!$AF$504*Data!AF280/Data!AF279</f>
        <v>14558.237580018727</v>
      </c>
      <c r="Q277" s="6">
        <f>Data!$AH$504*Data!AH280/Data!AH279</f>
        <v>17246.655411381493</v>
      </c>
      <c r="R277" s="6">
        <f>Data!$AJ$504*Data!AJ280/Data!AJ279</f>
        <v>18608.685521375985</v>
      </c>
      <c r="S277" s="6">
        <f>Data!$AL$504*Data!AL280/Data!AL279</f>
        <v>26539.115847565303</v>
      </c>
      <c r="T277" s="6">
        <f>Data!$AN$504*Data!AN280/Data!AN279</f>
        <v>16306.081106829735</v>
      </c>
      <c r="U277" s="6">
        <f>Data!$AP$504*Data!AP280/Data!AP279</f>
        <v>2403.7604358678</v>
      </c>
      <c r="V277" s="6">
        <f>Data!$AQ$504*Data!AQ280/Data!AQ279</f>
        <v>0.56100126745324352</v>
      </c>
      <c r="W277" s="6">
        <f>Data!$AR$504*Data!AR280/Data!AR279</f>
        <v>0.57488497952917272</v>
      </c>
      <c r="X277" s="6">
        <f>Data!$AS$504*Data!AS280/Data!AS279</f>
        <v>0.42531181036872684</v>
      </c>
      <c r="Y277" s="6">
        <f>Data!$AT$504*Data!AT280/Data!AT279</f>
        <v>0.62630291121542214</v>
      </c>
      <c r="Z277" s="6">
        <f>Data!$AU$504*Data!AU280/Data!AU279</f>
        <v>0.70265602409638594</v>
      </c>
      <c r="AA277" s="6">
        <f>Data!$AV$504*Data!AV280/Data!AV279</f>
        <v>0.57603709398898073</v>
      </c>
      <c r="AB277" s="6">
        <f>Data!$AW$504*Data!AW280/Data!AW279</f>
        <v>0.85239186544618484</v>
      </c>
      <c r="AC277" s="6">
        <f>Data!$AX$504*Data!AX280/Data!AX279</f>
        <v>0.74902370413511765</v>
      </c>
      <c r="AE277" s="42">
        <f>$AJ$3*B277+$AJ$4*Simulace!C277+$AJ$5*Simulace!D277+$AJ$6*Simulace!E277+$AJ$7*Simulace!F277+$AJ$8*Simulace!G277+$AJ$9*Simulace!H277+$AJ$10*Simulace!I277+$AJ$11*Simulace!J277+$AJ$12*Simulace!K277+$AJ$13*Simulace!L277+$AJ$14*Simulace!M277+$AJ$15*Simulace!N277+$AJ$16*Simulace!O277+$AJ$17*Simulace!P277+$AJ$18*Simulace!Q277+$AJ$19*Simulace!R277+$AJ$20*Simulace!S277+$AJ$21*Simulace!T277+$AJ$22*Simulace!U277+$AJ$23*Simulace!V277+$AJ$24*Simulace!W277+$AJ$25*Simulace!X277+$AJ$26*Simulace!Y277+$AJ$27*Simulace!Z277+$AJ$28*Simulace!AA277+$AJ$29*Simulace!AB277+$AJ$30*Simulace!AC277</f>
        <v>47840147761.136551</v>
      </c>
      <c r="AF277" s="42">
        <f>AE277-$AN$12</f>
        <v>-263050506.94519806</v>
      </c>
      <c r="AG277" s="42">
        <f t="shared" si="8"/>
        <v>-831838741.60876703</v>
      </c>
    </row>
    <row r="278" spans="1:33">
      <c r="A278" s="6">
        <v>277</v>
      </c>
      <c r="B278" s="6">
        <f>Data!$D$504*Data!D281/Data!D280</f>
        <v>610.65350087549166</v>
      </c>
      <c r="C278" s="6">
        <f>Data!$F$504*Data!F281/Data!F280</f>
        <v>834.32359547604483</v>
      </c>
      <c r="D278" s="6">
        <f>Data!$H$504*Data!H281/Data!H280</f>
        <v>780.009824886253</v>
      </c>
      <c r="E278" s="6">
        <f>Data!$J$504*Data!J281/Data!J280</f>
        <v>680.09066672935467</v>
      </c>
      <c r="F278" s="6">
        <f>Data!$L$504*Data!L281/Data!L280</f>
        <v>469.3827792481988</v>
      </c>
      <c r="G278" s="6">
        <f>Data!$N$504*Data!N281/Data!N280</f>
        <v>293.62041500850461</v>
      </c>
      <c r="H278" s="6">
        <f>Data!$P$504*Data!P281/Data!P280</f>
        <v>541.97154785801445</v>
      </c>
      <c r="I278" s="6">
        <f>Data!$R$504*Data!R281/Data!R280</f>
        <v>712.36150243297652</v>
      </c>
      <c r="J278" s="6">
        <f>Data!$T$504*Data!T281/Data!T280</f>
        <v>1326.2546237708991</v>
      </c>
      <c r="K278" s="6">
        <f>Data!$V$504*Data!V281/Data!V280</f>
        <v>892.65276637292322</v>
      </c>
      <c r="L278" s="6">
        <f>Data!$X$504*Data!X281/Data!X280</f>
        <v>1544.7315982509642</v>
      </c>
      <c r="M278" s="6">
        <f>Data!$Z$504*Data!Z281/Data!Z280</f>
        <v>1052.1984436284299</v>
      </c>
      <c r="N278" s="6">
        <f>Data!$AB$504*Data!AB281/Data!AB280</f>
        <v>15344.800268140933</v>
      </c>
      <c r="O278" s="6">
        <f>Data!$AD$504*Data!AD281/Data!AD280</f>
        <v>22304.607203068514</v>
      </c>
      <c r="P278" s="6">
        <f>Data!$AF$504*Data!AF281/Data!AF280</f>
        <v>14573.17643808251</v>
      </c>
      <c r="Q278" s="6">
        <f>Data!$AH$504*Data!AH281/Data!AH280</f>
        <v>17609.865497934559</v>
      </c>
      <c r="R278" s="6">
        <f>Data!$AJ$504*Data!AJ281/Data!AJ280</f>
        <v>19098.721401299543</v>
      </c>
      <c r="S278" s="6">
        <f>Data!$AL$504*Data!AL281/Data!AL280</f>
        <v>27301.081563748026</v>
      </c>
      <c r="T278" s="6">
        <f>Data!$AN$504*Data!AN281/Data!AN280</f>
        <v>16455.663981969567</v>
      </c>
      <c r="U278" s="6">
        <f>Data!$AP$504*Data!AP281/Data!AP280</f>
        <v>2350.9459008471013</v>
      </c>
      <c r="V278" s="6">
        <f>Data!$AQ$504*Data!AQ281/Data!AQ280</f>
        <v>0.44978678346981527</v>
      </c>
      <c r="W278" s="6">
        <f>Data!$AR$504*Data!AR281/Data!AR280</f>
        <v>0.46158895197539757</v>
      </c>
      <c r="X278" s="6">
        <f>Data!$AS$504*Data!AS281/Data!AS280</f>
        <v>0.3257012546859463</v>
      </c>
      <c r="Y278" s="6">
        <f>Data!$AT$504*Data!AT281/Data!AT280</f>
        <v>0.50551149808057161</v>
      </c>
      <c r="Z278" s="6">
        <f>Data!$AU$504*Data!AU281/Data!AU280</f>
        <v>0.57132076527187303</v>
      </c>
      <c r="AA278" s="6">
        <f>Data!$AV$504*Data!AV281/Data!AV280</f>
        <v>0.45304344597876695</v>
      </c>
      <c r="AB278" s="6">
        <f>Data!$AW$504*Data!AW281/Data!AW280</f>
        <v>0.70220588928150907</v>
      </c>
      <c r="AC278" s="6">
        <f>Data!$AX$504*Data!AX281/Data!AX280</f>
        <v>0.60414497685474766</v>
      </c>
      <c r="AE278" s="42">
        <f>$AJ$3*B278+$AJ$4*Simulace!C278+$AJ$5*Simulace!D278+$AJ$6*Simulace!E278+$AJ$7*Simulace!F278+$AJ$8*Simulace!G278+$AJ$9*Simulace!H278+$AJ$10*Simulace!I278+$AJ$11*Simulace!J278+$AJ$12*Simulace!K278+$AJ$13*Simulace!L278+$AJ$14*Simulace!M278+$AJ$15*Simulace!N278+$AJ$16*Simulace!O278+$AJ$17*Simulace!P278+$AJ$18*Simulace!Q278+$AJ$19*Simulace!R278+$AJ$20*Simulace!S278+$AJ$21*Simulace!T278+$AJ$22*Simulace!U278+$AJ$23*Simulace!V278+$AJ$24*Simulace!W278+$AJ$25*Simulace!X278+$AJ$26*Simulace!Y278+$AJ$27*Simulace!Z278+$AJ$28*Simulace!AA278+$AJ$29*Simulace!AB278+$AJ$30*Simulace!AC278</f>
        <v>47328024535.882408</v>
      </c>
      <c r="AF278" s="42">
        <f>AE278-$AN$12</f>
        <v>-775173732.19934082</v>
      </c>
      <c r="AG278" s="42">
        <f t="shared" si="8"/>
        <v>-2451314576.0833216</v>
      </c>
    </row>
    <row r="279" spans="1:33">
      <c r="A279" s="6">
        <v>278</v>
      </c>
      <c r="B279" s="6">
        <f>Data!$D$504*Data!D282/Data!D281</f>
        <v>615.11900759786215</v>
      </c>
      <c r="C279" s="6">
        <f>Data!$F$504*Data!F282/Data!F281</f>
        <v>839.63588754221121</v>
      </c>
      <c r="D279" s="6">
        <f>Data!$H$504*Data!H282/Data!H281</f>
        <v>758.79983056202468</v>
      </c>
      <c r="E279" s="6">
        <f>Data!$J$504*Data!J282/Data!J281</f>
        <v>688.92876161609558</v>
      </c>
      <c r="F279" s="6">
        <f>Data!$L$504*Data!L282/Data!L281</f>
        <v>469.00470356147792</v>
      </c>
      <c r="G279" s="6">
        <f>Data!$N$504*Data!N282/Data!N281</f>
        <v>297.40656349496584</v>
      </c>
      <c r="H279" s="6">
        <f>Data!$P$504*Data!P282/Data!P281</f>
        <v>555.25369030570755</v>
      </c>
      <c r="I279" s="6">
        <f>Data!$R$504*Data!R282/Data!R281</f>
        <v>743.57394460933733</v>
      </c>
      <c r="J279" s="6">
        <f>Data!$T$504*Data!T282/Data!T281</f>
        <v>1411.3022642333781</v>
      </c>
      <c r="K279" s="6">
        <f>Data!$V$504*Data!V282/Data!V281</f>
        <v>944.34360093734927</v>
      </c>
      <c r="L279" s="6">
        <f>Data!$X$504*Data!X282/Data!X281</f>
        <v>1620.794751001047</v>
      </c>
      <c r="M279" s="6">
        <f>Data!$Z$504*Data!Z282/Data!Z281</f>
        <v>1127.5574349352084</v>
      </c>
      <c r="N279" s="6">
        <f>Data!$AB$504*Data!AB282/Data!AB281</f>
        <v>15070.952290282929</v>
      </c>
      <c r="O279" s="6">
        <f>Data!$AD$504*Data!AD282/Data!AD281</f>
        <v>21953.702677297126</v>
      </c>
      <c r="P279" s="6">
        <f>Data!$AF$504*Data!AF282/Data!AF281</f>
        <v>14556.195848873616</v>
      </c>
      <c r="Q279" s="6">
        <f>Data!$AH$504*Data!AH282/Data!AH281</f>
        <v>17362.442689284861</v>
      </c>
      <c r="R279" s="6">
        <f>Data!$AJ$504*Data!AJ282/Data!AJ281</f>
        <v>18686.312700278821</v>
      </c>
      <c r="S279" s="6">
        <f>Data!$AL$504*Data!AL282/Data!AL281</f>
        <v>26788.37775821946</v>
      </c>
      <c r="T279" s="6">
        <f>Data!$AN$504*Data!AN282/Data!AN281</f>
        <v>16656.947833696217</v>
      </c>
      <c r="U279" s="6">
        <f>Data!$AP$504*Data!AP282/Data!AP281</f>
        <v>2363.5986191879815</v>
      </c>
      <c r="V279" s="6">
        <f>Data!$AQ$504*Data!AQ282/Data!AQ281</f>
        <v>0.53987673397717217</v>
      </c>
      <c r="W279" s="6">
        <f>Data!$AR$504*Data!AR282/Data!AR281</f>
        <v>0.55336229910106305</v>
      </c>
      <c r="X279" s="6">
        <f>Data!$AS$504*Data!AS282/Data!AS281</f>
        <v>0.39199554213878113</v>
      </c>
      <c r="Y279" s="6">
        <f>Data!$AT$504*Data!AT282/Data!AT281</f>
        <v>0.60334587336128764</v>
      </c>
      <c r="Z279" s="6">
        <f>Data!$AU$504*Data!AU282/Data!AU281</f>
        <v>0.6776795297725523</v>
      </c>
      <c r="AA279" s="6">
        <f>Data!$AV$504*Data!AV282/Data!AV281</f>
        <v>0.53568357531084865</v>
      </c>
      <c r="AB279" s="6">
        <f>Data!$AW$504*Data!AW282/Data!AW281</f>
        <v>0.82380022865853719</v>
      </c>
      <c r="AC279" s="6">
        <f>Data!$AX$504*Data!AX282/Data!AX281</f>
        <v>0.7023586298813802</v>
      </c>
      <c r="AE279" s="42">
        <f>$AJ$3*B279+$AJ$4*Simulace!C279+$AJ$5*Simulace!D279+$AJ$6*Simulace!E279+$AJ$7*Simulace!F279+$AJ$8*Simulace!G279+$AJ$9*Simulace!H279+$AJ$10*Simulace!I279+$AJ$11*Simulace!J279+$AJ$12*Simulace!K279+$AJ$13*Simulace!L279+$AJ$14*Simulace!M279+$AJ$15*Simulace!N279+$AJ$16*Simulace!O279+$AJ$17*Simulace!P279+$AJ$18*Simulace!Q279+$AJ$19*Simulace!R279+$AJ$20*Simulace!S279+$AJ$21*Simulace!T279+$AJ$22*Simulace!U279+$AJ$23*Simulace!V279+$AJ$24*Simulace!W279+$AJ$25*Simulace!X279+$AJ$26*Simulace!Y279+$AJ$27*Simulace!Z279+$AJ$28*Simulace!AA279+$AJ$29*Simulace!AB279+$AJ$30*Simulace!AC279</f>
        <v>48127689732.240433</v>
      </c>
      <c r="AF279" s="42">
        <f>AE279-$AN$12</f>
        <v>24491464.158683777</v>
      </c>
      <c r="AG279" s="42">
        <f t="shared" si="8"/>
        <v>77448809.973820269</v>
      </c>
    </row>
    <row r="280" spans="1:33">
      <c r="A280" s="6">
        <v>279</v>
      </c>
      <c r="B280" s="6">
        <f>Data!$D$504*Data!D283/Data!D282</f>
        <v>610.89222903125767</v>
      </c>
      <c r="C280" s="6">
        <f>Data!$F$504*Data!F283/Data!F282</f>
        <v>863.1172267779682</v>
      </c>
      <c r="D280" s="6">
        <f>Data!$H$504*Data!H283/Data!H282</f>
        <v>789.96724515922779</v>
      </c>
      <c r="E280" s="6">
        <f>Data!$J$504*Data!J283/Data!J282</f>
        <v>645.70703654691238</v>
      </c>
      <c r="F280" s="6">
        <f>Data!$L$504*Data!L283/Data!L282</f>
        <v>482.55185921247897</v>
      </c>
      <c r="G280" s="6">
        <f>Data!$N$504*Data!N283/Data!N282</f>
        <v>303.83852743314384</v>
      </c>
      <c r="H280" s="6">
        <f>Data!$P$504*Data!P283/Data!P282</f>
        <v>565.41279900234474</v>
      </c>
      <c r="I280" s="6">
        <f>Data!$R$504*Data!R283/Data!R282</f>
        <v>747.38048434556106</v>
      </c>
      <c r="J280" s="6">
        <f>Data!$T$504*Data!T283/Data!T282</f>
        <v>1406.0461591185581</v>
      </c>
      <c r="K280" s="6">
        <f>Data!$V$504*Data!V283/Data!V282</f>
        <v>953.50720348651441</v>
      </c>
      <c r="L280" s="6">
        <f>Data!$X$504*Data!X283/Data!X282</f>
        <v>1605.6791096522552</v>
      </c>
      <c r="M280" s="6">
        <f>Data!$Z$504*Data!Z283/Data!Z282</f>
        <v>1102.9099383984719</v>
      </c>
      <c r="N280" s="6">
        <f>Data!$AB$504*Data!AB283/Data!AB282</f>
        <v>15280.430774987506</v>
      </c>
      <c r="O280" s="6">
        <f>Data!$AD$504*Data!AD283/Data!AD282</f>
        <v>22339.544648295036</v>
      </c>
      <c r="P280" s="6">
        <f>Data!$AF$504*Data!AF283/Data!AF282</f>
        <v>14548.800605718039</v>
      </c>
      <c r="Q280" s="6">
        <f>Data!$AH$504*Data!AH283/Data!AH282</f>
        <v>17590.057165975482</v>
      </c>
      <c r="R280" s="6">
        <f>Data!$AJ$504*Data!AJ283/Data!AJ282</f>
        <v>19089.984747651055</v>
      </c>
      <c r="S280" s="6">
        <f>Data!$AL$504*Data!AL283/Data!AL282</f>
        <v>27160.064641265042</v>
      </c>
      <c r="T280" s="6">
        <f>Data!$AN$504*Data!AN283/Data!AN282</f>
        <v>16900.709775970383</v>
      </c>
      <c r="U280" s="6">
        <f>Data!$AP$504*Data!AP283/Data!AP282</f>
        <v>2610.6636763828169</v>
      </c>
      <c r="V280" s="6">
        <f>Data!$AQ$504*Data!AQ283/Data!AQ282</f>
        <v>0.44164653564465983</v>
      </c>
      <c r="W280" s="6">
        <f>Data!$AR$504*Data!AR283/Data!AR282</f>
        <v>0.45334641548927385</v>
      </c>
      <c r="X280" s="6">
        <f>Data!$AS$504*Data!AS283/Data!AS282</f>
        <v>0.30580202808112339</v>
      </c>
      <c r="Y280" s="6">
        <f>Data!$AT$504*Data!AT283/Data!AT282</f>
        <v>0.49691562563788694</v>
      </c>
      <c r="Z280" s="6">
        <f>Data!$AU$504*Data!AU283/Data!AU282</f>
        <v>0.56226747047244097</v>
      </c>
      <c r="AA280" s="6">
        <f>Data!$AV$504*Data!AV283/Data!AV282</f>
        <v>0.4279689953381533</v>
      </c>
      <c r="AB280" s="6">
        <f>Data!$AW$504*Data!AW283/Data!AW282</f>
        <v>0.69244964362900774</v>
      </c>
      <c r="AC280" s="6">
        <f>Data!$AX$504*Data!AX283/Data!AX282</f>
        <v>0.57403649242794286</v>
      </c>
      <c r="AE280" s="42">
        <f>$AJ$3*B280+$AJ$4*Simulace!C280+$AJ$5*Simulace!D280+$AJ$6*Simulace!E280+$AJ$7*Simulace!F280+$AJ$8*Simulace!G280+$AJ$9*Simulace!H280+$AJ$10*Simulace!I280+$AJ$11*Simulace!J280+$AJ$12*Simulace!K280+$AJ$13*Simulace!L280+$AJ$14*Simulace!M280+$AJ$15*Simulace!N280+$AJ$16*Simulace!O280+$AJ$17*Simulace!P280+$AJ$18*Simulace!Q280+$AJ$19*Simulace!R280+$AJ$20*Simulace!S280+$AJ$21*Simulace!T280+$AJ$22*Simulace!U280+$AJ$23*Simulace!V280+$AJ$24*Simulace!W280+$AJ$25*Simulace!X280+$AJ$26*Simulace!Y280+$AJ$27*Simulace!Z280+$AJ$28*Simulace!AA280+$AJ$29*Simulace!AB280+$AJ$30*Simulace!AC280</f>
        <v>48446260197.734055</v>
      </c>
      <c r="AF280" s="42">
        <f>AE280-$AN$12</f>
        <v>343061929.6523056</v>
      </c>
      <c r="AG280" s="42">
        <f t="shared" si="8"/>
        <v>1084857076.1937423</v>
      </c>
    </row>
    <row r="281" spans="1:33">
      <c r="A281" s="6">
        <v>280</v>
      </c>
      <c r="B281" s="6">
        <f>Data!$D$504*Data!D284/Data!D283</f>
        <v>625.07121020201964</v>
      </c>
      <c r="C281" s="6">
        <f>Data!$F$504*Data!F284/Data!F283</f>
        <v>848.27102728741227</v>
      </c>
      <c r="D281" s="6">
        <f>Data!$H$504*Data!H284/Data!H283</f>
        <v>773.18022339961715</v>
      </c>
      <c r="E281" s="6">
        <f>Data!$J$504*Data!J284/Data!J283</f>
        <v>682.53849209677139</v>
      </c>
      <c r="F281" s="6">
        <f>Data!$L$504*Data!L284/Data!L283</f>
        <v>467.22970931617033</v>
      </c>
      <c r="G281" s="6">
        <f>Data!$N$504*Data!N284/Data!N283</f>
        <v>294.69987792618548</v>
      </c>
      <c r="H281" s="6">
        <f>Data!$P$504*Data!P284/Data!P283</f>
        <v>575.61247435800715</v>
      </c>
      <c r="I281" s="6">
        <f>Data!$R$504*Data!R284/Data!R283</f>
        <v>745.24615165105138</v>
      </c>
      <c r="J281" s="6">
        <f>Data!$T$504*Data!T284/Data!T283</f>
        <v>1384.478297102369</v>
      </c>
      <c r="K281" s="6">
        <f>Data!$V$504*Data!V284/Data!V283</f>
        <v>954.27988895068574</v>
      </c>
      <c r="L281" s="6">
        <f>Data!$X$504*Data!X284/Data!X283</f>
        <v>1606.657984740651</v>
      </c>
      <c r="M281" s="6">
        <f>Data!$Z$504*Data!Z284/Data!Z283</f>
        <v>1095.7760882151215</v>
      </c>
      <c r="N281" s="6">
        <f>Data!$AB$504*Data!AB284/Data!AB283</f>
        <v>15266.273205345167</v>
      </c>
      <c r="O281" s="6">
        <f>Data!$AD$504*Data!AD284/Data!AD283</f>
        <v>22123.79370937874</v>
      </c>
      <c r="P281" s="6">
        <f>Data!$AF$504*Data!AF284/Data!AF283</f>
        <v>14631.436001998874</v>
      </c>
      <c r="Q281" s="6">
        <f>Data!$AH$504*Data!AH284/Data!AH283</f>
        <v>17193.576857330339</v>
      </c>
      <c r="R281" s="6">
        <f>Data!$AJ$504*Data!AJ284/Data!AJ283</f>
        <v>18682.579163381379</v>
      </c>
      <c r="S281" s="6">
        <f>Data!$AL$504*Data!AL284/Data!AL283</f>
        <v>26703.643458897852</v>
      </c>
      <c r="T281" s="6">
        <f>Data!$AN$504*Data!AN284/Data!AN283</f>
        <v>16677.703675057848</v>
      </c>
      <c r="U281" s="6">
        <f>Data!$AP$504*Data!AP284/Data!AP283</f>
        <v>2486.3928650680232</v>
      </c>
      <c r="V281" s="6">
        <f>Data!$AQ$504*Data!AQ284/Data!AQ283</f>
        <v>0.53138484754777682</v>
      </c>
      <c r="W281" s="6">
        <f>Data!$AR$504*Data!AR284/Data!AR283</f>
        <v>0.54470598159509376</v>
      </c>
      <c r="X281" s="6">
        <f>Data!$AS$504*Data!AS284/Data!AS283</f>
        <v>0.35450937473270017</v>
      </c>
      <c r="Y281" s="6">
        <f>Data!$AT$504*Data!AT284/Data!AT283</f>
        <v>0.59409621708566884</v>
      </c>
      <c r="Z281" s="6">
        <f>Data!$AU$504*Data!AU284/Data!AU283</f>
        <v>0.66759209023415234</v>
      </c>
      <c r="AA281" s="6">
        <f>Data!$AV$504*Data!AV284/Data!AV283</f>
        <v>0.48908426828332446</v>
      </c>
      <c r="AB281" s="6">
        <f>Data!$AW$504*Data!AW284/Data!AW283</f>
        <v>0.81220670644769699</v>
      </c>
      <c r="AC281" s="6">
        <f>Data!$AX$504*Data!AX284/Data!AX283</f>
        <v>0.64712512666027544</v>
      </c>
      <c r="AE281" s="42">
        <f>$AJ$3*B281+$AJ$4*Simulace!C281+$AJ$5*Simulace!D281+$AJ$6*Simulace!E281+$AJ$7*Simulace!F281+$AJ$8*Simulace!G281+$AJ$9*Simulace!H281+$AJ$10*Simulace!I281+$AJ$11*Simulace!J281+$AJ$12*Simulace!K281+$AJ$13*Simulace!L281+$AJ$14*Simulace!M281+$AJ$15*Simulace!N281+$AJ$16*Simulace!O281+$AJ$17*Simulace!P281+$AJ$18*Simulace!Q281+$AJ$19*Simulace!R281+$AJ$20*Simulace!S281+$AJ$21*Simulace!T281+$AJ$22*Simulace!U281+$AJ$23*Simulace!V281+$AJ$24*Simulace!W281+$AJ$25*Simulace!X281+$AJ$26*Simulace!Y281+$AJ$27*Simulace!Z281+$AJ$28*Simulace!AA281+$AJ$29*Simulace!AB281+$AJ$30*Simulace!AC281</f>
        <v>48185500883.322464</v>
      </c>
      <c r="AF281" s="42">
        <f>AE281-$AN$12</f>
        <v>82302615.240715027</v>
      </c>
      <c r="AG281" s="42">
        <f t="shared" si="8"/>
        <v>260263721.54914674</v>
      </c>
    </row>
    <row r="282" spans="1:33">
      <c r="A282" s="6">
        <v>281</v>
      </c>
      <c r="B282" s="6">
        <f>Data!$D$504*Data!D285/Data!D284</f>
        <v>614.21270797354089</v>
      </c>
      <c r="C282" s="6">
        <f>Data!$F$504*Data!F285/Data!F284</f>
        <v>839.46607495114506</v>
      </c>
      <c r="D282" s="6">
        <f>Data!$H$504*Data!H285/Data!H284</f>
        <v>794.07539663487705</v>
      </c>
      <c r="E282" s="6">
        <f>Data!$J$504*Data!J285/Data!J284</f>
        <v>697.5741796852642</v>
      </c>
      <c r="F282" s="6">
        <f>Data!$L$504*Data!L285/Data!L284</f>
        <v>467.81697895667372</v>
      </c>
      <c r="G282" s="6">
        <f>Data!$N$504*Data!N285/Data!N284</f>
        <v>299.27919177279387</v>
      </c>
      <c r="H282" s="6">
        <f>Data!$P$504*Data!P285/Data!P284</f>
        <v>569.21905830381968</v>
      </c>
      <c r="I282" s="6">
        <f>Data!$R$504*Data!R285/Data!R284</f>
        <v>731.25759265396459</v>
      </c>
      <c r="J282" s="6">
        <f>Data!$T$504*Data!T285/Data!T284</f>
        <v>1422.0978511023402</v>
      </c>
      <c r="K282" s="6">
        <f>Data!$V$504*Data!V285/Data!V284</f>
        <v>952.61345887754533</v>
      </c>
      <c r="L282" s="6">
        <f>Data!$X$504*Data!X285/Data!X284</f>
        <v>1617.4523463914111</v>
      </c>
      <c r="M282" s="6">
        <f>Data!$Z$504*Data!Z285/Data!Z284</f>
        <v>1111.5478093459449</v>
      </c>
      <c r="N282" s="6">
        <f>Data!$AB$504*Data!AB285/Data!AB284</f>
        <v>15084.150412317978</v>
      </c>
      <c r="O282" s="6">
        <f>Data!$AD$504*Data!AD285/Data!AD284</f>
        <v>22025.793860248461</v>
      </c>
      <c r="P282" s="6">
        <f>Data!$AF$504*Data!AF285/Data!AF284</f>
        <v>14519.881144717019</v>
      </c>
      <c r="Q282" s="6">
        <f>Data!$AH$504*Data!AH285/Data!AH284</f>
        <v>17385.043315013521</v>
      </c>
      <c r="R282" s="6">
        <f>Data!$AJ$504*Data!AJ285/Data!AJ284</f>
        <v>18569.412362812312</v>
      </c>
      <c r="S282" s="6">
        <f>Data!$AL$504*Data!AL285/Data!AL284</f>
        <v>26866.693840882759</v>
      </c>
      <c r="T282" s="6">
        <f>Data!$AN$504*Data!AN285/Data!AN284</f>
        <v>16478.793185122355</v>
      </c>
      <c r="U282" s="6">
        <f>Data!$AP$504*Data!AP285/Data!AP284</f>
        <v>2426.2306595118421</v>
      </c>
      <c r="V282" s="6">
        <f>Data!$AQ$504*Data!AQ285/Data!AQ284</f>
        <v>0.5368539640400628</v>
      </c>
      <c r="W282" s="6">
        <f>Data!$AR$504*Data!AR285/Data!AR284</f>
        <v>0.55027192457348251</v>
      </c>
      <c r="X282" s="6">
        <f>Data!$AS$504*Data!AS285/Data!AS284</f>
        <v>0.37094487299294959</v>
      </c>
      <c r="Y282" s="6">
        <f>Data!$AT$504*Data!AT285/Data!AT284</f>
        <v>0.6000091966726796</v>
      </c>
      <c r="Z282" s="6">
        <f>Data!$AU$504*Data!AU285/Data!AU284</f>
        <v>0.67398897571867178</v>
      </c>
      <c r="AA282" s="6">
        <f>Data!$AV$504*Data!AV285/Data!AV284</f>
        <v>0.50945771489589031</v>
      </c>
      <c r="AB282" s="6">
        <f>Data!$AW$504*Data!AW285/Data!AW284</f>
        <v>0.81945643676972568</v>
      </c>
      <c r="AC282" s="6">
        <f>Data!$AX$504*Data!AX285/Data!AX284</f>
        <v>0.67120915157292693</v>
      </c>
      <c r="AE282" s="42">
        <f>$AJ$3*B282+$AJ$4*Simulace!C282+$AJ$5*Simulace!D282+$AJ$6*Simulace!E282+$AJ$7*Simulace!F282+$AJ$8*Simulace!G282+$AJ$9*Simulace!H282+$AJ$10*Simulace!I282+$AJ$11*Simulace!J282+$AJ$12*Simulace!K282+$AJ$13*Simulace!L282+$AJ$14*Simulace!M282+$AJ$15*Simulace!N282+$AJ$16*Simulace!O282+$AJ$17*Simulace!P282+$AJ$18*Simulace!Q282+$AJ$19*Simulace!R282+$AJ$20*Simulace!S282+$AJ$21*Simulace!T282+$AJ$22*Simulace!U282+$AJ$23*Simulace!V282+$AJ$24*Simulace!W282+$AJ$25*Simulace!X282+$AJ$26*Simulace!Y282+$AJ$27*Simulace!Z282+$AJ$28*Simulace!AA282+$AJ$29*Simulace!AB282+$AJ$30*Simulace!AC282</f>
        <v>48189048117.093056</v>
      </c>
      <c r="AF282" s="42">
        <f>AE282-$AN$12</f>
        <v>85849849.011306763</v>
      </c>
      <c r="AG282" s="42">
        <f t="shared" si="8"/>
        <v>271481059.65728384</v>
      </c>
    </row>
    <row r="283" spans="1:33">
      <c r="A283" s="6">
        <v>282</v>
      </c>
      <c r="B283" s="6">
        <f>Data!$D$504*Data!D286/Data!D285</f>
        <v>623.04283123752987</v>
      </c>
      <c r="C283" s="6">
        <f>Data!$F$504*Data!F286/Data!F285</f>
        <v>834.7867793326576</v>
      </c>
      <c r="D283" s="6">
        <f>Data!$H$504*Data!H286/Data!H285</f>
        <v>793.0140073709324</v>
      </c>
      <c r="E283" s="6">
        <f>Data!$J$504*Data!J286/Data!J285</f>
        <v>698.49642138521006</v>
      </c>
      <c r="F283" s="6">
        <f>Data!$L$504*Data!L286/Data!L285</f>
        <v>469.17262983051313</v>
      </c>
      <c r="G283" s="6">
        <f>Data!$N$504*Data!N286/Data!N285</f>
        <v>298.41409318022005</v>
      </c>
      <c r="H283" s="6">
        <f>Data!$P$504*Data!P286/Data!P285</f>
        <v>596.88473167814107</v>
      </c>
      <c r="I283" s="6">
        <f>Data!$R$504*Data!R286/Data!R285</f>
        <v>749.84347864937149</v>
      </c>
      <c r="J283" s="6">
        <f>Data!$T$504*Data!T286/Data!T285</f>
        <v>1432.6691607873026</v>
      </c>
      <c r="K283" s="6">
        <f>Data!$V$504*Data!V286/Data!V285</f>
        <v>991.26858611429986</v>
      </c>
      <c r="L283" s="6">
        <f>Data!$X$504*Data!X286/Data!X285</f>
        <v>1608.448960278999</v>
      </c>
      <c r="M283" s="6">
        <f>Data!$Z$504*Data!Z286/Data!Z285</f>
        <v>1130.2037509971542</v>
      </c>
      <c r="N283" s="6">
        <f>Data!$AB$504*Data!AB286/Data!AB285</f>
        <v>14880.517349802682</v>
      </c>
      <c r="O283" s="6">
        <f>Data!$AD$504*Data!AD286/Data!AD285</f>
        <v>21878.496477970912</v>
      </c>
      <c r="P283" s="6">
        <f>Data!$AF$504*Data!AF286/Data!AF285</f>
        <v>14462.592087387598</v>
      </c>
      <c r="Q283" s="6">
        <f>Data!$AH$504*Data!AH286/Data!AH285</f>
        <v>17160.461310710496</v>
      </c>
      <c r="R283" s="6">
        <f>Data!$AJ$504*Data!AJ286/Data!AJ285</f>
        <v>18565.463150541957</v>
      </c>
      <c r="S283" s="6">
        <f>Data!$AL$504*Data!AL286/Data!AL285</f>
        <v>26641.536389318266</v>
      </c>
      <c r="T283" s="6">
        <f>Data!$AN$504*Data!AN286/Data!AN285</f>
        <v>15949.510431483399</v>
      </c>
      <c r="U283" s="6">
        <f>Data!$AP$504*Data!AP286/Data!AP285</f>
        <v>2349.2281800083601</v>
      </c>
      <c r="V283" s="6">
        <f>Data!$AQ$504*Data!AQ286/Data!AQ285</f>
        <v>0.58076867862968928</v>
      </c>
      <c r="W283" s="6">
        <f>Data!$AR$504*Data!AR286/Data!AR285</f>
        <v>0.5949603931772196</v>
      </c>
      <c r="X283" s="6">
        <f>Data!$AS$504*Data!AS286/Data!AS285</f>
        <v>0.40590449157325992</v>
      </c>
      <c r="Y283" s="6">
        <f>Data!$AT$504*Data!AT286/Data!AT285</f>
        <v>0.64747002980709856</v>
      </c>
      <c r="Z283" s="6">
        <f>Data!$AU$504*Data!AU286/Data!AU285</f>
        <v>0.72531342880302541</v>
      </c>
      <c r="AA283" s="6">
        <f>Data!$AV$504*Data!AV286/Data!AV285</f>
        <v>0.55313729713994619</v>
      </c>
      <c r="AB283" s="6">
        <f>Data!$AW$504*Data!AW286/Data!AW285</f>
        <v>0.87758450732490534</v>
      </c>
      <c r="AC283" s="6">
        <f>Data!$AX$504*Data!AX286/Data!AX285</f>
        <v>0.72323058239749149</v>
      </c>
      <c r="AE283" s="42">
        <f>$AJ$3*B283+$AJ$4*Simulace!C283+$AJ$5*Simulace!D283+$AJ$6*Simulace!E283+$AJ$7*Simulace!F283+$AJ$8*Simulace!G283+$AJ$9*Simulace!H283+$AJ$10*Simulace!I283+$AJ$11*Simulace!J283+$AJ$12*Simulace!K283+$AJ$13*Simulace!L283+$AJ$14*Simulace!M283+$AJ$15*Simulace!N283+$AJ$16*Simulace!O283+$AJ$17*Simulace!P283+$AJ$18*Simulace!Q283+$AJ$19*Simulace!R283+$AJ$20*Simulace!S283+$AJ$21*Simulace!T283+$AJ$22*Simulace!U283+$AJ$23*Simulace!V283+$AJ$24*Simulace!W283+$AJ$25*Simulace!X283+$AJ$26*Simulace!Y283+$AJ$27*Simulace!Z283+$AJ$28*Simulace!AA283+$AJ$29*Simulace!AB283+$AJ$30*Simulace!AC283</f>
        <v>48338967926.834663</v>
      </c>
      <c r="AF283" s="42">
        <f>AE283-$AN$12</f>
        <v>235769658.75291443</v>
      </c>
      <c r="AG283" s="42">
        <f t="shared" si="8"/>
        <v>745569124.81986356</v>
      </c>
    </row>
    <row r="284" spans="1:33">
      <c r="A284" s="6">
        <v>283</v>
      </c>
      <c r="B284" s="6">
        <f>Data!$D$504*Data!D287/Data!D286</f>
        <v>626.06824617471875</v>
      </c>
      <c r="C284" s="6">
        <f>Data!$F$504*Data!F287/Data!F286</f>
        <v>833.63873839301061</v>
      </c>
      <c r="D284" s="6">
        <f>Data!$H$504*Data!H287/Data!H286</f>
        <v>799.18188090786452</v>
      </c>
      <c r="E284" s="6">
        <f>Data!$J$504*Data!J287/Data!J286</f>
        <v>683.18399083002032</v>
      </c>
      <c r="F284" s="6">
        <f>Data!$L$504*Data!L287/Data!L286</f>
        <v>479.58521483623679</v>
      </c>
      <c r="G284" s="6">
        <f>Data!$N$504*Data!N287/Data!N286</f>
        <v>304.93153928928416</v>
      </c>
      <c r="H284" s="6">
        <f>Data!$P$504*Data!P287/Data!P286</f>
        <v>575.60933341335124</v>
      </c>
      <c r="I284" s="6">
        <f>Data!$R$504*Data!R287/Data!R286</f>
        <v>743.18794684539535</v>
      </c>
      <c r="J284" s="6">
        <f>Data!$T$504*Data!T287/Data!T286</f>
        <v>1418.8326981071705</v>
      </c>
      <c r="K284" s="6">
        <f>Data!$V$504*Data!V287/Data!V286</f>
        <v>997.13821856239088</v>
      </c>
      <c r="L284" s="6">
        <f>Data!$X$504*Data!X287/Data!X286</f>
        <v>1618.4082360439097</v>
      </c>
      <c r="M284" s="6">
        <f>Data!$Z$504*Data!Z287/Data!Z286</f>
        <v>1114.7811436010302</v>
      </c>
      <c r="N284" s="6">
        <f>Data!$AB$504*Data!AB287/Data!AB286</f>
        <v>15162.642878249722</v>
      </c>
      <c r="O284" s="6">
        <f>Data!$AD$504*Data!AD287/Data!AD286</f>
        <v>22110.624516477706</v>
      </c>
      <c r="P284" s="6">
        <f>Data!$AF$504*Data!AF287/Data!AF286</f>
        <v>14552.278189892571</v>
      </c>
      <c r="Q284" s="6">
        <f>Data!$AH$504*Data!AH287/Data!AH286</f>
        <v>17379.99489979885</v>
      </c>
      <c r="R284" s="6">
        <f>Data!$AJ$504*Data!AJ287/Data!AJ286</f>
        <v>18852.624490406062</v>
      </c>
      <c r="S284" s="6">
        <f>Data!$AL$504*Data!AL287/Data!AL286</f>
        <v>26987.984885450333</v>
      </c>
      <c r="T284" s="6">
        <f>Data!$AN$504*Data!AN287/Data!AN286</f>
        <v>16522.601198469263</v>
      </c>
      <c r="U284" s="6">
        <f>Data!$AP$504*Data!AP287/Data!AP286</f>
        <v>2433.2142798056411</v>
      </c>
      <c r="V284" s="6">
        <f>Data!$AQ$504*Data!AQ287/Data!AQ286</f>
        <v>0.50518995267564604</v>
      </c>
      <c r="W284" s="6">
        <f>Data!$AR$504*Data!AR287/Data!AR286</f>
        <v>0.51804777892562115</v>
      </c>
      <c r="X284" s="6">
        <f>Data!$AS$504*Data!AS287/Data!AS286</f>
        <v>0.34113997621712305</v>
      </c>
      <c r="Y284" s="6">
        <f>Data!$AT$504*Data!AT287/Data!AT286</f>
        <v>0.56577726494003999</v>
      </c>
      <c r="Z284" s="6">
        <f>Data!$AU$504*Data!AU287/Data!AU286</f>
        <v>0.63695673310646572</v>
      </c>
      <c r="AA284" s="6">
        <f>Data!$AV$504*Data!AV287/Data!AV286</f>
        <v>0.47226561140956719</v>
      </c>
      <c r="AB284" s="6">
        <f>Data!$AW$504*Data!AW287/Data!AW286</f>
        <v>0.77748631176978822</v>
      </c>
      <c r="AC284" s="6">
        <f>Data!$AX$504*Data!AX287/Data!AX286</f>
        <v>0.62695936319795309</v>
      </c>
      <c r="AE284" s="42">
        <f>$AJ$3*B284+$AJ$4*Simulace!C284+$AJ$5*Simulace!D284+$AJ$6*Simulace!E284+$AJ$7*Simulace!F284+$AJ$8*Simulace!G284+$AJ$9*Simulace!H284+$AJ$10*Simulace!I284+$AJ$11*Simulace!J284+$AJ$12*Simulace!K284+$AJ$13*Simulace!L284+$AJ$14*Simulace!M284+$AJ$15*Simulace!N284+$AJ$16*Simulace!O284+$AJ$17*Simulace!P284+$AJ$18*Simulace!Q284+$AJ$19*Simulace!R284+$AJ$20*Simulace!S284+$AJ$21*Simulace!T284+$AJ$22*Simulace!U284+$AJ$23*Simulace!V284+$AJ$24*Simulace!W284+$AJ$25*Simulace!X284+$AJ$26*Simulace!Y284+$AJ$27*Simulace!Z284+$AJ$28*Simulace!AA284+$AJ$29*Simulace!AB284+$AJ$30*Simulace!AC284</f>
        <v>48449761313.639313</v>
      </c>
      <c r="AF284" s="42">
        <f>AE284-$AN$12</f>
        <v>346563045.55756378</v>
      </c>
      <c r="AG284" s="42">
        <f t="shared" si="8"/>
        <v>1095928576.8066003</v>
      </c>
    </row>
    <row r="285" spans="1:33">
      <c r="A285" s="6">
        <v>284</v>
      </c>
      <c r="B285" s="6">
        <f>Data!$D$504*Data!D288/Data!D287</f>
        <v>598.92688969268397</v>
      </c>
      <c r="C285" s="6">
        <f>Data!$F$504*Data!F288/Data!F287</f>
        <v>813.79916095720125</v>
      </c>
      <c r="D285" s="6">
        <f>Data!$H$504*Data!H288/Data!H287</f>
        <v>764.40559945234884</v>
      </c>
      <c r="E285" s="6">
        <f>Data!$J$504*Data!J288/Data!J287</f>
        <v>671.68793655519846</v>
      </c>
      <c r="F285" s="6">
        <f>Data!$L$504*Data!L288/Data!L287</f>
        <v>459.96271008446917</v>
      </c>
      <c r="G285" s="6">
        <f>Data!$N$504*Data!N288/Data!N287</f>
        <v>289.09577205893629</v>
      </c>
      <c r="H285" s="6">
        <f>Data!$P$504*Data!P288/Data!P287</f>
        <v>561.17670011708265</v>
      </c>
      <c r="I285" s="6">
        <f>Data!$R$504*Data!R288/Data!R287</f>
        <v>721.68622676668338</v>
      </c>
      <c r="J285" s="6">
        <f>Data!$T$504*Data!T288/Data!T287</f>
        <v>1387.9065763339993</v>
      </c>
      <c r="K285" s="6">
        <f>Data!$V$504*Data!V288/Data!V287</f>
        <v>899.16260380677079</v>
      </c>
      <c r="L285" s="6">
        <f>Data!$X$504*Data!X288/Data!X287</f>
        <v>1588.0186076591494</v>
      </c>
      <c r="M285" s="6">
        <f>Data!$Z$504*Data!Z288/Data!Z287</f>
        <v>1082.3113450180706</v>
      </c>
      <c r="N285" s="6">
        <f>Data!$AB$504*Data!AB288/Data!AB287</f>
        <v>15001.715281591405</v>
      </c>
      <c r="O285" s="6">
        <f>Data!$AD$504*Data!AD288/Data!AD287</f>
        <v>21793.997427003604</v>
      </c>
      <c r="P285" s="6">
        <f>Data!$AF$504*Data!AF288/Data!AF287</f>
        <v>14361.505807369964</v>
      </c>
      <c r="Q285" s="6">
        <f>Data!$AH$504*Data!AH288/Data!AH287</f>
        <v>17005.383705540717</v>
      </c>
      <c r="R285" s="6">
        <f>Data!$AJ$504*Data!AJ288/Data!AJ287</f>
        <v>18509.513857322952</v>
      </c>
      <c r="S285" s="6">
        <f>Data!$AL$504*Data!AL288/Data!AL287</f>
        <v>26410.031399561693</v>
      </c>
      <c r="T285" s="6">
        <f>Data!$AN$504*Data!AN288/Data!AN287</f>
        <v>16289.568372077605</v>
      </c>
      <c r="U285" s="6">
        <f>Data!$AP$504*Data!AP288/Data!AP287</f>
        <v>2435.1930403978995</v>
      </c>
      <c r="V285" s="6">
        <f>Data!$AQ$504*Data!AQ288/Data!AQ287</f>
        <v>0.59502991621751433</v>
      </c>
      <c r="W285" s="6">
        <f>Data!$AR$504*Data!AR288/Data!AR287</f>
        <v>0.60952093269740493</v>
      </c>
      <c r="X285" s="6">
        <f>Data!$AS$504*Data!AS288/Data!AS287</f>
        <v>0.42505697061584002</v>
      </c>
      <c r="Y285" s="6">
        <f>Data!$AT$504*Data!AT288/Data!AT287</f>
        <v>0.66311699731349671</v>
      </c>
      <c r="Z285" s="6">
        <f>Data!$AU$504*Data!AU288/Data!AU287</f>
        <v>0.74251120517928304</v>
      </c>
      <c r="AA285" s="6">
        <f>Data!$AV$504*Data!AV288/Data!AV287</f>
        <v>0.57793773286814587</v>
      </c>
      <c r="AB285" s="6">
        <f>Data!$AW$504*Data!AW288/Data!AW287</f>
        <v>0.89761800344074194</v>
      </c>
      <c r="AC285" s="6">
        <f>Data!$AX$504*Data!AX288/Data!AX287</f>
        <v>0.75377129905761564</v>
      </c>
      <c r="AE285" s="42">
        <f>$AJ$3*B285+$AJ$4*Simulace!C285+$AJ$5*Simulace!D285+$AJ$6*Simulace!E285+$AJ$7*Simulace!F285+$AJ$8*Simulace!G285+$AJ$9*Simulace!H285+$AJ$10*Simulace!I285+$AJ$11*Simulace!J285+$AJ$12*Simulace!K285+$AJ$13*Simulace!L285+$AJ$14*Simulace!M285+$AJ$15*Simulace!N285+$AJ$16*Simulace!O285+$AJ$17*Simulace!P285+$AJ$18*Simulace!Q285+$AJ$19*Simulace!R285+$AJ$20*Simulace!S285+$AJ$21*Simulace!T285+$AJ$22*Simulace!U285+$AJ$23*Simulace!V285+$AJ$24*Simulace!W285+$AJ$25*Simulace!X285+$AJ$26*Simulace!Y285+$AJ$27*Simulace!Z285+$AJ$28*Simulace!AA285+$AJ$29*Simulace!AB285+$AJ$30*Simulace!AC285</f>
        <v>47100056400.19191</v>
      </c>
      <c r="AF285" s="42">
        <f>AE285-$AN$12</f>
        <v>-1003141867.8898392</v>
      </c>
      <c r="AG285" s="42">
        <f t="shared" si="8"/>
        <v>-3172213118.8076181</v>
      </c>
    </row>
    <row r="286" spans="1:33">
      <c r="A286" s="6">
        <v>285</v>
      </c>
      <c r="B286" s="6">
        <f>Data!$D$504*Data!D289/Data!D288</f>
        <v>591.5540442661578</v>
      </c>
      <c r="C286" s="6">
        <f>Data!$F$504*Data!F289/Data!F288</f>
        <v>837.68623657189949</v>
      </c>
      <c r="D286" s="6">
        <f>Data!$H$504*Data!H289/Data!H288</f>
        <v>774.93589487543625</v>
      </c>
      <c r="E286" s="6">
        <f>Data!$J$504*Data!J289/Data!J288</f>
        <v>698.26651165882447</v>
      </c>
      <c r="F286" s="6">
        <f>Data!$L$504*Data!L289/Data!L288</f>
        <v>466.8904645932804</v>
      </c>
      <c r="G286" s="6">
        <f>Data!$N$504*Data!N289/Data!N288</f>
        <v>297.16629834676195</v>
      </c>
      <c r="H286" s="6">
        <f>Data!$P$504*Data!P289/Data!P288</f>
        <v>570.05080466668392</v>
      </c>
      <c r="I286" s="6">
        <f>Data!$R$504*Data!R289/Data!R288</f>
        <v>721.39340956607646</v>
      </c>
      <c r="J286" s="6">
        <f>Data!$T$504*Data!T289/Data!T288</f>
        <v>1376.5834127415837</v>
      </c>
      <c r="K286" s="6">
        <f>Data!$V$504*Data!V289/Data!V288</f>
        <v>926.13224838271663</v>
      </c>
      <c r="L286" s="6">
        <f>Data!$X$504*Data!X289/Data!X288</f>
        <v>1594.6063854530469</v>
      </c>
      <c r="M286" s="6">
        <f>Data!$Z$504*Data!Z289/Data!Z288</f>
        <v>1062.6032672290341</v>
      </c>
      <c r="N286" s="6">
        <f>Data!$AB$504*Data!AB289/Data!AB288</f>
        <v>15195.946424212711</v>
      </c>
      <c r="O286" s="6">
        <f>Data!$AD$504*Data!AD289/Data!AD288</f>
        <v>22131.536471411709</v>
      </c>
      <c r="P286" s="6">
        <f>Data!$AF$504*Data!AF289/Data!AF288</f>
        <v>14613.477095309972</v>
      </c>
      <c r="Q286" s="6">
        <f>Data!$AH$504*Data!AH289/Data!AH288</f>
        <v>17184.355911349863</v>
      </c>
      <c r="R286" s="6">
        <f>Data!$AJ$504*Data!AJ289/Data!AJ288</f>
        <v>18716.207049897122</v>
      </c>
      <c r="S286" s="6">
        <f>Data!$AL$504*Data!AL289/Data!AL288</f>
        <v>26783.083998898775</v>
      </c>
      <c r="T286" s="6">
        <f>Data!$AN$504*Data!AN289/Data!AN288</f>
        <v>16292.477846393682</v>
      </c>
      <c r="U286" s="6">
        <f>Data!$AP$504*Data!AP289/Data!AP288</f>
        <v>2400.7158453305751</v>
      </c>
      <c r="V286" s="6">
        <f>Data!$AQ$504*Data!AQ289/Data!AQ288</f>
        <v>0.53840427727927787</v>
      </c>
      <c r="W286" s="6">
        <f>Data!$AR$504*Data!AR289/Data!AR288</f>
        <v>0.5518856284658048</v>
      </c>
      <c r="X286" s="6">
        <f>Data!$AS$504*Data!AS289/Data!AS288</f>
        <v>0.36283925004485429</v>
      </c>
      <c r="Y286" s="6">
        <f>Data!$AT$504*Data!AT289/Data!AT288</f>
        <v>0.60186095995661337</v>
      </c>
      <c r="Z286" s="6">
        <f>Data!$AU$504*Data!AU289/Data!AU288</f>
        <v>0.67620131291028385</v>
      </c>
      <c r="AA286" s="6">
        <f>Data!$AV$504*Data!AV289/Data!AV288</f>
        <v>0.49982631637229485</v>
      </c>
      <c r="AB286" s="6">
        <f>Data!$AW$504*Data!AW289/Data!AW288</f>
        <v>0.82238688470568932</v>
      </c>
      <c r="AC286" s="6">
        <f>Data!$AX$504*Data!AX289/Data!AX288</f>
        <v>0.66031603177836629</v>
      </c>
      <c r="AE286" s="42">
        <f>$AJ$3*B286+$AJ$4*Simulace!C286+$AJ$5*Simulace!D286+$AJ$6*Simulace!E286+$AJ$7*Simulace!F286+$AJ$8*Simulace!G286+$AJ$9*Simulace!H286+$AJ$10*Simulace!I286+$AJ$11*Simulace!J286+$AJ$12*Simulace!K286+$AJ$13*Simulace!L286+$AJ$14*Simulace!M286+$AJ$15*Simulace!N286+$AJ$16*Simulace!O286+$AJ$17*Simulace!P286+$AJ$18*Simulace!Q286+$AJ$19*Simulace!R286+$AJ$20*Simulace!S286+$AJ$21*Simulace!T286+$AJ$22*Simulace!U286+$AJ$23*Simulace!V286+$AJ$24*Simulace!W286+$AJ$25*Simulace!X286+$AJ$26*Simulace!Y286+$AJ$27*Simulace!Z286+$AJ$28*Simulace!AA286+$AJ$29*Simulace!AB286+$AJ$30*Simulace!AC286</f>
        <v>47561321221.370476</v>
      </c>
      <c r="AF286" s="42">
        <f>AE286-$AN$12</f>
        <v>-541877046.71127319</v>
      </c>
      <c r="AG286" s="42">
        <f t="shared" si="8"/>
        <v>-1713565679.3730767</v>
      </c>
    </row>
    <row r="287" spans="1:33">
      <c r="A287" s="6">
        <v>286</v>
      </c>
      <c r="B287" s="6">
        <f>Data!$D$504*Data!D290/Data!D289</f>
        <v>617.61027549488335</v>
      </c>
      <c r="C287" s="6">
        <f>Data!$F$504*Data!F290/Data!F289</f>
        <v>830.97285835995069</v>
      </c>
      <c r="D287" s="6">
        <f>Data!$H$504*Data!H290/Data!H289</f>
        <v>782.35402098076543</v>
      </c>
      <c r="E287" s="6">
        <f>Data!$J$504*Data!J290/Data!J289</f>
        <v>697.94419584731554</v>
      </c>
      <c r="F287" s="6">
        <f>Data!$L$504*Data!L290/Data!L289</f>
        <v>461.33429022399389</v>
      </c>
      <c r="G287" s="6">
        <f>Data!$N$504*Data!N290/Data!N289</f>
        <v>298.59290270516186</v>
      </c>
      <c r="H287" s="6">
        <f>Data!$P$504*Data!P290/Data!P289</f>
        <v>595.95573122350584</v>
      </c>
      <c r="I287" s="6">
        <f>Data!$R$504*Data!R290/Data!R289</f>
        <v>759.93131760436961</v>
      </c>
      <c r="J287" s="6">
        <f>Data!$T$504*Data!T290/Data!T289</f>
        <v>1447.8656987338632</v>
      </c>
      <c r="K287" s="6">
        <f>Data!$V$504*Data!V290/Data!V289</f>
        <v>990.40397089345925</v>
      </c>
      <c r="L287" s="6">
        <f>Data!$X$504*Data!X290/Data!X289</f>
        <v>1637.3846752820396</v>
      </c>
      <c r="M287" s="6">
        <f>Data!$Z$504*Data!Z290/Data!Z289</f>
        <v>1093.9404544492641</v>
      </c>
      <c r="N287" s="6">
        <f>Data!$AB$504*Data!AB290/Data!AB289</f>
        <v>15144.267038011374</v>
      </c>
      <c r="O287" s="6">
        <f>Data!$AD$504*Data!AD290/Data!AD289</f>
        <v>22160.043633835518</v>
      </c>
      <c r="P287" s="6">
        <f>Data!$AF$504*Data!AF290/Data!AF289</f>
        <v>14430.068240010422</v>
      </c>
      <c r="Q287" s="6">
        <f>Data!$AH$504*Data!AH290/Data!AH289</f>
        <v>17369.563944368925</v>
      </c>
      <c r="R287" s="6">
        <f>Data!$AJ$504*Data!AJ290/Data!AJ289</f>
        <v>18775.116778284864</v>
      </c>
      <c r="S287" s="6">
        <f>Data!$AL$504*Data!AL290/Data!AL289</f>
        <v>26800.0554362572</v>
      </c>
      <c r="T287" s="6">
        <f>Data!$AN$504*Data!AN290/Data!AN289</f>
        <v>16979.840860958644</v>
      </c>
      <c r="U287" s="6">
        <f>Data!$AP$504*Data!AP290/Data!AP289</f>
        <v>2492.0927412805931</v>
      </c>
      <c r="V287" s="6">
        <f>Data!$AQ$504*Data!AQ290/Data!AQ289</f>
        <v>0.51039391199247974</v>
      </c>
      <c r="W287" s="6">
        <f>Data!$AR$504*Data!AR290/Data!AR289</f>
        <v>0.52333945260347303</v>
      </c>
      <c r="X287" s="6">
        <f>Data!$AS$504*Data!AS290/Data!AS289</f>
        <v>0.32533132725900993</v>
      </c>
      <c r="Y287" s="6">
        <f>Data!$AT$504*Data!AT290/Data!AT289</f>
        <v>0.57138182174595087</v>
      </c>
      <c r="Z287" s="6">
        <f>Data!$AU$504*Data!AU290/Data!AU289</f>
        <v>0.64299355996621677</v>
      </c>
      <c r="AA287" s="6">
        <f>Data!$AV$504*Data!AV290/Data!AV289</f>
        <v>0.45181046254913609</v>
      </c>
      <c r="AB287" s="6">
        <f>Data!$AW$504*Data!AW290/Data!AW289</f>
        <v>0.78427300752778306</v>
      </c>
      <c r="AC287" s="6">
        <f>Data!$AX$504*Data!AX290/Data!AX289</f>
        <v>0.60174970713789255</v>
      </c>
      <c r="AE287" s="42">
        <f>$AJ$3*B287+$AJ$4*Simulace!C287+$AJ$5*Simulace!D287+$AJ$6*Simulace!E287+$AJ$7*Simulace!F287+$AJ$8*Simulace!G287+$AJ$9*Simulace!H287+$AJ$10*Simulace!I287+$AJ$11*Simulace!J287+$AJ$12*Simulace!K287+$AJ$13*Simulace!L287+$AJ$14*Simulace!M287+$AJ$15*Simulace!N287+$AJ$16*Simulace!O287+$AJ$17*Simulace!P287+$AJ$18*Simulace!Q287+$AJ$19*Simulace!R287+$AJ$20*Simulace!S287+$AJ$21*Simulace!T287+$AJ$22*Simulace!U287+$AJ$23*Simulace!V287+$AJ$24*Simulace!W287+$AJ$25*Simulace!X287+$AJ$26*Simulace!Y287+$AJ$27*Simulace!Z287+$AJ$28*Simulace!AA287+$AJ$29*Simulace!AB287+$AJ$30*Simulace!AC287</f>
        <v>48573812194.701042</v>
      </c>
      <c r="AF287" s="42">
        <f>AE287-$AN$12</f>
        <v>470613926.61929321</v>
      </c>
      <c r="AG287" s="42">
        <f t="shared" si="8"/>
        <v>1488211906.712312</v>
      </c>
    </row>
    <row r="288" spans="1:33">
      <c r="A288" s="6">
        <v>287</v>
      </c>
      <c r="B288" s="6">
        <f>Data!$D$504*Data!D291/Data!D290</f>
        <v>597.70603177501823</v>
      </c>
      <c r="C288" s="6">
        <f>Data!$F$504*Data!F291/Data!F290</f>
        <v>836.69528080219732</v>
      </c>
      <c r="D288" s="6">
        <f>Data!$H$504*Data!H291/Data!H290</f>
        <v>762.98121597775491</v>
      </c>
      <c r="E288" s="6">
        <f>Data!$J$504*Data!J291/Data!J290</f>
        <v>677.898293112857</v>
      </c>
      <c r="F288" s="6">
        <f>Data!$L$504*Data!L291/Data!L290</f>
        <v>467.65218326347588</v>
      </c>
      <c r="G288" s="6">
        <f>Data!$N$504*Data!N291/Data!N290</f>
        <v>298.08128491012184</v>
      </c>
      <c r="H288" s="6">
        <f>Data!$P$504*Data!P291/Data!P290</f>
        <v>570.23637041287839</v>
      </c>
      <c r="I288" s="6">
        <f>Data!$R$504*Data!R291/Data!R290</f>
        <v>723.37556513009599</v>
      </c>
      <c r="J288" s="6">
        <f>Data!$T$504*Data!T291/Data!T290</f>
        <v>1376.3832797811319</v>
      </c>
      <c r="K288" s="6">
        <f>Data!$V$504*Data!V291/Data!V290</f>
        <v>909.96608408789552</v>
      </c>
      <c r="L288" s="6">
        <f>Data!$X$504*Data!X291/Data!X290</f>
        <v>1646.9612450496015</v>
      </c>
      <c r="M288" s="6">
        <f>Data!$Z$504*Data!Z291/Data!Z290</f>
        <v>1069.2685064420339</v>
      </c>
      <c r="N288" s="6">
        <f>Data!$AB$504*Data!AB291/Data!AB290</f>
        <v>15148.595020061648</v>
      </c>
      <c r="O288" s="6">
        <f>Data!$AD$504*Data!AD291/Data!AD290</f>
        <v>21946.25440125056</v>
      </c>
      <c r="P288" s="6">
        <f>Data!$AF$504*Data!AF291/Data!AF290</f>
        <v>14570.4077936701</v>
      </c>
      <c r="Q288" s="6">
        <f>Data!$AH$504*Data!AH291/Data!AH290</f>
        <v>17257.661785764718</v>
      </c>
      <c r="R288" s="6">
        <f>Data!$AJ$504*Data!AJ291/Data!AJ290</f>
        <v>18675.38444805381</v>
      </c>
      <c r="S288" s="6">
        <f>Data!$AL$504*Data!AL291/Data!AL290</f>
        <v>26761.123785392279</v>
      </c>
      <c r="T288" s="6">
        <f>Data!$AN$504*Data!AN291/Data!AN290</f>
        <v>16697.069468082635</v>
      </c>
      <c r="U288" s="6">
        <f>Data!$AP$504*Data!AP291/Data!AP290</f>
        <v>2391.854473124557</v>
      </c>
      <c r="V288" s="6">
        <f>Data!$AQ$504*Data!AQ291/Data!AQ290</f>
        <v>0.53725605165044943</v>
      </c>
      <c r="W288" s="6">
        <f>Data!$AR$504*Data!AR291/Data!AR290</f>
        <v>0.55071807909604609</v>
      </c>
      <c r="X288" s="6">
        <f>Data!$AS$504*Data!AS291/Data!AS290</f>
        <v>0.38394624081401896</v>
      </c>
      <c r="Y288" s="6">
        <f>Data!$AT$504*Data!AT291/Data!AT290</f>
        <v>0.60062452346203288</v>
      </c>
      <c r="Z288" s="6">
        <f>Data!$AU$504*Data!AU291/Data!AU290</f>
        <v>0.67486983072637607</v>
      </c>
      <c r="AA288" s="6">
        <f>Data!$AV$504*Data!AV291/Data!AV290</f>
        <v>0.52665292277388331</v>
      </c>
      <c r="AB288" s="6">
        <f>Data!$AW$504*Data!AW291/Data!AW290</f>
        <v>0.82089097811162337</v>
      </c>
      <c r="AC288" s="6">
        <f>Data!$AX$504*Data!AX291/Data!AX290</f>
        <v>0.69280280314291653</v>
      </c>
      <c r="AE288" s="42">
        <f>$AJ$3*B288+$AJ$4*Simulace!C288+$AJ$5*Simulace!D288+$AJ$6*Simulace!E288+$AJ$7*Simulace!F288+$AJ$8*Simulace!G288+$AJ$9*Simulace!H288+$AJ$10*Simulace!I288+$AJ$11*Simulace!J288+$AJ$12*Simulace!K288+$AJ$13*Simulace!L288+$AJ$14*Simulace!M288+$AJ$15*Simulace!N288+$AJ$16*Simulace!O288+$AJ$17*Simulace!P288+$AJ$18*Simulace!Q288+$AJ$19*Simulace!R288+$AJ$20*Simulace!S288+$AJ$21*Simulace!T288+$AJ$22*Simulace!U288+$AJ$23*Simulace!V288+$AJ$24*Simulace!W288+$AJ$25*Simulace!X288+$AJ$26*Simulace!Y288+$AJ$27*Simulace!Z288+$AJ$28*Simulace!AA288+$AJ$29*Simulace!AB288+$AJ$30*Simulace!AC288</f>
        <v>47600050339.060837</v>
      </c>
      <c r="AF288" s="42">
        <f>AE288-$AN$12</f>
        <v>-503147929.02091217</v>
      </c>
      <c r="AG288" s="42">
        <f t="shared" si="8"/>
        <v>-1591093455.702816</v>
      </c>
    </row>
    <row r="289" spans="1:33">
      <c r="A289" s="6">
        <v>288</v>
      </c>
      <c r="B289" s="6">
        <f>Data!$D$504*Data!D292/Data!D291</f>
        <v>601.91093937524681</v>
      </c>
      <c r="C289" s="6">
        <f>Data!$F$504*Data!F292/Data!F291</f>
        <v>827.41761191021612</v>
      </c>
      <c r="D289" s="6">
        <f>Data!$H$504*Data!H292/Data!H291</f>
        <v>753.44082335620453</v>
      </c>
      <c r="E289" s="6">
        <f>Data!$J$504*Data!J292/Data!J291</f>
        <v>684.28319010786311</v>
      </c>
      <c r="F289" s="6">
        <f>Data!$L$504*Data!L292/Data!L291</f>
        <v>458.12773084532375</v>
      </c>
      <c r="G289" s="6">
        <f>Data!$N$504*Data!N292/Data!N291</f>
        <v>290.19638891782699</v>
      </c>
      <c r="H289" s="6">
        <f>Data!$P$504*Data!P292/Data!P291</f>
        <v>574.51399256521825</v>
      </c>
      <c r="I289" s="6">
        <f>Data!$R$504*Data!R292/Data!R291</f>
        <v>742.66910806572525</v>
      </c>
      <c r="J289" s="6">
        <f>Data!$T$504*Data!T292/Data!T291</f>
        <v>1369.784712613088</v>
      </c>
      <c r="K289" s="6">
        <f>Data!$V$504*Data!V292/Data!V291</f>
        <v>952.59034818226405</v>
      </c>
      <c r="L289" s="6">
        <f>Data!$X$504*Data!X292/Data!X291</f>
        <v>1576.77337685818</v>
      </c>
      <c r="M289" s="6">
        <f>Data!$Z$504*Data!Z292/Data!Z291</f>
        <v>1092.8828075479607</v>
      </c>
      <c r="N289" s="6">
        <f>Data!$AB$504*Data!AB292/Data!AB291</f>
        <v>15142.411626014802</v>
      </c>
      <c r="O289" s="6">
        <f>Data!$AD$504*Data!AD292/Data!AD291</f>
        <v>22054.439892920618</v>
      </c>
      <c r="P289" s="6">
        <f>Data!$AF$504*Data!AF292/Data!AF291</f>
        <v>14529.879600223674</v>
      </c>
      <c r="Q289" s="6">
        <f>Data!$AH$504*Data!AH292/Data!AH291</f>
        <v>17115.090686784926</v>
      </c>
      <c r="R289" s="6">
        <f>Data!$AJ$504*Data!AJ292/Data!AJ291</f>
        <v>18550.800131682718</v>
      </c>
      <c r="S289" s="6">
        <f>Data!$AL$504*Data!AL292/Data!AL291</f>
        <v>26580.968303271053</v>
      </c>
      <c r="T289" s="6">
        <f>Data!$AN$504*Data!AN292/Data!AN291</f>
        <v>16335.647436481846</v>
      </c>
      <c r="U289" s="6">
        <f>Data!$AP$504*Data!AP292/Data!AP291</f>
        <v>2334.6790984539389</v>
      </c>
      <c r="V289" s="6">
        <f>Data!$AQ$504*Data!AQ292/Data!AQ291</f>
        <v>0.55501595156620176</v>
      </c>
      <c r="W289" s="6">
        <f>Data!$AR$504*Data!AR292/Data!AR291</f>
        <v>0.56882671755725345</v>
      </c>
      <c r="X289" s="6">
        <f>Data!$AS$504*Data!AS292/Data!AS291</f>
        <v>0.36690519555325174</v>
      </c>
      <c r="Y289" s="6">
        <f>Data!$AT$504*Data!AT292/Data!AT291</f>
        <v>0.61999410960659729</v>
      </c>
      <c r="Z289" s="6">
        <f>Data!$AU$504*Data!AU292/Data!AU291</f>
        <v>0.69602703542573052</v>
      </c>
      <c r="AA289" s="6">
        <f>Data!$AV$504*Data!AV292/Data!AV291</f>
        <v>0.50507508154644187</v>
      </c>
      <c r="AB289" s="6">
        <f>Data!$AW$504*Data!AW292/Data!AW291</f>
        <v>0.84528496987716317</v>
      </c>
      <c r="AC289" s="6">
        <f>Data!$AX$504*Data!AX292/Data!AX291</f>
        <v>0.66677163148549956</v>
      </c>
      <c r="AE289" s="42">
        <f>$AJ$3*B289+$AJ$4*Simulace!C289+$AJ$5*Simulace!D289+$AJ$6*Simulace!E289+$AJ$7*Simulace!F289+$AJ$8*Simulace!G289+$AJ$9*Simulace!H289+$AJ$10*Simulace!I289+$AJ$11*Simulace!J289+$AJ$12*Simulace!K289+$AJ$13*Simulace!L289+$AJ$14*Simulace!M289+$AJ$15*Simulace!N289+$AJ$16*Simulace!O289+$AJ$17*Simulace!P289+$AJ$18*Simulace!Q289+$AJ$19*Simulace!R289+$AJ$20*Simulace!S289+$AJ$21*Simulace!T289+$AJ$22*Simulace!U289+$AJ$23*Simulace!V289+$AJ$24*Simulace!W289+$AJ$25*Simulace!X289+$AJ$26*Simulace!Y289+$AJ$27*Simulace!Z289+$AJ$28*Simulace!AA289+$AJ$29*Simulace!AB289+$AJ$30*Simulace!AC289</f>
        <v>47603876419.252632</v>
      </c>
      <c r="AF289" s="42">
        <f>AE289-$AN$12</f>
        <v>-499321848.82911682</v>
      </c>
      <c r="AG289" s="42">
        <f t="shared" si="8"/>
        <v>-1578994327.7862887</v>
      </c>
    </row>
    <row r="290" spans="1:33">
      <c r="A290" s="6">
        <v>289</v>
      </c>
      <c r="B290" s="6">
        <f>Data!$D$504*Data!D293/Data!D292</f>
        <v>613.64242031163815</v>
      </c>
      <c r="C290" s="6">
        <f>Data!$F$504*Data!F293/Data!F292</f>
        <v>839.27950704171496</v>
      </c>
      <c r="D290" s="6">
        <f>Data!$H$504*Data!H293/Data!H292</f>
        <v>785.69312993659275</v>
      </c>
      <c r="E290" s="6">
        <f>Data!$J$504*Data!J293/Data!J292</f>
        <v>678.62521231727521</v>
      </c>
      <c r="F290" s="6">
        <f>Data!$L$504*Data!L293/Data!L292</f>
        <v>469.44756953429902</v>
      </c>
      <c r="G290" s="6">
        <f>Data!$N$504*Data!N293/Data!N292</f>
        <v>296.35104766502377</v>
      </c>
      <c r="H290" s="6">
        <f>Data!$P$504*Data!P293/Data!P292</f>
        <v>559.905685310271</v>
      </c>
      <c r="I290" s="6">
        <f>Data!$R$504*Data!R293/Data!R292</f>
        <v>729.14861901172731</v>
      </c>
      <c r="J290" s="6">
        <f>Data!$T$504*Data!T293/Data!T292</f>
        <v>1394.8422586890163</v>
      </c>
      <c r="K290" s="6">
        <f>Data!$V$504*Data!V293/Data!V292</f>
        <v>942.81078648964535</v>
      </c>
      <c r="L290" s="6">
        <f>Data!$X$504*Data!X293/Data!X292</f>
        <v>1608.806424260413</v>
      </c>
      <c r="M290" s="6">
        <f>Data!$Z$504*Data!Z293/Data!Z292</f>
        <v>1067.1375740044903</v>
      </c>
      <c r="N290" s="6">
        <f>Data!$AB$504*Data!AB293/Data!AB292</f>
        <v>15185.799258510309</v>
      </c>
      <c r="O290" s="6">
        <f>Data!$AD$504*Data!AD293/Data!AD292</f>
        <v>22077.304120078075</v>
      </c>
      <c r="P290" s="6">
        <f>Data!$AF$504*Data!AF293/Data!AF292</f>
        <v>14596.091585662776</v>
      </c>
      <c r="Q290" s="6">
        <f>Data!$AH$504*Data!AH293/Data!AH292</f>
        <v>17413.98014707983</v>
      </c>
      <c r="R290" s="6">
        <f>Data!$AJ$504*Data!AJ293/Data!AJ292</f>
        <v>18728.449303430014</v>
      </c>
      <c r="S290" s="6">
        <f>Data!$AL$504*Data!AL293/Data!AL292</f>
        <v>26867.086334103049</v>
      </c>
      <c r="T290" s="6">
        <f>Data!$AN$504*Data!AN293/Data!AN292</f>
        <v>16432.016733785436</v>
      </c>
      <c r="U290" s="6">
        <f>Data!$AP$504*Data!AP293/Data!AP292</f>
        <v>2408.3963348179095</v>
      </c>
      <c r="V290" s="6">
        <f>Data!$AQ$504*Data!AQ293/Data!AQ292</f>
        <v>0.53273863301098134</v>
      </c>
      <c r="W290" s="6">
        <f>Data!$AR$504*Data!AR293/Data!AR292</f>
        <v>0.5461224780925219</v>
      </c>
      <c r="X290" s="6">
        <f>Data!$AS$504*Data!AS293/Data!AS292</f>
        <v>0.36338837543529939</v>
      </c>
      <c r="Y290" s="6">
        <f>Data!$AT$504*Data!AT293/Data!AT292</f>
        <v>0.59574955437432697</v>
      </c>
      <c r="Z290" s="6">
        <f>Data!$AU$504*Data!AU293/Data!AU292</f>
        <v>0.66960769081374982</v>
      </c>
      <c r="AA290" s="6">
        <f>Data!$AV$504*Data!AV293/Data!AV292</f>
        <v>0.50060970099325863</v>
      </c>
      <c r="AB290" s="6">
        <f>Data!$AW$504*Data!AW293/Data!AW292</f>
        <v>0.81495415869277299</v>
      </c>
      <c r="AC290" s="6">
        <f>Data!$AX$504*Data!AX293/Data!AX292</f>
        <v>0.66137054174997545</v>
      </c>
      <c r="AE290" s="42">
        <f>$AJ$3*B290+$AJ$4*Simulace!C290+$AJ$5*Simulace!D290+$AJ$6*Simulace!E290+$AJ$7*Simulace!F290+$AJ$8*Simulace!G290+$AJ$9*Simulace!H290+$AJ$10*Simulace!I290+$AJ$11*Simulace!J290+$AJ$12*Simulace!K290+$AJ$13*Simulace!L290+$AJ$14*Simulace!M290+$AJ$15*Simulace!N290+$AJ$16*Simulace!O290+$AJ$17*Simulace!P290+$AJ$18*Simulace!Q290+$AJ$19*Simulace!R290+$AJ$20*Simulace!S290+$AJ$21*Simulace!T290+$AJ$22*Simulace!U290+$AJ$23*Simulace!V290+$AJ$24*Simulace!W290+$AJ$25*Simulace!X290+$AJ$26*Simulace!Y290+$AJ$27*Simulace!Z290+$AJ$28*Simulace!AA290+$AJ$29*Simulace!AB290+$AJ$30*Simulace!AC290</f>
        <v>47759029928.094971</v>
      </c>
      <c r="AF290" s="42">
        <f>AE290-$AN$12</f>
        <v>-344168339.98677826</v>
      </c>
      <c r="AG290" s="42">
        <f t="shared" si="8"/>
        <v>-1088355852.8774245</v>
      </c>
    </row>
    <row r="291" spans="1:33">
      <c r="A291" s="6">
        <v>290</v>
      </c>
      <c r="B291" s="6">
        <f>Data!$D$504*Data!D294/Data!D293</f>
        <v>624.23597892582734</v>
      </c>
      <c r="C291" s="6">
        <f>Data!$F$504*Data!F294/Data!F293</f>
        <v>843.96626954837177</v>
      </c>
      <c r="D291" s="6">
        <f>Data!$H$504*Data!H294/Data!H293</f>
        <v>792.27140711779305</v>
      </c>
      <c r="E291" s="6">
        <f>Data!$J$504*Data!J294/Data!J293</f>
        <v>699.66018052777224</v>
      </c>
      <c r="F291" s="6">
        <f>Data!$L$504*Data!L294/Data!L293</f>
        <v>475.78128921767006</v>
      </c>
      <c r="G291" s="6">
        <f>Data!$N$504*Data!N294/Data!N293</f>
        <v>303.89680554111078</v>
      </c>
      <c r="H291" s="6">
        <f>Data!$P$504*Data!P294/Data!P293</f>
        <v>584.74354721949339</v>
      </c>
      <c r="I291" s="6">
        <f>Data!$R$504*Data!R294/Data!R293</f>
        <v>746.43073997866054</v>
      </c>
      <c r="J291" s="6">
        <f>Data!$T$504*Data!T294/Data!T293</f>
        <v>1421.1025672571964</v>
      </c>
      <c r="K291" s="6">
        <f>Data!$V$504*Data!V294/Data!V293</f>
        <v>985.61028200993155</v>
      </c>
      <c r="L291" s="6">
        <f>Data!$X$504*Data!X294/Data!X293</f>
        <v>1648.2634243685611</v>
      </c>
      <c r="M291" s="6">
        <f>Data!$Z$504*Data!Z294/Data!Z293</f>
        <v>1118.2007887626162</v>
      </c>
      <c r="N291" s="6">
        <f>Data!$AB$504*Data!AB294/Data!AB293</f>
        <v>15140.31485395844</v>
      </c>
      <c r="O291" s="6">
        <f>Data!$AD$504*Data!AD294/Data!AD293</f>
        <v>22029.116357835588</v>
      </c>
      <c r="P291" s="6">
        <f>Data!$AF$504*Data!AF294/Data!AF293</f>
        <v>14756.216469717236</v>
      </c>
      <c r="Q291" s="6">
        <f>Data!$AH$504*Data!AH294/Data!AH293</f>
        <v>17254.350232998826</v>
      </c>
      <c r="R291" s="6">
        <f>Data!$AJ$504*Data!AJ294/Data!AJ293</f>
        <v>18792.26066590867</v>
      </c>
      <c r="S291" s="6">
        <f>Data!$AL$504*Data!AL294/Data!AL293</f>
        <v>26942.409825493836</v>
      </c>
      <c r="T291" s="6">
        <f>Data!$AN$504*Data!AN294/Data!AN293</f>
        <v>16338.372808998012</v>
      </c>
      <c r="U291" s="6">
        <f>Data!$AP$504*Data!AP294/Data!AP293</f>
        <v>2392.2812509106179</v>
      </c>
      <c r="V291" s="6">
        <f>Data!$AQ$504*Data!AQ294/Data!AQ293</f>
        <v>0.52708168587264181</v>
      </c>
      <c r="W291" s="6">
        <f>Data!$AR$504*Data!AR294/Data!AR293</f>
        <v>0.5403548195160659</v>
      </c>
      <c r="X291" s="6">
        <f>Data!$AS$504*Data!AS294/Data!AS293</f>
        <v>0.36662075411065331</v>
      </c>
      <c r="Y291" s="6">
        <f>Data!$AT$504*Data!AT294/Data!AT293</f>
        <v>0.58958170921544328</v>
      </c>
      <c r="Z291" s="6">
        <f>Data!$AU$504*Data!AU294/Data!AU293</f>
        <v>0.66287282361847022</v>
      </c>
      <c r="AA291" s="6">
        <f>Data!$AV$504*Data!AV294/Data!AV293</f>
        <v>0.50480456249063099</v>
      </c>
      <c r="AB291" s="6">
        <f>Data!$AW$504*Data!AW294/Data!AW293</f>
        <v>0.80719353610801958</v>
      </c>
      <c r="AC291" s="6">
        <f>Data!$AX$504*Data!AX294/Data!AX293</f>
        <v>0.6665580283517093</v>
      </c>
      <c r="AE291" s="42">
        <f>$AJ$3*B291+$AJ$4*Simulace!C291+$AJ$5*Simulace!D291+$AJ$6*Simulace!E291+$AJ$7*Simulace!F291+$AJ$8*Simulace!G291+$AJ$9*Simulace!H291+$AJ$10*Simulace!I291+$AJ$11*Simulace!J291+$AJ$12*Simulace!K291+$AJ$13*Simulace!L291+$AJ$14*Simulace!M291+$AJ$15*Simulace!N291+$AJ$16*Simulace!O291+$AJ$17*Simulace!P291+$AJ$18*Simulace!Q291+$AJ$19*Simulace!R291+$AJ$20*Simulace!S291+$AJ$21*Simulace!T291+$AJ$22*Simulace!U291+$AJ$23*Simulace!V291+$AJ$24*Simulace!W291+$AJ$25*Simulace!X291+$AJ$26*Simulace!Y291+$AJ$27*Simulace!Z291+$AJ$28*Simulace!AA291+$AJ$29*Simulace!AB291+$AJ$30*Simulace!AC291</f>
        <v>48563975014.202782</v>
      </c>
      <c r="AF291" s="42">
        <f>AE291-$AN$12</f>
        <v>460776746.12103271</v>
      </c>
      <c r="AG291" s="42">
        <f t="shared" si="8"/>
        <v>1457104010.5836189</v>
      </c>
    </row>
    <row r="292" spans="1:33">
      <c r="A292" s="6">
        <v>291</v>
      </c>
      <c r="B292" s="6">
        <f>Data!$D$504*Data!D295/Data!D294</f>
        <v>636.66174547553305</v>
      </c>
      <c r="C292" s="6">
        <f>Data!$F$504*Data!F295/Data!F294</f>
        <v>844.36578758480277</v>
      </c>
      <c r="D292" s="6">
        <f>Data!$H$504*Data!H295/Data!H294</f>
        <v>773.57894788984663</v>
      </c>
      <c r="E292" s="6">
        <f>Data!$J$504*Data!J295/Data!J294</f>
        <v>697.41648460872602</v>
      </c>
      <c r="F292" s="6">
        <f>Data!$L$504*Data!L295/Data!L294</f>
        <v>474.14931101180343</v>
      </c>
      <c r="G292" s="6">
        <f>Data!$N$504*Data!N295/Data!N294</f>
        <v>294.6509637977569</v>
      </c>
      <c r="H292" s="6">
        <f>Data!$P$504*Data!P295/Data!P294</f>
        <v>593.11674294987586</v>
      </c>
      <c r="I292" s="6">
        <f>Data!$R$504*Data!R295/Data!R294</f>
        <v>763.69318406697164</v>
      </c>
      <c r="J292" s="6">
        <f>Data!$T$504*Data!T295/Data!T294</f>
        <v>1453.6556136211334</v>
      </c>
      <c r="K292" s="6">
        <f>Data!$V$504*Data!V295/Data!V294</f>
        <v>968.0852486325673</v>
      </c>
      <c r="L292" s="6">
        <f>Data!$X$504*Data!X295/Data!X294</f>
        <v>1653.0342584790794</v>
      </c>
      <c r="M292" s="6">
        <f>Data!$Z$504*Data!Z295/Data!Z294</f>
        <v>1125.9055528515532</v>
      </c>
      <c r="N292" s="6">
        <f>Data!$AB$504*Data!AB295/Data!AB294</f>
        <v>15289.828061190748</v>
      </c>
      <c r="O292" s="6">
        <f>Data!$AD$504*Data!AD295/Data!AD294</f>
        <v>22154.248384000923</v>
      </c>
      <c r="P292" s="6">
        <f>Data!$AF$504*Data!AF295/Data!AF294</f>
        <v>14563.898843995526</v>
      </c>
      <c r="Q292" s="6">
        <f>Data!$AH$504*Data!AH295/Data!AH294</f>
        <v>17174.4786394859</v>
      </c>
      <c r="R292" s="6">
        <f>Data!$AJ$504*Data!AJ295/Data!AJ294</f>
        <v>18750.398524062479</v>
      </c>
      <c r="S292" s="6">
        <f>Data!$AL$504*Data!AL295/Data!AL294</f>
        <v>26629.800626320408</v>
      </c>
      <c r="T292" s="6">
        <f>Data!$AN$504*Data!AN295/Data!AN294</f>
        <v>16256.337873867853</v>
      </c>
      <c r="U292" s="6">
        <f>Data!$AP$504*Data!AP295/Data!AP294</f>
        <v>2385.2287119501134</v>
      </c>
      <c r="V292" s="6">
        <f>Data!$AQ$504*Data!AQ295/Data!AQ294</f>
        <v>0.53883186007294459</v>
      </c>
      <c r="W292" s="6">
        <f>Data!$AR$504*Data!AR295/Data!AR294</f>
        <v>0.5523411041747972</v>
      </c>
      <c r="X292" s="6">
        <f>Data!$AS$504*Data!AS295/Data!AS294</f>
        <v>0.33489435214237978</v>
      </c>
      <c r="Y292" s="6">
        <f>Data!$AT$504*Data!AT295/Data!AT294</f>
        <v>0.60242349900444425</v>
      </c>
      <c r="Z292" s="6">
        <f>Data!$AU$504*Data!AU295/Data!AU294</f>
        <v>0.67693228390462079</v>
      </c>
      <c r="AA292" s="6">
        <f>Data!$AV$504*Data!AV295/Data!AV294</f>
        <v>0.46387801838217668</v>
      </c>
      <c r="AB292" s="6">
        <f>Data!$AW$504*Data!AW295/Data!AW294</f>
        <v>0.82347240244808673</v>
      </c>
      <c r="AC292" s="6">
        <f>Data!$AX$504*Data!AX295/Data!AX294</f>
        <v>0.61625074252996925</v>
      </c>
      <c r="AE292" s="42">
        <f>$AJ$3*B292+$AJ$4*Simulace!C292+$AJ$5*Simulace!D292+$AJ$6*Simulace!E292+$AJ$7*Simulace!F292+$AJ$8*Simulace!G292+$AJ$9*Simulace!H292+$AJ$10*Simulace!I292+$AJ$11*Simulace!J292+$AJ$12*Simulace!K292+$AJ$13*Simulace!L292+$AJ$14*Simulace!M292+$AJ$15*Simulace!N292+$AJ$16*Simulace!O292+$AJ$17*Simulace!P292+$AJ$18*Simulace!Q292+$AJ$19*Simulace!R292+$AJ$20*Simulace!S292+$AJ$21*Simulace!T292+$AJ$22*Simulace!U292+$AJ$23*Simulace!V292+$AJ$24*Simulace!W292+$AJ$25*Simulace!X292+$AJ$26*Simulace!Y292+$AJ$27*Simulace!Z292+$AJ$28*Simulace!AA292+$AJ$29*Simulace!AB292+$AJ$30*Simulace!AC292</f>
        <v>48630101937.678009</v>
      </c>
      <c r="AF292" s="42">
        <f>AE292-$AN$12</f>
        <v>526903669.59626007</v>
      </c>
      <c r="AG292" s="42">
        <f t="shared" si="8"/>
        <v>1666215703.4249942</v>
      </c>
    </row>
    <row r="293" spans="1:33">
      <c r="A293" s="6">
        <v>292</v>
      </c>
      <c r="B293" s="6">
        <f>Data!$D$504*Data!D296/Data!D295</f>
        <v>616.55257946678478</v>
      </c>
      <c r="C293" s="6">
        <f>Data!$F$504*Data!F296/Data!F295</f>
        <v>835.96808002838759</v>
      </c>
      <c r="D293" s="6">
        <f>Data!$H$504*Data!H296/Data!H295</f>
        <v>763.98908756793935</v>
      </c>
      <c r="E293" s="6">
        <f>Data!$J$504*Data!J296/Data!J295</f>
        <v>673.8828257075927</v>
      </c>
      <c r="F293" s="6">
        <f>Data!$L$504*Data!L296/Data!L295</f>
        <v>461.84846052002507</v>
      </c>
      <c r="G293" s="6">
        <f>Data!$N$504*Data!N296/Data!N295</f>
        <v>295.86104240638628</v>
      </c>
      <c r="H293" s="6">
        <f>Data!$P$504*Data!P296/Data!P295</f>
        <v>567.96013955968215</v>
      </c>
      <c r="I293" s="6">
        <f>Data!$R$504*Data!R296/Data!R295</f>
        <v>734.61067560016477</v>
      </c>
      <c r="J293" s="6">
        <f>Data!$T$504*Data!T296/Data!T295</f>
        <v>1403.6266538503623</v>
      </c>
      <c r="K293" s="6">
        <f>Data!$V$504*Data!V296/Data!V295</f>
        <v>933.2142010402232</v>
      </c>
      <c r="L293" s="6">
        <f>Data!$X$504*Data!X296/Data!X295</f>
        <v>1602.8100744247577</v>
      </c>
      <c r="M293" s="6">
        <f>Data!$Z$504*Data!Z296/Data!Z295</f>
        <v>1093.460369580624</v>
      </c>
      <c r="N293" s="6">
        <f>Data!$AB$504*Data!AB296/Data!AB295</f>
        <v>15165.061895598627</v>
      </c>
      <c r="O293" s="6">
        <f>Data!$AD$504*Data!AD296/Data!AD295</f>
        <v>22059.734599428113</v>
      </c>
      <c r="P293" s="6">
        <f>Data!$AF$504*Data!AF296/Data!AF295</f>
        <v>14712.246597124609</v>
      </c>
      <c r="Q293" s="6">
        <f>Data!$AH$504*Data!AH296/Data!AH295</f>
        <v>17183.602564899742</v>
      </c>
      <c r="R293" s="6">
        <f>Data!$AJ$504*Data!AJ296/Data!AJ295</f>
        <v>18633.042116437849</v>
      </c>
      <c r="S293" s="6">
        <f>Data!$AL$504*Data!AL296/Data!AL295</f>
        <v>26491.347047316936</v>
      </c>
      <c r="T293" s="6">
        <f>Data!$AN$504*Data!AN296/Data!AN295</f>
        <v>16742.250065881897</v>
      </c>
      <c r="U293" s="6">
        <f>Data!$AP$504*Data!AP296/Data!AP295</f>
        <v>2374.2528143473337</v>
      </c>
      <c r="V293" s="6">
        <f>Data!$AQ$504*Data!AQ296/Data!AQ295</f>
        <v>0.55800760639903324</v>
      </c>
      <c r="W293" s="6">
        <f>Data!$AR$504*Data!AR296/Data!AR295</f>
        <v>0.57190876666040991</v>
      </c>
      <c r="X293" s="6">
        <f>Data!$AS$504*Data!AS296/Data!AS295</f>
        <v>0.36266814125790908</v>
      </c>
      <c r="Y293" s="6">
        <f>Data!$AT$504*Data!AT296/Data!AT295</f>
        <v>0.62341339183658517</v>
      </c>
      <c r="Z293" s="6">
        <f>Data!$AU$504*Data!AU296/Data!AU295</f>
        <v>0.69995241515532325</v>
      </c>
      <c r="AA293" s="6">
        <f>Data!$AV$504*Data!AV296/Data!AV295</f>
        <v>0.49970423074983622</v>
      </c>
      <c r="AB293" s="6">
        <f>Data!$AW$504*Data!AW296/Data!AW295</f>
        <v>0.8502109319486203</v>
      </c>
      <c r="AC293" s="6">
        <f>Data!$AX$504*Data!AX296/Data!AX295</f>
        <v>0.66028681678034085</v>
      </c>
      <c r="AE293" s="42">
        <f>$AJ$3*B293+$AJ$4*Simulace!C293+$AJ$5*Simulace!D293+$AJ$6*Simulace!E293+$AJ$7*Simulace!F293+$AJ$8*Simulace!G293+$AJ$9*Simulace!H293+$AJ$10*Simulace!I293+$AJ$11*Simulace!J293+$AJ$12*Simulace!K293+$AJ$13*Simulace!L293+$AJ$14*Simulace!M293+$AJ$15*Simulace!N293+$AJ$16*Simulace!O293+$AJ$17*Simulace!P293+$AJ$18*Simulace!Q293+$AJ$19*Simulace!R293+$AJ$20*Simulace!S293+$AJ$21*Simulace!T293+$AJ$22*Simulace!U293+$AJ$23*Simulace!V293+$AJ$24*Simulace!W293+$AJ$25*Simulace!X293+$AJ$26*Simulace!Y293+$AJ$27*Simulace!Z293+$AJ$28*Simulace!AA293+$AJ$29*Simulace!AB293+$AJ$30*Simulace!AC293</f>
        <v>47814101053.409317</v>
      </c>
      <c r="AF293" s="42">
        <f>AE293-$AN$12</f>
        <v>-289097214.67243195</v>
      </c>
      <c r="AG293" s="42">
        <f t="shared" si="8"/>
        <v>-914205663.57553387</v>
      </c>
    </row>
    <row r="294" spans="1:33">
      <c r="A294" s="6">
        <v>293</v>
      </c>
      <c r="B294" s="6">
        <f>Data!$D$504*Data!D297/Data!D296</f>
        <v>606.57602327764857</v>
      </c>
      <c r="C294" s="6">
        <f>Data!$F$504*Data!F297/Data!F296</f>
        <v>828.07819858047958</v>
      </c>
      <c r="D294" s="6">
        <f>Data!$H$504*Data!H297/Data!H296</f>
        <v>784.65327033242227</v>
      </c>
      <c r="E294" s="6">
        <f>Data!$J$504*Data!J297/Data!J296</f>
        <v>679.49844478500745</v>
      </c>
      <c r="F294" s="6">
        <f>Data!$L$504*Data!L297/Data!L296</f>
        <v>465.31184093767678</v>
      </c>
      <c r="G294" s="6">
        <f>Data!$N$504*Data!N297/Data!N296</f>
        <v>296.42138176778082</v>
      </c>
      <c r="H294" s="6">
        <f>Data!$P$504*Data!P297/Data!P296</f>
        <v>574.03123036943941</v>
      </c>
      <c r="I294" s="6">
        <f>Data!$R$504*Data!R297/Data!R296</f>
        <v>729.93431418080911</v>
      </c>
      <c r="J294" s="6">
        <f>Data!$T$504*Data!T297/Data!T296</f>
        <v>1361.0102285710382</v>
      </c>
      <c r="K294" s="6">
        <f>Data!$V$504*Data!V297/Data!V296</f>
        <v>905.18441316653252</v>
      </c>
      <c r="L294" s="6">
        <f>Data!$X$504*Data!X297/Data!X296</f>
        <v>1622.8680505324837</v>
      </c>
      <c r="M294" s="6">
        <f>Data!$Z$504*Data!Z297/Data!Z296</f>
        <v>1060.0220822766296</v>
      </c>
      <c r="N294" s="6">
        <f>Data!$AB$504*Data!AB297/Data!AB296</f>
        <v>15329.270417522337</v>
      </c>
      <c r="O294" s="6">
        <f>Data!$AD$504*Data!AD297/Data!AD296</f>
        <v>22168.336055005573</v>
      </c>
      <c r="P294" s="6">
        <f>Data!$AF$504*Data!AF297/Data!AF296</f>
        <v>14672.48081310154</v>
      </c>
      <c r="Q294" s="6">
        <f>Data!$AH$504*Data!AH297/Data!AH296</f>
        <v>17320.088959334513</v>
      </c>
      <c r="R294" s="6">
        <f>Data!$AJ$504*Data!AJ297/Data!AJ296</f>
        <v>18792.651009832964</v>
      </c>
      <c r="S294" s="6">
        <f>Data!$AL$504*Data!AL297/Data!AL296</f>
        <v>26702.008295894913</v>
      </c>
      <c r="T294" s="6">
        <f>Data!$AN$504*Data!AN297/Data!AN296</f>
        <v>16665.746121482818</v>
      </c>
      <c r="U294" s="6">
        <f>Data!$AP$504*Data!AP297/Data!AP296</f>
        <v>2431.1155500254422</v>
      </c>
      <c r="V294" s="6">
        <f>Data!$AQ$504*Data!AQ297/Data!AQ296</f>
        <v>0.52712207227733121</v>
      </c>
      <c r="W294" s="6">
        <f>Data!$AR$504*Data!AR297/Data!AR296</f>
        <v>0.54040160502442525</v>
      </c>
      <c r="X294" s="6">
        <f>Data!$AS$504*Data!AS297/Data!AS296</f>
        <v>0.33536942665126562</v>
      </c>
      <c r="Y294" s="6">
        <f>Data!$AT$504*Data!AT297/Data!AT296</f>
        <v>0.58965355794963414</v>
      </c>
      <c r="Z294" s="6">
        <f>Data!$AU$504*Data!AU297/Data!AU296</f>
        <v>0.66298543689320344</v>
      </c>
      <c r="AA294" s="6">
        <f>Data!$AV$504*Data!AV297/Data!AV296</f>
        <v>0.46452046011969067</v>
      </c>
      <c r="AB294" s="6">
        <f>Data!$AW$504*Data!AW297/Data!AW296</f>
        <v>0.80739592932230009</v>
      </c>
      <c r="AC294" s="6">
        <f>Data!$AX$504*Data!AX297/Data!AX296</f>
        <v>0.61707761941623762</v>
      </c>
      <c r="AE294" s="42">
        <f>$AJ$3*B294+$AJ$4*Simulace!C294+$AJ$5*Simulace!D294+$AJ$6*Simulace!E294+$AJ$7*Simulace!F294+$AJ$8*Simulace!G294+$AJ$9*Simulace!H294+$AJ$10*Simulace!I294+$AJ$11*Simulace!J294+$AJ$12*Simulace!K294+$AJ$13*Simulace!L294+$AJ$14*Simulace!M294+$AJ$15*Simulace!N294+$AJ$16*Simulace!O294+$AJ$17*Simulace!P294+$AJ$18*Simulace!Q294+$AJ$19*Simulace!R294+$AJ$20*Simulace!S294+$AJ$21*Simulace!T294+$AJ$22*Simulace!U294+$AJ$23*Simulace!V294+$AJ$24*Simulace!W294+$AJ$25*Simulace!X294+$AJ$26*Simulace!Y294+$AJ$27*Simulace!Z294+$AJ$28*Simulace!AA294+$AJ$29*Simulace!AB294+$AJ$30*Simulace!AC294</f>
        <v>47620483995.880913</v>
      </c>
      <c r="AF294" s="42">
        <f>AE294-$AN$12</f>
        <v>-482714272.20083618</v>
      </c>
      <c r="AG294" s="42">
        <f t="shared" si="8"/>
        <v>-1526476559.2251425</v>
      </c>
    </row>
    <row r="295" spans="1:33">
      <c r="A295" s="6">
        <v>294</v>
      </c>
      <c r="B295" s="6">
        <f>Data!$D$504*Data!D298/Data!D297</f>
        <v>587.88453587733284</v>
      </c>
      <c r="C295" s="6">
        <f>Data!$F$504*Data!F298/Data!F297</f>
        <v>826.32038041847943</v>
      </c>
      <c r="D295" s="6">
        <f>Data!$H$504*Data!H298/Data!H297</f>
        <v>762.14879662975113</v>
      </c>
      <c r="E295" s="6">
        <f>Data!$J$504*Data!J298/Data!J297</f>
        <v>671.80366420763596</v>
      </c>
      <c r="F295" s="6">
        <f>Data!$L$504*Data!L298/Data!L297</f>
        <v>456.24433834759208</v>
      </c>
      <c r="G295" s="6">
        <f>Data!$N$504*Data!N298/Data!N297</f>
        <v>293.11233505668349</v>
      </c>
      <c r="H295" s="6">
        <f>Data!$P$504*Data!P298/Data!P297</f>
        <v>562.49953746219808</v>
      </c>
      <c r="I295" s="6">
        <f>Data!$R$504*Data!R298/Data!R297</f>
        <v>724.20666776496682</v>
      </c>
      <c r="J295" s="6">
        <f>Data!$T$504*Data!T298/Data!T297</f>
        <v>1342.2948005812934</v>
      </c>
      <c r="K295" s="6">
        <f>Data!$V$504*Data!V298/Data!V297</f>
        <v>937.54945039177551</v>
      </c>
      <c r="L295" s="6">
        <f>Data!$X$504*Data!X298/Data!X297</f>
        <v>1581.6764411118313</v>
      </c>
      <c r="M295" s="6">
        <f>Data!$Z$504*Data!Z298/Data!Z297</f>
        <v>1076.3996583199234</v>
      </c>
      <c r="N295" s="6">
        <f>Data!$AB$504*Data!AB298/Data!AB297</f>
        <v>15223.882480115841</v>
      </c>
      <c r="O295" s="6">
        <f>Data!$AD$504*Data!AD298/Data!AD297</f>
        <v>22223.402669290797</v>
      </c>
      <c r="P295" s="6">
        <f>Data!$AF$504*Data!AF298/Data!AF297</f>
        <v>14584.540536046639</v>
      </c>
      <c r="Q295" s="6">
        <f>Data!$AH$504*Data!AH298/Data!AH297</f>
        <v>17580.154004329434</v>
      </c>
      <c r="R295" s="6">
        <f>Data!$AJ$504*Data!AJ298/Data!AJ297</f>
        <v>18962.223723131756</v>
      </c>
      <c r="S295" s="6">
        <f>Data!$AL$504*Data!AL298/Data!AL297</f>
        <v>26976.91534031499</v>
      </c>
      <c r="T295" s="6">
        <f>Data!$AN$504*Data!AN298/Data!AN297</f>
        <v>16536.360531102957</v>
      </c>
      <c r="U295" s="6">
        <f>Data!$AP$504*Data!AP298/Data!AP297</f>
        <v>2386.8548546430043</v>
      </c>
      <c r="V295" s="6">
        <f>Data!$AQ$504*Data!AQ298/Data!AQ297</f>
        <v>0.51232409252301003</v>
      </c>
      <c r="W295" s="6">
        <f>Data!$AR$504*Data!AR298/Data!AR297</f>
        <v>0.52529855868222519</v>
      </c>
      <c r="X295" s="6">
        <f>Data!$AS$504*Data!AS298/Data!AS297</f>
        <v>0.35316749903533395</v>
      </c>
      <c r="Y295" s="6">
        <f>Data!$AT$504*Data!AT298/Data!AT297</f>
        <v>0.57344253696077951</v>
      </c>
      <c r="Z295" s="6">
        <f>Data!$AU$504*Data!AU298/Data!AU297</f>
        <v>0.64519028006589796</v>
      </c>
      <c r="AA295" s="6">
        <f>Data!$AV$504*Data!AV298/Data!AV297</f>
        <v>0.48747238848108404</v>
      </c>
      <c r="AB295" s="6">
        <f>Data!$AW$504*Data!AW298/Data!AW297</f>
        <v>0.78669170783900455</v>
      </c>
      <c r="AC295" s="6">
        <f>Data!$AX$504*Data!AX298/Data!AX297</f>
        <v>0.64528113601823567</v>
      </c>
      <c r="AE295" s="42">
        <f>$AJ$3*B295+$AJ$4*Simulace!C295+$AJ$5*Simulace!D295+$AJ$6*Simulace!E295+$AJ$7*Simulace!F295+$AJ$8*Simulace!G295+$AJ$9*Simulace!H295+$AJ$10*Simulace!I295+$AJ$11*Simulace!J295+$AJ$12*Simulace!K295+$AJ$13*Simulace!L295+$AJ$14*Simulace!M295+$AJ$15*Simulace!N295+$AJ$16*Simulace!O295+$AJ$17*Simulace!P295+$AJ$18*Simulace!Q295+$AJ$19*Simulace!R295+$AJ$20*Simulace!S295+$AJ$21*Simulace!T295+$AJ$22*Simulace!U295+$AJ$23*Simulace!V295+$AJ$24*Simulace!W295+$AJ$25*Simulace!X295+$AJ$26*Simulace!Y295+$AJ$27*Simulace!Z295+$AJ$28*Simulace!AA295+$AJ$29*Simulace!AB295+$AJ$30*Simulace!AC295</f>
        <v>47479919645.931335</v>
      </c>
      <c r="AF295" s="42">
        <f>AE295-$AN$12</f>
        <v>-623278622.15041351</v>
      </c>
      <c r="AG295" s="42">
        <f t="shared" si="8"/>
        <v>-1970980062.8867812</v>
      </c>
    </row>
    <row r="296" spans="1:33">
      <c r="A296" s="6">
        <v>295</v>
      </c>
      <c r="B296" s="6">
        <f>Data!$D$504*Data!D299/Data!D298</f>
        <v>600.60215617828578</v>
      </c>
      <c r="C296" s="6">
        <f>Data!$F$504*Data!F299/Data!F298</f>
        <v>839.15802219739021</v>
      </c>
      <c r="D296" s="6">
        <f>Data!$H$504*Data!H299/Data!H298</f>
        <v>752.2820695149519</v>
      </c>
      <c r="E296" s="6">
        <f>Data!$J$504*Data!J299/Data!J298</f>
        <v>690.81076834824501</v>
      </c>
      <c r="F296" s="6">
        <f>Data!$L$504*Data!L299/Data!L298</f>
        <v>464.15955728149976</v>
      </c>
      <c r="G296" s="6">
        <f>Data!$N$504*Data!N299/Data!N298</f>
        <v>298.41663252625227</v>
      </c>
      <c r="H296" s="6">
        <f>Data!$P$504*Data!P299/Data!P298</f>
        <v>574.99628205811473</v>
      </c>
      <c r="I296" s="6">
        <f>Data!$R$504*Data!R299/Data!R298</f>
        <v>721.15561484559259</v>
      </c>
      <c r="J296" s="6">
        <f>Data!$T$504*Data!T299/Data!T298</f>
        <v>1394.3431841906631</v>
      </c>
      <c r="K296" s="6">
        <f>Data!$V$504*Data!V299/Data!V298</f>
        <v>929.62326372854375</v>
      </c>
      <c r="L296" s="6">
        <f>Data!$X$504*Data!X299/Data!X298</f>
        <v>1594.7696343401453</v>
      </c>
      <c r="M296" s="6">
        <f>Data!$Z$504*Data!Z299/Data!Z298</f>
        <v>1080.556226248628</v>
      </c>
      <c r="N296" s="6">
        <f>Data!$AB$504*Data!AB299/Data!AB298</f>
        <v>15152.124535199348</v>
      </c>
      <c r="O296" s="6">
        <f>Data!$AD$504*Data!AD299/Data!AD298</f>
        <v>21733.290529216112</v>
      </c>
      <c r="P296" s="6">
        <f>Data!$AF$504*Data!AF299/Data!AF298</f>
        <v>14565.065162024746</v>
      </c>
      <c r="Q296" s="6">
        <f>Data!$AH$504*Data!AH299/Data!AH298</f>
        <v>17210.788847561507</v>
      </c>
      <c r="R296" s="6">
        <f>Data!$AJ$504*Data!AJ299/Data!AJ298</f>
        <v>18669.414556232106</v>
      </c>
      <c r="S296" s="6">
        <f>Data!$AL$504*Data!AL299/Data!AL298</f>
        <v>26688.52576077099</v>
      </c>
      <c r="T296" s="6">
        <f>Data!$AN$504*Data!AN299/Data!AN298</f>
        <v>16496.907874903023</v>
      </c>
      <c r="U296" s="6">
        <f>Data!$AP$504*Data!AP299/Data!AP298</f>
        <v>2426.4903127140901</v>
      </c>
      <c r="V296" s="6">
        <f>Data!$AQ$504*Data!AQ299/Data!AQ298</f>
        <v>0.5452521399420972</v>
      </c>
      <c r="W296" s="6">
        <f>Data!$AR$504*Data!AR299/Data!AR298</f>
        <v>0.55890546875000102</v>
      </c>
      <c r="X296" s="6">
        <f>Data!$AS$504*Data!AS299/Data!AS298</f>
        <v>0.38741449219608809</v>
      </c>
      <c r="Y296" s="6">
        <f>Data!$AT$504*Data!AT299/Data!AT298</f>
        <v>0.60951502765826815</v>
      </c>
      <c r="Z296" s="6">
        <f>Data!$AU$504*Data!AU299/Data!AU298</f>
        <v>0.68478798733755364</v>
      </c>
      <c r="AA296" s="6">
        <f>Data!$AV$504*Data!AV299/Data!AV298</f>
        <v>0.53151014025389187</v>
      </c>
      <c r="AB296" s="6">
        <f>Data!$AW$504*Data!AW299/Data!AW298</f>
        <v>0.83276312625250604</v>
      </c>
      <c r="AC296" s="6">
        <f>Data!$AX$504*Data!AX299/Data!AX298</f>
        <v>0.69923781914641725</v>
      </c>
      <c r="AE296" s="42">
        <f>$AJ$3*B296+$AJ$4*Simulace!C296+$AJ$5*Simulace!D296+$AJ$6*Simulace!E296+$AJ$7*Simulace!F296+$AJ$8*Simulace!G296+$AJ$9*Simulace!H296+$AJ$10*Simulace!I296+$AJ$11*Simulace!J296+$AJ$12*Simulace!K296+$AJ$13*Simulace!L296+$AJ$14*Simulace!M296+$AJ$15*Simulace!N296+$AJ$16*Simulace!O296+$AJ$17*Simulace!P296+$AJ$18*Simulace!Q296+$AJ$19*Simulace!R296+$AJ$20*Simulace!S296+$AJ$21*Simulace!T296+$AJ$22*Simulace!U296+$AJ$23*Simulace!V296+$AJ$24*Simulace!W296+$AJ$25*Simulace!X296+$AJ$26*Simulace!Y296+$AJ$27*Simulace!Z296+$AJ$28*Simulace!AA296+$AJ$29*Simulace!AB296+$AJ$30*Simulace!AC296</f>
        <v>47664116686.256248</v>
      </c>
      <c r="AF296" s="42">
        <f>AE296-$AN$12</f>
        <v>-439081581.82550049</v>
      </c>
      <c r="AG296" s="42">
        <f t="shared" si="8"/>
        <v>-1388497877.1981745</v>
      </c>
    </row>
    <row r="297" spans="1:33">
      <c r="A297" s="6">
        <v>296</v>
      </c>
      <c r="B297" s="6">
        <f>Data!$D$504*Data!D300/Data!D299</f>
        <v>608.06933293853808</v>
      </c>
      <c r="C297" s="6">
        <f>Data!$F$504*Data!F300/Data!F299</f>
        <v>842.46556145867567</v>
      </c>
      <c r="D297" s="6">
        <f>Data!$H$504*Data!H300/Data!H299</f>
        <v>767.78143908134268</v>
      </c>
      <c r="E297" s="6">
        <f>Data!$J$504*Data!J300/Data!J299</f>
        <v>673.85615817228449</v>
      </c>
      <c r="F297" s="6">
        <f>Data!$L$504*Data!L300/Data!L299</f>
        <v>471.18659994901617</v>
      </c>
      <c r="G297" s="6">
        <f>Data!$N$504*Data!N300/Data!N299</f>
        <v>299.41086922493292</v>
      </c>
      <c r="H297" s="6">
        <f>Data!$P$504*Data!P300/Data!P299</f>
        <v>554.83045088368976</v>
      </c>
      <c r="I297" s="6">
        <f>Data!$R$504*Data!R300/Data!R299</f>
        <v>722.92331826394673</v>
      </c>
      <c r="J297" s="6">
        <f>Data!$T$504*Data!T300/Data!T299</f>
        <v>1368.7513791582951</v>
      </c>
      <c r="K297" s="6">
        <f>Data!$V$504*Data!V300/Data!V299</f>
        <v>959.13641746942426</v>
      </c>
      <c r="L297" s="6">
        <f>Data!$X$504*Data!X300/Data!X299</f>
        <v>1567.2972083373334</v>
      </c>
      <c r="M297" s="6">
        <f>Data!$Z$504*Data!Z300/Data!Z299</f>
        <v>1034.6485487658981</v>
      </c>
      <c r="N297" s="6">
        <f>Data!$AB$504*Data!AB300/Data!AB299</f>
        <v>15212.429283442099</v>
      </c>
      <c r="O297" s="6">
        <f>Data!$AD$504*Data!AD300/Data!AD299</f>
        <v>22101.276757990421</v>
      </c>
      <c r="P297" s="6">
        <f>Data!$AF$504*Data!AF300/Data!AF299</f>
        <v>14627.150595219222</v>
      </c>
      <c r="Q297" s="6">
        <f>Data!$AH$504*Data!AH300/Data!AH299</f>
        <v>17283.013261067201</v>
      </c>
      <c r="R297" s="6">
        <f>Data!$AJ$504*Data!AJ300/Data!AJ299</f>
        <v>18779.138358777229</v>
      </c>
      <c r="S297" s="6">
        <f>Data!$AL$504*Data!AL300/Data!AL299</f>
        <v>27015.231292826251</v>
      </c>
      <c r="T297" s="6">
        <f>Data!$AN$504*Data!AN300/Data!AN299</f>
        <v>16144.546577471583</v>
      </c>
      <c r="U297" s="6">
        <f>Data!$AP$504*Data!AP300/Data!AP299</f>
        <v>2247.0146405271089</v>
      </c>
      <c r="V297" s="6">
        <f>Data!$AQ$504*Data!AQ300/Data!AQ299</f>
        <v>0.52252601976520519</v>
      </c>
      <c r="W297" s="6">
        <f>Data!$AR$504*Data!AR300/Data!AR299</f>
        <v>0.53571198613174975</v>
      </c>
      <c r="X297" s="6">
        <f>Data!$AS$504*Data!AS300/Data!AS299</f>
        <v>0.35535350881574285</v>
      </c>
      <c r="Y297" s="6">
        <f>Data!$AT$504*Data!AT300/Data!AT299</f>
        <v>0.58462451984011099</v>
      </c>
      <c r="Z297" s="6">
        <f>Data!$AU$504*Data!AU300/Data!AU299</f>
        <v>0.65747221781235132</v>
      </c>
      <c r="AA297" s="6">
        <f>Data!$AV$504*Data!AV300/Data!AV299</f>
        <v>0.4903099386732826</v>
      </c>
      <c r="AB297" s="6">
        <f>Data!$AW$504*Data!AW300/Data!AW299</f>
        <v>0.80099697466739717</v>
      </c>
      <c r="AC297" s="6">
        <f>Data!$AX$504*Data!AX300/Data!AX299</f>
        <v>0.64879122776421161</v>
      </c>
      <c r="AE297" s="42">
        <f>$AJ$3*B297+$AJ$4*Simulace!C297+$AJ$5*Simulace!D297+$AJ$6*Simulace!E297+$AJ$7*Simulace!F297+$AJ$8*Simulace!G297+$AJ$9*Simulace!H297+$AJ$10*Simulace!I297+$AJ$11*Simulace!J297+$AJ$12*Simulace!K297+$AJ$13*Simulace!L297+$AJ$14*Simulace!M297+$AJ$15*Simulace!N297+$AJ$16*Simulace!O297+$AJ$17*Simulace!P297+$AJ$18*Simulace!Q297+$AJ$19*Simulace!R297+$AJ$20*Simulace!S297+$AJ$21*Simulace!T297+$AJ$22*Simulace!U297+$AJ$23*Simulace!V297+$AJ$24*Simulace!W297+$AJ$25*Simulace!X297+$AJ$26*Simulace!Y297+$AJ$27*Simulace!Z297+$AJ$28*Simulace!AA297+$AJ$29*Simulace!AB297+$AJ$30*Simulace!AC297</f>
        <v>47346863021.958725</v>
      </c>
      <c r="AF297" s="42">
        <f>AE297-$AN$12</f>
        <v>-756335246.12302399</v>
      </c>
      <c r="AG297" s="42">
        <f t="shared" si="8"/>
        <v>-2391742052.4127917</v>
      </c>
    </row>
    <row r="298" spans="1:33">
      <c r="A298" s="6">
        <v>297</v>
      </c>
      <c r="B298" s="6">
        <f>Data!$D$504*Data!D301/Data!D300</f>
        <v>619.15772387229583</v>
      </c>
      <c r="C298" s="6">
        <f>Data!$F$504*Data!F301/Data!F300</f>
        <v>841.87021455169145</v>
      </c>
      <c r="D298" s="6">
        <f>Data!$H$504*Data!H301/Data!H300</f>
        <v>788.57798157709487</v>
      </c>
      <c r="E298" s="6">
        <f>Data!$J$504*Data!J301/Data!J300</f>
        <v>666.99821608242689</v>
      </c>
      <c r="F298" s="6">
        <f>Data!$L$504*Data!L301/Data!L300</f>
        <v>471.48080453974404</v>
      </c>
      <c r="G298" s="6">
        <f>Data!$N$504*Data!N301/Data!N300</f>
        <v>299.67339727131071</v>
      </c>
      <c r="H298" s="6">
        <f>Data!$P$504*Data!P301/Data!P300</f>
        <v>576.38399757593402</v>
      </c>
      <c r="I298" s="6">
        <f>Data!$R$504*Data!R301/Data!R300</f>
        <v>757.84239843237663</v>
      </c>
      <c r="J298" s="6">
        <f>Data!$T$504*Data!T301/Data!T300</f>
        <v>1432.4188691295283</v>
      </c>
      <c r="K298" s="6">
        <f>Data!$V$504*Data!V301/Data!V300</f>
        <v>955.35258280376877</v>
      </c>
      <c r="L298" s="6">
        <f>Data!$X$504*Data!X301/Data!X300</f>
        <v>1668.7173139454128</v>
      </c>
      <c r="M298" s="6">
        <f>Data!$Z$504*Data!Z301/Data!Z300</f>
        <v>1121.0890877903894</v>
      </c>
      <c r="N298" s="6">
        <f>Data!$AB$504*Data!AB301/Data!AB300</f>
        <v>14807.216370992426</v>
      </c>
      <c r="O298" s="6">
        <f>Data!$AD$504*Data!AD301/Data!AD300</f>
        <v>22068.387085083134</v>
      </c>
      <c r="P298" s="6">
        <f>Data!$AF$504*Data!AF301/Data!AF300</f>
        <v>14715.958878198055</v>
      </c>
      <c r="Q298" s="6">
        <f>Data!$AH$504*Data!AH301/Data!AH300</f>
        <v>17266.917032917703</v>
      </c>
      <c r="R298" s="6">
        <f>Data!$AJ$504*Data!AJ301/Data!AJ300</f>
        <v>18812.569314241435</v>
      </c>
      <c r="S298" s="6">
        <f>Data!$AL$504*Data!AL301/Data!AL300</f>
        <v>26599.227003337332</v>
      </c>
      <c r="T298" s="6">
        <f>Data!$AN$504*Data!AN301/Data!AN300</f>
        <v>16888.311484579135</v>
      </c>
      <c r="U298" s="6">
        <f>Data!$AP$504*Data!AP301/Data!AP300</f>
        <v>2443.87449445006</v>
      </c>
      <c r="V298" s="6">
        <f>Data!$AQ$504*Data!AQ301/Data!AQ300</f>
        <v>0.522493439494637</v>
      </c>
      <c r="W298" s="6">
        <f>Data!$AR$504*Data!AR301/Data!AR300</f>
        <v>0.53567886977887114</v>
      </c>
      <c r="X298" s="6">
        <f>Data!$AS$504*Data!AS301/Data!AS300</f>
        <v>0.34486841037315669</v>
      </c>
      <c r="Y298" s="6">
        <f>Data!$AT$504*Data!AT301/Data!AT300</f>
        <v>0.5845895037244867</v>
      </c>
      <c r="Z298" s="6">
        <f>Data!$AU$504*Data!AU301/Data!AU300</f>
        <v>0.65743461477863563</v>
      </c>
      <c r="AA298" s="6">
        <f>Data!$AV$504*Data!AV301/Data!AV300</f>
        <v>0.47673717163278623</v>
      </c>
      <c r="AB298" s="6">
        <f>Data!$AW$504*Data!AW301/Data!AW300</f>
        <v>0.80095502080694914</v>
      </c>
      <c r="AC298" s="6">
        <f>Data!$AX$504*Data!AX301/Data!AX300</f>
        <v>0.63204799100384879</v>
      </c>
      <c r="AE298" s="42">
        <f>$AJ$3*B298+$AJ$4*Simulace!C298+$AJ$5*Simulace!D298+$AJ$6*Simulace!E298+$AJ$7*Simulace!F298+$AJ$8*Simulace!G298+$AJ$9*Simulace!H298+$AJ$10*Simulace!I298+$AJ$11*Simulace!J298+$AJ$12*Simulace!K298+$AJ$13*Simulace!L298+$AJ$14*Simulace!M298+$AJ$15*Simulace!N298+$AJ$16*Simulace!O298+$AJ$17*Simulace!P298+$AJ$18*Simulace!Q298+$AJ$19*Simulace!R298+$AJ$20*Simulace!S298+$AJ$21*Simulace!T298+$AJ$22*Simulace!U298+$AJ$23*Simulace!V298+$AJ$24*Simulace!W298+$AJ$25*Simulace!X298+$AJ$26*Simulace!Y298+$AJ$27*Simulace!Z298+$AJ$28*Simulace!AA298+$AJ$29*Simulace!AB298+$AJ$30*Simulace!AC298</f>
        <v>48432163627.878235</v>
      </c>
      <c r="AF298" s="42">
        <f>AE298-$AN$12</f>
        <v>328965359.7964859</v>
      </c>
      <c r="AG298" s="42">
        <f t="shared" si="8"/>
        <v>1040279808.2536806</v>
      </c>
    </row>
    <row r="299" spans="1:33">
      <c r="A299" s="6">
        <v>298</v>
      </c>
      <c r="B299" s="6">
        <f>Data!$D$504*Data!D302/Data!D301</f>
        <v>605.89232166323154</v>
      </c>
      <c r="C299" s="6">
        <f>Data!$F$504*Data!F302/Data!F301</f>
        <v>829.6866048077261</v>
      </c>
      <c r="D299" s="6">
        <f>Data!$H$504*Data!H302/Data!H301</f>
        <v>766.619891887054</v>
      </c>
      <c r="E299" s="6">
        <f>Data!$J$504*Data!J302/Data!J301</f>
        <v>682.39206042863907</v>
      </c>
      <c r="F299" s="6">
        <f>Data!$L$504*Data!L302/Data!L301</f>
        <v>459.23939429951844</v>
      </c>
      <c r="G299" s="6">
        <f>Data!$N$504*Data!N302/Data!N301</f>
        <v>291.27657602563153</v>
      </c>
      <c r="H299" s="6">
        <f>Data!$P$504*Data!P302/Data!P301</f>
        <v>571.86556419632882</v>
      </c>
      <c r="I299" s="6">
        <f>Data!$R$504*Data!R302/Data!R301</f>
        <v>729.68349242593922</v>
      </c>
      <c r="J299" s="6">
        <f>Data!$T$504*Data!T302/Data!T301</f>
        <v>1379.5561311275017</v>
      </c>
      <c r="K299" s="6">
        <f>Data!$V$504*Data!V302/Data!V301</f>
        <v>943.32291403206716</v>
      </c>
      <c r="L299" s="6">
        <f>Data!$X$504*Data!X302/Data!X301</f>
        <v>1609.6016712415301</v>
      </c>
      <c r="M299" s="6">
        <f>Data!$Z$504*Data!Z302/Data!Z301</f>
        <v>1095.3368678051506</v>
      </c>
      <c r="N299" s="6">
        <f>Data!$AB$504*Data!AB302/Data!AB301</f>
        <v>15254.129943238151</v>
      </c>
      <c r="O299" s="6">
        <f>Data!$AD$504*Data!AD302/Data!AD301</f>
        <v>22268.609678568544</v>
      </c>
      <c r="P299" s="6">
        <f>Data!$AF$504*Data!AF302/Data!AF301</f>
        <v>14703.622022655551</v>
      </c>
      <c r="Q299" s="6">
        <f>Data!$AH$504*Data!AH302/Data!AH301</f>
        <v>17200.644012155706</v>
      </c>
      <c r="R299" s="6">
        <f>Data!$AJ$504*Data!AJ302/Data!AJ301</f>
        <v>18786.538240731901</v>
      </c>
      <c r="S299" s="6">
        <f>Data!$AL$504*Data!AL302/Data!AL301</f>
        <v>26723.015562799024</v>
      </c>
      <c r="T299" s="6">
        <f>Data!$AN$504*Data!AN302/Data!AN301</f>
        <v>16282.832797198935</v>
      </c>
      <c r="U299" s="6">
        <f>Data!$AP$504*Data!AP302/Data!AP301</f>
        <v>2441.2533172197991</v>
      </c>
      <c r="V299" s="6">
        <f>Data!$AQ$504*Data!AQ302/Data!AQ301</f>
        <v>0.52136141542077374</v>
      </c>
      <c r="W299" s="6">
        <f>Data!$AR$504*Data!AR302/Data!AR301</f>
        <v>0.53452332195676999</v>
      </c>
      <c r="X299" s="6">
        <f>Data!$AS$504*Data!AS302/Data!AS301</f>
        <v>0.32149962609266897</v>
      </c>
      <c r="Y299" s="6">
        <f>Data!$AT$504*Data!AT302/Data!AT301</f>
        <v>0.58334845604940766</v>
      </c>
      <c r="Z299" s="6">
        <f>Data!$AU$504*Data!AU302/Data!AU301</f>
        <v>0.65607114933541788</v>
      </c>
      <c r="AA299" s="6">
        <f>Data!$AV$504*Data!AV302/Data!AV301</f>
        <v>0.44653291846102983</v>
      </c>
      <c r="AB299" s="6">
        <f>Data!$AW$504*Data!AW302/Data!AW301</f>
        <v>0.79936621759176174</v>
      </c>
      <c r="AC299" s="6">
        <f>Data!$AX$504*Data!AX302/Data!AX301</f>
        <v>0.59484671892891761</v>
      </c>
      <c r="AE299" s="42">
        <f>$AJ$3*B299+$AJ$4*Simulace!C299+$AJ$5*Simulace!D299+$AJ$6*Simulace!E299+$AJ$7*Simulace!F299+$AJ$8*Simulace!G299+$AJ$9*Simulace!H299+$AJ$10*Simulace!I299+$AJ$11*Simulace!J299+$AJ$12*Simulace!K299+$AJ$13*Simulace!L299+$AJ$14*Simulace!M299+$AJ$15*Simulace!N299+$AJ$16*Simulace!O299+$AJ$17*Simulace!P299+$AJ$18*Simulace!Q299+$AJ$19*Simulace!R299+$AJ$20*Simulace!S299+$AJ$21*Simulace!T299+$AJ$22*Simulace!U299+$AJ$23*Simulace!V299+$AJ$24*Simulace!W299+$AJ$25*Simulace!X299+$AJ$26*Simulace!Y299+$AJ$27*Simulace!Z299+$AJ$28*Simulace!AA299+$AJ$29*Simulace!AB299+$AJ$30*Simulace!AC299</f>
        <v>47764399107.860283</v>
      </c>
      <c r="AF299" s="42">
        <f>AE299-$AN$12</f>
        <v>-338799160.22146606</v>
      </c>
      <c r="AG299" s="42">
        <f t="shared" si="8"/>
        <v>-1071377015.6521497</v>
      </c>
    </row>
    <row r="300" spans="1:33">
      <c r="A300" s="6">
        <v>299</v>
      </c>
      <c r="B300" s="6">
        <f>Data!$D$504*Data!D303/Data!D302</f>
        <v>593.50414027448085</v>
      </c>
      <c r="C300" s="6">
        <f>Data!$F$504*Data!F303/Data!F302</f>
        <v>833.77232796300768</v>
      </c>
      <c r="D300" s="6">
        <f>Data!$H$504*Data!H303/Data!H302</f>
        <v>749.27059106325066</v>
      </c>
      <c r="E300" s="6">
        <f>Data!$J$504*Data!J303/Data!J302</f>
        <v>691.56131314511424</v>
      </c>
      <c r="F300" s="6">
        <f>Data!$L$504*Data!L303/Data!L302</f>
        <v>457.89677659364492</v>
      </c>
      <c r="G300" s="6">
        <f>Data!$N$504*Data!N303/Data!N302</f>
        <v>292.55460821427283</v>
      </c>
      <c r="H300" s="6">
        <f>Data!$P$504*Data!P303/Data!P302</f>
        <v>568.61361726874622</v>
      </c>
      <c r="I300" s="6">
        <f>Data!$R$504*Data!R303/Data!R302</f>
        <v>730.72413647539906</v>
      </c>
      <c r="J300" s="6">
        <f>Data!$T$504*Data!T303/Data!T302</f>
        <v>1360.8869835975222</v>
      </c>
      <c r="K300" s="6">
        <f>Data!$V$504*Data!V303/Data!V302</f>
        <v>936.38217251450703</v>
      </c>
      <c r="L300" s="6">
        <f>Data!$X$504*Data!X303/Data!X302</f>
        <v>1573.0242157494442</v>
      </c>
      <c r="M300" s="6">
        <f>Data!$Z$504*Data!Z303/Data!Z302</f>
        <v>1072.8093585767951</v>
      </c>
      <c r="N300" s="6">
        <f>Data!$AB$504*Data!AB303/Data!AB302</f>
        <v>15045.351131960524</v>
      </c>
      <c r="O300" s="6">
        <f>Data!$AD$504*Data!AD303/Data!AD302</f>
        <v>22013.087289951283</v>
      </c>
      <c r="P300" s="6">
        <f>Data!$AF$504*Data!AF303/Data!AF302</f>
        <v>14412.587428464101</v>
      </c>
      <c r="Q300" s="6">
        <f>Data!$AH$504*Data!AH303/Data!AH302</f>
        <v>17414.644193136297</v>
      </c>
      <c r="R300" s="6">
        <f>Data!$AJ$504*Data!AJ303/Data!AJ302</f>
        <v>18783.346542475847</v>
      </c>
      <c r="S300" s="6">
        <f>Data!$AL$504*Data!AL303/Data!AL302</f>
        <v>26777.443932379927</v>
      </c>
      <c r="T300" s="6">
        <f>Data!$AN$504*Data!AN303/Data!AN302</f>
        <v>16388.598952139051</v>
      </c>
      <c r="U300" s="6">
        <f>Data!$AP$504*Data!AP303/Data!AP302</f>
        <v>2456.5321119184932</v>
      </c>
      <c r="V300" s="6">
        <f>Data!$AQ$504*Data!AQ303/Data!AQ302</f>
        <v>0.52302721931903051</v>
      </c>
      <c r="W300" s="6">
        <f>Data!$AR$504*Data!AR303/Data!AR302</f>
        <v>0.53622406270200573</v>
      </c>
      <c r="X300" s="6">
        <f>Data!$AS$504*Data!AS303/Data!AS302</f>
        <v>0.3725584693708146</v>
      </c>
      <c r="Y300" s="6">
        <f>Data!$AT$504*Data!AT303/Data!AT302</f>
        <v>0.58517629033284768</v>
      </c>
      <c r="Z300" s="6">
        <f>Data!$AU$504*Data!AU303/Data!AU302</f>
        <v>0.65808125972006271</v>
      </c>
      <c r="AA300" s="6">
        <f>Data!$AV$504*Data!AV303/Data!AV302</f>
        <v>0.5123946267580235</v>
      </c>
      <c r="AB300" s="6">
        <f>Data!$AW$504*Data!AW303/Data!AW302</f>
        <v>0.80171279149417973</v>
      </c>
      <c r="AC300" s="6">
        <f>Data!$AX$504*Data!AX303/Data!AX302</f>
        <v>0.67580146764509497</v>
      </c>
      <c r="AE300" s="42">
        <f>$AJ$3*B300+$AJ$4*Simulace!C300+$AJ$5*Simulace!D300+$AJ$6*Simulace!E300+$AJ$7*Simulace!F300+$AJ$8*Simulace!G300+$AJ$9*Simulace!H300+$AJ$10*Simulace!I300+$AJ$11*Simulace!J300+$AJ$12*Simulace!K300+$AJ$13*Simulace!L300+$AJ$14*Simulace!M300+$AJ$15*Simulace!N300+$AJ$16*Simulace!O300+$AJ$17*Simulace!P300+$AJ$18*Simulace!Q300+$AJ$19*Simulace!R300+$AJ$20*Simulace!S300+$AJ$21*Simulace!T300+$AJ$22*Simulace!U300+$AJ$23*Simulace!V300+$AJ$24*Simulace!W300+$AJ$25*Simulace!X300+$AJ$26*Simulace!Y300+$AJ$27*Simulace!Z300+$AJ$28*Simulace!AA300+$AJ$29*Simulace!AB300+$AJ$30*Simulace!AC300</f>
        <v>47540191459.529915</v>
      </c>
      <c r="AF300" s="42">
        <f>AE300-$AN$12</f>
        <v>-563006808.55183411</v>
      </c>
      <c r="AG300" s="42">
        <f t="shared" si="8"/>
        <v>-1780383853.2061608</v>
      </c>
    </row>
    <row r="301" spans="1:33">
      <c r="A301" s="6">
        <v>300</v>
      </c>
      <c r="B301" s="6">
        <f>Data!$D$504*Data!D304/Data!D303</f>
        <v>600.93879048682697</v>
      </c>
      <c r="C301" s="6">
        <f>Data!$F$504*Data!F304/Data!F303</f>
        <v>838.91795941744965</v>
      </c>
      <c r="D301" s="6">
        <f>Data!$H$504*Data!H304/Data!H303</f>
        <v>759.09212231206777</v>
      </c>
      <c r="E301" s="6">
        <f>Data!$J$504*Data!J304/Data!J303</f>
        <v>673.12438871667598</v>
      </c>
      <c r="F301" s="6">
        <f>Data!$L$504*Data!L304/Data!L303</f>
        <v>460.58202130945773</v>
      </c>
      <c r="G301" s="6">
        <f>Data!$N$504*Data!N304/Data!N303</f>
        <v>294.88220342339162</v>
      </c>
      <c r="H301" s="6">
        <f>Data!$P$504*Data!P304/Data!P303</f>
        <v>568.76868064464838</v>
      </c>
      <c r="I301" s="6">
        <f>Data!$R$504*Data!R304/Data!R303</f>
        <v>724.4065519966698</v>
      </c>
      <c r="J301" s="6">
        <f>Data!$T$504*Data!T304/Data!T303</f>
        <v>1398.0493002062228</v>
      </c>
      <c r="K301" s="6">
        <f>Data!$V$504*Data!V304/Data!V303</f>
        <v>876.23056598722917</v>
      </c>
      <c r="L301" s="6">
        <f>Data!$X$504*Data!X304/Data!X303</f>
        <v>1588.1171895787379</v>
      </c>
      <c r="M301" s="6">
        <f>Data!$Z$504*Data!Z304/Data!Z303</f>
        <v>1077.9594048397364</v>
      </c>
      <c r="N301" s="6">
        <f>Data!$AB$504*Data!AB304/Data!AB303</f>
        <v>15555.709178865851</v>
      </c>
      <c r="O301" s="6">
        <f>Data!$AD$504*Data!AD304/Data!AD303</f>
        <v>22237.080881274782</v>
      </c>
      <c r="P301" s="6">
        <f>Data!$AF$504*Data!AF304/Data!AF303</f>
        <v>14495.305262149821</v>
      </c>
      <c r="Q301" s="6">
        <f>Data!$AH$504*Data!AH304/Data!AH303</f>
        <v>17337.514887134203</v>
      </c>
      <c r="R301" s="6">
        <f>Data!$AJ$504*Data!AJ304/Data!AJ303</f>
        <v>18843.355939634552</v>
      </c>
      <c r="S301" s="6">
        <f>Data!$AL$504*Data!AL304/Data!AL303</f>
        <v>27114.497786911485</v>
      </c>
      <c r="T301" s="6">
        <f>Data!$AN$504*Data!AN304/Data!AN303</f>
        <v>16532.356893551441</v>
      </c>
      <c r="U301" s="6">
        <f>Data!$AP$504*Data!AP304/Data!AP303</f>
        <v>2419.278668955963</v>
      </c>
      <c r="V301" s="6">
        <f>Data!$AQ$504*Data!AQ304/Data!AQ303</f>
        <v>0.50897727448204844</v>
      </c>
      <c r="W301" s="6">
        <f>Data!$AR$504*Data!AR304/Data!AR303</f>
        <v>0.52187970526990357</v>
      </c>
      <c r="X301" s="6">
        <f>Data!$AS$504*Data!AS304/Data!AS303</f>
        <v>0.33920998378745887</v>
      </c>
      <c r="Y301" s="6">
        <f>Data!$AT$504*Data!AT304/Data!AT303</f>
        <v>0.56976100438472133</v>
      </c>
      <c r="Z301" s="6">
        <f>Data!$AU$504*Data!AU304/Data!AU303</f>
        <v>0.64113030069390897</v>
      </c>
      <c r="AA301" s="6">
        <f>Data!$AV$504*Data!AV304/Data!AV303</f>
        <v>0.46946982552172462</v>
      </c>
      <c r="AB301" s="6">
        <f>Data!$AW$504*Data!AW304/Data!AW303</f>
        <v>0.78192787427626265</v>
      </c>
      <c r="AC301" s="6">
        <f>Data!$AX$504*Data!AX304/Data!AX303</f>
        <v>0.62315527318932573</v>
      </c>
      <c r="AE301" s="42">
        <f>$AJ$3*B301+$AJ$4*Simulace!C301+$AJ$5*Simulace!D301+$AJ$6*Simulace!E301+$AJ$7*Simulace!F301+$AJ$8*Simulace!G301+$AJ$9*Simulace!H301+$AJ$10*Simulace!I301+$AJ$11*Simulace!J301+$AJ$12*Simulace!K301+$AJ$13*Simulace!L301+$AJ$14*Simulace!M301+$AJ$15*Simulace!N301+$AJ$16*Simulace!O301+$AJ$17*Simulace!P301+$AJ$18*Simulace!Q301+$AJ$19*Simulace!R301+$AJ$20*Simulace!S301+$AJ$21*Simulace!T301+$AJ$22*Simulace!U301+$AJ$23*Simulace!V301+$AJ$24*Simulace!W301+$AJ$25*Simulace!X301+$AJ$26*Simulace!Y301+$AJ$27*Simulace!Z301+$AJ$28*Simulace!AA301+$AJ$29*Simulace!AB301+$AJ$30*Simulace!AC301</f>
        <v>47595655169.577225</v>
      </c>
      <c r="AF301" s="42">
        <f>AE301-$AN$12</f>
        <v>-507543098.50452423</v>
      </c>
      <c r="AG301" s="42">
        <f t="shared" si="8"/>
        <v>-1604992201.9734962</v>
      </c>
    </row>
    <row r="302" spans="1:33">
      <c r="A302" s="6">
        <v>301</v>
      </c>
      <c r="B302" s="6">
        <f>Data!$D$504*Data!D305/Data!D304</f>
        <v>632.85398151235825</v>
      </c>
      <c r="C302" s="6">
        <f>Data!$F$504*Data!F305/Data!F304</f>
        <v>851.01071330019749</v>
      </c>
      <c r="D302" s="6">
        <f>Data!$H$504*Data!H305/Data!H304</f>
        <v>769.41777155936882</v>
      </c>
      <c r="E302" s="6">
        <f>Data!$J$504*Data!J305/Data!J304</f>
        <v>696.71796615570702</v>
      </c>
      <c r="F302" s="6">
        <f>Data!$L$504*Data!L305/Data!L304</f>
        <v>477.4409979255704</v>
      </c>
      <c r="G302" s="6">
        <f>Data!$N$504*Data!N305/Data!N304</f>
        <v>315.05912181997468</v>
      </c>
      <c r="H302" s="6">
        <f>Data!$P$504*Data!P305/Data!P304</f>
        <v>564.02521293947791</v>
      </c>
      <c r="I302" s="6">
        <f>Data!$R$504*Data!R305/Data!R304</f>
        <v>758.1803061836257</v>
      </c>
      <c r="J302" s="6">
        <f>Data!$T$504*Data!T305/Data!T304</f>
        <v>1455.5557321514311</v>
      </c>
      <c r="K302" s="6">
        <f>Data!$V$504*Data!V305/Data!V304</f>
        <v>968.21914497355226</v>
      </c>
      <c r="L302" s="6">
        <f>Data!$X$504*Data!X305/Data!X304</f>
        <v>1634.6334228126655</v>
      </c>
      <c r="M302" s="6">
        <f>Data!$Z$504*Data!Z305/Data!Z304</f>
        <v>1133.596327916553</v>
      </c>
      <c r="N302" s="6">
        <f>Data!$AB$504*Data!AB305/Data!AB304</f>
        <v>14873.73541132942</v>
      </c>
      <c r="O302" s="6">
        <f>Data!$AD$504*Data!AD305/Data!AD304</f>
        <v>22012.963591572905</v>
      </c>
      <c r="P302" s="6">
        <f>Data!$AF$504*Data!AF305/Data!AF304</f>
        <v>14708.281770698512</v>
      </c>
      <c r="Q302" s="6">
        <f>Data!$AH$504*Data!AH305/Data!AH304</f>
        <v>17323.824642724241</v>
      </c>
      <c r="R302" s="6">
        <f>Data!$AJ$504*Data!AJ305/Data!AJ304</f>
        <v>18822.204876367534</v>
      </c>
      <c r="S302" s="6">
        <f>Data!$AL$504*Data!AL305/Data!AL304</f>
        <v>27132.619358434371</v>
      </c>
      <c r="T302" s="6">
        <f>Data!$AN$504*Data!AN305/Data!AN304</f>
        <v>16499.004449808577</v>
      </c>
      <c r="U302" s="6">
        <f>Data!$AP$504*Data!AP305/Data!AP304</f>
        <v>2401.4170501009694</v>
      </c>
      <c r="V302" s="6">
        <f>Data!$AQ$504*Data!AQ305/Data!AQ304</f>
        <v>0.51610687112945997</v>
      </c>
      <c r="W302" s="6">
        <f>Data!$AR$504*Data!AR305/Data!AR304</f>
        <v>0.52915897226753783</v>
      </c>
      <c r="X302" s="6">
        <f>Data!$AS$504*Data!AS305/Data!AS304</f>
        <v>0.35257785136528996</v>
      </c>
      <c r="Y302" s="6">
        <f>Data!$AT$504*Data!AT305/Data!AT304</f>
        <v>0.57758479252312589</v>
      </c>
      <c r="Z302" s="6">
        <f>Data!$AU$504*Data!AU305/Data!AU304</f>
        <v>0.6497351694915251</v>
      </c>
      <c r="AA302" s="6">
        <f>Data!$AV$504*Data!AV305/Data!AV304</f>
        <v>0.48671497393856661</v>
      </c>
      <c r="AB302" s="6">
        <f>Data!$AW$504*Data!AW305/Data!AW304</f>
        <v>0.79197495719049582</v>
      </c>
      <c r="AC302" s="6">
        <f>Data!$AX$504*Data!AX305/Data!AX304</f>
        <v>0.64435412448443918</v>
      </c>
      <c r="AE302" s="42">
        <f>$AJ$3*B302+$AJ$4*Simulace!C302+$AJ$5*Simulace!D302+$AJ$6*Simulace!E302+$AJ$7*Simulace!F302+$AJ$8*Simulace!G302+$AJ$9*Simulace!H302+$AJ$10*Simulace!I302+$AJ$11*Simulace!J302+$AJ$12*Simulace!K302+$AJ$13*Simulace!L302+$AJ$14*Simulace!M302+$AJ$15*Simulace!N302+$AJ$16*Simulace!O302+$AJ$17*Simulace!P302+$AJ$18*Simulace!Q302+$AJ$19*Simulace!R302+$AJ$20*Simulace!S302+$AJ$21*Simulace!T302+$AJ$22*Simulace!U302+$AJ$23*Simulace!V302+$AJ$24*Simulace!W302+$AJ$25*Simulace!X302+$AJ$26*Simulace!Y302+$AJ$27*Simulace!Z302+$AJ$28*Simulace!AA302+$AJ$29*Simulace!AB302+$AJ$30*Simulace!AC302</f>
        <v>48686752132.825317</v>
      </c>
      <c r="AF302" s="42">
        <f>AE302-$AN$12</f>
        <v>583553864.74356842</v>
      </c>
      <c r="AG302" s="42">
        <f t="shared" si="8"/>
        <v>1845359349.9835067</v>
      </c>
    </row>
    <row r="303" spans="1:33">
      <c r="A303" s="6">
        <v>302</v>
      </c>
      <c r="B303" s="6">
        <f>Data!$D$504*Data!D306/Data!D305</f>
        <v>599.16583412664966</v>
      </c>
      <c r="C303" s="6">
        <f>Data!$F$504*Data!F306/Data!F305</f>
        <v>822.4346563190187</v>
      </c>
      <c r="D303" s="6">
        <f>Data!$H$504*Data!H306/Data!H305</f>
        <v>757.59397259296134</v>
      </c>
      <c r="E303" s="6">
        <f>Data!$J$504*Data!J306/Data!J305</f>
        <v>681.86642748773988</v>
      </c>
      <c r="F303" s="6">
        <f>Data!$L$504*Data!L306/Data!L305</f>
        <v>476.97022034266899</v>
      </c>
      <c r="G303" s="6">
        <f>Data!$N$504*Data!N306/Data!N305</f>
        <v>299.29393891670554</v>
      </c>
      <c r="H303" s="6">
        <f>Data!$P$504*Data!P306/Data!P305</f>
        <v>575.01710069611329</v>
      </c>
      <c r="I303" s="6">
        <f>Data!$R$504*Data!R306/Data!R305</f>
        <v>762.579244546788</v>
      </c>
      <c r="J303" s="6">
        <f>Data!$T$504*Data!T306/Data!T305</f>
        <v>1399.6616364679746</v>
      </c>
      <c r="K303" s="6">
        <f>Data!$V$504*Data!V306/Data!V305</f>
        <v>967.29876626520229</v>
      </c>
      <c r="L303" s="6">
        <f>Data!$X$504*Data!X306/Data!X305</f>
        <v>1646.8510492081916</v>
      </c>
      <c r="M303" s="6">
        <f>Data!$Z$504*Data!Z306/Data!Z305</f>
        <v>1126.5522884461379</v>
      </c>
      <c r="N303" s="6">
        <f>Data!$AB$504*Data!AB306/Data!AB305</f>
        <v>15170.778186014355</v>
      </c>
      <c r="O303" s="6">
        <f>Data!$AD$504*Data!AD306/Data!AD305</f>
        <v>22064.705668891289</v>
      </c>
      <c r="P303" s="6">
        <f>Data!$AF$504*Data!AF306/Data!AF305</f>
        <v>14281.324911969403</v>
      </c>
      <c r="Q303" s="6">
        <f>Data!$AH$504*Data!AH306/Data!AH305</f>
        <v>17069.402959988904</v>
      </c>
      <c r="R303" s="6">
        <f>Data!$AJ$504*Data!AJ306/Data!AJ305</f>
        <v>18528.589085372114</v>
      </c>
      <c r="S303" s="6">
        <f>Data!$AL$504*Data!AL306/Data!AL305</f>
        <v>26224.583592094197</v>
      </c>
      <c r="T303" s="6">
        <f>Data!$AN$504*Data!AN306/Data!AN305</f>
        <v>16411.83830759197</v>
      </c>
      <c r="U303" s="6">
        <f>Data!$AP$504*Data!AP306/Data!AP305</f>
        <v>2402.7117934581324</v>
      </c>
      <c r="V303" s="6">
        <f>Data!$AQ$504*Data!AQ306/Data!AQ305</f>
        <v>0.55968909952606571</v>
      </c>
      <c r="W303" s="6">
        <f>Data!$AR$504*Data!AR306/Data!AR305</f>
        <v>0.57365074553498363</v>
      </c>
      <c r="X303" s="6">
        <f>Data!$AS$504*Data!AS306/Data!AS305</f>
        <v>0.35734924102786514</v>
      </c>
      <c r="Y303" s="6">
        <f>Data!$AT$504*Data!AT306/Data!AT305</f>
        <v>0.62538376503983861</v>
      </c>
      <c r="Z303" s="6">
        <f>Data!$AU$504*Data!AU306/Data!AU305</f>
        <v>0.70227304964538928</v>
      </c>
      <c r="AA303" s="6">
        <f>Data!$AV$504*Data!AV306/Data!AV305</f>
        <v>0.49285616597594301</v>
      </c>
      <c r="AB303" s="6">
        <f>Data!$AW$504*Data!AW306/Data!AW305</f>
        <v>0.85324729729729787</v>
      </c>
      <c r="AC303" s="6">
        <f>Data!$AX$504*Data!AX306/Data!AX305</f>
        <v>0.6518856607836705</v>
      </c>
      <c r="AE303" s="42">
        <f>$AJ$3*B303+$AJ$4*Simulace!C303+$AJ$5*Simulace!D303+$AJ$6*Simulace!E303+$AJ$7*Simulace!F303+$AJ$8*Simulace!G303+$AJ$9*Simulace!H303+$AJ$10*Simulace!I303+$AJ$11*Simulace!J303+$AJ$12*Simulace!K303+$AJ$13*Simulace!L303+$AJ$14*Simulace!M303+$AJ$15*Simulace!N303+$AJ$16*Simulace!O303+$AJ$17*Simulace!P303+$AJ$18*Simulace!Q303+$AJ$19*Simulace!R303+$AJ$20*Simulace!S303+$AJ$21*Simulace!T303+$AJ$22*Simulace!U303+$AJ$23*Simulace!V303+$AJ$24*Simulace!W303+$AJ$25*Simulace!X303+$AJ$26*Simulace!Y303+$AJ$27*Simulace!Z303+$AJ$28*Simulace!AA303+$AJ$29*Simulace!AB303+$AJ$30*Simulace!AC303</f>
        <v>47993736074.860764</v>
      </c>
      <c r="AF303" s="42">
        <f>AE303-$AN$12</f>
        <v>-109462193.22098541</v>
      </c>
      <c r="AG303" s="42">
        <f t="shared" si="8"/>
        <v>-346149848.2557568</v>
      </c>
    </row>
    <row r="304" spans="1:33">
      <c r="A304" s="6">
        <v>303</v>
      </c>
      <c r="B304" s="6">
        <f>Data!$D$504*Data!D307/Data!D306</f>
        <v>612.05925260270624</v>
      </c>
      <c r="C304" s="6">
        <f>Data!$F$504*Data!F307/Data!F306</f>
        <v>829.08732316698627</v>
      </c>
      <c r="D304" s="6">
        <f>Data!$H$504*Data!H307/Data!H306</f>
        <v>791.96099491531197</v>
      </c>
      <c r="E304" s="6">
        <f>Data!$J$504*Data!J307/Data!J306</f>
        <v>671.89703742522499</v>
      </c>
      <c r="F304" s="6">
        <f>Data!$L$504*Data!L307/Data!L306</f>
        <v>475.77671425131479</v>
      </c>
      <c r="G304" s="6">
        <f>Data!$N$504*Data!N307/Data!N306</f>
        <v>299.17877107286392</v>
      </c>
      <c r="H304" s="6">
        <f>Data!$P$504*Data!P307/Data!P306</f>
        <v>553.34422579614795</v>
      </c>
      <c r="I304" s="6">
        <f>Data!$R$504*Data!R307/Data!R306</f>
        <v>717.69128496550945</v>
      </c>
      <c r="J304" s="6">
        <f>Data!$T$504*Data!T307/Data!T306</f>
        <v>1381.1337413663309</v>
      </c>
      <c r="K304" s="6">
        <f>Data!$V$504*Data!V307/Data!V306</f>
        <v>907.31546016157029</v>
      </c>
      <c r="L304" s="6">
        <f>Data!$X$504*Data!X307/Data!X306</f>
        <v>1607.2097263658775</v>
      </c>
      <c r="M304" s="6">
        <f>Data!$Z$504*Data!Z307/Data!Z306</f>
        <v>1108.8747271539655</v>
      </c>
      <c r="N304" s="6">
        <f>Data!$AB$504*Data!AB307/Data!AB306</f>
        <v>15183.104853720843</v>
      </c>
      <c r="O304" s="6">
        <f>Data!$AD$504*Data!AD307/Data!AD306</f>
        <v>22086.822598726372</v>
      </c>
      <c r="P304" s="6">
        <f>Data!$AF$504*Data!AF307/Data!AF306</f>
        <v>14727.601752691809</v>
      </c>
      <c r="Q304" s="6">
        <f>Data!$AH$504*Data!AH307/Data!AH306</f>
        <v>17387.845497719205</v>
      </c>
      <c r="R304" s="6">
        <f>Data!$AJ$504*Data!AJ307/Data!AJ306</f>
        <v>18687.511303260391</v>
      </c>
      <c r="S304" s="6">
        <f>Data!$AL$504*Data!AL307/Data!AL306</f>
        <v>26702.69437946938</v>
      </c>
      <c r="T304" s="6">
        <f>Data!$AN$504*Data!AN307/Data!AN306</f>
        <v>16550.84718055186</v>
      </c>
      <c r="U304" s="6">
        <f>Data!$AP$504*Data!AP307/Data!AP306</f>
        <v>2349.576764665037</v>
      </c>
      <c r="V304" s="6">
        <f>Data!$AQ$504*Data!AQ307/Data!AQ306</f>
        <v>0.536573393488599</v>
      </c>
      <c r="W304" s="6">
        <f>Data!$AR$504*Data!AR307/Data!AR306</f>
        <v>0.55005852436617741</v>
      </c>
      <c r="X304" s="6">
        <f>Data!$AS$504*Data!AS307/Data!AS306</f>
        <v>0.35680193899898494</v>
      </c>
      <c r="Y304" s="6">
        <f>Data!$AT$504*Data!AT307/Data!AT306</f>
        <v>0.60006095269441562</v>
      </c>
      <c r="Z304" s="6">
        <f>Data!$AU$504*Data!AU307/Data!AU306</f>
        <v>0.67447613120515471</v>
      </c>
      <c r="AA304" s="6">
        <f>Data!$AV$504*Data!AV307/Data!AV306</f>
        <v>0.49215777378994074</v>
      </c>
      <c r="AB304" s="6">
        <f>Data!$AW$504*Data!AW307/Data!AW306</f>
        <v>0.82090786011469874</v>
      </c>
      <c r="AC304" s="6">
        <f>Data!$AX$504*Data!AX307/Data!AX306</f>
        <v>0.65103667960805955</v>
      </c>
      <c r="AE304" s="42">
        <f>$AJ$3*B304+$AJ$4*Simulace!C304+$AJ$5*Simulace!D304+$AJ$6*Simulace!E304+$AJ$7*Simulace!F304+$AJ$8*Simulace!G304+$AJ$9*Simulace!H304+$AJ$10*Simulace!I304+$AJ$11*Simulace!J304+$AJ$12*Simulace!K304+$AJ$13*Simulace!L304+$AJ$14*Simulace!M304+$AJ$15*Simulace!N304+$AJ$16*Simulace!O304+$AJ$17*Simulace!P304+$AJ$18*Simulace!Q304+$AJ$19*Simulace!R304+$AJ$20*Simulace!S304+$AJ$21*Simulace!T304+$AJ$22*Simulace!U304+$AJ$23*Simulace!V304+$AJ$24*Simulace!W304+$AJ$25*Simulace!X304+$AJ$26*Simulace!Y304+$AJ$27*Simulace!Z304+$AJ$28*Simulace!AA304+$AJ$29*Simulace!AB304+$AJ$30*Simulace!AC304</f>
        <v>47693141791.237953</v>
      </c>
      <c r="AF304" s="42">
        <f>AE304-$AN$12</f>
        <v>-410056476.84379578</v>
      </c>
      <c r="AG304" s="42">
        <f t="shared" si="8"/>
        <v>-1296712436.1304879</v>
      </c>
    </row>
    <row r="305" spans="1:33">
      <c r="A305" s="6">
        <v>304</v>
      </c>
      <c r="B305" s="6">
        <f>Data!$D$504*Data!D308/Data!D307</f>
        <v>599.95670174277541</v>
      </c>
      <c r="C305" s="6">
        <f>Data!$F$504*Data!F308/Data!F307</f>
        <v>818.90390928896159</v>
      </c>
      <c r="D305" s="6">
        <f>Data!$H$504*Data!H308/Data!H307</f>
        <v>800.67686843595811</v>
      </c>
      <c r="E305" s="6">
        <f>Data!$J$504*Data!J308/Data!J307</f>
        <v>678.11824706607956</v>
      </c>
      <c r="F305" s="6">
        <f>Data!$L$504*Data!L308/Data!L307</f>
        <v>461.05368081288418</v>
      </c>
      <c r="G305" s="6">
        <f>Data!$N$504*Data!N308/Data!N307</f>
        <v>295.06231457099256</v>
      </c>
      <c r="H305" s="6">
        <f>Data!$P$504*Data!P308/Data!P307</f>
        <v>568.71235359194736</v>
      </c>
      <c r="I305" s="6">
        <f>Data!$R$504*Data!R308/Data!R307</f>
        <v>728.38996645253053</v>
      </c>
      <c r="J305" s="6">
        <f>Data!$T$504*Data!T308/Data!T307</f>
        <v>1363.3390800699476</v>
      </c>
      <c r="K305" s="6">
        <f>Data!$V$504*Data!V308/Data!V307</f>
        <v>907.56690312873775</v>
      </c>
      <c r="L305" s="6">
        <f>Data!$X$504*Data!X308/Data!X307</f>
        <v>1605.7435041411511</v>
      </c>
      <c r="M305" s="6">
        <f>Data!$Z$504*Data!Z308/Data!Z307</f>
        <v>1081.4790300839793</v>
      </c>
      <c r="N305" s="6">
        <f>Data!$AB$504*Data!AB308/Data!AB307</f>
        <v>15183.591681749658</v>
      </c>
      <c r="O305" s="6">
        <f>Data!$AD$504*Data!AD308/Data!AD307</f>
        <v>22153.550430445692</v>
      </c>
      <c r="P305" s="6">
        <f>Data!$AF$504*Data!AF308/Data!AF307</f>
        <v>14264.549337386441</v>
      </c>
      <c r="Q305" s="6">
        <f>Data!$AH$504*Data!AH308/Data!AH307</f>
        <v>17279.801573195069</v>
      </c>
      <c r="R305" s="6">
        <f>Data!$AJ$504*Data!AJ308/Data!AJ307</f>
        <v>18742.080356981678</v>
      </c>
      <c r="S305" s="6">
        <f>Data!$AL$504*Data!AL308/Data!AL307</f>
        <v>26762.468010181779</v>
      </c>
      <c r="T305" s="6">
        <f>Data!$AN$504*Data!AN308/Data!AN307</f>
        <v>16615.047183281262</v>
      </c>
      <c r="U305" s="6">
        <f>Data!$AP$504*Data!AP308/Data!AP307</f>
        <v>2428.41765012008</v>
      </c>
      <c r="V305" s="6">
        <f>Data!$AQ$504*Data!AQ308/Data!AQ307</f>
        <v>0.51809464569711905</v>
      </c>
      <c r="W305" s="6">
        <f>Data!$AR$504*Data!AR308/Data!AR307</f>
        <v>0.53118813260965314</v>
      </c>
      <c r="X305" s="6">
        <f>Data!$AS$504*Data!AS308/Data!AS307</f>
        <v>0.34003606030256756</v>
      </c>
      <c r="Y305" s="6">
        <f>Data!$AT$504*Data!AT308/Data!AT307</f>
        <v>0.57976440079835823</v>
      </c>
      <c r="Z305" s="6">
        <f>Data!$AU$504*Data!AU308/Data!AU307</f>
        <v>0.65213025924351831</v>
      </c>
      <c r="AA305" s="6">
        <f>Data!$AV$504*Data!AV308/Data!AV307</f>
        <v>0.47054365122347591</v>
      </c>
      <c r="AB305" s="6">
        <f>Data!$AW$504*Data!AW308/Data!AW307</f>
        <v>0.79476690812047335</v>
      </c>
      <c r="AC305" s="6">
        <f>Data!$AX$504*Data!AX308/Data!AX307</f>
        <v>0.62448549757836047</v>
      </c>
      <c r="AE305" s="42">
        <f>$AJ$3*B305+$AJ$4*Simulace!C305+$AJ$5*Simulace!D305+$AJ$6*Simulace!E305+$AJ$7*Simulace!F305+$AJ$8*Simulace!G305+$AJ$9*Simulace!H305+$AJ$10*Simulace!I305+$AJ$11*Simulace!J305+$AJ$12*Simulace!K305+$AJ$13*Simulace!L305+$AJ$14*Simulace!M305+$AJ$15*Simulace!N305+$AJ$16*Simulace!O305+$AJ$17*Simulace!P305+$AJ$18*Simulace!Q305+$AJ$19*Simulace!R305+$AJ$20*Simulace!S305+$AJ$21*Simulace!T305+$AJ$22*Simulace!U305+$AJ$23*Simulace!V305+$AJ$24*Simulace!W305+$AJ$25*Simulace!X305+$AJ$26*Simulace!Y305+$AJ$27*Simulace!Z305+$AJ$28*Simulace!AA305+$AJ$29*Simulace!AB305+$AJ$30*Simulace!AC305</f>
        <v>47554909296.315941</v>
      </c>
      <c r="AF305" s="42">
        <f>AE305-$AN$12</f>
        <v>-548288971.76580811</v>
      </c>
      <c r="AG305" s="42">
        <f t="shared" si="8"/>
        <v>-1733841966.7317064</v>
      </c>
    </row>
    <row r="306" spans="1:33">
      <c r="A306" s="6">
        <v>305</v>
      </c>
      <c r="B306" s="6">
        <f>Data!$D$504*Data!D309/Data!D308</f>
        <v>604.35996205733545</v>
      </c>
      <c r="C306" s="6">
        <f>Data!$F$504*Data!F309/Data!F308</f>
        <v>837.198928271971</v>
      </c>
      <c r="D306" s="6">
        <f>Data!$H$504*Data!H309/Data!H308</f>
        <v>767.94335020383687</v>
      </c>
      <c r="E306" s="6">
        <f>Data!$J$504*Data!J309/Data!J308</f>
        <v>687.68917214199269</v>
      </c>
      <c r="F306" s="6">
        <f>Data!$L$504*Data!L309/Data!L308</f>
        <v>461.61588970456745</v>
      </c>
      <c r="G306" s="6">
        <f>Data!$N$504*Data!N309/Data!N308</f>
        <v>301.88977583617014</v>
      </c>
      <c r="H306" s="6">
        <f>Data!$P$504*Data!P309/Data!P308</f>
        <v>555.28783848207547</v>
      </c>
      <c r="I306" s="6">
        <f>Data!$R$504*Data!R309/Data!R308</f>
        <v>695.54352235016722</v>
      </c>
      <c r="J306" s="6">
        <f>Data!$T$504*Data!T309/Data!T308</f>
        <v>1192.0758567660189</v>
      </c>
      <c r="K306" s="6">
        <f>Data!$V$504*Data!V309/Data!V308</f>
        <v>924.00984674421079</v>
      </c>
      <c r="L306" s="6">
        <f>Data!$X$504*Data!X309/Data!X308</f>
        <v>1619.0291223670752</v>
      </c>
      <c r="M306" s="6">
        <f>Data!$Z$504*Data!Z309/Data!Z308</f>
        <v>1111.4339306396334</v>
      </c>
      <c r="N306" s="6">
        <f>Data!$AB$504*Data!AB309/Data!AB308</f>
        <v>15223.343386848046</v>
      </c>
      <c r="O306" s="6">
        <f>Data!$AD$504*Data!AD309/Data!AD308</f>
        <v>22154.239097458198</v>
      </c>
      <c r="P306" s="6">
        <f>Data!$AF$504*Data!AF309/Data!AF308</f>
        <v>14590.9329257306</v>
      </c>
      <c r="Q306" s="6">
        <f>Data!$AH$504*Data!AH309/Data!AH308</f>
        <v>17228.30845831451</v>
      </c>
      <c r="R306" s="6">
        <f>Data!$AJ$504*Data!AJ309/Data!AJ308</f>
        <v>18743.749584379995</v>
      </c>
      <c r="S306" s="6">
        <f>Data!$AL$504*Data!AL309/Data!AL308</f>
        <v>27141.37344103543</v>
      </c>
      <c r="T306" s="6">
        <f>Data!$AN$504*Data!AN309/Data!AN308</f>
        <v>16419.488944642279</v>
      </c>
      <c r="U306" s="6">
        <f>Data!$AP$504*Data!AP309/Data!AP308</f>
        <v>2251.9871737065819</v>
      </c>
      <c r="V306" s="6">
        <f>Data!$AQ$504*Data!AQ309/Data!AQ308</f>
        <v>0.52962838451110994</v>
      </c>
      <c r="W306" s="6">
        <f>Data!$AR$504*Data!AR309/Data!AR308</f>
        <v>0.54296785557023508</v>
      </c>
      <c r="X306" s="6">
        <f>Data!$AS$504*Data!AS309/Data!AS308</f>
        <v>0.34825632334479573</v>
      </c>
      <c r="Y306" s="6">
        <f>Data!$AT$504*Data!AT309/Data!AT308</f>
        <v>0.59244040982895063</v>
      </c>
      <c r="Z306" s="6">
        <f>Data!$AU$504*Data!AU309/Data!AU308</f>
        <v>0.6660956768249473</v>
      </c>
      <c r="AA306" s="6">
        <f>Data!$AV$504*Data!AV309/Data!AV308</f>
        <v>0.48115518539240171</v>
      </c>
      <c r="AB306" s="6">
        <f>Data!$AW$504*Data!AW309/Data!AW308</f>
        <v>0.81112479973843576</v>
      </c>
      <c r="AC306" s="6">
        <f>Data!$AX$504*Data!AX309/Data!AX308</f>
        <v>0.63753859483895214</v>
      </c>
      <c r="AE306" s="42">
        <f>$AJ$3*B306+$AJ$4*Simulace!C306+$AJ$5*Simulace!D306+$AJ$6*Simulace!E306+$AJ$7*Simulace!F306+$AJ$8*Simulace!G306+$AJ$9*Simulace!H306+$AJ$10*Simulace!I306+$AJ$11*Simulace!J306+$AJ$12*Simulace!K306+$AJ$13*Simulace!L306+$AJ$14*Simulace!M306+$AJ$15*Simulace!N306+$AJ$16*Simulace!O306+$AJ$17*Simulace!P306+$AJ$18*Simulace!Q306+$AJ$19*Simulace!R306+$AJ$20*Simulace!S306+$AJ$21*Simulace!T306+$AJ$22*Simulace!U306+$AJ$23*Simulace!V306+$AJ$24*Simulace!W306+$AJ$25*Simulace!X306+$AJ$26*Simulace!Y306+$AJ$27*Simulace!Z306+$AJ$28*Simulace!AA306+$AJ$29*Simulace!AB306+$AJ$30*Simulace!AC306</f>
        <v>47443810741.636871</v>
      </c>
      <c r="AF306" s="42">
        <f>AE306-$AN$12</f>
        <v>-659387526.44487762</v>
      </c>
      <c r="AG306" s="42">
        <f t="shared" si="8"/>
        <v>-2085166444.270323</v>
      </c>
    </row>
    <row r="307" spans="1:33">
      <c r="A307" s="6">
        <v>306</v>
      </c>
      <c r="B307" s="6">
        <f>Data!$D$504*Data!D310/Data!D309</f>
        <v>653.04645427667333</v>
      </c>
      <c r="C307" s="6">
        <f>Data!$F$504*Data!F310/Data!F309</f>
        <v>882.51209841519608</v>
      </c>
      <c r="D307" s="6">
        <f>Data!$H$504*Data!H310/Data!H309</f>
        <v>806.95092196682083</v>
      </c>
      <c r="E307" s="6">
        <f>Data!$J$504*Data!J310/Data!J309</f>
        <v>724.87807620334138</v>
      </c>
      <c r="F307" s="6">
        <f>Data!$L$504*Data!L310/Data!L309</f>
        <v>498.92145895283932</v>
      </c>
      <c r="G307" s="6">
        <f>Data!$N$504*Data!N310/Data!N309</f>
        <v>321.36731569774832</v>
      </c>
      <c r="H307" s="6">
        <f>Data!$P$504*Data!P310/Data!P309</f>
        <v>610.01942170136647</v>
      </c>
      <c r="I307" s="6">
        <f>Data!$R$504*Data!R310/Data!R309</f>
        <v>796.15293282036123</v>
      </c>
      <c r="J307" s="6">
        <f>Data!$T$504*Data!T310/Data!T309</f>
        <v>1511.754283739135</v>
      </c>
      <c r="K307" s="6">
        <f>Data!$V$504*Data!V310/Data!V309</f>
        <v>1013.8281756540763</v>
      </c>
      <c r="L307" s="6">
        <f>Data!$X$504*Data!X310/Data!X309</f>
        <v>1698.9041714166181</v>
      </c>
      <c r="M307" s="6">
        <f>Data!$Z$504*Data!Z310/Data!Z309</f>
        <v>1142.4101504392568</v>
      </c>
      <c r="N307" s="6">
        <f>Data!$AB$504*Data!AB310/Data!AB309</f>
        <v>15314.751089191548</v>
      </c>
      <c r="O307" s="6">
        <f>Data!$AD$504*Data!AD310/Data!AD309</f>
        <v>22322.337472254785</v>
      </c>
      <c r="P307" s="6">
        <f>Data!$AF$504*Data!AF310/Data!AF309</f>
        <v>14754.264784272482</v>
      </c>
      <c r="Q307" s="6">
        <f>Data!$AH$504*Data!AH310/Data!AH309</f>
        <v>17397.574734110116</v>
      </c>
      <c r="R307" s="6">
        <f>Data!$AJ$504*Data!AJ310/Data!AJ309</f>
        <v>19124.724678048275</v>
      </c>
      <c r="S307" s="6">
        <f>Data!$AL$504*Data!AL310/Data!AL309</f>
        <v>27543.428908442074</v>
      </c>
      <c r="T307" s="6">
        <f>Data!$AN$504*Data!AN310/Data!AN309</f>
        <v>16474.374261827463</v>
      </c>
      <c r="U307" s="6">
        <f>Data!$AP$504*Data!AP310/Data!AP309</f>
        <v>2532.5401104490247</v>
      </c>
      <c r="V307" s="6">
        <f>Data!$AQ$504*Data!AQ310/Data!AQ309</f>
        <v>0.46658841039545407</v>
      </c>
      <c r="W307" s="6">
        <f>Data!$AR$504*Data!AR310/Data!AR309</f>
        <v>0.47857909482758748</v>
      </c>
      <c r="X307" s="6">
        <f>Data!$AS$504*Data!AS310/Data!AS309</f>
        <v>0.28992241598145735</v>
      </c>
      <c r="Y307" s="6">
        <f>Data!$AT$504*Data!AT310/Data!AT309</f>
        <v>0.52313558068355892</v>
      </c>
      <c r="Z307" s="6">
        <f>Data!$AU$504*Data!AU310/Data!AU309</f>
        <v>0.58971431546792563</v>
      </c>
      <c r="AA307" s="6">
        <f>Data!$AV$504*Data!AV310/Data!AV309</f>
        <v>0.40616988335645593</v>
      </c>
      <c r="AB307" s="6">
        <f>Data!$AW$504*Data!AW310/Data!AW309</f>
        <v>0.7215998717845995</v>
      </c>
      <c r="AC307" s="6">
        <f>Data!$AX$504*Data!AX310/Data!AX309</f>
        <v>0.54569545540977193</v>
      </c>
      <c r="AE307" s="42">
        <f>$AJ$3*B307+$AJ$4*Simulace!C307+$AJ$5*Simulace!D307+$AJ$6*Simulace!E307+$AJ$7*Simulace!F307+$AJ$8*Simulace!G307+$AJ$9*Simulace!H307+$AJ$10*Simulace!I307+$AJ$11*Simulace!J307+$AJ$12*Simulace!K307+$AJ$13*Simulace!L307+$AJ$14*Simulace!M307+$AJ$15*Simulace!N307+$AJ$16*Simulace!O307+$AJ$17*Simulace!P307+$AJ$18*Simulace!Q307+$AJ$19*Simulace!R307+$AJ$20*Simulace!S307+$AJ$21*Simulace!T307+$AJ$22*Simulace!U307+$AJ$23*Simulace!V307+$AJ$24*Simulace!W307+$AJ$25*Simulace!X307+$AJ$26*Simulace!Y307+$AJ$27*Simulace!Z307+$AJ$28*Simulace!AA307+$AJ$29*Simulace!AB307+$AJ$30*Simulace!AC307</f>
        <v>50110023868.013939</v>
      </c>
      <c r="AF307" s="42">
        <f>AE307-$AN$12</f>
        <v>2006825599.9321899</v>
      </c>
      <c r="AG307" s="42">
        <f t="shared" si="8"/>
        <v>6346139762.5195704</v>
      </c>
    </row>
    <row r="308" spans="1:33">
      <c r="A308" s="6">
        <v>307</v>
      </c>
      <c r="B308" s="6">
        <f>Data!$D$504*Data!D311/Data!D310</f>
        <v>610.13649301260148</v>
      </c>
      <c r="C308" s="6">
        <f>Data!$F$504*Data!F311/Data!F310</f>
        <v>846.20603920054987</v>
      </c>
      <c r="D308" s="6">
        <f>Data!$H$504*Data!H311/Data!H310</f>
        <v>747.44168550265931</v>
      </c>
      <c r="E308" s="6">
        <f>Data!$J$504*Data!J311/Data!J310</f>
        <v>674.92272317589573</v>
      </c>
      <c r="F308" s="6">
        <f>Data!$L$504*Data!L311/Data!L310</f>
        <v>470.28115339099838</v>
      </c>
      <c r="G308" s="6">
        <f>Data!$N$504*Data!N311/Data!N310</f>
        <v>294.13018387747235</v>
      </c>
      <c r="H308" s="6">
        <f>Data!$P$504*Data!P311/Data!P310</f>
        <v>593.97431921540363</v>
      </c>
      <c r="I308" s="6">
        <f>Data!$R$504*Data!R311/Data!R310</f>
        <v>752.03597545558648</v>
      </c>
      <c r="J308" s="6">
        <f>Data!$T$504*Data!T311/Data!T310</f>
        <v>1346.9459538386614</v>
      </c>
      <c r="K308" s="6">
        <f>Data!$V$504*Data!V311/Data!V310</f>
        <v>878.87965488525265</v>
      </c>
      <c r="L308" s="6">
        <f>Data!$X$504*Data!X311/Data!X310</f>
        <v>1615.1012018619344</v>
      </c>
      <c r="M308" s="6">
        <f>Data!$Z$504*Data!Z311/Data!Z310</f>
        <v>1102.5688991959105</v>
      </c>
      <c r="N308" s="6">
        <f>Data!$AB$504*Data!AB311/Data!AB310</f>
        <v>14846.71329513715</v>
      </c>
      <c r="O308" s="6">
        <f>Data!$AD$504*Data!AD311/Data!AD310</f>
        <v>22112.108953363815</v>
      </c>
      <c r="P308" s="6">
        <f>Data!$AF$504*Data!AF311/Data!AF310</f>
        <v>14445.849055840145</v>
      </c>
      <c r="Q308" s="6">
        <f>Data!$AH$504*Data!AH311/Data!AH310</f>
        <v>17379.600600784175</v>
      </c>
      <c r="R308" s="6">
        <f>Data!$AJ$504*Data!AJ311/Data!AJ310</f>
        <v>18800.326752996807</v>
      </c>
      <c r="S308" s="6">
        <f>Data!$AL$504*Data!AL311/Data!AL310</f>
        <v>26796.168190945777</v>
      </c>
      <c r="T308" s="6">
        <f>Data!$AN$504*Data!AN311/Data!AN310</f>
        <v>15845.004908077981</v>
      </c>
      <c r="U308" s="6">
        <f>Data!$AP$504*Data!AP311/Data!AP310</f>
        <v>2320.0867895397437</v>
      </c>
      <c r="V308" s="6">
        <f>Data!$AQ$504*Data!AQ311/Data!AQ310</f>
        <v>0.51931372900910078</v>
      </c>
      <c r="W308" s="6">
        <f>Data!$AR$504*Data!AR311/Data!AR310</f>
        <v>0.53243290250518671</v>
      </c>
      <c r="X308" s="6">
        <f>Data!$AS$504*Data!AS311/Data!AS310</f>
        <v>0.35233597614101053</v>
      </c>
      <c r="Y308" s="6">
        <f>Data!$AT$504*Data!AT311/Data!AT310</f>
        <v>0.58110265547908735</v>
      </c>
      <c r="Z308" s="6">
        <f>Data!$AU$504*Data!AU311/Data!AU310</f>
        <v>0.65360270394837849</v>
      </c>
      <c r="AA308" s="6">
        <f>Data!$AV$504*Data!AV311/Data!AV310</f>
        <v>0.48639893610479246</v>
      </c>
      <c r="AB308" s="6">
        <f>Data!$AW$504*Data!AW311/Data!AW310</f>
        <v>0.79648741316378258</v>
      </c>
      <c r="AC308" s="6">
        <f>Data!$AX$504*Data!AX311/Data!AX310</f>
        <v>0.64396084323839531</v>
      </c>
      <c r="AE308" s="42">
        <f>$AJ$3*B308+$AJ$4*Simulace!C308+$AJ$5*Simulace!D308+$AJ$6*Simulace!E308+$AJ$7*Simulace!F308+$AJ$8*Simulace!G308+$AJ$9*Simulace!H308+$AJ$10*Simulace!I308+$AJ$11*Simulace!J308+$AJ$12*Simulace!K308+$AJ$13*Simulace!L308+$AJ$14*Simulace!M308+$AJ$15*Simulace!N308+$AJ$16*Simulace!O308+$AJ$17*Simulace!P308+$AJ$18*Simulace!Q308+$AJ$19*Simulace!R308+$AJ$20*Simulace!S308+$AJ$21*Simulace!T308+$AJ$22*Simulace!U308+$AJ$23*Simulace!V308+$AJ$24*Simulace!W308+$AJ$25*Simulace!X308+$AJ$26*Simulace!Y308+$AJ$27*Simulace!Z308+$AJ$28*Simulace!AA308+$AJ$29*Simulace!AB308+$AJ$30*Simulace!AC308</f>
        <v>47704610030.366074</v>
      </c>
      <c r="AF308" s="42">
        <f>AE308-$AN$12</f>
        <v>-398588237.71567535</v>
      </c>
      <c r="AG308" s="42">
        <f t="shared" si="8"/>
        <v>-1260446679.7341638</v>
      </c>
    </row>
    <row r="309" spans="1:33">
      <c r="A309" s="6">
        <v>308</v>
      </c>
      <c r="B309" s="6">
        <f>Data!$D$504*Data!D312/Data!D311</f>
        <v>626.75912685502146</v>
      </c>
      <c r="C309" s="6">
        <f>Data!$F$504*Data!F312/Data!F311</f>
        <v>867.94391989766257</v>
      </c>
      <c r="D309" s="6">
        <f>Data!$H$504*Data!H312/Data!H311</f>
        <v>806.47654626489179</v>
      </c>
      <c r="E309" s="6">
        <f>Data!$J$504*Data!J312/Data!J311</f>
        <v>706.76871151641171</v>
      </c>
      <c r="F309" s="6">
        <f>Data!$L$504*Data!L312/Data!L311</f>
        <v>518.94242090710657</v>
      </c>
      <c r="G309" s="6">
        <f>Data!$N$504*Data!N312/Data!N311</f>
        <v>319.92775819922645</v>
      </c>
      <c r="H309" s="6">
        <f>Data!$P$504*Data!P312/Data!P311</f>
        <v>584.70907675462854</v>
      </c>
      <c r="I309" s="6">
        <f>Data!$R$504*Data!R312/Data!R311</f>
        <v>733.88260262899155</v>
      </c>
      <c r="J309" s="6">
        <f>Data!$T$504*Data!T312/Data!T311</f>
        <v>1389.6017669761306</v>
      </c>
      <c r="K309" s="6">
        <f>Data!$V$504*Data!V312/Data!V311</f>
        <v>942.42123632621929</v>
      </c>
      <c r="L309" s="6">
        <f>Data!$X$504*Data!X312/Data!X311</f>
        <v>1594.7735614054925</v>
      </c>
      <c r="M309" s="6">
        <f>Data!$Z$504*Data!Z312/Data!Z311</f>
        <v>1075.4229636135922</v>
      </c>
      <c r="N309" s="6">
        <f>Data!$AB$504*Data!AB312/Data!AB311</f>
        <v>15221.935505495978</v>
      </c>
      <c r="O309" s="6">
        <f>Data!$AD$504*Data!AD312/Data!AD311</f>
        <v>21546.91160486051</v>
      </c>
      <c r="P309" s="6">
        <f>Data!$AF$504*Data!AF312/Data!AF311</f>
        <v>14658.480773255831</v>
      </c>
      <c r="Q309" s="6">
        <f>Data!$AH$504*Data!AH312/Data!AH311</f>
        <v>17717.299066895055</v>
      </c>
      <c r="R309" s="6">
        <f>Data!$AJ$504*Data!AJ312/Data!AJ311</f>
        <v>19184.270914109995</v>
      </c>
      <c r="S309" s="6">
        <f>Data!$AL$504*Data!AL312/Data!AL311</f>
        <v>27512.455975971672</v>
      </c>
      <c r="T309" s="6">
        <f>Data!$AN$504*Data!AN312/Data!AN311</f>
        <v>16162.924292656984</v>
      </c>
      <c r="U309" s="6">
        <f>Data!$AP$504*Data!AP312/Data!AP311</f>
        <v>2446.2195461577467</v>
      </c>
      <c r="V309" s="6">
        <f>Data!$AQ$504*Data!AQ312/Data!AQ311</f>
        <v>0.47378897597491926</v>
      </c>
      <c r="W309" s="6">
        <f>Data!$AR$504*Data!AR312/Data!AR311</f>
        <v>0.48595253265371274</v>
      </c>
      <c r="X309" s="6">
        <f>Data!$AS$504*Data!AS312/Data!AS311</f>
        <v>0.32887191748710715</v>
      </c>
      <c r="Y309" s="6">
        <f>Data!$AT$504*Data!AT312/Data!AT311</f>
        <v>0.53114564562680566</v>
      </c>
      <c r="Z309" s="6">
        <f>Data!$AU$504*Data!AU312/Data!AU311</f>
        <v>0.59865874233128857</v>
      </c>
      <c r="AA309" s="6">
        <f>Data!$AV$504*Data!AV312/Data!AV311</f>
        <v>0.45667289041853604</v>
      </c>
      <c r="AB309" s="6">
        <f>Data!$AW$504*Data!AW312/Data!AW311</f>
        <v>0.73233556881300299</v>
      </c>
      <c r="AC309" s="6">
        <f>Data!$AX$504*Data!AX312/Data!AX311</f>
        <v>0.60807685755911567</v>
      </c>
      <c r="AE309" s="42">
        <f>$AJ$3*B309+$AJ$4*Simulace!C309+$AJ$5*Simulace!D309+$AJ$6*Simulace!E309+$AJ$7*Simulace!F309+$AJ$8*Simulace!G309+$AJ$9*Simulace!H309+$AJ$10*Simulace!I309+$AJ$11*Simulace!J309+$AJ$12*Simulace!K309+$AJ$13*Simulace!L309+$AJ$14*Simulace!M309+$AJ$15*Simulace!N309+$AJ$16*Simulace!O309+$AJ$17*Simulace!P309+$AJ$18*Simulace!Q309+$AJ$19*Simulace!R309+$AJ$20*Simulace!S309+$AJ$21*Simulace!T309+$AJ$22*Simulace!U309+$AJ$23*Simulace!V309+$AJ$24*Simulace!W309+$AJ$25*Simulace!X309+$AJ$26*Simulace!Y309+$AJ$27*Simulace!Z309+$AJ$28*Simulace!AA309+$AJ$29*Simulace!AB309+$AJ$30*Simulace!AC309</f>
        <v>48528332854.738075</v>
      </c>
      <c r="AF309" s="42">
        <f>AE309-$AN$12</f>
        <v>425134586.65632629</v>
      </c>
      <c r="AG309" s="42">
        <f t="shared" si="8"/>
        <v>1344393605.9482186</v>
      </c>
    </row>
    <row r="310" spans="1:33">
      <c r="A310" s="6">
        <v>309</v>
      </c>
      <c r="B310" s="6">
        <f>Data!$D$504*Data!D313/Data!D312</f>
        <v>642.0326690452672</v>
      </c>
      <c r="C310" s="6">
        <f>Data!$F$504*Data!F313/Data!F312</f>
        <v>839.96511541823281</v>
      </c>
      <c r="D310" s="6">
        <f>Data!$H$504*Data!H313/Data!H312</f>
        <v>793.91772626351951</v>
      </c>
      <c r="E310" s="6">
        <f>Data!$J$504*Data!J313/Data!J312</f>
        <v>689.72207641062914</v>
      </c>
      <c r="F310" s="6">
        <f>Data!$L$504*Data!L313/Data!L312</f>
        <v>481.45470054898681</v>
      </c>
      <c r="G310" s="6">
        <f>Data!$N$504*Data!N313/Data!N312</f>
        <v>297.81609843778369</v>
      </c>
      <c r="H310" s="6">
        <f>Data!$P$504*Data!P313/Data!P312</f>
        <v>584.34003434693784</v>
      </c>
      <c r="I310" s="6">
        <f>Data!$R$504*Data!R313/Data!R312</f>
        <v>756.91216694820139</v>
      </c>
      <c r="J310" s="6">
        <f>Data!$T$504*Data!T313/Data!T312</f>
        <v>1403.1109032649722</v>
      </c>
      <c r="K310" s="6">
        <f>Data!$V$504*Data!V313/Data!V312</f>
        <v>967.30339022272267</v>
      </c>
      <c r="L310" s="6">
        <f>Data!$X$504*Data!X313/Data!X312</f>
        <v>1620.4632489489568</v>
      </c>
      <c r="M310" s="6">
        <f>Data!$Z$504*Data!Z313/Data!Z312</f>
        <v>1132.0233925367679</v>
      </c>
      <c r="N310" s="6">
        <f>Data!$AB$504*Data!AB313/Data!AB312</f>
        <v>15175.612477948356</v>
      </c>
      <c r="O310" s="6">
        <f>Data!$AD$504*Data!AD313/Data!AD312</f>
        <v>22275.092964729465</v>
      </c>
      <c r="P310" s="6">
        <f>Data!$AF$504*Data!AF313/Data!AF312</f>
        <v>14603.369724860468</v>
      </c>
      <c r="Q310" s="6">
        <f>Data!$AH$504*Data!AH313/Data!AH312</f>
        <v>17231.083622206366</v>
      </c>
      <c r="R310" s="6">
        <f>Data!$AJ$504*Data!AJ313/Data!AJ312</f>
        <v>18662.122180225422</v>
      </c>
      <c r="S310" s="6">
        <f>Data!$AL$504*Data!AL313/Data!AL312</f>
        <v>26819.218681860642</v>
      </c>
      <c r="T310" s="6">
        <f>Data!$AN$504*Data!AN313/Data!AN312</f>
        <v>16470.252849505967</v>
      </c>
      <c r="U310" s="6">
        <f>Data!$AP$504*Data!AP313/Data!AP312</f>
        <v>2417.0881510805839</v>
      </c>
      <c r="V310" s="6">
        <f>Data!$AQ$504*Data!AQ313/Data!AQ312</f>
        <v>0.52084964822009849</v>
      </c>
      <c r="W310" s="6">
        <f>Data!$AR$504*Data!AR313/Data!AR312</f>
        <v>0.53400008710801528</v>
      </c>
      <c r="X310" s="6">
        <f>Data!$AS$504*Data!AS313/Data!AS312</f>
        <v>0.35778066112146883</v>
      </c>
      <c r="Y310" s="6">
        <f>Data!$AT$504*Data!AT313/Data!AT312</f>
        <v>0.58278325567052869</v>
      </c>
      <c r="Z310" s="6">
        <f>Data!$AU$504*Data!AU313/Data!AU312</f>
        <v>0.65544508525576728</v>
      </c>
      <c r="AA310" s="6">
        <f>Data!$AV$504*Data!AV313/Data!AV312</f>
        <v>0.49325507654062611</v>
      </c>
      <c r="AB310" s="6">
        <f>Data!$AW$504*Data!AW313/Data!AW312</f>
        <v>0.79862572677665522</v>
      </c>
      <c r="AC310" s="6">
        <f>Data!$AX$504*Data!AX313/Data!AX312</f>
        <v>0.65218845857303798</v>
      </c>
      <c r="AE310" s="42">
        <f>$AJ$3*B310+$AJ$4*Simulace!C310+$AJ$5*Simulace!D310+$AJ$6*Simulace!E310+$AJ$7*Simulace!F310+$AJ$8*Simulace!G310+$AJ$9*Simulace!H310+$AJ$10*Simulace!I310+$AJ$11*Simulace!J310+$AJ$12*Simulace!K310+$AJ$13*Simulace!L310+$AJ$14*Simulace!M310+$AJ$15*Simulace!N310+$AJ$16*Simulace!O310+$AJ$17*Simulace!P310+$AJ$18*Simulace!Q310+$AJ$19*Simulace!R310+$AJ$20*Simulace!S310+$AJ$21*Simulace!T310+$AJ$22*Simulace!U310+$AJ$23*Simulace!V310+$AJ$24*Simulace!W310+$AJ$25*Simulace!X310+$AJ$26*Simulace!Y310+$AJ$27*Simulace!Z310+$AJ$28*Simulace!AA310+$AJ$29*Simulace!AB310+$AJ$30*Simulace!AC310</f>
        <v>48591238728.749886</v>
      </c>
      <c r="AF310" s="42">
        <f>AE310-$AN$12</f>
        <v>488040460.6681366</v>
      </c>
      <c r="AG310" s="42">
        <f t="shared" si="8"/>
        <v>1543319446.0291331</v>
      </c>
    </row>
    <row r="311" spans="1:33">
      <c r="A311" s="6">
        <v>310</v>
      </c>
      <c r="B311" s="6">
        <f>Data!$D$504*Data!D314/Data!D313</f>
        <v>588.64654369085622</v>
      </c>
      <c r="C311" s="6">
        <f>Data!$F$504*Data!F314/Data!F313</f>
        <v>830.39833156798113</v>
      </c>
      <c r="D311" s="6">
        <f>Data!$H$504*Data!H314/Data!H313</f>
        <v>764.49418065372151</v>
      </c>
      <c r="E311" s="6">
        <f>Data!$J$504*Data!J314/Data!J313</f>
        <v>693.41998132641027</v>
      </c>
      <c r="F311" s="6">
        <f>Data!$L$504*Data!L314/Data!L313</f>
        <v>458.06627917399732</v>
      </c>
      <c r="G311" s="6">
        <f>Data!$N$504*Data!N314/Data!N313</f>
        <v>293.67727363962621</v>
      </c>
      <c r="H311" s="6">
        <f>Data!$P$504*Data!P314/Data!P313</f>
        <v>582.97100903424428</v>
      </c>
      <c r="I311" s="6">
        <f>Data!$R$504*Data!R314/Data!R313</f>
        <v>754.07503641032736</v>
      </c>
      <c r="J311" s="6">
        <f>Data!$T$504*Data!T314/Data!T313</f>
        <v>1404.7416543677271</v>
      </c>
      <c r="K311" s="6">
        <f>Data!$V$504*Data!V314/Data!V313</f>
        <v>992.46581241389254</v>
      </c>
      <c r="L311" s="6">
        <f>Data!$X$504*Data!X314/Data!X313</f>
        <v>1629.9920255458871</v>
      </c>
      <c r="M311" s="6">
        <f>Data!$Z$504*Data!Z314/Data!Z313</f>
        <v>1114.2245803639426</v>
      </c>
      <c r="N311" s="6">
        <f>Data!$AB$504*Data!AB314/Data!AB313</f>
        <v>15076.804561054547</v>
      </c>
      <c r="O311" s="6">
        <f>Data!$AD$504*Data!AD314/Data!AD313</f>
        <v>22151.833510527402</v>
      </c>
      <c r="P311" s="6">
        <f>Data!$AF$504*Data!AF314/Data!AF313</f>
        <v>14598.055414578153</v>
      </c>
      <c r="Q311" s="6">
        <f>Data!$AH$504*Data!AH314/Data!AH313</f>
        <v>17027.335956027073</v>
      </c>
      <c r="R311" s="6">
        <f>Data!$AJ$504*Data!AJ314/Data!AJ313</f>
        <v>18420.07623912577</v>
      </c>
      <c r="S311" s="6">
        <f>Data!$AL$504*Data!AL314/Data!AL313</f>
        <v>26527.839814739706</v>
      </c>
      <c r="T311" s="6">
        <f>Data!$AN$504*Data!AN314/Data!AN313</f>
        <v>16768.03775271443</v>
      </c>
      <c r="U311" s="6">
        <f>Data!$AP$504*Data!AP314/Data!AP313</f>
        <v>2429.5113175520341</v>
      </c>
      <c r="V311" s="6">
        <f>Data!$AQ$504*Data!AQ314/Data!AQ313</f>
        <v>0.55912575250836039</v>
      </c>
      <c r="W311" s="6">
        <f>Data!$AR$504*Data!AR314/Data!AR313</f>
        <v>0.5730651985434374</v>
      </c>
      <c r="X311" s="6">
        <f>Data!$AS$504*Data!AS314/Data!AS313</f>
        <v>0.36154167666360804</v>
      </c>
      <c r="Y311" s="6">
        <f>Data!$AT$504*Data!AT314/Data!AT313</f>
        <v>0.6247139456362345</v>
      </c>
      <c r="Z311" s="6">
        <f>Data!$AU$504*Data!AU314/Data!AU313</f>
        <v>0.70147279081377845</v>
      </c>
      <c r="AA311" s="6">
        <f>Data!$AV$504*Data!AV314/Data!AV313</f>
        <v>0.49800883888853009</v>
      </c>
      <c r="AB311" s="6">
        <f>Data!$AW$504*Data!AW314/Data!AW313</f>
        <v>0.85217686832740258</v>
      </c>
      <c r="AC311" s="6">
        <f>Data!$AX$504*Data!AX314/Data!AX313</f>
        <v>0.65791394123843883</v>
      </c>
      <c r="AE311" s="42">
        <f>$AJ$3*B311+$AJ$4*Simulace!C311+$AJ$5*Simulace!D311+$AJ$6*Simulace!E311+$AJ$7*Simulace!F311+$AJ$8*Simulace!G311+$AJ$9*Simulace!H311+$AJ$10*Simulace!I311+$AJ$11*Simulace!J311+$AJ$12*Simulace!K311+$AJ$13*Simulace!L311+$AJ$14*Simulace!M311+$AJ$15*Simulace!N311+$AJ$16*Simulace!O311+$AJ$17*Simulace!P311+$AJ$18*Simulace!Q311+$AJ$19*Simulace!R311+$AJ$20*Simulace!S311+$AJ$21*Simulace!T311+$AJ$22*Simulace!U311+$AJ$23*Simulace!V311+$AJ$24*Simulace!W311+$AJ$25*Simulace!X311+$AJ$26*Simulace!Y311+$AJ$27*Simulace!Z311+$AJ$28*Simulace!AA311+$AJ$29*Simulace!AB311+$AJ$30*Simulace!AC311</f>
        <v>48154721526.029221</v>
      </c>
      <c r="AF311" s="42">
        <f>AE311-$AN$12</f>
        <v>51523257.947471619</v>
      </c>
      <c r="AG311" s="42">
        <f t="shared" si="8"/>
        <v>162930847.58638242</v>
      </c>
    </row>
    <row r="312" spans="1:33">
      <c r="A312" s="6">
        <v>311</v>
      </c>
      <c r="B312" s="6">
        <f>Data!$D$504*Data!D315/Data!D314</f>
        <v>603.13730983352855</v>
      </c>
      <c r="C312" s="6">
        <f>Data!$F$504*Data!F315/Data!F314</f>
        <v>822.91116608718733</v>
      </c>
      <c r="D312" s="6">
        <f>Data!$H$504*Data!H315/Data!H314</f>
        <v>771.6520834094249</v>
      </c>
      <c r="E312" s="6">
        <f>Data!$J$504*Data!J315/Data!J314</f>
        <v>660.4179321821224</v>
      </c>
      <c r="F312" s="6">
        <f>Data!$L$504*Data!L315/Data!L314</f>
        <v>448.13122920012859</v>
      </c>
      <c r="G312" s="6">
        <f>Data!$N$504*Data!N315/Data!N314</f>
        <v>293.28297550509262</v>
      </c>
      <c r="H312" s="6">
        <f>Data!$P$504*Data!P315/Data!P314</f>
        <v>564.72308806571664</v>
      </c>
      <c r="I312" s="6">
        <f>Data!$R$504*Data!R315/Data!R314</f>
        <v>724.36568114441525</v>
      </c>
      <c r="J312" s="6">
        <f>Data!$T$504*Data!T315/Data!T314</f>
        <v>1413.4683748022755</v>
      </c>
      <c r="K312" s="6">
        <f>Data!$V$504*Data!V315/Data!V314</f>
        <v>914.4798303449229</v>
      </c>
      <c r="L312" s="6">
        <f>Data!$X$504*Data!X315/Data!X314</f>
        <v>1576.5478909600231</v>
      </c>
      <c r="M312" s="6">
        <f>Data!$Z$504*Data!Z315/Data!Z314</f>
        <v>1087.2096805164856</v>
      </c>
      <c r="N312" s="6">
        <f>Data!$AB$504*Data!AB315/Data!AB314</f>
        <v>15176.049238770509</v>
      </c>
      <c r="O312" s="6">
        <f>Data!$AD$504*Data!AD315/Data!AD314</f>
        <v>22067.32780263538</v>
      </c>
      <c r="P312" s="6">
        <f>Data!$AF$504*Data!AF315/Data!AF314</f>
        <v>14596.467400142183</v>
      </c>
      <c r="Q312" s="6">
        <f>Data!$AH$504*Data!AH315/Data!AH314</f>
        <v>17150.280686003323</v>
      </c>
      <c r="R312" s="6">
        <f>Data!$AJ$504*Data!AJ315/Data!AJ314</f>
        <v>18755.347658002782</v>
      </c>
      <c r="S312" s="6">
        <f>Data!$AL$504*Data!AL315/Data!AL314</f>
        <v>26455.531867559897</v>
      </c>
      <c r="T312" s="6">
        <f>Data!$AN$504*Data!AN315/Data!AN314</f>
        <v>16516.763055719559</v>
      </c>
      <c r="U312" s="6">
        <f>Data!$AP$504*Data!AP315/Data!AP314</f>
        <v>2447.7146790914576</v>
      </c>
      <c r="V312" s="6">
        <f>Data!$AQ$504*Data!AQ315/Data!AQ314</f>
        <v>0.558503620917988</v>
      </c>
      <c r="W312" s="6">
        <f>Data!$AR$504*Data!AR315/Data!AR314</f>
        <v>0.57244379221614794</v>
      </c>
      <c r="X312" s="6">
        <f>Data!$AS$504*Data!AS315/Data!AS314</f>
        <v>0.3574234829221356</v>
      </c>
      <c r="Y312" s="6">
        <f>Data!$AT$504*Data!AT315/Data!AT314</f>
        <v>0.62409985748670049</v>
      </c>
      <c r="Z312" s="6">
        <f>Data!$AU$504*Data!AU315/Data!AU314</f>
        <v>0.70088196594427221</v>
      </c>
      <c r="AA312" s="6">
        <f>Data!$AV$504*Data!AV315/Data!AV314</f>
        <v>0.49282972122585106</v>
      </c>
      <c r="AB312" s="6">
        <f>Data!$AW$504*Data!AW315/Data!AW314</f>
        <v>0.85166823020132365</v>
      </c>
      <c r="AC312" s="6">
        <f>Data!$AX$504*Data!AX315/Data!AX314</f>
        <v>0.6517067216305954</v>
      </c>
      <c r="AE312" s="42">
        <f>$AJ$3*B312+$AJ$4*Simulace!C312+$AJ$5*Simulace!D312+$AJ$6*Simulace!E312+$AJ$7*Simulace!F312+$AJ$8*Simulace!G312+$AJ$9*Simulace!H312+$AJ$10*Simulace!I312+$AJ$11*Simulace!J312+$AJ$12*Simulace!K312+$AJ$13*Simulace!L312+$AJ$14*Simulace!M312+$AJ$15*Simulace!N312+$AJ$16*Simulace!O312+$AJ$17*Simulace!P312+$AJ$18*Simulace!Q312+$AJ$19*Simulace!R312+$AJ$20*Simulace!S312+$AJ$21*Simulace!T312+$AJ$22*Simulace!U312+$AJ$23*Simulace!V312+$AJ$24*Simulace!W312+$AJ$25*Simulace!X312+$AJ$26*Simulace!Y312+$AJ$27*Simulace!Z312+$AJ$28*Simulace!AA312+$AJ$29*Simulace!AB312+$AJ$30*Simulace!AC312</f>
        <v>47418233794.77887</v>
      </c>
      <c r="AF312" s="42">
        <f>AE312-$AN$12</f>
        <v>-684964473.30287933</v>
      </c>
      <c r="AG312" s="42">
        <f t="shared" si="8"/>
        <v>-2166047851.9346957</v>
      </c>
    </row>
    <row r="313" spans="1:33">
      <c r="A313" s="6">
        <v>312</v>
      </c>
      <c r="B313" s="6">
        <f>Data!$D$504*Data!D316/Data!D315</f>
        <v>612.77087348894008</v>
      </c>
      <c r="C313" s="6">
        <f>Data!$F$504*Data!F316/Data!F315</f>
        <v>839.19485020194384</v>
      </c>
      <c r="D313" s="6">
        <f>Data!$H$504*Data!H316/Data!H315</f>
        <v>756.25376034086935</v>
      </c>
      <c r="E313" s="6">
        <f>Data!$J$504*Data!J316/Data!J315</f>
        <v>696.39206114568731</v>
      </c>
      <c r="F313" s="6">
        <f>Data!$L$504*Data!L316/Data!L315</f>
        <v>466.20993469472847</v>
      </c>
      <c r="G313" s="6">
        <f>Data!$N$504*Data!N316/Data!N315</f>
        <v>295.7538664568595</v>
      </c>
      <c r="H313" s="6">
        <f>Data!$P$504*Data!P316/Data!P315</f>
        <v>571.88301609616337</v>
      </c>
      <c r="I313" s="6">
        <f>Data!$R$504*Data!R316/Data!R315</f>
        <v>743.38669685358173</v>
      </c>
      <c r="J313" s="6">
        <f>Data!$T$504*Data!T316/Data!T315</f>
        <v>1418.9031406098934</v>
      </c>
      <c r="K313" s="6">
        <f>Data!$V$504*Data!V316/Data!V315</f>
        <v>941.9779967251668</v>
      </c>
      <c r="L313" s="6">
        <f>Data!$X$504*Data!X316/Data!X315</f>
        <v>1609.655363892077</v>
      </c>
      <c r="M313" s="6">
        <f>Data!$Z$504*Data!Z316/Data!Z315</f>
        <v>1110.1301997945482</v>
      </c>
      <c r="N313" s="6">
        <f>Data!$AB$504*Data!AB316/Data!AB315</f>
        <v>15083.81794577833</v>
      </c>
      <c r="O313" s="6">
        <f>Data!$AD$504*Data!AD316/Data!AD315</f>
        <v>21995.624253270624</v>
      </c>
      <c r="P313" s="6">
        <f>Data!$AF$504*Data!AF316/Data!AF315</f>
        <v>14551.481421706969</v>
      </c>
      <c r="Q313" s="6">
        <f>Data!$AH$504*Data!AH316/Data!AH315</f>
        <v>17274.740353636458</v>
      </c>
      <c r="R313" s="6">
        <f>Data!$AJ$504*Data!AJ316/Data!AJ315</f>
        <v>18845.298294193693</v>
      </c>
      <c r="S313" s="6">
        <f>Data!$AL$504*Data!AL316/Data!AL315</f>
        <v>26588.439558495582</v>
      </c>
      <c r="T313" s="6">
        <f>Data!$AN$504*Data!AN316/Data!AN315</f>
        <v>16332.657979741942</v>
      </c>
      <c r="U313" s="6">
        <f>Data!$AP$504*Data!AP316/Data!AP315</f>
        <v>2372.4624675403184</v>
      </c>
      <c r="V313" s="6">
        <f>Data!$AQ$504*Data!AQ316/Data!AQ315</f>
        <v>0.52352898003237991</v>
      </c>
      <c r="W313" s="6">
        <f>Data!$AR$504*Data!AR316/Data!AR315</f>
        <v>0.53673801702254886</v>
      </c>
      <c r="X313" s="6">
        <f>Data!$AS$504*Data!AS316/Data!AS315</f>
        <v>0.3878558729943824</v>
      </c>
      <c r="Y313" s="6">
        <f>Data!$AT$504*Data!AT316/Data!AT315</f>
        <v>0.58573518883753972</v>
      </c>
      <c r="Z313" s="6">
        <f>Data!$AU$504*Data!AU316/Data!AU315</f>
        <v>0.65870622568093395</v>
      </c>
      <c r="AA313" s="6">
        <f>Data!$AV$504*Data!AV316/Data!AV315</f>
        <v>0.53135789833033564</v>
      </c>
      <c r="AB313" s="6">
        <f>Data!$AW$504*Data!AW316/Data!AW315</f>
        <v>0.80246471402469566</v>
      </c>
      <c r="AC313" s="6">
        <f>Data!$AX$504*Data!AX316/Data!AX315</f>
        <v>0.69818554789098863</v>
      </c>
      <c r="AE313" s="42">
        <f>$AJ$3*B313+$AJ$4*Simulace!C313+$AJ$5*Simulace!D313+$AJ$6*Simulace!E313+$AJ$7*Simulace!F313+$AJ$8*Simulace!G313+$AJ$9*Simulace!H313+$AJ$10*Simulace!I313+$AJ$11*Simulace!J313+$AJ$12*Simulace!K313+$AJ$13*Simulace!L313+$AJ$14*Simulace!M313+$AJ$15*Simulace!N313+$AJ$16*Simulace!O313+$AJ$17*Simulace!P313+$AJ$18*Simulace!Q313+$AJ$19*Simulace!R313+$AJ$20*Simulace!S313+$AJ$21*Simulace!T313+$AJ$22*Simulace!U313+$AJ$23*Simulace!V313+$AJ$24*Simulace!W313+$AJ$25*Simulace!X313+$AJ$26*Simulace!Y313+$AJ$27*Simulace!Z313+$AJ$28*Simulace!AA313+$AJ$29*Simulace!AB313+$AJ$30*Simulace!AC313</f>
        <v>48028491361.983521</v>
      </c>
      <c r="AF313" s="42">
        <f>AE313-$AN$12</f>
        <v>-74706906.098228455</v>
      </c>
      <c r="AG313" s="42">
        <f t="shared" si="8"/>
        <v>-236243980.21472472</v>
      </c>
    </row>
    <row r="314" spans="1:33">
      <c r="A314" s="6">
        <v>313</v>
      </c>
      <c r="B314" s="6">
        <f>Data!$D$504*Data!D317/Data!D316</f>
        <v>610.16987744192147</v>
      </c>
      <c r="C314" s="6">
        <f>Data!$F$504*Data!F317/Data!F316</f>
        <v>833.58764031911085</v>
      </c>
      <c r="D314" s="6">
        <f>Data!$H$504*Data!H317/Data!H316</f>
        <v>771.1030172209222</v>
      </c>
      <c r="E314" s="6">
        <f>Data!$J$504*Data!J317/Data!J316</f>
        <v>682.91809900117755</v>
      </c>
      <c r="F314" s="6">
        <f>Data!$L$504*Data!L317/Data!L316</f>
        <v>468.32546822439537</v>
      </c>
      <c r="G314" s="6">
        <f>Data!$N$504*Data!N317/Data!N316</f>
        <v>296.96403047139216</v>
      </c>
      <c r="H314" s="6">
        <f>Data!$P$504*Data!P317/Data!P316</f>
        <v>568.54894731015452</v>
      </c>
      <c r="I314" s="6">
        <f>Data!$R$504*Data!R317/Data!R316</f>
        <v>735.68206870967742</v>
      </c>
      <c r="J314" s="6">
        <f>Data!$T$504*Data!T317/Data!T316</f>
        <v>1381.3335851939205</v>
      </c>
      <c r="K314" s="6">
        <f>Data!$V$504*Data!V317/Data!V316</f>
        <v>932.26995133622961</v>
      </c>
      <c r="L314" s="6">
        <f>Data!$X$504*Data!X317/Data!X316</f>
        <v>1590.0418698285819</v>
      </c>
      <c r="M314" s="6">
        <f>Data!$Z$504*Data!Z317/Data!Z316</f>
        <v>1099.9377034279164</v>
      </c>
      <c r="N314" s="6">
        <f>Data!$AB$504*Data!AB317/Data!AB316</f>
        <v>15774.489274618016</v>
      </c>
      <c r="O314" s="6">
        <f>Data!$AD$504*Data!AD317/Data!AD316</f>
        <v>22185.895425507199</v>
      </c>
      <c r="P314" s="6">
        <f>Data!$AF$504*Data!AF317/Data!AF316</f>
        <v>15181.803356417407</v>
      </c>
      <c r="Q314" s="6">
        <f>Data!$AH$504*Data!AH317/Data!AH316</f>
        <v>17290.156594692391</v>
      </c>
      <c r="R314" s="6">
        <f>Data!$AJ$504*Data!AJ317/Data!AJ316</f>
        <v>18823.350899561752</v>
      </c>
      <c r="S314" s="6">
        <f>Data!$AL$504*Data!AL317/Data!AL316</f>
        <v>26773.985936054898</v>
      </c>
      <c r="T314" s="6">
        <f>Data!$AN$504*Data!AN317/Data!AN316</f>
        <v>16177.803344412889</v>
      </c>
      <c r="U314" s="6">
        <f>Data!$AP$504*Data!AP317/Data!AP316</f>
        <v>2384.5437241529899</v>
      </c>
      <c r="V314" s="6">
        <f>Data!$AQ$504*Data!AQ317/Data!AQ316</f>
        <v>0.51863085144282128</v>
      </c>
      <c r="W314" s="6">
        <f>Data!$AR$504*Data!AR317/Data!AR316</f>
        <v>0.53173576815023038</v>
      </c>
      <c r="X314" s="6">
        <f>Data!$AS$504*Data!AS317/Data!AS316</f>
        <v>0.34560808186343783</v>
      </c>
      <c r="Y314" s="6">
        <f>Data!$AT$504*Data!AT317/Data!AT316</f>
        <v>0.58035368065071158</v>
      </c>
      <c r="Z314" s="6">
        <f>Data!$AU$504*Data!AU317/Data!AU316</f>
        <v>0.65277944325481785</v>
      </c>
      <c r="AA314" s="6">
        <f>Data!$AV$504*Data!AV317/Data!AV316</f>
        <v>0.47781937993299656</v>
      </c>
      <c r="AB314" s="6">
        <f>Data!$AW$504*Data!AW317/Data!AW316</f>
        <v>0.79552722484363125</v>
      </c>
      <c r="AC314" s="6">
        <f>Data!$AX$504*Data!AX317/Data!AX316</f>
        <v>0.63353641196705823</v>
      </c>
      <c r="AE314" s="42">
        <f>$AJ$3*B314+$AJ$4*Simulace!C314+$AJ$5*Simulace!D314+$AJ$6*Simulace!E314+$AJ$7*Simulace!F314+$AJ$8*Simulace!G314+$AJ$9*Simulace!H314+$AJ$10*Simulace!I314+$AJ$11*Simulace!J314+$AJ$12*Simulace!K314+$AJ$13*Simulace!L314+$AJ$14*Simulace!M314+$AJ$15*Simulace!N314+$AJ$16*Simulace!O314+$AJ$17*Simulace!P314+$AJ$18*Simulace!Q314+$AJ$19*Simulace!R314+$AJ$20*Simulace!S314+$AJ$21*Simulace!T314+$AJ$22*Simulace!U314+$AJ$23*Simulace!V314+$AJ$24*Simulace!W314+$AJ$25*Simulace!X314+$AJ$26*Simulace!Y314+$AJ$27*Simulace!Z314+$AJ$28*Simulace!AA314+$AJ$29*Simulace!AB314+$AJ$30*Simulace!AC314</f>
        <v>47869406786.599075</v>
      </c>
      <c r="AF314" s="42">
        <f>AE314-$AN$12</f>
        <v>-233791481.48267365</v>
      </c>
      <c r="AG314" s="42">
        <f t="shared" si="8"/>
        <v>-739313579.03032827</v>
      </c>
    </row>
    <row r="315" spans="1:33">
      <c r="A315" s="6">
        <v>314</v>
      </c>
      <c r="B315" s="6">
        <f>Data!$D$504*Data!D318/Data!D317</f>
        <v>608.55967052074539</v>
      </c>
      <c r="C315" s="6">
        <f>Data!$F$504*Data!F318/Data!F317</f>
        <v>835.96129692085924</v>
      </c>
      <c r="D315" s="6">
        <f>Data!$H$504*Data!H318/Data!H317</f>
        <v>786.89401213423275</v>
      </c>
      <c r="E315" s="6">
        <f>Data!$J$504*Data!J318/Data!J317</f>
        <v>688.78319183862448</v>
      </c>
      <c r="F315" s="6">
        <f>Data!$L$504*Data!L318/Data!L317</f>
        <v>483.42681166616342</v>
      </c>
      <c r="G315" s="6">
        <f>Data!$N$504*Data!N318/Data!N317</f>
        <v>301.39107074271669</v>
      </c>
      <c r="H315" s="6">
        <f>Data!$P$504*Data!P318/Data!P317</f>
        <v>579.36068770807844</v>
      </c>
      <c r="I315" s="6">
        <f>Data!$R$504*Data!R318/Data!R317</f>
        <v>729.81393008151076</v>
      </c>
      <c r="J315" s="6">
        <f>Data!$T$504*Data!T318/Data!T317</f>
        <v>1413.634892400788</v>
      </c>
      <c r="K315" s="6">
        <f>Data!$V$504*Data!V318/Data!V317</f>
        <v>937.4221582448813</v>
      </c>
      <c r="L315" s="6">
        <f>Data!$X$504*Data!X318/Data!X317</f>
        <v>1630.9016428473744</v>
      </c>
      <c r="M315" s="6">
        <f>Data!$Z$504*Data!Z318/Data!Z317</f>
        <v>1101.3421646937511</v>
      </c>
      <c r="N315" s="6">
        <f>Data!$AB$504*Data!AB318/Data!AB317</f>
        <v>15155.09489115117</v>
      </c>
      <c r="O315" s="6">
        <f>Data!$AD$504*Data!AD318/Data!AD317</f>
        <v>22036.439820544852</v>
      </c>
      <c r="P315" s="6">
        <f>Data!$AF$504*Data!AF318/Data!AF317</f>
        <v>14539.370919830624</v>
      </c>
      <c r="Q315" s="6">
        <f>Data!$AH$504*Data!AH318/Data!AH317</f>
        <v>17418.371646290943</v>
      </c>
      <c r="R315" s="6">
        <f>Data!$AJ$504*Data!AJ318/Data!AJ317</f>
        <v>18776.23705307897</v>
      </c>
      <c r="S315" s="6">
        <f>Data!$AL$504*Data!AL318/Data!AL317</f>
        <v>27091.169320623954</v>
      </c>
      <c r="T315" s="6">
        <f>Data!$AN$504*Data!AN318/Data!AN317</f>
        <v>16202.447951329732</v>
      </c>
      <c r="U315" s="6">
        <f>Data!$AP$504*Data!AP318/Data!AP317</f>
        <v>2325.6798200312019</v>
      </c>
      <c r="V315" s="6">
        <f>Data!$AQ$504*Data!AQ318/Data!AQ317</f>
        <v>0.52370721979880708</v>
      </c>
      <c r="W315" s="6">
        <f>Data!$AR$504*Data!AR318/Data!AR317</f>
        <v>0.53692026308010787</v>
      </c>
      <c r="X315" s="6">
        <f>Data!$AS$504*Data!AS318/Data!AS317</f>
        <v>0.37359505353453065</v>
      </c>
      <c r="Y315" s="6">
        <f>Data!$AT$504*Data!AT318/Data!AT317</f>
        <v>0.58593210455764255</v>
      </c>
      <c r="Z315" s="6">
        <f>Data!$AU$504*Data!AU318/Data!AU317</f>
        <v>0.65892444349315071</v>
      </c>
      <c r="AA315" s="6">
        <f>Data!$AV$504*Data!AV318/Data!AV317</f>
        <v>0.51347840101669406</v>
      </c>
      <c r="AB315" s="6">
        <f>Data!$AW$504*Data!AW318/Data!AW317</f>
        <v>0.80272307565744527</v>
      </c>
      <c r="AC315" s="6">
        <f>Data!$AX$504*Data!AX318/Data!AX317</f>
        <v>0.67682619930106758</v>
      </c>
      <c r="AE315" s="42">
        <f>$AJ$3*B315+$AJ$4*Simulace!C315+$AJ$5*Simulace!D315+$AJ$6*Simulace!E315+$AJ$7*Simulace!F315+$AJ$8*Simulace!G315+$AJ$9*Simulace!H315+$AJ$10*Simulace!I315+$AJ$11*Simulace!J315+$AJ$12*Simulace!K315+$AJ$13*Simulace!L315+$AJ$14*Simulace!M315+$AJ$15*Simulace!N315+$AJ$16*Simulace!O315+$AJ$17*Simulace!P315+$AJ$18*Simulace!Q315+$AJ$19*Simulace!R315+$AJ$20*Simulace!S315+$AJ$21*Simulace!T315+$AJ$22*Simulace!U315+$AJ$23*Simulace!V315+$AJ$24*Simulace!W315+$AJ$25*Simulace!X315+$AJ$26*Simulace!Y315+$AJ$27*Simulace!Z315+$AJ$28*Simulace!AA315+$AJ$29*Simulace!AB315+$AJ$30*Simulace!AC315</f>
        <v>48035259023.534821</v>
      </c>
      <c r="AF315" s="42">
        <f>AE315-$AN$12</f>
        <v>-67939244.546928406</v>
      </c>
      <c r="AG315" s="42">
        <f t="shared" si="8"/>
        <v>-214842755.27946809</v>
      </c>
    </row>
    <row r="316" spans="1:33">
      <c r="A316" s="6">
        <v>315</v>
      </c>
      <c r="B316" s="6">
        <f>Data!$D$504*Data!D319/Data!D318</f>
        <v>626.57626095649221</v>
      </c>
      <c r="C316" s="6">
        <f>Data!$F$504*Data!F319/Data!F318</f>
        <v>849.1739407859634</v>
      </c>
      <c r="D316" s="6">
        <f>Data!$H$504*Data!H319/Data!H318</f>
        <v>797.29946625882405</v>
      </c>
      <c r="E316" s="6">
        <f>Data!$J$504*Data!J319/Data!J318</f>
        <v>718.71574447074011</v>
      </c>
      <c r="F316" s="6">
        <f>Data!$L$504*Data!L319/Data!L318</f>
        <v>481.52636550261309</v>
      </c>
      <c r="G316" s="6">
        <f>Data!$N$504*Data!N319/Data!N318</f>
        <v>311.19009004173938</v>
      </c>
      <c r="H316" s="6">
        <f>Data!$P$504*Data!P319/Data!P318</f>
        <v>588.34185578365259</v>
      </c>
      <c r="I316" s="6">
        <f>Data!$R$504*Data!R319/Data!R318</f>
        <v>763.91910448350552</v>
      </c>
      <c r="J316" s="6">
        <f>Data!$T$504*Data!T319/Data!T318</f>
        <v>1452.0283674729478</v>
      </c>
      <c r="K316" s="6">
        <f>Data!$V$504*Data!V319/Data!V318</f>
        <v>942.9831613030193</v>
      </c>
      <c r="L316" s="6">
        <f>Data!$X$504*Data!X319/Data!X318</f>
        <v>1619.5056987256748</v>
      </c>
      <c r="M316" s="6">
        <f>Data!$Z$504*Data!Z319/Data!Z318</f>
        <v>1123.0082569233684</v>
      </c>
      <c r="N316" s="6">
        <f>Data!$AB$504*Data!AB319/Data!AB318</f>
        <v>15072.986712096577</v>
      </c>
      <c r="O316" s="6">
        <f>Data!$AD$504*Data!AD319/Data!AD318</f>
        <v>21922.900269041264</v>
      </c>
      <c r="P316" s="6">
        <f>Data!$AF$504*Data!AF319/Data!AF318</f>
        <v>14650.496811349085</v>
      </c>
      <c r="Q316" s="6">
        <f>Data!$AH$504*Data!AH319/Data!AH318</f>
        <v>17403.809347080631</v>
      </c>
      <c r="R316" s="6">
        <f>Data!$AJ$504*Data!AJ319/Data!AJ318</f>
        <v>18877.700783543027</v>
      </c>
      <c r="S316" s="6">
        <f>Data!$AL$504*Data!AL319/Data!AL318</f>
        <v>27140.006459039203</v>
      </c>
      <c r="T316" s="6">
        <f>Data!$AN$504*Data!AN319/Data!AN318</f>
        <v>15893.602120880671</v>
      </c>
      <c r="U316" s="6">
        <f>Data!$AP$504*Data!AP319/Data!AP318</f>
        <v>2399.6576471275043</v>
      </c>
      <c r="V316" s="6">
        <f>Data!$AQ$504*Data!AQ319/Data!AQ318</f>
        <v>0.51093859710962264</v>
      </c>
      <c r="W316" s="6">
        <f>Data!$AR$504*Data!AR319/Data!AR318</f>
        <v>0.52387937088515124</v>
      </c>
      <c r="X316" s="6">
        <f>Data!$AS$504*Data!AS319/Data!AS318</f>
        <v>0.38170831464652472</v>
      </c>
      <c r="Y316" s="6">
        <f>Data!$AT$504*Data!AT319/Data!AT318</f>
        <v>0.57189916909494987</v>
      </c>
      <c r="Z316" s="6">
        <f>Data!$AU$504*Data!AU319/Data!AU318</f>
        <v>0.64346439169139458</v>
      </c>
      <c r="AA316" s="6">
        <f>Data!$AV$504*Data!AV319/Data!AV318</f>
        <v>0.52398102920266965</v>
      </c>
      <c r="AB316" s="6">
        <f>Data!$AW$504*Data!AW319/Data!AW318</f>
        <v>0.78461519069868657</v>
      </c>
      <c r="AC316" s="6">
        <f>Data!$AX$504*Data!AX319/Data!AX318</f>
        <v>0.68977743316046514</v>
      </c>
      <c r="AE316" s="42">
        <f>$AJ$3*B316+$AJ$4*Simulace!C316+$AJ$5*Simulace!D316+$AJ$6*Simulace!E316+$AJ$7*Simulace!F316+$AJ$8*Simulace!G316+$AJ$9*Simulace!H316+$AJ$10*Simulace!I316+$AJ$11*Simulace!J316+$AJ$12*Simulace!K316+$AJ$13*Simulace!L316+$AJ$14*Simulace!M316+$AJ$15*Simulace!N316+$AJ$16*Simulace!O316+$AJ$17*Simulace!P316+$AJ$18*Simulace!Q316+$AJ$19*Simulace!R316+$AJ$20*Simulace!S316+$AJ$21*Simulace!T316+$AJ$22*Simulace!U316+$AJ$23*Simulace!V316+$AJ$24*Simulace!W316+$AJ$25*Simulace!X316+$AJ$26*Simulace!Y316+$AJ$27*Simulace!Z316+$AJ$28*Simulace!AA316+$AJ$29*Simulace!AB316+$AJ$30*Simulace!AC316</f>
        <v>48670867647.66362</v>
      </c>
      <c r="AF316" s="42">
        <f>AE316-$AN$12</f>
        <v>567669379.58187103</v>
      </c>
      <c r="AG316" s="42">
        <f t="shared" si="8"/>
        <v>1795128197.4133947</v>
      </c>
    </row>
    <row r="317" spans="1:33">
      <c r="A317" s="6">
        <v>316</v>
      </c>
      <c r="B317" s="6">
        <f>Data!$D$504*Data!D320/Data!D319</f>
        <v>608.61637812034769</v>
      </c>
      <c r="C317" s="6">
        <f>Data!$F$504*Data!F320/Data!F319</f>
        <v>822.67492843691628</v>
      </c>
      <c r="D317" s="6">
        <f>Data!$H$504*Data!H320/Data!H319</f>
        <v>786.44988924672919</v>
      </c>
      <c r="E317" s="6">
        <f>Data!$J$504*Data!J320/Data!J319</f>
        <v>690.40800705409868</v>
      </c>
      <c r="F317" s="6">
        <f>Data!$L$504*Data!L320/Data!L319</f>
        <v>456.94593769617796</v>
      </c>
      <c r="G317" s="6">
        <f>Data!$N$504*Data!N320/Data!N319</f>
        <v>294.63121745685714</v>
      </c>
      <c r="H317" s="6">
        <f>Data!$P$504*Data!P320/Data!P319</f>
        <v>582.32049776932035</v>
      </c>
      <c r="I317" s="6">
        <f>Data!$R$504*Data!R320/Data!R319</f>
        <v>757.943963659269</v>
      </c>
      <c r="J317" s="6">
        <f>Data!$T$504*Data!T320/Data!T319</f>
        <v>1400.7242061632692</v>
      </c>
      <c r="K317" s="6">
        <f>Data!$V$504*Data!V320/Data!V319</f>
        <v>973.99273441737228</v>
      </c>
      <c r="L317" s="6">
        <f>Data!$X$504*Data!X320/Data!X319</f>
        <v>1623.9096022502665</v>
      </c>
      <c r="M317" s="6">
        <f>Data!$Z$504*Data!Z320/Data!Z319</f>
        <v>1089.9474186035486</v>
      </c>
      <c r="N317" s="6">
        <f>Data!$AB$504*Data!AB320/Data!AB319</f>
        <v>15173.83952137718</v>
      </c>
      <c r="O317" s="6">
        <f>Data!$AD$504*Data!AD320/Data!AD319</f>
        <v>22063.315614401221</v>
      </c>
      <c r="P317" s="6">
        <f>Data!$AF$504*Data!AF320/Data!AF319</f>
        <v>14667.695423036273</v>
      </c>
      <c r="Q317" s="6">
        <f>Data!$AH$504*Data!AH320/Data!AH319</f>
        <v>17188.275048859807</v>
      </c>
      <c r="R317" s="6">
        <f>Data!$AJ$504*Data!AJ320/Data!AJ319</f>
        <v>18782.408569068466</v>
      </c>
      <c r="S317" s="6">
        <f>Data!$AL$504*Data!AL320/Data!AL319</f>
        <v>26646.157195461401</v>
      </c>
      <c r="T317" s="6">
        <f>Data!$AN$504*Data!AN320/Data!AN319</f>
        <v>16876.118842209078</v>
      </c>
      <c r="U317" s="6">
        <f>Data!$AP$504*Data!AP320/Data!AP319</f>
        <v>2455.6535849674979</v>
      </c>
      <c r="V317" s="6">
        <f>Data!$AQ$504*Data!AQ320/Data!AQ319</f>
        <v>0.52643385587411307</v>
      </c>
      <c r="W317" s="6">
        <f>Data!$AR$504*Data!AR320/Data!AR319</f>
        <v>0.53970483894908827</v>
      </c>
      <c r="X317" s="6">
        <f>Data!$AS$504*Data!AS320/Data!AS319</f>
        <v>0.35152501769092598</v>
      </c>
      <c r="Y317" s="6">
        <f>Data!$AT$504*Data!AT320/Data!AT319</f>
        <v>0.58892771941119826</v>
      </c>
      <c r="Z317" s="6">
        <f>Data!$AU$504*Data!AU320/Data!AU319</f>
        <v>0.66222345608253308</v>
      </c>
      <c r="AA317" s="6">
        <f>Data!$AV$504*Data!AV320/Data!AV319</f>
        <v>0.48536015930191306</v>
      </c>
      <c r="AB317" s="6">
        <f>Data!$AW$504*Data!AW320/Data!AW319</f>
        <v>0.80658439513242786</v>
      </c>
      <c r="AC317" s="6">
        <f>Data!$AX$504*Data!AX320/Data!AX319</f>
        <v>0.64269292492718144</v>
      </c>
      <c r="AE317" s="42">
        <f>$AJ$3*B317+$AJ$4*Simulace!C317+$AJ$5*Simulace!D317+$AJ$6*Simulace!E317+$AJ$7*Simulace!F317+$AJ$8*Simulace!G317+$AJ$9*Simulace!H317+$AJ$10*Simulace!I317+$AJ$11*Simulace!J317+$AJ$12*Simulace!K317+$AJ$13*Simulace!L317+$AJ$14*Simulace!M317+$AJ$15*Simulace!N317+$AJ$16*Simulace!O317+$AJ$17*Simulace!P317+$AJ$18*Simulace!Q317+$AJ$19*Simulace!R317+$AJ$20*Simulace!S317+$AJ$21*Simulace!T317+$AJ$22*Simulace!U317+$AJ$23*Simulace!V317+$AJ$24*Simulace!W317+$AJ$25*Simulace!X317+$AJ$26*Simulace!Y317+$AJ$27*Simulace!Z317+$AJ$28*Simulace!AA317+$AJ$29*Simulace!AB317+$AJ$30*Simulace!AC317</f>
        <v>48156869452.917374</v>
      </c>
      <c r="AF317" s="42">
        <f>AE317-$AN$12</f>
        <v>53671184.835624695</v>
      </c>
      <c r="AG317" s="42">
        <f t="shared" si="8"/>
        <v>169723188.80046389</v>
      </c>
    </row>
    <row r="318" spans="1:33">
      <c r="A318" s="6">
        <v>317</v>
      </c>
      <c r="B318" s="6">
        <f>Data!$D$504*Data!D321/Data!D320</f>
        <v>616.07681576303958</v>
      </c>
      <c r="C318" s="6">
        <f>Data!$F$504*Data!F321/Data!F320</f>
        <v>833.86497983174684</v>
      </c>
      <c r="D318" s="6">
        <f>Data!$H$504*Data!H321/Data!H320</f>
        <v>766.10834265378901</v>
      </c>
      <c r="E318" s="6">
        <f>Data!$J$504*Data!J321/Data!J320</f>
        <v>685.93249946477306</v>
      </c>
      <c r="F318" s="6">
        <f>Data!$L$504*Data!L321/Data!L320</f>
        <v>472.10455562054079</v>
      </c>
      <c r="G318" s="6">
        <f>Data!$N$504*Data!N321/Data!N320</f>
        <v>295.14996259285198</v>
      </c>
      <c r="H318" s="6">
        <f>Data!$P$504*Data!P321/Data!P320</f>
        <v>560.13284763001741</v>
      </c>
      <c r="I318" s="6">
        <f>Data!$R$504*Data!R321/Data!R320</f>
        <v>722.35288684055229</v>
      </c>
      <c r="J318" s="6">
        <f>Data!$T$504*Data!T321/Data!T320</f>
        <v>1371.997535227604</v>
      </c>
      <c r="K318" s="6">
        <f>Data!$V$504*Data!V321/Data!V320</f>
        <v>979.44964572821209</v>
      </c>
      <c r="L318" s="6">
        <f>Data!$X$504*Data!X321/Data!X320</f>
        <v>1632.2536776906154</v>
      </c>
      <c r="M318" s="6">
        <f>Data!$Z$504*Data!Z321/Data!Z320</f>
        <v>1112.1523168211313</v>
      </c>
      <c r="N318" s="6">
        <f>Data!$AB$504*Data!AB321/Data!AB320</f>
        <v>15096.587297222246</v>
      </c>
      <c r="O318" s="6">
        <f>Data!$AD$504*Data!AD321/Data!AD320</f>
        <v>21943.834432591448</v>
      </c>
      <c r="P318" s="6">
        <f>Data!$AF$504*Data!AF321/Data!AF320</f>
        <v>14481.067016340057</v>
      </c>
      <c r="Q318" s="6">
        <f>Data!$AH$504*Data!AH321/Data!AH320</f>
        <v>17383.025580176181</v>
      </c>
      <c r="R318" s="6">
        <f>Data!$AJ$504*Data!AJ321/Data!AJ320</f>
        <v>18714.811307512424</v>
      </c>
      <c r="S318" s="6">
        <f>Data!$AL$504*Data!AL321/Data!AL320</f>
        <v>26972.827224932775</v>
      </c>
      <c r="T318" s="6">
        <f>Data!$AN$504*Data!AN321/Data!AN320</f>
        <v>16342.995747328996</v>
      </c>
      <c r="U318" s="6">
        <f>Data!$AP$504*Data!AP321/Data!AP320</f>
        <v>2391.9609224094479</v>
      </c>
      <c r="V318" s="6">
        <f>Data!$AQ$504*Data!AQ321/Data!AQ320</f>
        <v>0.5365045958795559</v>
      </c>
      <c r="W318" s="6">
        <f>Data!$AR$504*Data!AR321/Data!AR320</f>
        <v>0.54999101008624585</v>
      </c>
      <c r="X318" s="6">
        <f>Data!$AS$504*Data!AS321/Data!AS320</f>
        <v>0.39107077585736871</v>
      </c>
      <c r="Y318" s="6">
        <f>Data!$AT$504*Data!AT321/Data!AT320</f>
        <v>0.59999908045314509</v>
      </c>
      <c r="Z318" s="6">
        <f>Data!$AU$504*Data!AU321/Data!AU320</f>
        <v>0.67442503176620061</v>
      </c>
      <c r="AA318" s="6">
        <f>Data!$AV$504*Data!AV321/Data!AV320</f>
        <v>0.53623886489507677</v>
      </c>
      <c r="AB318" s="6">
        <f>Data!$AW$504*Data!AW321/Data!AW320</f>
        <v>0.82088503338581087</v>
      </c>
      <c r="AC318" s="6">
        <f>Data!$AX$504*Data!AX321/Data!AX320</f>
        <v>0.70506537448249806</v>
      </c>
      <c r="AE318" s="42">
        <f>$AJ$3*B318+$AJ$4*Simulace!C318+$AJ$5*Simulace!D318+$AJ$6*Simulace!E318+$AJ$7*Simulace!F318+$AJ$8*Simulace!G318+$AJ$9*Simulace!H318+$AJ$10*Simulace!I318+$AJ$11*Simulace!J318+$AJ$12*Simulace!K318+$AJ$13*Simulace!L318+$AJ$14*Simulace!M318+$AJ$15*Simulace!N318+$AJ$16*Simulace!O318+$AJ$17*Simulace!P318+$AJ$18*Simulace!Q318+$AJ$19*Simulace!R318+$AJ$20*Simulace!S318+$AJ$21*Simulace!T318+$AJ$22*Simulace!U318+$AJ$23*Simulace!V318+$AJ$24*Simulace!W318+$AJ$25*Simulace!X318+$AJ$26*Simulace!Y318+$AJ$27*Simulace!Z318+$AJ$28*Simulace!AA318+$AJ$29*Simulace!AB318+$AJ$30*Simulace!AC318</f>
        <v>47965363899.163147</v>
      </c>
      <c r="AF318" s="42">
        <f>AE318-$AN$12</f>
        <v>-137834368.91860199</v>
      </c>
      <c r="AG318" s="42">
        <f t="shared" si="8"/>
        <v>-435870545.63470191</v>
      </c>
    </row>
    <row r="319" spans="1:33">
      <c r="A319" s="6">
        <v>318</v>
      </c>
      <c r="B319" s="6">
        <f>Data!$D$504*Data!D322/Data!D321</f>
        <v>624.18944429311944</v>
      </c>
      <c r="C319" s="6">
        <f>Data!$F$504*Data!F322/Data!F321</f>
        <v>838.13888195326979</v>
      </c>
      <c r="D319" s="6">
        <f>Data!$H$504*Data!H322/Data!H321</f>
        <v>777.47072181903582</v>
      </c>
      <c r="E319" s="6">
        <f>Data!$J$504*Data!J322/Data!J321</f>
        <v>700.30607877265709</v>
      </c>
      <c r="F319" s="6">
        <f>Data!$L$504*Data!L322/Data!L321</f>
        <v>468.63829810380372</v>
      </c>
      <c r="G319" s="6">
        <f>Data!$N$504*Data!N322/Data!N321</f>
        <v>297.88248317160287</v>
      </c>
      <c r="H319" s="6">
        <f>Data!$P$504*Data!P322/Data!P321</f>
        <v>575.56309527308031</v>
      </c>
      <c r="I319" s="6">
        <f>Data!$R$504*Data!R322/Data!R321</f>
        <v>745.09779901702939</v>
      </c>
      <c r="J319" s="6">
        <f>Data!$T$504*Data!T322/Data!T321</f>
        <v>1426.8473815886671</v>
      </c>
      <c r="K319" s="6">
        <f>Data!$V$504*Data!V322/Data!V321</f>
        <v>965.00099392599486</v>
      </c>
      <c r="L319" s="6">
        <f>Data!$X$504*Data!X322/Data!X321</f>
        <v>1611.3280894936804</v>
      </c>
      <c r="M319" s="6">
        <f>Data!$Z$504*Data!Z322/Data!Z321</f>
        <v>1098.6479002687258</v>
      </c>
      <c r="N319" s="6">
        <f>Data!$AB$504*Data!AB322/Data!AB321</f>
        <v>15339.143618937431</v>
      </c>
      <c r="O319" s="6">
        <f>Data!$AD$504*Data!AD322/Data!AD321</f>
        <v>22314.178283198333</v>
      </c>
      <c r="P319" s="6">
        <f>Data!$AF$504*Data!AF322/Data!AF321</f>
        <v>14749.326225267188</v>
      </c>
      <c r="Q319" s="6">
        <f>Data!$AH$504*Data!AH322/Data!AH321</f>
        <v>17447.958060629579</v>
      </c>
      <c r="R319" s="6">
        <f>Data!$AJ$504*Data!AJ322/Data!AJ321</f>
        <v>18985.477637948523</v>
      </c>
      <c r="S319" s="6">
        <f>Data!$AL$504*Data!AL322/Data!AL321</f>
        <v>27149.066407493505</v>
      </c>
      <c r="T319" s="6">
        <f>Data!$AN$504*Data!AN322/Data!AN321</f>
        <v>16743.766660967915</v>
      </c>
      <c r="U319" s="6">
        <f>Data!$AP$504*Data!AP322/Data!AP321</f>
        <v>2440.4011978184076</v>
      </c>
      <c r="V319" s="6">
        <f>Data!$AQ$504*Data!AQ322/Data!AQ321</f>
        <v>0.50803611615245003</v>
      </c>
      <c r="W319" s="6">
        <f>Data!$AR$504*Data!AR322/Data!AR321</f>
        <v>0.52091354711117521</v>
      </c>
      <c r="X319" s="6">
        <f>Data!$AS$504*Data!AS322/Data!AS321</f>
        <v>0.31597565657061522</v>
      </c>
      <c r="Y319" s="6">
        <f>Data!$AT$504*Data!AT322/Data!AT321</f>
        <v>0.56870203171595168</v>
      </c>
      <c r="Z319" s="6">
        <f>Data!$AU$504*Data!AU322/Data!AU321</f>
        <v>0.63993306925283433</v>
      </c>
      <c r="AA319" s="6">
        <f>Data!$AV$504*Data!AV322/Data!AV321</f>
        <v>0.43930579429782185</v>
      </c>
      <c r="AB319" s="6">
        <f>Data!$AW$504*Data!AW322/Data!AW321</f>
        <v>0.78045936053849529</v>
      </c>
      <c r="AC319" s="6">
        <f>Data!$AX$504*Data!AX322/Data!AX321</f>
        <v>0.58583464742763836</v>
      </c>
      <c r="AE319" s="42">
        <f>$AJ$3*B319+$AJ$4*Simulace!C319+$AJ$5*Simulace!D319+$AJ$6*Simulace!E319+$AJ$7*Simulace!F319+$AJ$8*Simulace!G319+$AJ$9*Simulace!H319+$AJ$10*Simulace!I319+$AJ$11*Simulace!J319+$AJ$12*Simulace!K319+$AJ$13*Simulace!L319+$AJ$14*Simulace!M319+$AJ$15*Simulace!N319+$AJ$16*Simulace!O319+$AJ$17*Simulace!P319+$AJ$18*Simulace!Q319+$AJ$19*Simulace!R319+$AJ$20*Simulace!S319+$AJ$21*Simulace!T319+$AJ$22*Simulace!U319+$AJ$23*Simulace!V319+$AJ$24*Simulace!W319+$AJ$25*Simulace!X319+$AJ$26*Simulace!Y319+$AJ$27*Simulace!Z319+$AJ$28*Simulace!AA319+$AJ$29*Simulace!AB319+$AJ$30*Simulace!AC319</f>
        <v>48464441671.030182</v>
      </c>
      <c r="AF319" s="42">
        <f>AE319-$AN$12</f>
        <v>361243402.94843292</v>
      </c>
      <c r="AG319" s="42">
        <f t="shared" si="8"/>
        <v>1142351943.0270336</v>
      </c>
    </row>
    <row r="320" spans="1:33">
      <c r="A320" s="6">
        <v>319</v>
      </c>
      <c r="B320" s="6">
        <f>Data!$D$504*Data!D323/Data!D322</f>
        <v>617.13644828992165</v>
      </c>
      <c r="C320" s="6">
        <f>Data!$F$504*Data!F323/Data!F322</f>
        <v>837.6839889249552</v>
      </c>
      <c r="D320" s="6">
        <f>Data!$H$504*Data!H323/Data!H322</f>
        <v>769.65443003835003</v>
      </c>
      <c r="E320" s="6">
        <f>Data!$J$504*Data!J323/Data!J322</f>
        <v>681.06958514460814</v>
      </c>
      <c r="F320" s="6">
        <f>Data!$L$504*Data!L323/Data!L322</f>
        <v>456.23837479046102</v>
      </c>
      <c r="G320" s="6">
        <f>Data!$N$504*Data!N323/Data!N322</f>
        <v>295.4330397303421</v>
      </c>
      <c r="H320" s="6">
        <f>Data!$P$504*Data!P323/Data!P322</f>
        <v>577.33121174219241</v>
      </c>
      <c r="I320" s="6">
        <f>Data!$R$504*Data!R323/Data!R322</f>
        <v>747.0442863257822</v>
      </c>
      <c r="J320" s="6">
        <f>Data!$T$504*Data!T323/Data!T322</f>
        <v>1410.5165731552052</v>
      </c>
      <c r="K320" s="6">
        <f>Data!$V$504*Data!V323/Data!V322</f>
        <v>956.68682225989528</v>
      </c>
      <c r="L320" s="6">
        <f>Data!$X$504*Data!X323/Data!X322</f>
        <v>1625.5205392732055</v>
      </c>
      <c r="M320" s="6">
        <f>Data!$Z$504*Data!Z323/Data!Z322</f>
        <v>1091.4066708183282</v>
      </c>
      <c r="N320" s="6">
        <f>Data!$AB$504*Data!AB323/Data!AB322</f>
        <v>15123.450211270007</v>
      </c>
      <c r="O320" s="6">
        <f>Data!$AD$504*Data!AD323/Data!AD322</f>
        <v>21957.559952252523</v>
      </c>
      <c r="P320" s="6">
        <f>Data!$AF$504*Data!AF323/Data!AF322</f>
        <v>14535.690461962909</v>
      </c>
      <c r="Q320" s="6">
        <f>Data!$AH$504*Data!AH323/Data!AH322</f>
        <v>17396.798817618477</v>
      </c>
      <c r="R320" s="6">
        <f>Data!$AJ$504*Data!AJ323/Data!AJ322</f>
        <v>18866.454287454948</v>
      </c>
      <c r="S320" s="6">
        <f>Data!$AL$504*Data!AL323/Data!AL322</f>
        <v>26879.012174625157</v>
      </c>
      <c r="T320" s="6">
        <f>Data!$AN$504*Data!AN323/Data!AN322</f>
        <v>16545.534409286753</v>
      </c>
      <c r="U320" s="6">
        <f>Data!$AP$504*Data!AP323/Data!AP322</f>
        <v>2408.7307899751431</v>
      </c>
      <c r="V320" s="6">
        <f>Data!$AQ$504*Data!AQ323/Data!AQ322</f>
        <v>0.52612522353077307</v>
      </c>
      <c r="W320" s="6">
        <f>Data!$AR$504*Data!AR323/Data!AR322</f>
        <v>0.53939053041222362</v>
      </c>
      <c r="X320" s="6">
        <f>Data!$AS$504*Data!AS323/Data!AS322</f>
        <v>0.37762007548821197</v>
      </c>
      <c r="Y320" s="6">
        <f>Data!$AT$504*Data!AT323/Data!AT322</f>
        <v>0.58859304923811839</v>
      </c>
      <c r="Z320" s="6">
        <f>Data!$AU$504*Data!AU323/Data!AU322</f>
        <v>0.66186037604456793</v>
      </c>
      <c r="AA320" s="6">
        <f>Data!$AV$504*Data!AV323/Data!AV322</f>
        <v>0.5189261811324607</v>
      </c>
      <c r="AB320" s="6">
        <f>Data!$AW$504*Data!AW323/Data!AW322</f>
        <v>0.80617136121306388</v>
      </c>
      <c r="AC320" s="6">
        <f>Data!$AX$504*Data!AX323/Data!AX322</f>
        <v>0.68383259105491534</v>
      </c>
      <c r="AE320" s="42">
        <f>$AJ$3*B320+$AJ$4*Simulace!C320+$AJ$5*Simulace!D320+$AJ$6*Simulace!E320+$AJ$7*Simulace!F320+$AJ$8*Simulace!G320+$AJ$9*Simulace!H320+$AJ$10*Simulace!I320+$AJ$11*Simulace!J320+$AJ$12*Simulace!K320+$AJ$13*Simulace!L320+$AJ$14*Simulace!M320+$AJ$15*Simulace!N320+$AJ$16*Simulace!O320+$AJ$17*Simulace!P320+$AJ$18*Simulace!Q320+$AJ$19*Simulace!R320+$AJ$20*Simulace!S320+$AJ$21*Simulace!T320+$AJ$22*Simulace!U320+$AJ$23*Simulace!V320+$AJ$24*Simulace!W320+$AJ$25*Simulace!X320+$AJ$26*Simulace!Y320+$AJ$27*Simulace!Z320+$AJ$28*Simulace!AA320+$AJ$29*Simulace!AB320+$AJ$30*Simulace!AC320</f>
        <v>48083994430.26474</v>
      </c>
      <c r="AF320" s="42">
        <f>AE320-$AN$12</f>
        <v>-19203837.817008972</v>
      </c>
      <c r="AG320" s="42">
        <f t="shared" si="8"/>
        <v>-60727867.318224177</v>
      </c>
    </row>
    <row r="321" spans="1:33">
      <c r="A321" s="6">
        <v>320</v>
      </c>
      <c r="B321" s="6">
        <f>Data!$D$504*Data!D324/Data!D323</f>
        <v>628.56385331267404</v>
      </c>
      <c r="C321" s="6">
        <f>Data!$F$504*Data!F324/Data!F323</f>
        <v>844.13609631190002</v>
      </c>
      <c r="D321" s="6">
        <f>Data!$H$504*Data!H324/Data!H323</f>
        <v>782.67470459097296</v>
      </c>
      <c r="E321" s="6">
        <f>Data!$J$504*Data!J324/Data!J323</f>
        <v>663.20745769721702</v>
      </c>
      <c r="F321" s="6">
        <f>Data!$L$504*Data!L324/Data!L323</f>
        <v>469.040975909064</v>
      </c>
      <c r="G321" s="6">
        <f>Data!$N$504*Data!N324/Data!N323</f>
        <v>297.51152406282347</v>
      </c>
      <c r="H321" s="6">
        <f>Data!$P$504*Data!P324/Data!P323</f>
        <v>571.34957293436366</v>
      </c>
      <c r="I321" s="6">
        <f>Data!$R$504*Data!R324/Data!R323</f>
        <v>740.92100764449992</v>
      </c>
      <c r="J321" s="6">
        <f>Data!$T$504*Data!T324/Data!T323</f>
        <v>1393.590313359661</v>
      </c>
      <c r="K321" s="6">
        <f>Data!$V$504*Data!V324/Data!V323</f>
        <v>910.87388939037476</v>
      </c>
      <c r="L321" s="6">
        <f>Data!$X$504*Data!X324/Data!X323</f>
        <v>1622.3738130606669</v>
      </c>
      <c r="M321" s="6">
        <f>Data!$Z$504*Data!Z324/Data!Z323</f>
        <v>1110.8905499112307</v>
      </c>
      <c r="N321" s="6">
        <f>Data!$AB$504*Data!AB324/Data!AB323</f>
        <v>15252.985050531943</v>
      </c>
      <c r="O321" s="6">
        <f>Data!$AD$504*Data!AD324/Data!AD323</f>
        <v>22212.838463545995</v>
      </c>
      <c r="P321" s="6">
        <f>Data!$AF$504*Data!AF324/Data!AF323</f>
        <v>14726.465450755337</v>
      </c>
      <c r="Q321" s="6">
        <f>Data!$AH$504*Data!AH324/Data!AH323</f>
        <v>17434.985022939942</v>
      </c>
      <c r="R321" s="6">
        <f>Data!$AJ$504*Data!AJ324/Data!AJ323</f>
        <v>18932.084252768578</v>
      </c>
      <c r="S321" s="6">
        <f>Data!$AL$504*Data!AL324/Data!AL323</f>
        <v>27014.494851220941</v>
      </c>
      <c r="T321" s="6">
        <f>Data!$AN$504*Data!AN324/Data!AN323</f>
        <v>16461.693045051212</v>
      </c>
      <c r="U321" s="6">
        <f>Data!$AP$504*Data!AP324/Data!AP323</f>
        <v>2385.2158757071147</v>
      </c>
      <c r="V321" s="6">
        <f>Data!$AQ$504*Data!AQ324/Data!AQ323</f>
        <v>0.50871898272224436</v>
      </c>
      <c r="W321" s="6">
        <f>Data!$AR$504*Data!AR324/Data!AR323</f>
        <v>0.52161127680727315</v>
      </c>
      <c r="X321" s="6">
        <f>Data!$AS$504*Data!AS324/Data!AS323</f>
        <v>0.33512894522085085</v>
      </c>
      <c r="Y321" s="6">
        <f>Data!$AT$504*Data!AT324/Data!AT323</f>
        <v>0.56945402482418728</v>
      </c>
      <c r="Z321" s="6">
        <f>Data!$AU$504*Data!AU324/Data!AU323</f>
        <v>0.64076342166689559</v>
      </c>
      <c r="AA321" s="6">
        <f>Data!$AV$504*Data!AV324/Data!AV323</f>
        <v>0.46416910627327451</v>
      </c>
      <c r="AB321" s="6">
        <f>Data!$AW$504*Data!AW324/Data!AW323</f>
        <v>0.78143603403625761</v>
      </c>
      <c r="AC321" s="6">
        <f>Data!$AX$504*Data!AX324/Data!AX323</f>
        <v>0.61659400559477751</v>
      </c>
      <c r="AE321" s="42">
        <f>$AJ$3*B321+$AJ$4*Simulace!C321+$AJ$5*Simulace!D321+$AJ$6*Simulace!E321+$AJ$7*Simulace!F321+$AJ$8*Simulace!G321+$AJ$9*Simulace!H321+$AJ$10*Simulace!I321+$AJ$11*Simulace!J321+$AJ$12*Simulace!K321+$AJ$13*Simulace!L321+$AJ$14*Simulace!M321+$AJ$15*Simulace!N321+$AJ$16*Simulace!O321+$AJ$17*Simulace!P321+$AJ$18*Simulace!Q321+$AJ$19*Simulace!R321+$AJ$20*Simulace!S321+$AJ$21*Simulace!T321+$AJ$22*Simulace!U321+$AJ$23*Simulace!V321+$AJ$24*Simulace!W321+$AJ$25*Simulace!X321+$AJ$26*Simulace!Y321+$AJ$27*Simulace!Z321+$AJ$28*Simulace!AA321+$AJ$29*Simulace!AB321+$AJ$30*Simulace!AC321</f>
        <v>48105427991.090042</v>
      </c>
      <c r="AF321" s="42">
        <f>AE321-$AN$12</f>
        <v>2229723.0082931519</v>
      </c>
      <c r="AG321" s="42">
        <f t="shared" si="8"/>
        <v>7051003.2574888682</v>
      </c>
    </row>
    <row r="322" spans="1:33">
      <c r="A322" s="6">
        <v>321</v>
      </c>
      <c r="B322" s="6">
        <f>Data!$D$504*Data!D325/Data!D324</f>
        <v>592.63839292752243</v>
      </c>
      <c r="C322" s="6">
        <f>Data!$F$504*Data!F325/Data!F324</f>
        <v>837.90441988574821</v>
      </c>
      <c r="D322" s="6">
        <f>Data!$H$504*Data!H325/Data!H324</f>
        <v>811.80104199496179</v>
      </c>
      <c r="E322" s="6">
        <f>Data!$J$504*Data!J325/Data!J324</f>
        <v>686.79038639175747</v>
      </c>
      <c r="F322" s="6">
        <f>Data!$L$504*Data!L325/Data!L324</f>
        <v>466.04866334323162</v>
      </c>
      <c r="G322" s="6">
        <f>Data!$N$504*Data!N325/Data!N324</f>
        <v>293.05596797058189</v>
      </c>
      <c r="H322" s="6">
        <f>Data!$P$504*Data!P325/Data!P324</f>
        <v>577.20057419210991</v>
      </c>
      <c r="I322" s="6">
        <f>Data!$R$504*Data!R325/Data!R324</f>
        <v>733.38290653962429</v>
      </c>
      <c r="J322" s="6">
        <f>Data!$T$504*Data!T325/Data!T324</f>
        <v>1392.9077191214049</v>
      </c>
      <c r="K322" s="6">
        <f>Data!$V$504*Data!V325/Data!V324</f>
        <v>928.76772425261686</v>
      </c>
      <c r="L322" s="6">
        <f>Data!$X$504*Data!X325/Data!X324</f>
        <v>1597.7918812297992</v>
      </c>
      <c r="M322" s="6">
        <f>Data!$Z$504*Data!Z325/Data!Z324</f>
        <v>1113.0661064561189</v>
      </c>
      <c r="N322" s="6">
        <f>Data!$AB$504*Data!AB325/Data!AB324</f>
        <v>15240.652712946909</v>
      </c>
      <c r="O322" s="6">
        <f>Data!$AD$504*Data!AD325/Data!AD324</f>
        <v>22198.60082356921</v>
      </c>
      <c r="P322" s="6">
        <f>Data!$AF$504*Data!AF325/Data!AF324</f>
        <v>14612.611370509889</v>
      </c>
      <c r="Q322" s="6">
        <f>Data!$AH$504*Data!AH325/Data!AH324</f>
        <v>17251.259621862253</v>
      </c>
      <c r="R322" s="6">
        <f>Data!$AJ$504*Data!AJ325/Data!AJ324</f>
        <v>18739.048068078242</v>
      </c>
      <c r="S322" s="6">
        <f>Data!$AL$504*Data!AL325/Data!AL324</f>
        <v>26722.411139788132</v>
      </c>
      <c r="T322" s="6">
        <f>Data!$AN$504*Data!AN325/Data!AN324</f>
        <v>16702.453871926042</v>
      </c>
      <c r="U322" s="6">
        <f>Data!$AP$504*Data!AP325/Data!AP324</f>
        <v>2425.7471832739138</v>
      </c>
      <c r="V322" s="6">
        <f>Data!$AQ$504*Data!AQ325/Data!AQ324</f>
        <v>0.53142815305499835</v>
      </c>
      <c r="W322" s="6">
        <f>Data!$AR$504*Data!AR325/Data!AR324</f>
        <v>0.54480672937771446</v>
      </c>
      <c r="X322" s="6">
        <f>Data!$AS$504*Data!AS325/Data!AS324</f>
        <v>0.34002433417287398</v>
      </c>
      <c r="Y322" s="6">
        <f>Data!$AT$504*Data!AT325/Data!AT324</f>
        <v>0.59442202591620197</v>
      </c>
      <c r="Z322" s="6">
        <f>Data!$AU$504*Data!AU325/Data!AU324</f>
        <v>0.66828334731543593</v>
      </c>
      <c r="AA322" s="6">
        <f>Data!$AV$504*Data!AV325/Data!AV324</f>
        <v>0.47054557772111433</v>
      </c>
      <c r="AB322" s="6">
        <f>Data!$AW$504*Data!AW325/Data!AW324</f>
        <v>0.81369700164035919</v>
      </c>
      <c r="AC322" s="6">
        <f>Data!$AX$504*Data!AX325/Data!AX324</f>
        <v>0.62450915832406306</v>
      </c>
      <c r="AE322" s="42">
        <f>$AJ$3*B322+$AJ$4*Simulace!C322+$AJ$5*Simulace!D322+$AJ$6*Simulace!E322+$AJ$7*Simulace!F322+$AJ$8*Simulace!G322+$AJ$9*Simulace!H322+$AJ$10*Simulace!I322+$AJ$11*Simulace!J322+$AJ$12*Simulace!K322+$AJ$13*Simulace!L322+$AJ$14*Simulace!M322+$AJ$15*Simulace!N322+$AJ$16*Simulace!O322+$AJ$17*Simulace!P322+$AJ$18*Simulace!Q322+$AJ$19*Simulace!R322+$AJ$20*Simulace!S322+$AJ$21*Simulace!T322+$AJ$22*Simulace!U322+$AJ$23*Simulace!V322+$AJ$24*Simulace!W322+$AJ$25*Simulace!X322+$AJ$26*Simulace!Y322+$AJ$27*Simulace!Z322+$AJ$28*Simulace!AA322+$AJ$29*Simulace!AB322+$AJ$30*Simulace!AC322</f>
        <v>48060667588.811165</v>
      </c>
      <c r="AF322" s="42">
        <f>AE322-$AN$12</f>
        <v>-42530679.270584106</v>
      </c>
      <c r="AG322" s="42">
        <f t="shared" si="8"/>
        <v>-134493816.92915452</v>
      </c>
    </row>
    <row r="323" spans="1:33">
      <c r="A323" s="6">
        <v>322</v>
      </c>
      <c r="B323" s="6">
        <f>Data!$D$504*Data!D326/Data!D325</f>
        <v>631.76114084850417</v>
      </c>
      <c r="C323" s="6">
        <f>Data!$F$504*Data!F326/Data!F325</f>
        <v>847.51635629084456</v>
      </c>
      <c r="D323" s="6">
        <f>Data!$H$504*Data!H326/Data!H325</f>
        <v>778.46424148983726</v>
      </c>
      <c r="E323" s="6">
        <f>Data!$J$504*Data!J326/Data!J325</f>
        <v>695.62590617127955</v>
      </c>
      <c r="F323" s="6">
        <f>Data!$L$504*Data!L326/Data!L325</f>
        <v>476.4649638909226</v>
      </c>
      <c r="G323" s="6">
        <f>Data!$N$504*Data!N326/Data!N325</f>
        <v>301.74529053466887</v>
      </c>
      <c r="H323" s="6">
        <f>Data!$P$504*Data!P326/Data!P325</f>
        <v>572.59281110782854</v>
      </c>
      <c r="I323" s="6">
        <f>Data!$R$504*Data!R326/Data!R325</f>
        <v>730.12870616418297</v>
      </c>
      <c r="J323" s="6">
        <f>Data!$T$504*Data!T326/Data!T325</f>
        <v>1400.9441475398667</v>
      </c>
      <c r="K323" s="6">
        <f>Data!$V$504*Data!V326/Data!V325</f>
        <v>944.44440206555714</v>
      </c>
      <c r="L323" s="6">
        <f>Data!$X$504*Data!X326/Data!X325</f>
        <v>1591.822484493927</v>
      </c>
      <c r="M323" s="6">
        <f>Data!$Z$504*Data!Z326/Data!Z325</f>
        <v>1084.1715554337657</v>
      </c>
      <c r="N323" s="6">
        <f>Data!$AB$504*Data!AB326/Data!AB325</f>
        <v>15155.710137183787</v>
      </c>
      <c r="O323" s="6">
        <f>Data!$AD$504*Data!AD326/Data!AD325</f>
        <v>21992.039123641651</v>
      </c>
      <c r="P323" s="6">
        <f>Data!$AF$504*Data!AF326/Data!AF325</f>
        <v>14640.924569536386</v>
      </c>
      <c r="Q323" s="6">
        <f>Data!$AH$504*Data!AH326/Data!AH325</f>
        <v>17433.6027767786</v>
      </c>
      <c r="R323" s="6">
        <f>Data!$AJ$504*Data!AJ326/Data!AJ325</f>
        <v>18880.911891808228</v>
      </c>
      <c r="S323" s="6">
        <f>Data!$AL$504*Data!AL326/Data!AL325</f>
        <v>27040.050425311045</v>
      </c>
      <c r="T323" s="6">
        <f>Data!$AN$504*Data!AN326/Data!AN325</f>
        <v>16452.186029981869</v>
      </c>
      <c r="U323" s="6">
        <f>Data!$AP$504*Data!AP326/Data!AP325</f>
        <v>2387.7442168255961</v>
      </c>
      <c r="V323" s="6">
        <f>Data!$AQ$504*Data!AQ326/Data!AQ325</f>
        <v>0.51509425235234063</v>
      </c>
      <c r="W323" s="6">
        <f>Data!$AR$504*Data!AR326/Data!AR325</f>
        <v>0.52812325285895911</v>
      </c>
      <c r="X323" s="6">
        <f>Data!$AS$504*Data!AS326/Data!AS325</f>
        <v>0.37066140058820257</v>
      </c>
      <c r="Y323" s="6">
        <f>Data!$AT$504*Data!AT326/Data!AT325</f>
        <v>0.57646437703685283</v>
      </c>
      <c r="Z323" s="6">
        <f>Data!$AU$504*Data!AU326/Data!AU325</f>
        <v>0.64849146757679155</v>
      </c>
      <c r="AA323" s="6">
        <f>Data!$AV$504*Data!AV326/Data!AV325</f>
        <v>0.50995181550539759</v>
      </c>
      <c r="AB323" s="6">
        <f>Data!$AW$504*Data!AW326/Data!AW325</f>
        <v>0.7904980132450341</v>
      </c>
      <c r="AC323" s="6">
        <f>Data!$AX$504*Data!AX326/Data!AX325</f>
        <v>0.6728042414978973</v>
      </c>
      <c r="AE323" s="42">
        <f>$AJ$3*B323+$AJ$4*Simulace!C323+$AJ$5*Simulace!D323+$AJ$6*Simulace!E323+$AJ$7*Simulace!F323+$AJ$8*Simulace!G323+$AJ$9*Simulace!H323+$AJ$10*Simulace!I323+$AJ$11*Simulace!J323+$AJ$12*Simulace!K323+$AJ$13*Simulace!L323+$AJ$14*Simulace!M323+$AJ$15*Simulace!N323+$AJ$16*Simulace!O323+$AJ$17*Simulace!P323+$AJ$18*Simulace!Q323+$AJ$19*Simulace!R323+$AJ$20*Simulace!S323+$AJ$21*Simulace!T323+$AJ$22*Simulace!U323+$AJ$23*Simulace!V323+$AJ$24*Simulace!W323+$AJ$25*Simulace!X323+$AJ$26*Simulace!Y323+$AJ$27*Simulace!Z323+$AJ$28*Simulace!AA323+$AJ$29*Simulace!AB323+$AJ$30*Simulace!AC323</f>
        <v>48138998678.311111</v>
      </c>
      <c r="AF323" s="42">
        <f>AE323-$AN$12</f>
        <v>35800410.229362488</v>
      </c>
      <c r="AG323" s="42">
        <f t="shared" ref="AG323:AG386" si="9">AF323*SQRT(10)</f>
        <v>113210837.49317652</v>
      </c>
    </row>
    <row r="324" spans="1:33">
      <c r="A324" s="6">
        <v>323</v>
      </c>
      <c r="B324" s="6">
        <f>Data!$D$504*Data!D327/Data!D326</f>
        <v>583.55174112652139</v>
      </c>
      <c r="C324" s="6">
        <f>Data!$F$504*Data!F327/Data!F326</f>
        <v>819.13702545713602</v>
      </c>
      <c r="D324" s="6">
        <f>Data!$H$504*Data!H327/Data!H326</f>
        <v>758.48253031227489</v>
      </c>
      <c r="E324" s="6">
        <f>Data!$J$504*Data!J327/Data!J326</f>
        <v>663.24261780519328</v>
      </c>
      <c r="F324" s="6">
        <f>Data!$L$504*Data!L327/Data!L326</f>
        <v>461.46273479106054</v>
      </c>
      <c r="G324" s="6">
        <f>Data!$N$504*Data!N327/Data!N326</f>
        <v>258.86935044438155</v>
      </c>
      <c r="H324" s="6">
        <f>Data!$P$504*Data!P327/Data!P326</f>
        <v>557.52199273911413</v>
      </c>
      <c r="I324" s="6">
        <f>Data!$R$504*Data!R327/Data!R326</f>
        <v>727.23556651746503</v>
      </c>
      <c r="J324" s="6">
        <f>Data!$T$504*Data!T327/Data!T326</f>
        <v>1338.8555176330474</v>
      </c>
      <c r="K324" s="6">
        <f>Data!$V$504*Data!V327/Data!V326</f>
        <v>944.51856068433403</v>
      </c>
      <c r="L324" s="6">
        <f>Data!$X$504*Data!X327/Data!X326</f>
        <v>1598.96984848443</v>
      </c>
      <c r="M324" s="6">
        <f>Data!$Z$504*Data!Z327/Data!Z326</f>
        <v>1072.4162041747377</v>
      </c>
      <c r="N324" s="6">
        <f>Data!$AB$504*Data!AB327/Data!AB326</f>
        <v>15241.418013581026</v>
      </c>
      <c r="O324" s="6">
        <f>Data!$AD$504*Data!AD327/Data!AD326</f>
        <v>22202.987431854333</v>
      </c>
      <c r="P324" s="6">
        <f>Data!$AF$504*Data!AF327/Data!AF326</f>
        <v>14582.848617845852</v>
      </c>
      <c r="Q324" s="6">
        <f>Data!$AH$504*Data!AH327/Data!AH326</f>
        <v>17190.91226868716</v>
      </c>
      <c r="R324" s="6">
        <f>Data!$AJ$504*Data!AJ327/Data!AJ326</f>
        <v>18708.600230487937</v>
      </c>
      <c r="S324" s="6">
        <f>Data!$AL$504*Data!AL327/Data!AL326</f>
        <v>26684.332773852202</v>
      </c>
      <c r="T324" s="6">
        <f>Data!$AN$504*Data!AN327/Data!AN326</f>
        <v>16305.909551841833</v>
      </c>
      <c r="U324" s="6">
        <f>Data!$AP$504*Data!AP327/Data!AP326</f>
        <v>2407.7761565836563</v>
      </c>
      <c r="V324" s="6">
        <f>Data!$AQ$504*Data!AQ327/Data!AQ326</f>
        <v>0.5337040303488404</v>
      </c>
      <c r="W324" s="6">
        <f>Data!$AR$504*Data!AR327/Data!AR326</f>
        <v>0.54713235294117779</v>
      </c>
      <c r="X324" s="6">
        <f>Data!$AS$504*Data!AS327/Data!AS326</f>
        <v>0.36379274155289704</v>
      </c>
      <c r="Y324" s="6">
        <f>Data!$AT$504*Data!AT327/Data!AT326</f>
        <v>0.59692933905146495</v>
      </c>
      <c r="Z324" s="6">
        <f>Data!$AU$504*Data!AU327/Data!AU326</f>
        <v>0.67105322802197798</v>
      </c>
      <c r="AA324" s="6">
        <f>Data!$AV$504*Data!AV327/Data!AV326</f>
        <v>0.50117769189109451</v>
      </c>
      <c r="AB324" s="6">
        <f>Data!$AW$504*Data!AW327/Data!AW326</f>
        <v>0.81695779205329655</v>
      </c>
      <c r="AC324" s="6">
        <f>Data!$AX$504*Data!AX327/Data!AX326</f>
        <v>0.66212636388558899</v>
      </c>
      <c r="AE324" s="42">
        <f>$AJ$3*B324+$AJ$4*Simulace!C324+$AJ$5*Simulace!D324+$AJ$6*Simulace!E324+$AJ$7*Simulace!F324+$AJ$8*Simulace!G324+$AJ$9*Simulace!H324+$AJ$10*Simulace!I324+$AJ$11*Simulace!J324+$AJ$12*Simulace!K324+$AJ$13*Simulace!L324+$AJ$14*Simulace!M324+$AJ$15*Simulace!N324+$AJ$16*Simulace!O324+$AJ$17*Simulace!P324+$AJ$18*Simulace!Q324+$AJ$19*Simulace!R324+$AJ$20*Simulace!S324+$AJ$21*Simulace!T324+$AJ$22*Simulace!U324+$AJ$23*Simulace!V324+$AJ$24*Simulace!W324+$AJ$25*Simulace!X324+$AJ$26*Simulace!Y324+$AJ$27*Simulace!Z324+$AJ$28*Simulace!AA324+$AJ$29*Simulace!AB324+$AJ$30*Simulace!AC324</f>
        <v>47130494836.351898</v>
      </c>
      <c r="AF324" s="42">
        <f>AE324-$AN$12</f>
        <v>-972703431.72985077</v>
      </c>
      <c r="AG324" s="42">
        <f t="shared" si="9"/>
        <v>-3075958332.1284256</v>
      </c>
    </row>
    <row r="325" spans="1:33">
      <c r="A325" s="6">
        <v>324</v>
      </c>
      <c r="B325" s="6">
        <f>Data!$D$504*Data!D328/Data!D327</f>
        <v>606.67191192697953</v>
      </c>
      <c r="C325" s="6">
        <f>Data!$F$504*Data!F328/Data!F327</f>
        <v>839.41728865998573</v>
      </c>
      <c r="D325" s="6">
        <f>Data!$H$504*Data!H328/Data!H327</f>
        <v>774.22279781420775</v>
      </c>
      <c r="E325" s="6">
        <f>Data!$J$504*Data!J328/Data!J327</f>
        <v>677.02361297737616</v>
      </c>
      <c r="F325" s="6">
        <f>Data!$L$504*Data!L328/Data!L327</f>
        <v>459.75815192227338</v>
      </c>
      <c r="G325" s="6">
        <f>Data!$N$504*Data!N328/Data!N327</f>
        <v>292.7755195427373</v>
      </c>
      <c r="H325" s="6">
        <f>Data!$P$504*Data!P328/Data!P327</f>
        <v>549.51135156245687</v>
      </c>
      <c r="I325" s="6">
        <f>Data!$R$504*Data!R328/Data!R327</f>
        <v>723.00309061493272</v>
      </c>
      <c r="J325" s="6">
        <f>Data!$T$504*Data!T328/Data!T327</f>
        <v>1395.8249052983128</v>
      </c>
      <c r="K325" s="6">
        <f>Data!$V$504*Data!V328/Data!V327</f>
        <v>940.3943521571565</v>
      </c>
      <c r="L325" s="6">
        <f>Data!$X$504*Data!X328/Data!X327</f>
        <v>1584.262229521305</v>
      </c>
      <c r="M325" s="6">
        <f>Data!$Z$504*Data!Z328/Data!Z327</f>
        <v>1090.4374680483209</v>
      </c>
      <c r="N325" s="6">
        <f>Data!$AB$504*Data!AB328/Data!AB327</f>
        <v>15039.915461667317</v>
      </c>
      <c r="O325" s="6">
        <f>Data!$AD$504*Data!AD328/Data!AD327</f>
        <v>21897.90349390711</v>
      </c>
      <c r="P325" s="6">
        <f>Data!$AF$504*Data!AF328/Data!AF327</f>
        <v>14421.387037474833</v>
      </c>
      <c r="Q325" s="6">
        <f>Data!$AH$504*Data!AH328/Data!AH327</f>
        <v>17231.242705865501</v>
      </c>
      <c r="R325" s="6">
        <f>Data!$AJ$504*Data!AJ328/Data!AJ327</f>
        <v>18614.374738450955</v>
      </c>
      <c r="S325" s="6">
        <f>Data!$AL$504*Data!AL328/Data!AL327</f>
        <v>26700.523729212655</v>
      </c>
      <c r="T325" s="6">
        <f>Data!$AN$504*Data!AN328/Data!AN327</f>
        <v>16285.863140373171</v>
      </c>
      <c r="U325" s="6">
        <f>Data!$AP$504*Data!AP328/Data!AP327</f>
        <v>2386.5206312695459</v>
      </c>
      <c r="V325" s="6">
        <f>Data!$AQ$504*Data!AQ328/Data!AQ327</f>
        <v>0.54295987144677749</v>
      </c>
      <c r="W325" s="6">
        <f>Data!$AR$504*Data!AR328/Data!AR327</f>
        <v>0.55658944099378993</v>
      </c>
      <c r="X325" s="6">
        <f>Data!$AS$504*Data!AS328/Data!AS327</f>
        <v>0.39952329472986065</v>
      </c>
      <c r="Y325" s="6">
        <f>Data!$AT$504*Data!AT328/Data!AT327</f>
        <v>0.60712108359892281</v>
      </c>
      <c r="Z325" s="6">
        <f>Data!$AU$504*Data!AU328/Data!AU327</f>
        <v>0.68230566314945884</v>
      </c>
      <c r="AA325" s="6">
        <f>Data!$AV$504*Data!AV328/Data!AV327</f>
        <v>0.54738188720691505</v>
      </c>
      <c r="AB325" s="6">
        <f>Data!$AW$504*Data!AW328/Data!AW327</f>
        <v>0.83019027327466544</v>
      </c>
      <c r="AC325" s="6">
        <f>Data!$AX$504*Data!AX328/Data!AX327</f>
        <v>0.71906207141588108</v>
      </c>
      <c r="AE325" s="42">
        <f>$AJ$3*B325+$AJ$4*Simulace!C325+$AJ$5*Simulace!D325+$AJ$6*Simulace!E325+$AJ$7*Simulace!F325+$AJ$8*Simulace!G325+$AJ$9*Simulace!H325+$AJ$10*Simulace!I325+$AJ$11*Simulace!J325+$AJ$12*Simulace!K325+$AJ$13*Simulace!L325+$AJ$14*Simulace!M325+$AJ$15*Simulace!N325+$AJ$16*Simulace!O325+$AJ$17*Simulace!P325+$AJ$18*Simulace!Q325+$AJ$19*Simulace!R325+$AJ$20*Simulace!S325+$AJ$21*Simulace!T325+$AJ$22*Simulace!U325+$AJ$23*Simulace!V325+$AJ$24*Simulace!W325+$AJ$25*Simulace!X325+$AJ$26*Simulace!Y325+$AJ$27*Simulace!Z325+$AJ$28*Simulace!AA325+$AJ$29*Simulace!AB325+$AJ$30*Simulace!AC325</f>
        <v>47546996656.73909</v>
      </c>
      <c r="AF325" s="42">
        <f>AE325-$AN$12</f>
        <v>-556201611.342659</v>
      </c>
      <c r="AG325" s="42">
        <f t="shared" si="9"/>
        <v>-1758863930.098546</v>
      </c>
    </row>
    <row r="326" spans="1:33">
      <c r="A326" s="6">
        <v>325</v>
      </c>
      <c r="B326" s="6">
        <f>Data!$D$504*Data!D329/Data!D328</f>
        <v>615.24470886203403</v>
      </c>
      <c r="C326" s="6">
        <f>Data!$F$504*Data!F329/Data!F328</f>
        <v>841.92447074263157</v>
      </c>
      <c r="D326" s="6">
        <f>Data!$H$504*Data!H329/Data!H328</f>
        <v>767.37876932841652</v>
      </c>
      <c r="E326" s="6">
        <f>Data!$J$504*Data!J329/Data!J328</f>
        <v>689.00787304002165</v>
      </c>
      <c r="F326" s="6">
        <f>Data!$L$504*Data!L329/Data!L328</f>
        <v>469.76218530296251</v>
      </c>
      <c r="G326" s="6">
        <f>Data!$N$504*Data!N329/Data!N328</f>
        <v>302.38549404632971</v>
      </c>
      <c r="H326" s="6">
        <f>Data!$P$504*Data!P329/Data!P328</f>
        <v>576.14555893008958</v>
      </c>
      <c r="I326" s="6">
        <f>Data!$R$504*Data!R329/Data!R328</f>
        <v>740.13876688807795</v>
      </c>
      <c r="J326" s="6">
        <f>Data!$T$504*Data!T329/Data!T328</f>
        <v>1436.2826393749531</v>
      </c>
      <c r="K326" s="6">
        <f>Data!$V$504*Data!V329/Data!V328</f>
        <v>951.25901868482561</v>
      </c>
      <c r="L326" s="6">
        <f>Data!$X$504*Data!X329/Data!X328</f>
        <v>1627.6784145192239</v>
      </c>
      <c r="M326" s="6">
        <f>Data!$Z$504*Data!Z329/Data!Z328</f>
        <v>1103.0704867198342</v>
      </c>
      <c r="N326" s="6">
        <f>Data!$AB$504*Data!AB329/Data!AB328</f>
        <v>15207.416836212427</v>
      </c>
      <c r="O326" s="6">
        <f>Data!$AD$504*Data!AD329/Data!AD328</f>
        <v>22104.012590041901</v>
      </c>
      <c r="P326" s="6">
        <f>Data!$AF$504*Data!AF329/Data!AF328</f>
        <v>14555.989897561651</v>
      </c>
      <c r="Q326" s="6">
        <f>Data!$AH$504*Data!AH329/Data!AH328</f>
        <v>17393.94820207373</v>
      </c>
      <c r="R326" s="6">
        <f>Data!$AJ$504*Data!AJ329/Data!AJ328</f>
        <v>18905.151326670253</v>
      </c>
      <c r="S326" s="6">
        <f>Data!$AL$504*Data!AL329/Data!AL328</f>
        <v>27104.231796132022</v>
      </c>
      <c r="T326" s="6">
        <f>Data!$AN$504*Data!AN329/Data!AN328</f>
        <v>16629.129112565279</v>
      </c>
      <c r="U326" s="6">
        <f>Data!$AP$504*Data!AP329/Data!AP328</f>
        <v>2453.5806753307661</v>
      </c>
      <c r="V326" s="6">
        <f>Data!$AQ$504*Data!AQ329/Data!AQ328</f>
        <v>0.50811537403449358</v>
      </c>
      <c r="W326" s="6">
        <f>Data!$AR$504*Data!AR329/Data!AR328</f>
        <v>0.52099189402926183</v>
      </c>
      <c r="X326" s="6">
        <f>Data!$AS$504*Data!AS329/Data!AS328</f>
        <v>0.33943510183894587</v>
      </c>
      <c r="Y326" s="6">
        <f>Data!$AT$504*Data!AT329/Data!AT328</f>
        <v>0.56877611462481625</v>
      </c>
      <c r="Z326" s="6">
        <f>Data!$AU$504*Data!AU329/Data!AU328</f>
        <v>0.63999840337207814</v>
      </c>
      <c r="AA326" s="6">
        <f>Data!$AV$504*Data!AV329/Data!AV328</f>
        <v>0.46960875705016758</v>
      </c>
      <c r="AB326" s="6">
        <f>Data!$AW$504*Data!AW329/Data!AW328</f>
        <v>0.78050020703933876</v>
      </c>
      <c r="AC326" s="6">
        <f>Data!$AX$504*Data!AX329/Data!AX328</f>
        <v>0.62313251709333639</v>
      </c>
      <c r="AE326" s="42">
        <f>$AJ$3*B326+$AJ$4*Simulace!C326+$AJ$5*Simulace!D326+$AJ$6*Simulace!E326+$AJ$7*Simulace!F326+$AJ$8*Simulace!G326+$AJ$9*Simulace!H326+$AJ$10*Simulace!I326+$AJ$11*Simulace!J326+$AJ$12*Simulace!K326+$AJ$13*Simulace!L326+$AJ$14*Simulace!M326+$AJ$15*Simulace!N326+$AJ$16*Simulace!O326+$AJ$17*Simulace!P326+$AJ$18*Simulace!Q326+$AJ$19*Simulace!R326+$AJ$20*Simulace!S326+$AJ$21*Simulace!T326+$AJ$22*Simulace!U326+$AJ$23*Simulace!V326+$AJ$24*Simulace!W326+$AJ$25*Simulace!X326+$AJ$26*Simulace!Y326+$AJ$27*Simulace!Z326+$AJ$28*Simulace!AA326+$AJ$29*Simulace!AB326+$AJ$30*Simulace!AC326</f>
        <v>48312663143.146988</v>
      </c>
      <c r="AF326" s="42">
        <f>AE326-$AN$12</f>
        <v>209464875.06523895</v>
      </c>
      <c r="AG326" s="42">
        <f t="shared" si="9"/>
        <v>662386095.00876582</v>
      </c>
    </row>
    <row r="327" spans="1:33">
      <c r="A327" s="6">
        <v>326</v>
      </c>
      <c r="B327" s="6">
        <f>Data!$D$504*Data!D330/Data!D329</f>
        <v>626.42970036847873</v>
      </c>
      <c r="C327" s="6">
        <f>Data!$F$504*Data!F330/Data!F329</f>
        <v>836.98029191577371</v>
      </c>
      <c r="D327" s="6">
        <f>Data!$H$504*Data!H330/Data!H329</f>
        <v>784.68253042546905</v>
      </c>
      <c r="E327" s="6">
        <f>Data!$J$504*Data!J330/Data!J329</f>
        <v>690.5204911690671</v>
      </c>
      <c r="F327" s="6">
        <f>Data!$L$504*Data!L330/Data!L329</f>
        <v>468.40969696013264</v>
      </c>
      <c r="G327" s="6">
        <f>Data!$N$504*Data!N330/Data!N329</f>
        <v>299.45307185918961</v>
      </c>
      <c r="H327" s="6">
        <f>Data!$P$504*Data!P330/Data!P329</f>
        <v>568.64057231438619</v>
      </c>
      <c r="I327" s="6">
        <f>Data!$R$504*Data!R330/Data!R329</f>
        <v>765.31693602345956</v>
      </c>
      <c r="J327" s="6">
        <f>Data!$T$504*Data!T330/Data!T329</f>
        <v>1435.601431305415</v>
      </c>
      <c r="K327" s="6">
        <f>Data!$V$504*Data!V330/Data!V329</f>
        <v>984.11577682914003</v>
      </c>
      <c r="L327" s="6">
        <f>Data!$X$504*Data!X330/Data!X329</f>
        <v>1640.3598435381195</v>
      </c>
      <c r="M327" s="6">
        <f>Data!$Z$504*Data!Z330/Data!Z329</f>
        <v>1121.0052660416534</v>
      </c>
      <c r="N327" s="6">
        <f>Data!$AB$504*Data!AB330/Data!AB329</f>
        <v>15220.298022666215</v>
      </c>
      <c r="O327" s="6">
        <f>Data!$AD$504*Data!AD330/Data!AD329</f>
        <v>22122.061886339758</v>
      </c>
      <c r="P327" s="6">
        <f>Data!$AF$504*Data!AF330/Data!AF329</f>
        <v>14762.083529468495</v>
      </c>
      <c r="Q327" s="6">
        <f>Data!$AH$504*Data!AH330/Data!AH329</f>
        <v>17184.645069956274</v>
      </c>
      <c r="R327" s="6">
        <f>Data!$AJ$504*Data!AJ330/Data!AJ329</f>
        <v>18751.698322565091</v>
      </c>
      <c r="S327" s="6">
        <f>Data!$AL$504*Data!AL330/Data!AL329</f>
        <v>26781.89567150686</v>
      </c>
      <c r="T327" s="6">
        <f>Data!$AN$504*Data!AN330/Data!AN329</f>
        <v>16696.71067239677</v>
      </c>
      <c r="U327" s="6">
        <f>Data!$AP$504*Data!AP330/Data!AP329</f>
        <v>2445.0908914094248</v>
      </c>
      <c r="V327" s="6">
        <f>Data!$AQ$504*Data!AQ330/Data!AQ329</f>
        <v>0.53050168942624243</v>
      </c>
      <c r="W327" s="6">
        <f>Data!$AR$504*Data!AR330/Data!AR329</f>
        <v>0.54386378916229772</v>
      </c>
      <c r="X327" s="6">
        <f>Data!$AS$504*Data!AS330/Data!AS329</f>
        <v>0.3340360104472741</v>
      </c>
      <c r="Y327" s="6">
        <f>Data!$AT$504*Data!AT330/Data!AT329</f>
        <v>0.59342023307053327</v>
      </c>
      <c r="Z327" s="6">
        <f>Data!$AU$504*Data!AU330/Data!AU329</f>
        <v>0.66720015627034734</v>
      </c>
      <c r="AA327" s="6">
        <f>Data!$AV$504*Data!AV330/Data!AV329</f>
        <v>0.46262824722356405</v>
      </c>
      <c r="AB327" s="6">
        <f>Data!$AW$504*Data!AW330/Data!AW329</f>
        <v>0.8124730651398735</v>
      </c>
      <c r="AC327" s="6">
        <f>Data!$AX$504*Data!AX330/Data!AX329</f>
        <v>0.61453282969288825</v>
      </c>
      <c r="AE327" s="42">
        <f>$AJ$3*B327+$AJ$4*Simulace!C327+$AJ$5*Simulace!D327+$AJ$6*Simulace!E327+$AJ$7*Simulace!F327+$AJ$8*Simulace!G327+$AJ$9*Simulace!H327+$AJ$10*Simulace!I327+$AJ$11*Simulace!J327+$AJ$12*Simulace!K327+$AJ$13*Simulace!L327+$AJ$14*Simulace!M327+$AJ$15*Simulace!N327+$AJ$16*Simulace!O327+$AJ$17*Simulace!P327+$AJ$18*Simulace!Q327+$AJ$19*Simulace!R327+$AJ$20*Simulace!S327+$AJ$21*Simulace!T327+$AJ$22*Simulace!U327+$AJ$23*Simulace!V327+$AJ$24*Simulace!W327+$AJ$25*Simulace!X327+$AJ$26*Simulace!Y327+$AJ$27*Simulace!Z327+$AJ$28*Simulace!AA327+$AJ$29*Simulace!AB327+$AJ$30*Simulace!AC327</f>
        <v>48552929670.222626</v>
      </c>
      <c r="AF327" s="42">
        <f>AE327-$AN$12</f>
        <v>449731402.14087677</v>
      </c>
      <c r="AG327" s="42">
        <f t="shared" si="9"/>
        <v>1422175566.0662963</v>
      </c>
    </row>
    <row r="328" spans="1:33">
      <c r="A328" s="6">
        <v>327</v>
      </c>
      <c r="B328" s="6">
        <f>Data!$D$504*Data!D331/Data!D330</f>
        <v>627.18142875058743</v>
      </c>
      <c r="C328" s="6">
        <f>Data!$F$504*Data!F331/Data!F330</f>
        <v>839.31752467233378</v>
      </c>
      <c r="D328" s="6">
        <f>Data!$H$504*Data!H331/Data!H330</f>
        <v>788.09343219436369</v>
      </c>
      <c r="E328" s="6">
        <f>Data!$J$504*Data!J331/Data!J330</f>
        <v>694.45748884577449</v>
      </c>
      <c r="F328" s="6">
        <f>Data!$L$504*Data!L331/Data!L330</f>
        <v>483.78951837737486</v>
      </c>
      <c r="G328" s="6">
        <f>Data!$N$504*Data!N331/Data!N330</f>
        <v>299.33941697743001</v>
      </c>
      <c r="H328" s="6">
        <f>Data!$P$504*Data!P331/Data!P330</f>
        <v>587.90064461027532</v>
      </c>
      <c r="I328" s="6">
        <f>Data!$R$504*Data!R331/Data!R330</f>
        <v>743.77904518886021</v>
      </c>
      <c r="J328" s="6">
        <f>Data!$T$504*Data!T331/Data!T330</f>
        <v>1403.9550022752971</v>
      </c>
      <c r="K328" s="6">
        <f>Data!$V$504*Data!V331/Data!V330</f>
        <v>953.11219350445879</v>
      </c>
      <c r="L328" s="6">
        <f>Data!$X$504*Data!X331/Data!X330</f>
        <v>1619.6599756478834</v>
      </c>
      <c r="M328" s="6">
        <f>Data!$Z$504*Data!Z331/Data!Z330</f>
        <v>1099.4823919567905</v>
      </c>
      <c r="N328" s="6">
        <f>Data!$AB$504*Data!AB331/Data!AB330</f>
        <v>15224.224858910342</v>
      </c>
      <c r="O328" s="6">
        <f>Data!$AD$504*Data!AD331/Data!AD330</f>
        <v>22154.409871199237</v>
      </c>
      <c r="P328" s="6">
        <f>Data!$AF$504*Data!AF331/Data!AF330</f>
        <v>14646.500716107532</v>
      </c>
      <c r="Q328" s="6">
        <f>Data!$AH$504*Data!AH331/Data!AH330</f>
        <v>17405.387741020699</v>
      </c>
      <c r="R328" s="6">
        <f>Data!$AJ$504*Data!AJ331/Data!AJ330</f>
        <v>19060.800237612617</v>
      </c>
      <c r="S328" s="6">
        <f>Data!$AL$504*Data!AL331/Data!AL330</f>
        <v>27283.025866067972</v>
      </c>
      <c r="T328" s="6">
        <f>Data!$AN$504*Data!AN331/Data!AN330</f>
        <v>16501.717507364938</v>
      </c>
      <c r="U328" s="6">
        <f>Data!$AP$504*Data!AP331/Data!AP330</f>
        <v>2420.6729253576691</v>
      </c>
      <c r="V328" s="6">
        <f>Data!$AQ$504*Data!AQ331/Data!AQ330</f>
        <v>0.50035395448192177</v>
      </c>
      <c r="W328" s="6">
        <f>Data!$AR$504*Data!AR331/Data!AR330</f>
        <v>0.51306162943495515</v>
      </c>
      <c r="X328" s="6">
        <f>Data!$AS$504*Data!AS331/Data!AS330</f>
        <v>0.33054921586942676</v>
      </c>
      <c r="Y328" s="6">
        <f>Data!$AT$504*Data!AT331/Data!AT330</f>
        <v>0.56022943740917741</v>
      </c>
      <c r="Z328" s="6">
        <f>Data!$AU$504*Data!AU331/Data!AU330</f>
        <v>0.63056164034640849</v>
      </c>
      <c r="AA328" s="6">
        <f>Data!$AV$504*Data!AV331/Data!AV330</f>
        <v>0.45818641206586508</v>
      </c>
      <c r="AB328" s="6">
        <f>Data!$AW$504*Data!AW331/Data!AW330</f>
        <v>0.76940148941922604</v>
      </c>
      <c r="AC328" s="6">
        <f>Data!$AX$504*Data!AX331/Data!AX330</f>
        <v>0.60914514963880284</v>
      </c>
      <c r="AE328" s="42">
        <f>$AJ$3*B328+$AJ$4*Simulace!C328+$AJ$5*Simulace!D328+$AJ$6*Simulace!E328+$AJ$7*Simulace!F328+$AJ$8*Simulace!G328+$AJ$9*Simulace!H328+$AJ$10*Simulace!I328+$AJ$11*Simulace!J328+$AJ$12*Simulace!K328+$AJ$13*Simulace!L328+$AJ$14*Simulace!M328+$AJ$15*Simulace!N328+$AJ$16*Simulace!O328+$AJ$17*Simulace!P328+$AJ$18*Simulace!Q328+$AJ$19*Simulace!R328+$AJ$20*Simulace!S328+$AJ$21*Simulace!T328+$AJ$22*Simulace!U328+$AJ$23*Simulace!V328+$AJ$24*Simulace!W328+$AJ$25*Simulace!X328+$AJ$26*Simulace!Y328+$AJ$27*Simulace!Z328+$AJ$28*Simulace!AA328+$AJ$29*Simulace!AB328+$AJ$30*Simulace!AC328</f>
        <v>48433987148.366783</v>
      </c>
      <c r="AF328" s="42">
        <f>AE328-$AN$12</f>
        <v>330788880.28503418</v>
      </c>
      <c r="AG328" s="42">
        <f t="shared" si="9"/>
        <v>1046046286.3574761</v>
      </c>
    </row>
    <row r="329" spans="1:33">
      <c r="A329" s="6">
        <v>328</v>
      </c>
      <c r="B329" s="6">
        <f>Data!$D$504*Data!D332/Data!D331</f>
        <v>635.65147723610835</v>
      </c>
      <c r="C329" s="6">
        <f>Data!$F$504*Data!F332/Data!F331</f>
        <v>837.49775308168228</v>
      </c>
      <c r="D329" s="6">
        <f>Data!$H$504*Data!H332/Data!H331</f>
        <v>803.1502615417802</v>
      </c>
      <c r="E329" s="6">
        <f>Data!$J$504*Data!J332/Data!J331</f>
        <v>704.05933291983149</v>
      </c>
      <c r="F329" s="6">
        <f>Data!$L$504*Data!L332/Data!L331</f>
        <v>475.35840573111358</v>
      </c>
      <c r="G329" s="6">
        <f>Data!$N$504*Data!N332/Data!N331</f>
        <v>307.46932446726214</v>
      </c>
      <c r="H329" s="6">
        <f>Data!$P$504*Data!P332/Data!P331</f>
        <v>591.52175559210673</v>
      </c>
      <c r="I329" s="6">
        <f>Data!$R$504*Data!R332/Data!R331</f>
        <v>768.81844069048236</v>
      </c>
      <c r="J329" s="6">
        <f>Data!$T$504*Data!T332/Data!T331</f>
        <v>1436.1244823768122</v>
      </c>
      <c r="K329" s="6">
        <f>Data!$V$504*Data!V332/Data!V331</f>
        <v>955.97817915558903</v>
      </c>
      <c r="L329" s="6">
        <f>Data!$X$504*Data!X332/Data!X331</f>
        <v>1640.8275654356341</v>
      </c>
      <c r="M329" s="6">
        <f>Data!$Z$504*Data!Z332/Data!Z331</f>
        <v>1124.8229275835633</v>
      </c>
      <c r="N329" s="6">
        <f>Data!$AB$504*Data!AB332/Data!AB331</f>
        <v>15196.610032182683</v>
      </c>
      <c r="O329" s="6">
        <f>Data!$AD$504*Data!AD332/Data!AD331</f>
        <v>22069.141902211672</v>
      </c>
      <c r="P329" s="6">
        <f>Data!$AF$504*Data!AF332/Data!AF331</f>
        <v>14662.477857936539</v>
      </c>
      <c r="Q329" s="6">
        <f>Data!$AH$504*Data!AH332/Data!AH331</f>
        <v>17443.29556412801</v>
      </c>
      <c r="R329" s="6">
        <f>Data!$AJ$504*Data!AJ332/Data!AJ331</f>
        <v>18922.93365834267</v>
      </c>
      <c r="S329" s="6">
        <f>Data!$AL$504*Data!AL332/Data!AL331</f>
        <v>27225.635886141619</v>
      </c>
      <c r="T329" s="6">
        <f>Data!$AN$504*Data!AN332/Data!AN331</f>
        <v>16249.056458362793</v>
      </c>
      <c r="U329" s="6">
        <f>Data!$AP$504*Data!AP332/Data!AP331</f>
        <v>2436.0778787379218</v>
      </c>
      <c r="V329" s="6">
        <f>Data!$AQ$504*Data!AQ332/Data!AQ331</f>
        <v>0.50055295499877028</v>
      </c>
      <c r="W329" s="6">
        <f>Data!$AR$504*Data!AR332/Data!AR331</f>
        <v>0.51326722025592275</v>
      </c>
      <c r="X329" s="6">
        <f>Data!$AS$504*Data!AS332/Data!AS331</f>
        <v>0.33642734604105567</v>
      </c>
      <c r="Y329" s="6">
        <f>Data!$AT$504*Data!AT332/Data!AT331</f>
        <v>0.56045989896818738</v>
      </c>
      <c r="Z329" s="6">
        <f>Data!$AU$504*Data!AU332/Data!AU331</f>
        <v>0.63083025830258299</v>
      </c>
      <c r="AA329" s="6">
        <f>Data!$AV$504*Data!AV332/Data!AV331</f>
        <v>0.46588151301624603</v>
      </c>
      <c r="AB329" s="6">
        <f>Data!$AW$504*Data!AW332/Data!AW331</f>
        <v>0.76974842888714035</v>
      </c>
      <c r="AC329" s="6">
        <f>Data!$AX$504*Data!AX332/Data!AX331</f>
        <v>0.61874606333196946</v>
      </c>
      <c r="AE329" s="42">
        <f>$AJ$3*B329+$AJ$4*Simulace!C329+$AJ$5*Simulace!D329+$AJ$6*Simulace!E329+$AJ$7*Simulace!F329+$AJ$8*Simulace!G329+$AJ$9*Simulace!H329+$AJ$10*Simulace!I329+$AJ$11*Simulace!J329+$AJ$12*Simulace!K329+$AJ$13*Simulace!L329+$AJ$14*Simulace!M329+$AJ$15*Simulace!N329+$AJ$16*Simulace!O329+$AJ$17*Simulace!P329+$AJ$18*Simulace!Q329+$AJ$19*Simulace!R329+$AJ$20*Simulace!S329+$AJ$21*Simulace!T329+$AJ$22*Simulace!U329+$AJ$23*Simulace!V329+$AJ$24*Simulace!W329+$AJ$25*Simulace!X329+$AJ$26*Simulace!Y329+$AJ$27*Simulace!Z329+$AJ$28*Simulace!AA329+$AJ$29*Simulace!AB329+$AJ$30*Simulace!AC329</f>
        <v>48777719757.415833</v>
      </c>
      <c r="AF329" s="42">
        <f>AE329-$AN$12</f>
        <v>674521489.33408356</v>
      </c>
      <c r="AG329" s="42">
        <f t="shared" si="9"/>
        <v>2133024237.0246763</v>
      </c>
    </row>
    <row r="330" spans="1:33">
      <c r="A330" s="6">
        <v>329</v>
      </c>
      <c r="B330" s="6">
        <f>Data!$D$504*Data!D333/Data!D332</f>
        <v>595.23102581906085</v>
      </c>
      <c r="C330" s="6">
        <f>Data!$F$504*Data!F333/Data!F332</f>
        <v>837.11499445240815</v>
      </c>
      <c r="D330" s="6">
        <f>Data!$H$504*Data!H333/Data!H332</f>
        <v>778.69141707063841</v>
      </c>
      <c r="E330" s="6">
        <f>Data!$J$504*Data!J333/Data!J332</f>
        <v>685.03857007854697</v>
      </c>
      <c r="F330" s="6">
        <f>Data!$L$504*Data!L333/Data!L332</f>
        <v>471.47395608980332</v>
      </c>
      <c r="G330" s="6">
        <f>Data!$N$504*Data!N333/Data!N332</f>
        <v>294.92655338880326</v>
      </c>
      <c r="H330" s="6">
        <f>Data!$P$504*Data!P333/Data!P332</f>
        <v>564.49364085295088</v>
      </c>
      <c r="I330" s="6">
        <f>Data!$R$504*Data!R333/Data!R332</f>
        <v>730.56724656232097</v>
      </c>
      <c r="J330" s="6">
        <f>Data!$T$504*Data!T333/Data!T332</f>
        <v>1395.6984487927077</v>
      </c>
      <c r="K330" s="6">
        <f>Data!$V$504*Data!V333/Data!V332</f>
        <v>965.89624325035447</v>
      </c>
      <c r="L330" s="6">
        <f>Data!$X$504*Data!X333/Data!X332</f>
        <v>1617.8504670433713</v>
      </c>
      <c r="M330" s="6">
        <f>Data!$Z$504*Data!Z333/Data!Z332</f>
        <v>1109.1914787981696</v>
      </c>
      <c r="N330" s="6">
        <f>Data!$AB$504*Data!AB333/Data!AB332</f>
        <v>15187.132814276967</v>
      </c>
      <c r="O330" s="6">
        <f>Data!$AD$504*Data!AD333/Data!AD332</f>
        <v>22175.014712706703</v>
      </c>
      <c r="P330" s="6">
        <f>Data!$AF$504*Data!AF333/Data!AF332</f>
        <v>14631.706066172825</v>
      </c>
      <c r="Q330" s="6">
        <f>Data!$AH$504*Data!AH333/Data!AH332</f>
        <v>17213.692251324483</v>
      </c>
      <c r="R330" s="6">
        <f>Data!$AJ$504*Data!AJ333/Data!AJ332</f>
        <v>18705.5491130105</v>
      </c>
      <c r="S330" s="6">
        <f>Data!$AL$504*Data!AL333/Data!AL332</f>
        <v>26745.267620250004</v>
      </c>
      <c r="T330" s="6">
        <f>Data!$AN$504*Data!AN333/Data!AN332</f>
        <v>16365.158453829006</v>
      </c>
      <c r="U330" s="6">
        <f>Data!$AP$504*Data!AP333/Data!AP332</f>
        <v>2394.830321777948</v>
      </c>
      <c r="V330" s="6">
        <f>Data!$AQ$504*Data!AQ333/Data!AQ332</f>
        <v>0.53211583802597684</v>
      </c>
      <c r="W330" s="6">
        <f>Data!$AR$504*Data!AR333/Data!AR332</f>
        <v>0.5455105018325358</v>
      </c>
      <c r="X330" s="6">
        <f>Data!$AS$504*Data!AS333/Data!AS332</f>
        <v>0.35547704154335175</v>
      </c>
      <c r="Y330" s="6">
        <f>Data!$AT$504*Data!AT333/Data!AT332</f>
        <v>0.59518492323951666</v>
      </c>
      <c r="Z330" s="6">
        <f>Data!$AU$504*Data!AU333/Data!AU332</f>
        <v>0.66913270174481998</v>
      </c>
      <c r="AA330" s="6">
        <f>Data!$AV$504*Data!AV333/Data!AV332</f>
        <v>0.49044328091493927</v>
      </c>
      <c r="AB330" s="6">
        <f>Data!$AW$504*Data!AW333/Data!AW332</f>
        <v>0.81471116592752135</v>
      </c>
      <c r="AC330" s="6">
        <f>Data!$AX$504*Data!AX333/Data!AX332</f>
        <v>0.64892252729076949</v>
      </c>
      <c r="AE330" s="42">
        <f>$AJ$3*B330+$AJ$4*Simulace!C330+$AJ$5*Simulace!D330+$AJ$6*Simulace!E330+$AJ$7*Simulace!F330+$AJ$8*Simulace!G330+$AJ$9*Simulace!H330+$AJ$10*Simulace!I330+$AJ$11*Simulace!J330+$AJ$12*Simulace!K330+$AJ$13*Simulace!L330+$AJ$14*Simulace!M330+$AJ$15*Simulace!N330+$AJ$16*Simulace!O330+$AJ$17*Simulace!P330+$AJ$18*Simulace!Q330+$AJ$19*Simulace!R330+$AJ$20*Simulace!S330+$AJ$21*Simulace!T330+$AJ$22*Simulace!U330+$AJ$23*Simulace!V330+$AJ$24*Simulace!W330+$AJ$25*Simulace!X330+$AJ$26*Simulace!Y330+$AJ$27*Simulace!Z330+$AJ$28*Simulace!AA330+$AJ$29*Simulace!AB330+$AJ$30*Simulace!AC330</f>
        <v>47939016606.479523</v>
      </c>
      <c r="AF330" s="42">
        <f>AE330-$AN$12</f>
        <v>-164181661.60222626</v>
      </c>
      <c r="AG330" s="42">
        <f t="shared" si="9"/>
        <v>-519188000.69404471</v>
      </c>
    </row>
    <row r="331" spans="1:33">
      <c r="A331" s="6">
        <v>330</v>
      </c>
      <c r="B331" s="6">
        <f>Data!$D$504*Data!D334/Data!D333</f>
        <v>598.3849887974701</v>
      </c>
      <c r="C331" s="6">
        <f>Data!$F$504*Data!F334/Data!F333</f>
        <v>825.87167738184019</v>
      </c>
      <c r="D331" s="6">
        <f>Data!$H$504*Data!H334/Data!H333</f>
        <v>767.81857245053914</v>
      </c>
      <c r="E331" s="6">
        <f>Data!$J$504*Data!J334/Data!J333</f>
        <v>687.6769221712151</v>
      </c>
      <c r="F331" s="6">
        <f>Data!$L$504*Data!L334/Data!L333</f>
        <v>461.57631865486093</v>
      </c>
      <c r="G331" s="6">
        <f>Data!$N$504*Data!N334/Data!N333</f>
        <v>295.26939149616555</v>
      </c>
      <c r="H331" s="6">
        <f>Data!$P$504*Data!P334/Data!P333</f>
        <v>565.16546692474424</v>
      </c>
      <c r="I331" s="6">
        <f>Data!$R$504*Data!R334/Data!R333</f>
        <v>727.83181026881164</v>
      </c>
      <c r="J331" s="6">
        <f>Data!$T$504*Data!T334/Data!T333</f>
        <v>1375.068663827353</v>
      </c>
      <c r="K331" s="6">
        <f>Data!$V$504*Data!V334/Data!V333</f>
        <v>960.47469182438226</v>
      </c>
      <c r="L331" s="6">
        <f>Data!$X$504*Data!X334/Data!X333</f>
        <v>1591.7092635479128</v>
      </c>
      <c r="M331" s="6">
        <f>Data!$Z$504*Data!Z334/Data!Z333</f>
        <v>1063.2427547825534</v>
      </c>
      <c r="N331" s="6">
        <f>Data!$AB$504*Data!AB334/Data!AB333</f>
        <v>15123.2298290211</v>
      </c>
      <c r="O331" s="6">
        <f>Data!$AD$504*Data!AD334/Data!AD333</f>
        <v>22029.010311841554</v>
      </c>
      <c r="P331" s="6">
        <f>Data!$AF$504*Data!AF334/Data!AF333</f>
        <v>14631.919695400675</v>
      </c>
      <c r="Q331" s="6">
        <f>Data!$AH$504*Data!AH334/Data!AH333</f>
        <v>17254.363041699209</v>
      </c>
      <c r="R331" s="6">
        <f>Data!$AJ$504*Data!AJ334/Data!AJ333</f>
        <v>18644.57927330516</v>
      </c>
      <c r="S331" s="6">
        <f>Data!$AL$504*Data!AL334/Data!AL333</f>
        <v>26755.88000874233</v>
      </c>
      <c r="T331" s="6">
        <f>Data!$AN$504*Data!AN334/Data!AN333</f>
        <v>16366.422318046478</v>
      </c>
      <c r="U331" s="6">
        <f>Data!$AP$504*Data!AP334/Data!AP333</f>
        <v>2415.6912348435894</v>
      </c>
      <c r="V331" s="6">
        <f>Data!$AQ$504*Data!AQ334/Data!AQ333</f>
        <v>0.53590675414897682</v>
      </c>
      <c r="W331" s="6">
        <f>Data!$AR$504*Data!AR334/Data!AR333</f>
        <v>0.54938456256008894</v>
      </c>
      <c r="X331" s="6">
        <f>Data!$AS$504*Data!AS334/Data!AS333</f>
        <v>0.36261273003637162</v>
      </c>
      <c r="Y331" s="6">
        <f>Data!$AT$504*Data!AT334/Data!AT333</f>
        <v>0.59936276056490878</v>
      </c>
      <c r="Z331" s="6">
        <f>Data!$AU$504*Data!AU334/Data!AU333</f>
        <v>0.67374983384288156</v>
      </c>
      <c r="AA331" s="6">
        <f>Data!$AV$504*Data!AV334/Data!AV333</f>
        <v>0.49962942664844934</v>
      </c>
      <c r="AB331" s="6">
        <f>Data!$AW$504*Data!AW334/Data!AW333</f>
        <v>0.82015056605706771</v>
      </c>
      <c r="AC331" s="6">
        <f>Data!$AX$504*Data!AX334/Data!AX333</f>
        <v>0.66019073865766698</v>
      </c>
      <c r="AE331" s="42">
        <f>$AJ$3*B331+$AJ$4*Simulace!C331+$AJ$5*Simulace!D331+$AJ$6*Simulace!E331+$AJ$7*Simulace!F331+$AJ$8*Simulace!G331+$AJ$9*Simulace!H331+$AJ$10*Simulace!I331+$AJ$11*Simulace!J331+$AJ$12*Simulace!K331+$AJ$13*Simulace!L331+$AJ$14*Simulace!M331+$AJ$15*Simulace!N331+$AJ$16*Simulace!O331+$AJ$17*Simulace!P331+$AJ$18*Simulace!Q331+$AJ$19*Simulace!R331+$AJ$20*Simulace!S331+$AJ$21*Simulace!T331+$AJ$22*Simulace!U331+$AJ$23*Simulace!V331+$AJ$24*Simulace!W331+$AJ$25*Simulace!X331+$AJ$26*Simulace!Y331+$AJ$27*Simulace!Z331+$AJ$28*Simulace!AA331+$AJ$29*Simulace!AB331+$AJ$30*Simulace!AC331</f>
        <v>47526896646.647614</v>
      </c>
      <c r="AF331" s="42">
        <f>AE331-$AN$12</f>
        <v>-576301621.43413544</v>
      </c>
      <c r="AG331" s="42">
        <f t="shared" si="9"/>
        <v>-1822425742.9799809</v>
      </c>
    </row>
    <row r="332" spans="1:33">
      <c r="A332" s="6">
        <v>331</v>
      </c>
      <c r="B332" s="6">
        <f>Data!$D$504*Data!D335/Data!D334</f>
        <v>625.76573666181935</v>
      </c>
      <c r="C332" s="6">
        <f>Data!$F$504*Data!F335/Data!F334</f>
        <v>851.6023613986365</v>
      </c>
      <c r="D332" s="6">
        <f>Data!$H$504*Data!H335/Data!H334</f>
        <v>820.65722593821283</v>
      </c>
      <c r="E332" s="6">
        <f>Data!$J$504*Data!J335/Data!J334</f>
        <v>707.36204223720222</v>
      </c>
      <c r="F332" s="6">
        <f>Data!$L$504*Data!L335/Data!L334</f>
        <v>469.90036420050666</v>
      </c>
      <c r="G332" s="6">
        <f>Data!$N$504*Data!N335/Data!N334</f>
        <v>301.47989237220207</v>
      </c>
      <c r="H332" s="6">
        <f>Data!$P$504*Data!P335/Data!P334</f>
        <v>577.11055184815507</v>
      </c>
      <c r="I332" s="6">
        <f>Data!$R$504*Data!R335/Data!R334</f>
        <v>734.2300664315253</v>
      </c>
      <c r="J332" s="6">
        <f>Data!$T$504*Data!T335/Data!T334</f>
        <v>1458.7922942497873</v>
      </c>
      <c r="K332" s="6">
        <f>Data!$V$504*Data!V335/Data!V334</f>
        <v>954.63860890322837</v>
      </c>
      <c r="L332" s="6">
        <f>Data!$X$504*Data!X335/Data!X334</f>
        <v>1666.4748105720589</v>
      </c>
      <c r="M332" s="6">
        <f>Data!$Z$504*Data!Z335/Data!Z334</f>
        <v>1115.6741091958716</v>
      </c>
      <c r="N332" s="6">
        <f>Data!$AB$504*Data!AB335/Data!AB334</f>
        <v>15240.074055657486</v>
      </c>
      <c r="O332" s="6">
        <f>Data!$AD$504*Data!AD335/Data!AD334</f>
        <v>22142.95610604421</v>
      </c>
      <c r="P332" s="6">
        <f>Data!$AF$504*Data!AF335/Data!AF334</f>
        <v>14589.329163738661</v>
      </c>
      <c r="Q332" s="6">
        <f>Data!$AH$504*Data!AH335/Data!AH334</f>
        <v>17626.859422604641</v>
      </c>
      <c r="R332" s="6">
        <f>Data!$AJ$504*Data!AJ335/Data!AJ334</f>
        <v>18983.77192923551</v>
      </c>
      <c r="S332" s="6">
        <f>Data!$AL$504*Data!AL335/Data!AL334</f>
        <v>27201.58236307259</v>
      </c>
      <c r="T332" s="6">
        <f>Data!$AN$504*Data!AN335/Data!AN334</f>
        <v>16398.157530570137</v>
      </c>
      <c r="U332" s="6">
        <f>Data!$AP$504*Data!AP335/Data!AP334</f>
        <v>2428.4528630975201</v>
      </c>
      <c r="V332" s="6">
        <f>Data!$AQ$504*Data!AQ335/Data!AQ334</f>
        <v>0.50084305181471489</v>
      </c>
      <c r="W332" s="6">
        <f>Data!$AR$504*Data!AR335/Data!AR334</f>
        <v>0.51356205155461199</v>
      </c>
      <c r="X332" s="6">
        <f>Data!$AS$504*Data!AS335/Data!AS334</f>
        <v>0.34439763850086996</v>
      </c>
      <c r="Y332" s="6">
        <f>Data!$AT$504*Data!AT335/Data!AT334</f>
        <v>0.56077145030958298</v>
      </c>
      <c r="Z332" s="6">
        <f>Data!$AU$504*Data!AU335/Data!AU334</f>
        <v>0.6311643923789908</v>
      </c>
      <c r="AA332" s="6">
        <f>Data!$AV$504*Data!AV335/Data!AV334</f>
        <v>0.47616786962729613</v>
      </c>
      <c r="AB332" s="6">
        <f>Data!$AW$504*Data!AW335/Data!AW334</f>
        <v>0.77011981026647269</v>
      </c>
      <c r="AC332" s="6">
        <f>Data!$AX$504*Data!AX335/Data!AX334</f>
        <v>0.63139612537695289</v>
      </c>
      <c r="AE332" s="42">
        <f>$AJ$3*B332+$AJ$4*Simulace!C332+$AJ$5*Simulace!D332+$AJ$6*Simulace!E332+$AJ$7*Simulace!F332+$AJ$8*Simulace!G332+$AJ$9*Simulace!H332+$AJ$10*Simulace!I332+$AJ$11*Simulace!J332+$AJ$12*Simulace!K332+$AJ$13*Simulace!L332+$AJ$14*Simulace!M332+$AJ$15*Simulace!N332+$AJ$16*Simulace!O332+$AJ$17*Simulace!P332+$AJ$18*Simulace!Q332+$AJ$19*Simulace!R332+$AJ$20*Simulace!S332+$AJ$21*Simulace!T332+$AJ$22*Simulace!U332+$AJ$23*Simulace!V332+$AJ$24*Simulace!W332+$AJ$25*Simulace!X332+$AJ$26*Simulace!Y332+$AJ$27*Simulace!Z332+$AJ$28*Simulace!AA332+$AJ$29*Simulace!AB332+$AJ$30*Simulace!AC332</f>
        <v>48738219891.521523</v>
      </c>
      <c r="AF332" s="42">
        <f>AE332-$AN$12</f>
        <v>635021623.43977356</v>
      </c>
      <c r="AG332" s="42">
        <f t="shared" si="9"/>
        <v>2008114693.5274529</v>
      </c>
    </row>
    <row r="333" spans="1:33">
      <c r="A333" s="6">
        <v>332</v>
      </c>
      <c r="B333" s="6">
        <f>Data!$D$504*Data!D336/Data!D335</f>
        <v>630.37815350779908</v>
      </c>
      <c r="C333" s="6">
        <f>Data!$F$504*Data!F336/Data!F335</f>
        <v>853.12191516977077</v>
      </c>
      <c r="D333" s="6">
        <f>Data!$H$504*Data!H336/Data!H335</f>
        <v>802.13302339163772</v>
      </c>
      <c r="E333" s="6">
        <f>Data!$J$504*Data!J336/Data!J335</f>
        <v>692.75206458858111</v>
      </c>
      <c r="F333" s="6">
        <f>Data!$L$504*Data!L336/Data!L335</f>
        <v>481.2240958337876</v>
      </c>
      <c r="G333" s="6">
        <f>Data!$N$504*Data!N336/Data!N335</f>
        <v>308.48837539923034</v>
      </c>
      <c r="H333" s="6">
        <f>Data!$P$504*Data!P336/Data!P335</f>
        <v>571.4967685380725</v>
      </c>
      <c r="I333" s="6">
        <f>Data!$R$504*Data!R336/Data!R335</f>
        <v>750.85345991026952</v>
      </c>
      <c r="J333" s="6">
        <f>Data!$T$504*Data!T336/Data!T335</f>
        <v>1431.5119807385008</v>
      </c>
      <c r="K333" s="6">
        <f>Data!$V$504*Data!V336/Data!V335</f>
        <v>948.86561339190769</v>
      </c>
      <c r="L333" s="6">
        <f>Data!$X$504*Data!X336/Data!X335</f>
        <v>1584.2969107448357</v>
      </c>
      <c r="M333" s="6">
        <f>Data!$Z$504*Data!Z336/Data!Z335</f>
        <v>1143.8199342337273</v>
      </c>
      <c r="N333" s="6">
        <f>Data!$AB$504*Data!AB336/Data!AB335</f>
        <v>15244.0935792127</v>
      </c>
      <c r="O333" s="6">
        <f>Data!$AD$504*Data!AD336/Data!AD335</f>
        <v>22169.899963605196</v>
      </c>
      <c r="P333" s="6">
        <f>Data!$AF$504*Data!AF336/Data!AF335</f>
        <v>14702.754278108814</v>
      </c>
      <c r="Q333" s="6">
        <f>Data!$AH$504*Data!AH336/Data!AH335</f>
        <v>17622.475709325772</v>
      </c>
      <c r="R333" s="6">
        <f>Data!$AJ$504*Data!AJ336/Data!AJ335</f>
        <v>19194.551589746621</v>
      </c>
      <c r="S333" s="6">
        <f>Data!$AL$504*Data!AL336/Data!AL335</f>
        <v>27406.240918163676</v>
      </c>
      <c r="T333" s="6">
        <f>Data!$AN$504*Data!AN336/Data!AN335</f>
        <v>16439.193289108909</v>
      </c>
      <c r="U333" s="6">
        <f>Data!$AP$504*Data!AP336/Data!AP335</f>
        <v>2383.7451984588347</v>
      </c>
      <c r="V333" s="6">
        <f>Data!$AQ$504*Data!AQ336/Data!AQ335</f>
        <v>0.47697550581026249</v>
      </c>
      <c r="W333" s="6">
        <f>Data!$AR$504*Data!AR336/Data!AR335</f>
        <v>0.48918172442244356</v>
      </c>
      <c r="X333" s="6">
        <f>Data!$AS$504*Data!AS336/Data!AS335</f>
        <v>0.33008900625134741</v>
      </c>
      <c r="Y333" s="6">
        <f>Data!$AT$504*Data!AT336/Data!AT335</f>
        <v>0.53452138902459057</v>
      </c>
      <c r="Z333" s="6">
        <f>Data!$AU$504*Data!AU336/Data!AU335</f>
        <v>0.60222085440511064</v>
      </c>
      <c r="AA333" s="6">
        <f>Data!$AV$504*Data!AV336/Data!AV335</f>
        <v>0.45775882589465267</v>
      </c>
      <c r="AB333" s="6">
        <f>Data!$AW$504*Data!AW336/Data!AW335</f>
        <v>0.73616715131933363</v>
      </c>
      <c r="AC333" s="6">
        <f>Data!$AX$504*Data!AX336/Data!AX335</f>
        <v>0.60882863397140274</v>
      </c>
      <c r="AE333" s="42">
        <f>$AJ$3*B333+$AJ$4*Simulace!C333+$AJ$5*Simulace!D333+$AJ$6*Simulace!E333+$AJ$7*Simulace!F333+$AJ$8*Simulace!G333+$AJ$9*Simulace!H333+$AJ$10*Simulace!I333+$AJ$11*Simulace!J333+$AJ$12*Simulace!K333+$AJ$13*Simulace!L333+$AJ$14*Simulace!M333+$AJ$15*Simulace!N333+$AJ$16*Simulace!O333+$AJ$17*Simulace!P333+$AJ$18*Simulace!Q333+$AJ$19*Simulace!R333+$AJ$20*Simulace!S333+$AJ$21*Simulace!T333+$AJ$22*Simulace!U333+$AJ$23*Simulace!V333+$AJ$24*Simulace!W333+$AJ$25*Simulace!X333+$AJ$26*Simulace!Y333+$AJ$27*Simulace!Z333+$AJ$28*Simulace!AA333+$AJ$29*Simulace!AB333+$AJ$30*Simulace!AC333</f>
        <v>48781057431.398598</v>
      </c>
      <c r="AF333" s="42">
        <f>AE333-$AN$12</f>
        <v>677859163.31684875</v>
      </c>
      <c r="AG333" s="42">
        <f t="shared" si="9"/>
        <v>2143578888.8973</v>
      </c>
    </row>
    <row r="334" spans="1:33">
      <c r="A334" s="6">
        <v>333</v>
      </c>
      <c r="B334" s="6">
        <f>Data!$D$504*Data!D337/Data!D336</f>
        <v>618.65475007355633</v>
      </c>
      <c r="C334" s="6">
        <f>Data!$F$504*Data!F337/Data!F336</f>
        <v>830.18567077113278</v>
      </c>
      <c r="D334" s="6">
        <f>Data!$H$504*Data!H337/Data!H336</f>
        <v>800.43060008906286</v>
      </c>
      <c r="E334" s="6">
        <f>Data!$J$504*Data!J337/Data!J336</f>
        <v>707.05091962109896</v>
      </c>
      <c r="F334" s="6">
        <f>Data!$L$504*Data!L337/Data!L336</f>
        <v>476.35831121031435</v>
      </c>
      <c r="G334" s="6">
        <f>Data!$N$504*Data!N337/Data!N336</f>
        <v>305.07928876299172</v>
      </c>
      <c r="H334" s="6">
        <f>Data!$P$504*Data!P337/Data!P336</f>
        <v>600.26801098721182</v>
      </c>
      <c r="I334" s="6">
        <f>Data!$R$504*Data!R337/Data!R336</f>
        <v>747.33744125643557</v>
      </c>
      <c r="J334" s="6">
        <f>Data!$T$504*Data!T337/Data!T336</f>
        <v>1412.6836100674209</v>
      </c>
      <c r="K334" s="6">
        <f>Data!$V$504*Data!V337/Data!V336</f>
        <v>978.01435094171984</v>
      </c>
      <c r="L334" s="6">
        <f>Data!$X$504*Data!X337/Data!X336</f>
        <v>1613.3662125627573</v>
      </c>
      <c r="M334" s="6">
        <f>Data!$Z$504*Data!Z337/Data!Z336</f>
        <v>1138.181774170356</v>
      </c>
      <c r="N334" s="6">
        <f>Data!$AB$504*Data!AB337/Data!AB336</f>
        <v>15220.260762701071</v>
      </c>
      <c r="O334" s="6">
        <f>Data!$AD$504*Data!AD337/Data!AD336</f>
        <v>22164.057772189328</v>
      </c>
      <c r="P334" s="6">
        <f>Data!$AF$504*Data!AF337/Data!AF336</f>
        <v>14762.185100427196</v>
      </c>
      <c r="Q334" s="6">
        <f>Data!$AH$504*Data!AH337/Data!AH336</f>
        <v>17311.403564354063</v>
      </c>
      <c r="R334" s="6">
        <f>Data!$AJ$504*Data!AJ337/Data!AJ336</f>
        <v>18903.807437944124</v>
      </c>
      <c r="S334" s="6">
        <f>Data!$AL$504*Data!AL337/Data!AL336</f>
        <v>27139.428827172018</v>
      </c>
      <c r="T334" s="6">
        <f>Data!$AN$504*Data!AN337/Data!AN336</f>
        <v>16563.223279247624</v>
      </c>
      <c r="U334" s="6">
        <f>Data!$AP$504*Data!AP337/Data!AP336</f>
        <v>2428.6895968093309</v>
      </c>
      <c r="V334" s="6">
        <f>Data!$AQ$504*Data!AQ337/Data!AQ336</f>
        <v>0.50549209815803631</v>
      </c>
      <c r="W334" s="6">
        <f>Data!$AR$504*Data!AR337/Data!AR336</f>
        <v>0.5183177200059772</v>
      </c>
      <c r="X334" s="6">
        <f>Data!$AS$504*Data!AS337/Data!AS336</f>
        <v>0.34056303747988004</v>
      </c>
      <c r="Y334" s="6">
        <f>Data!$AT$504*Data!AT337/Data!AT336</f>
        <v>0.56591829695738094</v>
      </c>
      <c r="Z334" s="6">
        <f>Data!$AU$504*Data!AU337/Data!AU336</f>
        <v>0.63688139870223448</v>
      </c>
      <c r="AA334" s="6">
        <f>Data!$AV$504*Data!AV337/Data!AV336</f>
        <v>0.47131151793339016</v>
      </c>
      <c r="AB334" s="6">
        <f>Data!$AW$504*Data!AW337/Data!AW336</f>
        <v>0.77691802116226327</v>
      </c>
      <c r="AC334" s="6">
        <f>Data!$AX$504*Data!AX337/Data!AX336</f>
        <v>0.62553826005612578</v>
      </c>
      <c r="AE334" s="42">
        <f>$AJ$3*B334+$AJ$4*Simulace!C334+$AJ$5*Simulace!D334+$AJ$6*Simulace!E334+$AJ$7*Simulace!F334+$AJ$8*Simulace!G334+$AJ$9*Simulace!H334+$AJ$10*Simulace!I334+$AJ$11*Simulace!J334+$AJ$12*Simulace!K334+$AJ$13*Simulace!L334+$AJ$14*Simulace!M334+$AJ$15*Simulace!N334+$AJ$16*Simulace!O334+$AJ$17*Simulace!P334+$AJ$18*Simulace!Q334+$AJ$19*Simulace!R334+$AJ$20*Simulace!S334+$AJ$21*Simulace!T334+$AJ$22*Simulace!U334+$AJ$23*Simulace!V334+$AJ$24*Simulace!W334+$AJ$25*Simulace!X334+$AJ$26*Simulace!Y334+$AJ$27*Simulace!Z334+$AJ$28*Simulace!AA334+$AJ$29*Simulace!AB334+$AJ$30*Simulace!AC334</f>
        <v>48727839566.067657</v>
      </c>
      <c r="AF334" s="42">
        <f>AE334-$AN$12</f>
        <v>624641297.98590851</v>
      </c>
      <c r="AG334" s="42">
        <f t="shared" si="9"/>
        <v>1975289222.2394183</v>
      </c>
    </row>
    <row r="335" spans="1:33">
      <c r="A335" s="6">
        <v>334</v>
      </c>
      <c r="B335" s="6">
        <f>Data!$D$504*Data!D338/Data!D337</f>
        <v>612.59112487819971</v>
      </c>
      <c r="C335" s="6">
        <f>Data!$F$504*Data!F338/Data!F337</f>
        <v>830.52772476606447</v>
      </c>
      <c r="D335" s="6">
        <f>Data!$H$504*Data!H338/Data!H337</f>
        <v>777.28978699218669</v>
      </c>
      <c r="E335" s="6">
        <f>Data!$J$504*Data!J338/Data!J337</f>
        <v>680.59012641237337</v>
      </c>
      <c r="F335" s="6">
        <f>Data!$L$504*Data!L338/Data!L337</f>
        <v>461.13724474257191</v>
      </c>
      <c r="G335" s="6">
        <f>Data!$N$504*Data!N338/Data!N337</f>
        <v>296.18262554878322</v>
      </c>
      <c r="H335" s="6">
        <f>Data!$P$504*Data!P338/Data!P337</f>
        <v>575.64894254646856</v>
      </c>
      <c r="I335" s="6">
        <f>Data!$R$504*Data!R338/Data!R337</f>
        <v>743.79540511507707</v>
      </c>
      <c r="J335" s="6">
        <f>Data!$T$504*Data!T338/Data!T337</f>
        <v>1403.5985644405559</v>
      </c>
      <c r="K335" s="6">
        <f>Data!$V$504*Data!V338/Data!V337</f>
        <v>963.85748202912646</v>
      </c>
      <c r="L335" s="6">
        <f>Data!$X$504*Data!X338/Data!X337</f>
        <v>1615.7101858050587</v>
      </c>
      <c r="M335" s="6">
        <f>Data!$Z$504*Data!Z338/Data!Z337</f>
        <v>1072.4264657850154</v>
      </c>
      <c r="N335" s="6">
        <f>Data!$AB$504*Data!AB338/Data!AB337</f>
        <v>15241.857838556087</v>
      </c>
      <c r="O335" s="6">
        <f>Data!$AD$504*Data!AD338/Data!AD337</f>
        <v>22066.598270510967</v>
      </c>
      <c r="P335" s="6">
        <f>Data!$AF$504*Data!AF338/Data!AF337</f>
        <v>14618.875865594204</v>
      </c>
      <c r="Q335" s="6">
        <f>Data!$AH$504*Data!AH338/Data!AH337</f>
        <v>17505.459356788389</v>
      </c>
      <c r="R335" s="6">
        <f>Data!$AJ$504*Data!AJ338/Data!AJ337</f>
        <v>18710.800014630378</v>
      </c>
      <c r="S335" s="6">
        <f>Data!$AL$504*Data!AL338/Data!AL337</f>
        <v>26607.92410859697</v>
      </c>
      <c r="T335" s="6">
        <f>Data!$AN$504*Data!AN338/Data!AN337</f>
        <v>16538.033622162831</v>
      </c>
      <c r="U335" s="6">
        <f>Data!$AP$504*Data!AP338/Data!AP337</f>
        <v>2375.5893004915788</v>
      </c>
      <c r="V335" s="6">
        <f>Data!$AQ$504*Data!AQ338/Data!AQ337</f>
        <v>0.52844774796948024</v>
      </c>
      <c r="W335" s="6">
        <f>Data!$AR$504*Data!AR338/Data!AR337</f>
        <v>0.54176030335529435</v>
      </c>
      <c r="X335" s="6">
        <f>Data!$AS$504*Data!AS338/Data!AS337</f>
        <v>0.36214445501010384</v>
      </c>
      <c r="Y335" s="6">
        <f>Data!$AT$504*Data!AT338/Data!AT337</f>
        <v>0.59113417771202703</v>
      </c>
      <c r="Z335" s="6">
        <f>Data!$AU$504*Data!AU338/Data!AU337</f>
        <v>0.66464581178903792</v>
      </c>
      <c r="AA335" s="6">
        <f>Data!$AV$504*Data!AV338/Data!AV337</f>
        <v>0.49894421446658682</v>
      </c>
      <c r="AB335" s="6">
        <f>Data!$AW$504*Data!AW338/Data!AW337</f>
        <v>0.80940322068496351</v>
      </c>
      <c r="AC335" s="6">
        <f>Data!$AX$504*Data!AX338/Data!AX337</f>
        <v>0.65924905526569066</v>
      </c>
      <c r="AE335" s="42">
        <f>$AJ$3*B335+$AJ$4*Simulace!C335+$AJ$5*Simulace!D335+$AJ$6*Simulace!E335+$AJ$7*Simulace!F335+$AJ$8*Simulace!G335+$AJ$9*Simulace!H335+$AJ$10*Simulace!I335+$AJ$11*Simulace!J335+$AJ$12*Simulace!K335+$AJ$13*Simulace!L335+$AJ$14*Simulace!M335+$AJ$15*Simulace!N335+$AJ$16*Simulace!O335+$AJ$17*Simulace!P335+$AJ$18*Simulace!Q335+$AJ$19*Simulace!R335+$AJ$20*Simulace!S335+$AJ$21*Simulace!T335+$AJ$22*Simulace!U335+$AJ$23*Simulace!V335+$AJ$24*Simulace!W335+$AJ$25*Simulace!X335+$AJ$26*Simulace!Y335+$AJ$27*Simulace!Z335+$AJ$28*Simulace!AA335+$AJ$29*Simulace!AB335+$AJ$30*Simulace!AC335</f>
        <v>47898773012.577293</v>
      </c>
      <c r="AF335" s="42">
        <f>AE335-$AN$12</f>
        <v>-204425255.50445557</v>
      </c>
      <c r="AG335" s="42">
        <f t="shared" si="9"/>
        <v>-646449418.65595293</v>
      </c>
    </row>
    <row r="336" spans="1:33">
      <c r="A336" s="6">
        <v>335</v>
      </c>
      <c r="B336" s="6">
        <f>Data!$D$504*Data!D339/Data!D338</f>
        <v>612.66311042623738</v>
      </c>
      <c r="C336" s="6">
        <f>Data!$F$504*Data!F339/Data!F338</f>
        <v>842.39889990714403</v>
      </c>
      <c r="D336" s="6">
        <f>Data!$H$504*Data!H339/Data!H338</f>
        <v>791.0090226812606</v>
      </c>
      <c r="E336" s="6">
        <f>Data!$J$504*Data!J339/Data!J338</f>
        <v>687.7053178394367</v>
      </c>
      <c r="F336" s="6">
        <f>Data!$L$504*Data!L339/Data!L338</f>
        <v>476.22514870220044</v>
      </c>
      <c r="G336" s="6">
        <f>Data!$N$504*Data!N339/Data!N338</f>
        <v>298.2327433835361</v>
      </c>
      <c r="H336" s="6">
        <f>Data!$P$504*Data!P339/Data!P338</f>
        <v>573.44777231865976</v>
      </c>
      <c r="I336" s="6">
        <f>Data!$R$504*Data!R339/Data!R338</f>
        <v>739.05784364176577</v>
      </c>
      <c r="J336" s="6">
        <f>Data!$T$504*Data!T339/Data!T338</f>
        <v>1380.9372229754738</v>
      </c>
      <c r="K336" s="6">
        <f>Data!$V$504*Data!V339/Data!V338</f>
        <v>933.76586219341152</v>
      </c>
      <c r="L336" s="6">
        <f>Data!$X$504*Data!X339/Data!X338</f>
        <v>1602.991392129328</v>
      </c>
      <c r="M336" s="6">
        <f>Data!$Z$504*Data!Z339/Data!Z338</f>
        <v>1098.1741568355687</v>
      </c>
      <c r="N336" s="6">
        <f>Data!$AB$504*Data!AB339/Data!AB338</f>
        <v>15394.763528473319</v>
      </c>
      <c r="O336" s="6">
        <f>Data!$AD$504*Data!AD339/Data!AD338</f>
        <v>22260.953579310881</v>
      </c>
      <c r="P336" s="6">
        <f>Data!$AF$504*Data!AF339/Data!AF338</f>
        <v>14682.851006411529</v>
      </c>
      <c r="Q336" s="6">
        <f>Data!$AH$504*Data!AH339/Data!AH338</f>
        <v>17641.72872382178</v>
      </c>
      <c r="R336" s="6">
        <f>Data!$AJ$504*Data!AJ339/Data!AJ338</f>
        <v>18987.332645136128</v>
      </c>
      <c r="S336" s="6">
        <f>Data!$AL$504*Data!AL339/Data!AL338</f>
        <v>27185.48047369553</v>
      </c>
      <c r="T336" s="6">
        <f>Data!$AN$504*Data!AN339/Data!AN338</f>
        <v>16247.122255558506</v>
      </c>
      <c r="U336" s="6">
        <f>Data!$AP$504*Data!AP339/Data!AP338</f>
        <v>2329.9293926524861</v>
      </c>
      <c r="V336" s="6">
        <f>Data!$AQ$504*Data!AQ339/Data!AQ338</f>
        <v>0.49618330415887041</v>
      </c>
      <c r="W336" s="6">
        <f>Data!$AR$504*Data!AR339/Data!AR338</f>
        <v>0.50881158875695354</v>
      </c>
      <c r="X336" s="6">
        <f>Data!$AS$504*Data!AS339/Data!AS338</f>
        <v>0.33765466312261688</v>
      </c>
      <c r="Y336" s="6">
        <f>Data!$AT$504*Data!AT339/Data!AT338</f>
        <v>0.55569355278362342</v>
      </c>
      <c r="Z336" s="6">
        <f>Data!$AU$504*Data!AU339/Data!AU338</f>
        <v>0.62562400290065323</v>
      </c>
      <c r="AA336" s="6">
        <f>Data!$AV$504*Data!AV339/Data!AV338</f>
        <v>0.46759034645500469</v>
      </c>
      <c r="AB336" s="6">
        <f>Data!$AW$504*Data!AW339/Data!AW338</f>
        <v>0.76374815887694492</v>
      </c>
      <c r="AC336" s="6">
        <f>Data!$AX$504*Data!AX339/Data!AX338</f>
        <v>0.62100190890658225</v>
      </c>
      <c r="AE336" s="42">
        <f>$AJ$3*B336+$AJ$4*Simulace!C336+$AJ$5*Simulace!D336+$AJ$6*Simulace!E336+$AJ$7*Simulace!F336+$AJ$8*Simulace!G336+$AJ$9*Simulace!H336+$AJ$10*Simulace!I336+$AJ$11*Simulace!J336+$AJ$12*Simulace!K336+$AJ$13*Simulace!L336+$AJ$14*Simulace!M336+$AJ$15*Simulace!N336+$AJ$16*Simulace!O336+$AJ$17*Simulace!P336+$AJ$18*Simulace!Q336+$AJ$19*Simulace!R336+$AJ$20*Simulace!S336+$AJ$21*Simulace!T336+$AJ$22*Simulace!U336+$AJ$23*Simulace!V336+$AJ$24*Simulace!W336+$AJ$25*Simulace!X336+$AJ$26*Simulace!Y336+$AJ$27*Simulace!Z336+$AJ$28*Simulace!AA336+$AJ$29*Simulace!AB336+$AJ$30*Simulace!AC336</f>
        <v>48121053527.731979</v>
      </c>
      <c r="AF336" s="42">
        <f>AE336-$AN$12</f>
        <v>17855259.650230408</v>
      </c>
      <c r="AG336" s="42">
        <f t="shared" si="9"/>
        <v>56463288.708429493</v>
      </c>
    </row>
    <row r="337" spans="1:33">
      <c r="A337" s="6">
        <v>336</v>
      </c>
      <c r="B337" s="6">
        <f>Data!$D$504*Data!D340/Data!D339</f>
        <v>590.71499406007035</v>
      </c>
      <c r="C337" s="6">
        <f>Data!$F$504*Data!F340/Data!F339</f>
        <v>837.34738374336712</v>
      </c>
      <c r="D337" s="6">
        <f>Data!$H$504*Data!H340/Data!H339</f>
        <v>769.70696051437301</v>
      </c>
      <c r="E337" s="6">
        <f>Data!$J$504*Data!J340/Data!J339</f>
        <v>680.16667650313104</v>
      </c>
      <c r="F337" s="6">
        <f>Data!$L$504*Data!L340/Data!L339</f>
        <v>457.46407885043971</v>
      </c>
      <c r="G337" s="6">
        <f>Data!$N$504*Data!N340/Data!N339</f>
        <v>296.43710325796053</v>
      </c>
      <c r="H337" s="6">
        <f>Data!$P$504*Data!P340/Data!P339</f>
        <v>577.93164621318886</v>
      </c>
      <c r="I337" s="6">
        <f>Data!$R$504*Data!R340/Data!R339</f>
        <v>743.96411404896492</v>
      </c>
      <c r="J337" s="6">
        <f>Data!$T$504*Data!T340/Data!T339</f>
        <v>1448.3565668308045</v>
      </c>
      <c r="K337" s="6">
        <f>Data!$V$504*Data!V340/Data!V339</f>
        <v>966.82947116788193</v>
      </c>
      <c r="L337" s="6">
        <f>Data!$X$504*Data!X340/Data!X339</f>
        <v>1615.8876404662142</v>
      </c>
      <c r="M337" s="6">
        <f>Data!$Z$504*Data!Z340/Data!Z339</f>
        <v>1109.4424593206402</v>
      </c>
      <c r="N337" s="6">
        <f>Data!$AB$504*Data!AB340/Data!AB339</f>
        <v>15271.917663306036</v>
      </c>
      <c r="O337" s="6">
        <f>Data!$AD$504*Data!AD340/Data!AD339</f>
        <v>22104.29166303324</v>
      </c>
      <c r="P337" s="6">
        <f>Data!$AF$504*Data!AF340/Data!AF339</f>
        <v>14638.362262345867</v>
      </c>
      <c r="Q337" s="6">
        <f>Data!$AH$504*Data!AH340/Data!AH339</f>
        <v>17305.064954001409</v>
      </c>
      <c r="R337" s="6">
        <f>Data!$AJ$504*Data!AJ340/Data!AJ339</f>
        <v>18729.507421060251</v>
      </c>
      <c r="S337" s="6">
        <f>Data!$AL$504*Data!AL340/Data!AL339</f>
        <v>26895.870068207012</v>
      </c>
      <c r="T337" s="6">
        <f>Data!$AN$504*Data!AN340/Data!AN339</f>
        <v>16527.621369324355</v>
      </c>
      <c r="U337" s="6">
        <f>Data!$AP$504*Data!AP340/Data!AP339</f>
        <v>2399.6554097308754</v>
      </c>
      <c r="V337" s="6">
        <f>Data!$AQ$504*Data!AQ340/Data!AQ339</f>
        <v>0.52951534338147133</v>
      </c>
      <c r="W337" s="6">
        <f>Data!$AR$504*Data!AR340/Data!AR339</f>
        <v>0.54284934840634413</v>
      </c>
      <c r="X337" s="6">
        <f>Data!$AS$504*Data!AS340/Data!AS339</f>
        <v>0.35326687756085767</v>
      </c>
      <c r="Y337" s="6">
        <f>Data!$AT$504*Data!AT340/Data!AT339</f>
        <v>0.59230092171600135</v>
      </c>
      <c r="Z337" s="6">
        <f>Data!$AU$504*Data!AU340/Data!AU339</f>
        <v>0.66592308274088574</v>
      </c>
      <c r="AA337" s="6">
        <f>Data!$AV$504*Data!AV340/Data!AV339</f>
        <v>0.48759060548617289</v>
      </c>
      <c r="AB337" s="6">
        <f>Data!$AW$504*Data!AW340/Data!AW339</f>
        <v>0.81088168899715873</v>
      </c>
      <c r="AC337" s="6">
        <f>Data!$AX$504*Data!AX340/Data!AX339</f>
        <v>0.64541425862333923</v>
      </c>
      <c r="AE337" s="42">
        <f>$AJ$3*B337+$AJ$4*Simulace!C337+$AJ$5*Simulace!D337+$AJ$6*Simulace!E337+$AJ$7*Simulace!F337+$AJ$8*Simulace!G337+$AJ$9*Simulace!H337+$AJ$10*Simulace!I337+$AJ$11*Simulace!J337+$AJ$12*Simulace!K337+$AJ$13*Simulace!L337+$AJ$14*Simulace!M337+$AJ$15*Simulace!N337+$AJ$16*Simulace!O337+$AJ$17*Simulace!P337+$AJ$18*Simulace!Q337+$AJ$19*Simulace!R337+$AJ$20*Simulace!S337+$AJ$21*Simulace!T337+$AJ$22*Simulace!U337+$AJ$23*Simulace!V337+$AJ$24*Simulace!W337+$AJ$25*Simulace!X337+$AJ$26*Simulace!Y337+$AJ$27*Simulace!Z337+$AJ$28*Simulace!AA337+$AJ$29*Simulace!AB337+$AJ$30*Simulace!AC337</f>
        <v>48121841619.626663</v>
      </c>
      <c r="AF337" s="42">
        <f>AE337-$AN$12</f>
        <v>18643351.544914246</v>
      </c>
      <c r="AG337" s="42">
        <f t="shared" si="9"/>
        <v>58955454.101147965</v>
      </c>
    </row>
    <row r="338" spans="1:33">
      <c r="A338" s="6">
        <v>337</v>
      </c>
      <c r="B338" s="6">
        <f>Data!$D$504*Data!D341/Data!D340</f>
        <v>646.31296962578858</v>
      </c>
      <c r="C338" s="6">
        <f>Data!$F$504*Data!F341/Data!F340</f>
        <v>849.19001809614008</v>
      </c>
      <c r="D338" s="6">
        <f>Data!$H$504*Data!H341/Data!H340</f>
        <v>797.83580176595342</v>
      </c>
      <c r="E338" s="6">
        <f>Data!$J$504*Data!J341/Data!J340</f>
        <v>717.36202392691393</v>
      </c>
      <c r="F338" s="6">
        <f>Data!$L$504*Data!L341/Data!L340</f>
        <v>482.01103898966022</v>
      </c>
      <c r="G338" s="6">
        <f>Data!$N$504*Data!N341/Data!N340</f>
        <v>308.94898622679841</v>
      </c>
      <c r="H338" s="6">
        <f>Data!$P$504*Data!P341/Data!P340</f>
        <v>596.91252554968605</v>
      </c>
      <c r="I338" s="6">
        <f>Data!$R$504*Data!R341/Data!R340</f>
        <v>753.03741174159734</v>
      </c>
      <c r="J338" s="6">
        <f>Data!$T$504*Data!T341/Data!T340</f>
        <v>1426.7171796921778</v>
      </c>
      <c r="K338" s="6">
        <f>Data!$V$504*Data!V341/Data!V340</f>
        <v>977.42872305036565</v>
      </c>
      <c r="L338" s="6">
        <f>Data!$X$504*Data!X341/Data!X340</f>
        <v>1635.3955521804969</v>
      </c>
      <c r="M338" s="6">
        <f>Data!$Z$504*Data!Z341/Data!Z340</f>
        <v>1100.9079593407737</v>
      </c>
      <c r="N338" s="6">
        <f>Data!$AB$504*Data!AB341/Data!AB340</f>
        <v>15146.862460501372</v>
      </c>
      <c r="O338" s="6">
        <f>Data!$AD$504*Data!AD341/Data!AD340</f>
        <v>22071.795083377492</v>
      </c>
      <c r="P338" s="6">
        <f>Data!$AF$504*Data!AF341/Data!AF340</f>
        <v>14633.879056832398</v>
      </c>
      <c r="Q338" s="6">
        <f>Data!$AH$504*Data!AH341/Data!AH340</f>
        <v>17635.540339074778</v>
      </c>
      <c r="R338" s="6">
        <f>Data!$AJ$504*Data!AJ341/Data!AJ340</f>
        <v>19073.683611914632</v>
      </c>
      <c r="S338" s="6">
        <f>Data!$AL$504*Data!AL341/Data!AL340</f>
        <v>27276.912830772155</v>
      </c>
      <c r="T338" s="6">
        <f>Data!$AN$504*Data!AN341/Data!AN340</f>
        <v>16317.779917383799</v>
      </c>
      <c r="U338" s="6">
        <f>Data!$AP$504*Data!AP341/Data!AP340</f>
        <v>2426.9471636819508</v>
      </c>
      <c r="V338" s="6">
        <f>Data!$AQ$504*Data!AQ341/Data!AQ340</f>
        <v>0.48167319874050701</v>
      </c>
      <c r="W338" s="6">
        <f>Data!$AR$504*Data!AR341/Data!AR340</f>
        <v>0.49399677171406697</v>
      </c>
      <c r="X338" s="6">
        <f>Data!$AS$504*Data!AS341/Data!AS340</f>
        <v>0.34935103597381584</v>
      </c>
      <c r="Y338" s="6">
        <f>Data!$AT$504*Data!AT341/Data!AT340</f>
        <v>0.53977012510981315</v>
      </c>
      <c r="Z338" s="6">
        <f>Data!$AU$504*Data!AU341/Data!AU340</f>
        <v>0.60811027123165806</v>
      </c>
      <c r="AA338" s="6">
        <f>Data!$AV$504*Data!AV341/Data!AV340</f>
        <v>0.482587521538548</v>
      </c>
      <c r="AB338" s="6">
        <f>Data!$AW$504*Data!AW341/Data!AW340</f>
        <v>0.7432978328877774</v>
      </c>
      <c r="AC338" s="6">
        <f>Data!$AX$504*Data!AX341/Data!AX340</f>
        <v>0.63932380660329124</v>
      </c>
      <c r="AE338" s="42">
        <f>$AJ$3*B338+$AJ$4*Simulace!C338+$AJ$5*Simulace!D338+$AJ$6*Simulace!E338+$AJ$7*Simulace!F338+$AJ$8*Simulace!G338+$AJ$9*Simulace!H338+$AJ$10*Simulace!I338+$AJ$11*Simulace!J338+$AJ$12*Simulace!K338+$AJ$13*Simulace!L338+$AJ$14*Simulace!M338+$AJ$15*Simulace!N338+$AJ$16*Simulace!O338+$AJ$17*Simulace!P338+$AJ$18*Simulace!Q338+$AJ$19*Simulace!R338+$AJ$20*Simulace!S338+$AJ$21*Simulace!T338+$AJ$22*Simulace!U338+$AJ$23*Simulace!V338+$AJ$24*Simulace!W338+$AJ$25*Simulace!X338+$AJ$26*Simulace!Y338+$AJ$27*Simulace!Z338+$AJ$28*Simulace!AA338+$AJ$29*Simulace!AB338+$AJ$30*Simulace!AC338</f>
        <v>48895653144.503555</v>
      </c>
      <c r="AF338" s="42">
        <f>AE338-$AN$12</f>
        <v>792454876.42180634</v>
      </c>
      <c r="AG338" s="42">
        <f t="shared" si="9"/>
        <v>2505962352.4001722</v>
      </c>
    </row>
    <row r="339" spans="1:33">
      <c r="A339" s="6">
        <v>338</v>
      </c>
      <c r="B339" s="6">
        <f>Data!$D$504*Data!D342/Data!D341</f>
        <v>601.67181483436332</v>
      </c>
      <c r="C339" s="6">
        <f>Data!$F$504*Data!F342/Data!F341</f>
        <v>824.80161416920828</v>
      </c>
      <c r="D339" s="6">
        <f>Data!$H$504*Data!H342/Data!H341</f>
        <v>773.30070747997718</v>
      </c>
      <c r="E339" s="6">
        <f>Data!$J$504*Data!J342/Data!J341</f>
        <v>673.87109796544223</v>
      </c>
      <c r="F339" s="6">
        <f>Data!$L$504*Data!L342/Data!L341</f>
        <v>459.84607076300705</v>
      </c>
      <c r="G339" s="6">
        <f>Data!$N$504*Data!N342/Data!N341</f>
        <v>294.35918679022063</v>
      </c>
      <c r="H339" s="6">
        <f>Data!$P$504*Data!P342/Data!P341</f>
        <v>574.42566525942652</v>
      </c>
      <c r="I339" s="6">
        <f>Data!$R$504*Data!R342/Data!R341</f>
        <v>740.84302546538368</v>
      </c>
      <c r="J339" s="6">
        <f>Data!$T$504*Data!T342/Data!T341</f>
        <v>1386.4241386375995</v>
      </c>
      <c r="K339" s="6">
        <f>Data!$V$504*Data!V342/Data!V341</f>
        <v>963.65412205488337</v>
      </c>
      <c r="L339" s="6">
        <f>Data!$X$504*Data!X342/Data!X341</f>
        <v>1583.6032138530547</v>
      </c>
      <c r="M339" s="6">
        <f>Data!$Z$504*Data!Z342/Data!Z341</f>
        <v>1101.4331813981419</v>
      </c>
      <c r="N339" s="6">
        <f>Data!$AB$504*Data!AB342/Data!AB341</f>
        <v>15189.910953467943</v>
      </c>
      <c r="O339" s="6">
        <f>Data!$AD$504*Data!AD342/Data!AD341</f>
        <v>22021.650735631505</v>
      </c>
      <c r="P339" s="6">
        <f>Data!$AF$504*Data!AF342/Data!AF341</f>
        <v>14546.626342334013</v>
      </c>
      <c r="Q339" s="6">
        <f>Data!$AH$504*Data!AH342/Data!AH341</f>
        <v>17092.76062870122</v>
      </c>
      <c r="R339" s="6">
        <f>Data!$AJ$504*Data!AJ342/Data!AJ341</f>
        <v>18741.188425766577</v>
      </c>
      <c r="S339" s="6">
        <f>Data!$AL$504*Data!AL342/Data!AL341</f>
        <v>26555.955560977432</v>
      </c>
      <c r="T339" s="6">
        <f>Data!$AN$504*Data!AN342/Data!AN341</f>
        <v>16659.222757974185</v>
      </c>
      <c r="U339" s="6">
        <f>Data!$AP$504*Data!AP342/Data!AP341</f>
        <v>2454.5618780022951</v>
      </c>
      <c r="V339" s="6">
        <f>Data!$AQ$504*Data!AQ342/Data!AQ341</f>
        <v>0.54673210405661365</v>
      </c>
      <c r="W339" s="6">
        <f>Data!$AR$504*Data!AR342/Data!AR341</f>
        <v>0.56042217995369037</v>
      </c>
      <c r="X339" s="6">
        <f>Data!$AS$504*Data!AS342/Data!AS341</f>
        <v>0.37714191634888933</v>
      </c>
      <c r="Y339" s="6">
        <f>Data!$AT$504*Data!AT342/Data!AT341</f>
        <v>0.61116734275296503</v>
      </c>
      <c r="Z339" s="6">
        <f>Data!$AU$504*Data!AU342/Data!AU341</f>
        <v>0.68664002862595486</v>
      </c>
      <c r="AA339" s="6">
        <f>Data!$AV$504*Data!AV342/Data!AV341</f>
        <v>0.51807847264990792</v>
      </c>
      <c r="AB339" s="6">
        <f>Data!$AW$504*Data!AW342/Data!AW341</f>
        <v>0.83499992089329944</v>
      </c>
      <c r="AC339" s="6">
        <f>Data!$AX$504*Data!AX342/Data!AX341</f>
        <v>0.68250872607532331</v>
      </c>
      <c r="AE339" s="42">
        <f>$AJ$3*B339+$AJ$4*Simulace!C339+$AJ$5*Simulace!D339+$AJ$6*Simulace!E339+$AJ$7*Simulace!F339+$AJ$8*Simulace!G339+$AJ$9*Simulace!H339+$AJ$10*Simulace!I339+$AJ$11*Simulace!J339+$AJ$12*Simulace!K339+$AJ$13*Simulace!L339+$AJ$14*Simulace!M339+$AJ$15*Simulace!N339+$AJ$16*Simulace!O339+$AJ$17*Simulace!P339+$AJ$18*Simulace!Q339+$AJ$19*Simulace!R339+$AJ$20*Simulace!S339+$AJ$21*Simulace!T339+$AJ$22*Simulace!U339+$AJ$23*Simulace!V339+$AJ$24*Simulace!W339+$AJ$25*Simulace!X339+$AJ$26*Simulace!Y339+$AJ$27*Simulace!Z339+$AJ$28*Simulace!AA339+$AJ$29*Simulace!AB339+$AJ$30*Simulace!AC339</f>
        <v>47814514116.154671</v>
      </c>
      <c r="AF339" s="42">
        <f>AE339-$AN$12</f>
        <v>-288684151.92707825</v>
      </c>
      <c r="AG339" s="42">
        <f t="shared" si="9"/>
        <v>-912899444.48365402</v>
      </c>
    </row>
    <row r="340" spans="1:33">
      <c r="A340" s="6">
        <v>339</v>
      </c>
      <c r="B340" s="6">
        <f>Data!$D$504*Data!D343/Data!D342</f>
        <v>610.55845776953004</v>
      </c>
      <c r="C340" s="6">
        <f>Data!$F$504*Data!F343/Data!F342</f>
        <v>837.12113418399281</v>
      </c>
      <c r="D340" s="6">
        <f>Data!$H$504*Data!H343/Data!H342</f>
        <v>781.10887459374715</v>
      </c>
      <c r="E340" s="6">
        <f>Data!$J$504*Data!J343/Data!J342</f>
        <v>685.66184264886169</v>
      </c>
      <c r="F340" s="6">
        <f>Data!$L$504*Data!L343/Data!L342</f>
        <v>473.41133385882898</v>
      </c>
      <c r="G340" s="6">
        <f>Data!$N$504*Data!N343/Data!N342</f>
        <v>297.14651636756452</v>
      </c>
      <c r="H340" s="6">
        <f>Data!$P$504*Data!P343/Data!P342</f>
        <v>580.41446864860086</v>
      </c>
      <c r="I340" s="6">
        <f>Data!$R$504*Data!R343/Data!R342</f>
        <v>731.99769958862112</v>
      </c>
      <c r="J340" s="6">
        <f>Data!$T$504*Data!T343/Data!T342</f>
        <v>1406.1809152476383</v>
      </c>
      <c r="K340" s="6">
        <f>Data!$V$504*Data!V343/Data!V342</f>
        <v>940.57136764819086</v>
      </c>
      <c r="L340" s="6">
        <f>Data!$X$504*Data!X343/Data!X342</f>
        <v>1623.2375165691806</v>
      </c>
      <c r="M340" s="6">
        <f>Data!$Z$504*Data!Z343/Data!Z342</f>
        <v>1104.8017959901158</v>
      </c>
      <c r="N340" s="6">
        <f>Data!$AB$504*Data!AB343/Data!AB342</f>
        <v>15233.071164414434</v>
      </c>
      <c r="O340" s="6">
        <f>Data!$AD$504*Data!AD343/Data!AD342</f>
        <v>22183.59326007697</v>
      </c>
      <c r="P340" s="6">
        <f>Data!$AF$504*Data!AF343/Data!AF342</f>
        <v>14679.71038959277</v>
      </c>
      <c r="Q340" s="6">
        <f>Data!$AH$504*Data!AH343/Data!AH342</f>
        <v>17346.562642354525</v>
      </c>
      <c r="R340" s="6">
        <f>Data!$AJ$504*Data!AJ343/Data!AJ342</f>
        <v>18806.099419876777</v>
      </c>
      <c r="S340" s="6">
        <f>Data!$AL$504*Data!AL343/Data!AL342</f>
        <v>26911.72090110906</v>
      </c>
      <c r="T340" s="6">
        <f>Data!$AN$504*Data!AN343/Data!AN342</f>
        <v>16543.495050681402</v>
      </c>
      <c r="U340" s="6">
        <f>Data!$AP$504*Data!AP343/Data!AP342</f>
        <v>2403.6334529894057</v>
      </c>
      <c r="V340" s="6">
        <f>Data!$AQ$504*Data!AQ343/Data!AQ342</f>
        <v>0.51848165322580542</v>
      </c>
      <c r="W340" s="6">
        <f>Data!$AR$504*Data!AR343/Data!AR342</f>
        <v>0.53158337254901999</v>
      </c>
      <c r="X340" s="6">
        <f>Data!$AS$504*Data!AS343/Data!AS342</f>
        <v>0.34364371044303799</v>
      </c>
      <c r="Y340" s="6">
        <f>Data!$AT$504*Data!AT343/Data!AT342</f>
        <v>0.58018962949229091</v>
      </c>
      <c r="Z340" s="6">
        <f>Data!$AU$504*Data!AU343/Data!AU342</f>
        <v>0.65259860964183058</v>
      </c>
      <c r="AA340" s="6">
        <f>Data!$AV$504*Data!AV343/Data!AV342</f>
        <v>0.47524727358688829</v>
      </c>
      <c r="AB340" s="6">
        <f>Data!$AW$504*Data!AW343/Data!AW342</f>
        <v>0.79531520630505348</v>
      </c>
      <c r="AC340" s="6">
        <f>Data!$AX$504*Data!AX343/Data!AX342</f>
        <v>0.63032893115326682</v>
      </c>
      <c r="AE340" s="42">
        <f>$AJ$3*B340+$AJ$4*Simulace!C340+$AJ$5*Simulace!D340+$AJ$6*Simulace!E340+$AJ$7*Simulace!F340+$AJ$8*Simulace!G340+$AJ$9*Simulace!H340+$AJ$10*Simulace!I340+$AJ$11*Simulace!J340+$AJ$12*Simulace!K340+$AJ$13*Simulace!L340+$AJ$14*Simulace!M340+$AJ$15*Simulace!N340+$AJ$16*Simulace!O340+$AJ$17*Simulace!P340+$AJ$18*Simulace!Q340+$AJ$19*Simulace!R340+$AJ$20*Simulace!S340+$AJ$21*Simulace!T340+$AJ$22*Simulace!U340+$AJ$23*Simulace!V340+$AJ$24*Simulace!W340+$AJ$25*Simulace!X340+$AJ$26*Simulace!Y340+$AJ$27*Simulace!Z340+$AJ$28*Simulace!AA340+$AJ$29*Simulace!AB340+$AJ$30*Simulace!AC340</f>
        <v>48130045534.240005</v>
      </c>
      <c r="AF340" s="42">
        <f>AE340-$AN$12</f>
        <v>26847266.158256531</v>
      </c>
      <c r="AG340" s="42">
        <f t="shared" si="9"/>
        <v>84898510.008849189</v>
      </c>
    </row>
    <row r="341" spans="1:33">
      <c r="A341" s="6">
        <v>340</v>
      </c>
      <c r="B341" s="6">
        <f>Data!$D$504*Data!D344/Data!D343</f>
        <v>595.88391762467984</v>
      </c>
      <c r="C341" s="6">
        <f>Data!$F$504*Data!F344/Data!F343</f>
        <v>826.44267446129618</v>
      </c>
      <c r="D341" s="6">
        <f>Data!$H$504*Data!H344/Data!H343</f>
        <v>769.760977091516</v>
      </c>
      <c r="E341" s="6">
        <f>Data!$J$504*Data!J344/Data!J343</f>
        <v>676.24169817881193</v>
      </c>
      <c r="F341" s="6">
        <f>Data!$L$504*Data!L344/Data!L343</f>
        <v>466.60102820361203</v>
      </c>
      <c r="G341" s="6">
        <f>Data!$N$504*Data!N344/Data!N343</f>
        <v>296.88202637723452</v>
      </c>
      <c r="H341" s="6">
        <f>Data!$P$504*Data!P344/Data!P343</f>
        <v>581.86784207466042</v>
      </c>
      <c r="I341" s="6">
        <f>Data!$R$504*Data!R344/Data!R343</f>
        <v>738.2949702185316</v>
      </c>
      <c r="J341" s="6">
        <f>Data!$T$504*Data!T344/Data!T343</f>
        <v>1390.4304661063511</v>
      </c>
      <c r="K341" s="6">
        <f>Data!$V$504*Data!V344/Data!V343</f>
        <v>966.08587015162095</v>
      </c>
      <c r="L341" s="6">
        <f>Data!$X$504*Data!X344/Data!X343</f>
        <v>1612.8596597822427</v>
      </c>
      <c r="M341" s="6">
        <f>Data!$Z$504*Data!Z344/Data!Z343</f>
        <v>1101.4979625581641</v>
      </c>
      <c r="N341" s="6">
        <f>Data!$AB$504*Data!AB344/Data!AB343</f>
        <v>15154.655063009846</v>
      </c>
      <c r="O341" s="6">
        <f>Data!$AD$504*Data!AD344/Data!AD343</f>
        <v>22047.638197809658</v>
      </c>
      <c r="P341" s="6">
        <f>Data!$AF$504*Data!AF344/Data!AF343</f>
        <v>14685.255796206986</v>
      </c>
      <c r="Q341" s="6">
        <f>Data!$AH$504*Data!AH344/Data!AH343</f>
        <v>17431.816496313968</v>
      </c>
      <c r="R341" s="6">
        <f>Data!$AJ$504*Data!AJ344/Data!AJ343</f>
        <v>19058.62801977163</v>
      </c>
      <c r="S341" s="6">
        <f>Data!$AL$504*Data!AL344/Data!AL343</f>
        <v>27033.137068539047</v>
      </c>
      <c r="T341" s="6">
        <f>Data!$AN$504*Data!AN344/Data!AN343</f>
        <v>16408.278604290048</v>
      </c>
      <c r="U341" s="6">
        <f>Data!$AP$504*Data!AP344/Data!AP343</f>
        <v>2447.3531422762326</v>
      </c>
      <c r="V341" s="6">
        <f>Data!$AQ$504*Data!AQ344/Data!AQ343</f>
        <v>0.50043911934234131</v>
      </c>
      <c r="W341" s="6">
        <f>Data!$AR$504*Data!AR344/Data!AR343</f>
        <v>0.51316091593475655</v>
      </c>
      <c r="X341" s="6">
        <f>Data!$AS$504*Data!AS344/Data!AS343</f>
        <v>0.36433206531179418</v>
      </c>
      <c r="Y341" s="6">
        <f>Data!$AT$504*Data!AT344/Data!AT343</f>
        <v>0.5603845578693708</v>
      </c>
      <c r="Z341" s="6">
        <f>Data!$AU$504*Data!AU344/Data!AU343</f>
        <v>0.63080915684496819</v>
      </c>
      <c r="AA341" s="6">
        <f>Data!$AV$504*Data!AV344/Data!AV343</f>
        <v>0.50177137714255027</v>
      </c>
      <c r="AB341" s="6">
        <f>Data!$AW$504*Data!AW344/Data!AW343</f>
        <v>0.76985828432366787</v>
      </c>
      <c r="AC341" s="6">
        <f>Data!$AX$504*Data!AX344/Data!AX343</f>
        <v>0.66273009016149687</v>
      </c>
      <c r="AE341" s="42">
        <f>$AJ$3*B341+$AJ$4*Simulace!C341+$AJ$5*Simulace!D341+$AJ$6*Simulace!E341+$AJ$7*Simulace!F341+$AJ$8*Simulace!G341+$AJ$9*Simulace!H341+$AJ$10*Simulace!I341+$AJ$11*Simulace!J341+$AJ$12*Simulace!K341+$AJ$13*Simulace!L341+$AJ$14*Simulace!M341+$AJ$15*Simulace!N341+$AJ$16*Simulace!O341+$AJ$17*Simulace!P341+$AJ$18*Simulace!Q341+$AJ$19*Simulace!R341+$AJ$20*Simulace!S341+$AJ$21*Simulace!T341+$AJ$22*Simulace!U341+$AJ$23*Simulace!V341+$AJ$24*Simulace!W341+$AJ$25*Simulace!X341+$AJ$26*Simulace!Y341+$AJ$27*Simulace!Z341+$AJ$28*Simulace!AA341+$AJ$29*Simulace!AB341+$AJ$30*Simulace!AC341</f>
        <v>47986091520.373299</v>
      </c>
      <c r="AF341" s="42">
        <f>AE341-$AN$12</f>
        <v>-117106747.70845032</v>
      </c>
      <c r="AG341" s="42">
        <f t="shared" si="9"/>
        <v>-370324052.133407</v>
      </c>
    </row>
    <row r="342" spans="1:33">
      <c r="A342" s="6">
        <v>341</v>
      </c>
      <c r="B342" s="6">
        <f>Data!$D$504*Data!D345/Data!D344</f>
        <v>613.00844697327818</v>
      </c>
      <c r="C342" s="6">
        <f>Data!$F$504*Data!F345/Data!F344</f>
        <v>817.74956662154943</v>
      </c>
      <c r="D342" s="6">
        <f>Data!$H$504*Data!H345/Data!H344</f>
        <v>766.99562564248572</v>
      </c>
      <c r="E342" s="6">
        <f>Data!$J$504*Data!J345/Data!J344</f>
        <v>684.25217283392999</v>
      </c>
      <c r="F342" s="6">
        <f>Data!$L$504*Data!L345/Data!L344</f>
        <v>451.56969588273859</v>
      </c>
      <c r="G342" s="6">
        <f>Data!$N$504*Data!N345/Data!N344</f>
        <v>293.14388989099285</v>
      </c>
      <c r="H342" s="6">
        <f>Data!$P$504*Data!P345/Data!P344</f>
        <v>547.83983903771332</v>
      </c>
      <c r="I342" s="6">
        <f>Data!$R$504*Data!R345/Data!R344</f>
        <v>720.515499157053</v>
      </c>
      <c r="J342" s="6">
        <f>Data!$T$504*Data!T345/Data!T344</f>
        <v>1369.6983336846727</v>
      </c>
      <c r="K342" s="6">
        <f>Data!$V$504*Data!V345/Data!V344</f>
        <v>922.55902075950587</v>
      </c>
      <c r="L342" s="6">
        <f>Data!$X$504*Data!X345/Data!X344</f>
        <v>1558.7670241670328</v>
      </c>
      <c r="M342" s="6">
        <f>Data!$Z$504*Data!Z345/Data!Z344</f>
        <v>1107.9408235851417</v>
      </c>
      <c r="N342" s="6">
        <f>Data!$AB$504*Data!AB345/Data!AB344</f>
        <v>15237.574785376755</v>
      </c>
      <c r="O342" s="6">
        <f>Data!$AD$504*Data!AD345/Data!AD344</f>
        <v>22157.643019074669</v>
      </c>
      <c r="P342" s="6">
        <f>Data!$AF$504*Data!AF345/Data!AF344</f>
        <v>14551.96878844337</v>
      </c>
      <c r="Q342" s="6">
        <f>Data!$AH$504*Data!AH345/Data!AH344</f>
        <v>17342.01225852887</v>
      </c>
      <c r="R342" s="6">
        <f>Data!$AJ$504*Data!AJ345/Data!AJ344</f>
        <v>18622.090884127902</v>
      </c>
      <c r="S342" s="6">
        <f>Data!$AL$504*Data!AL345/Data!AL344</f>
        <v>26624.543874217903</v>
      </c>
      <c r="T342" s="6">
        <f>Data!$AN$504*Data!AN345/Data!AN344</f>
        <v>16665.560270318139</v>
      </c>
      <c r="U342" s="6">
        <f>Data!$AP$504*Data!AP345/Data!AP344</f>
        <v>2429.967770951484</v>
      </c>
      <c r="V342" s="6">
        <f>Data!$AQ$504*Data!AQ345/Data!AQ344</f>
        <v>0.54529340598388154</v>
      </c>
      <c r="W342" s="6">
        <f>Data!$AR$504*Data!AR345/Data!AR344</f>
        <v>0.55895565302144357</v>
      </c>
      <c r="X342" s="6">
        <f>Data!$AS$504*Data!AS345/Data!AS344</f>
        <v>0.37219635722679217</v>
      </c>
      <c r="Y342" s="6">
        <f>Data!$AT$504*Data!AT345/Data!AT344</f>
        <v>0.60960038380349413</v>
      </c>
      <c r="Z342" s="6">
        <f>Data!$AU$504*Data!AU345/Data!AU344</f>
        <v>0.68493122850890864</v>
      </c>
      <c r="AA342" s="6">
        <f>Data!$AV$504*Data!AV345/Data!AV344</f>
        <v>0.51190927593566238</v>
      </c>
      <c r="AB342" s="6">
        <f>Data!$AW$504*Data!AW345/Data!AW344</f>
        <v>0.83303607146063485</v>
      </c>
      <c r="AC342" s="6">
        <f>Data!$AX$504*Data!AX345/Data!AX344</f>
        <v>0.67518241123833289</v>
      </c>
      <c r="AE342" s="42">
        <f>$AJ$3*B342+$AJ$4*Simulace!C342+$AJ$5*Simulace!D342+$AJ$6*Simulace!E342+$AJ$7*Simulace!F342+$AJ$8*Simulace!G342+$AJ$9*Simulace!H342+$AJ$10*Simulace!I342+$AJ$11*Simulace!J342+$AJ$12*Simulace!K342+$AJ$13*Simulace!L342+$AJ$14*Simulace!M342+$AJ$15*Simulace!N342+$AJ$16*Simulace!O342+$AJ$17*Simulace!P342+$AJ$18*Simulace!Q342+$AJ$19*Simulace!R342+$AJ$20*Simulace!S342+$AJ$21*Simulace!T342+$AJ$22*Simulace!U342+$AJ$23*Simulace!V342+$AJ$24*Simulace!W342+$AJ$25*Simulace!X342+$AJ$26*Simulace!Y342+$AJ$27*Simulace!Z342+$AJ$28*Simulace!AA342+$AJ$29*Simulace!AB342+$AJ$30*Simulace!AC342</f>
        <v>47547473111.996162</v>
      </c>
      <c r="AF342" s="42">
        <f>AE342-$AN$12</f>
        <v>-555725156.08558655</v>
      </c>
      <c r="AG342" s="42">
        <f t="shared" si="9"/>
        <v>-1757357246.2830362</v>
      </c>
    </row>
    <row r="343" spans="1:33">
      <c r="A343" s="6">
        <v>342</v>
      </c>
      <c r="B343" s="6">
        <f>Data!$D$504*Data!D346/Data!D345</f>
        <v>609.86102958584547</v>
      </c>
      <c r="C343" s="6">
        <f>Data!$F$504*Data!F346/Data!F345</f>
        <v>833.34994262059899</v>
      </c>
      <c r="D343" s="6">
        <f>Data!$H$504*Data!H346/Data!H345</f>
        <v>777.40568599759456</v>
      </c>
      <c r="E343" s="6">
        <f>Data!$J$504*Data!J346/Data!J345</f>
        <v>683.95360338299963</v>
      </c>
      <c r="F343" s="6">
        <f>Data!$L$504*Data!L346/Data!L345</f>
        <v>467.51066930586364</v>
      </c>
      <c r="G343" s="6">
        <f>Data!$N$504*Data!N346/Data!N345</f>
        <v>296.73571245310734</v>
      </c>
      <c r="H343" s="6">
        <f>Data!$P$504*Data!P346/Data!P345</f>
        <v>572.28463618156161</v>
      </c>
      <c r="I343" s="6">
        <f>Data!$R$504*Data!R346/Data!R345</f>
        <v>736.30950158932603</v>
      </c>
      <c r="J343" s="6">
        <f>Data!$T$504*Data!T346/Data!T345</f>
        <v>1403.0903196084389</v>
      </c>
      <c r="K343" s="6">
        <f>Data!$V$504*Data!V346/Data!V345</f>
        <v>941.57138510776269</v>
      </c>
      <c r="L343" s="6">
        <f>Data!$X$504*Data!X346/Data!X345</f>
        <v>1605.6204489568806</v>
      </c>
      <c r="M343" s="6">
        <f>Data!$Z$504*Data!Z346/Data!Z345</f>
        <v>1090.8271401509885</v>
      </c>
      <c r="N343" s="6">
        <f>Data!$AB$504*Data!AB346/Data!AB345</f>
        <v>15102.823647384297</v>
      </c>
      <c r="O343" s="6">
        <f>Data!$AD$504*Data!AD346/Data!AD345</f>
        <v>21927.923203723625</v>
      </c>
      <c r="P343" s="6">
        <f>Data!$AF$504*Data!AF346/Data!AF345</f>
        <v>14319.046752004922</v>
      </c>
      <c r="Q343" s="6">
        <f>Data!$AH$504*Data!AH346/Data!AH345</f>
        <v>17164.868547101487</v>
      </c>
      <c r="R343" s="6">
        <f>Data!$AJ$504*Data!AJ346/Data!AJ345</f>
        <v>18641.151083228699</v>
      </c>
      <c r="S343" s="6">
        <f>Data!$AL$504*Data!AL346/Data!AL345</f>
        <v>26595.361086854653</v>
      </c>
      <c r="T343" s="6">
        <f>Data!$AN$504*Data!AN346/Data!AN345</f>
        <v>16233.664433232143</v>
      </c>
      <c r="U343" s="6">
        <f>Data!$AP$504*Data!AP346/Data!AP345</f>
        <v>2395.0112969751963</v>
      </c>
      <c r="V343" s="6">
        <f>Data!$AQ$504*Data!AQ346/Data!AQ345</f>
        <v>0.54653983063990863</v>
      </c>
      <c r="W343" s="6">
        <f>Data!$AR$504*Data!AR346/Data!AR345</f>
        <v>0.56023416743898868</v>
      </c>
      <c r="X343" s="6">
        <f>Data!$AS$504*Data!AS346/Data!AS345</f>
        <v>0.38248076332645187</v>
      </c>
      <c r="Y343" s="6">
        <f>Data!$AT$504*Data!AT346/Data!AT345</f>
        <v>0.61099770513757257</v>
      </c>
      <c r="Z343" s="6">
        <f>Data!$AU$504*Data!AU346/Data!AU345</f>
        <v>0.68650461584276423</v>
      </c>
      <c r="AA343" s="6">
        <f>Data!$AV$504*Data!AV346/Data!AV345</f>
        <v>0.52526479659927894</v>
      </c>
      <c r="AB343" s="6">
        <f>Data!$AW$504*Data!AW346/Data!AW345</f>
        <v>0.83495204959008429</v>
      </c>
      <c r="AC343" s="6">
        <f>Data!$AX$504*Data!AX346/Data!AX345</f>
        <v>0.69170914427221808</v>
      </c>
      <c r="AE343" s="42">
        <f>$AJ$3*B343+$AJ$4*Simulace!C343+$AJ$5*Simulace!D343+$AJ$6*Simulace!E343+$AJ$7*Simulace!F343+$AJ$8*Simulace!G343+$AJ$9*Simulace!H343+$AJ$10*Simulace!I343+$AJ$11*Simulace!J343+$AJ$12*Simulace!K343+$AJ$13*Simulace!L343+$AJ$14*Simulace!M343+$AJ$15*Simulace!N343+$AJ$16*Simulace!O343+$AJ$17*Simulace!P343+$AJ$18*Simulace!Q343+$AJ$19*Simulace!R343+$AJ$20*Simulace!S343+$AJ$21*Simulace!T343+$AJ$22*Simulace!U343+$AJ$23*Simulace!V343+$AJ$24*Simulace!W343+$AJ$25*Simulace!X343+$AJ$26*Simulace!Y343+$AJ$27*Simulace!Z343+$AJ$28*Simulace!AA343+$AJ$29*Simulace!AB343+$AJ$30*Simulace!AC343</f>
        <v>47744438786.390472</v>
      </c>
      <c r="AF343" s="42">
        <f>AE343-$AN$12</f>
        <v>-358759481.69127655</v>
      </c>
      <c r="AG343" s="42">
        <f t="shared" si="9"/>
        <v>-1134497094.3259106</v>
      </c>
    </row>
    <row r="344" spans="1:33">
      <c r="A344" s="6">
        <v>343</v>
      </c>
      <c r="B344" s="6">
        <f>Data!$D$504*Data!D347/Data!D346</f>
        <v>613.62691357839492</v>
      </c>
      <c r="C344" s="6">
        <f>Data!$F$504*Data!F347/Data!F346</f>
        <v>846.25133061296424</v>
      </c>
      <c r="D344" s="6">
        <f>Data!$H$504*Data!H347/Data!H346</f>
        <v>787.23578866805383</v>
      </c>
      <c r="E344" s="6">
        <f>Data!$J$504*Data!J347/Data!J346</f>
        <v>685.86289183354017</v>
      </c>
      <c r="F344" s="6">
        <f>Data!$L$504*Data!L347/Data!L346</f>
        <v>474.9085592171661</v>
      </c>
      <c r="G344" s="6">
        <f>Data!$N$504*Data!N347/Data!N346</f>
        <v>300.27309550428038</v>
      </c>
      <c r="H344" s="6">
        <f>Data!$P$504*Data!P347/Data!P346</f>
        <v>581.33283531652887</v>
      </c>
      <c r="I344" s="6">
        <f>Data!$R$504*Data!R347/Data!R346</f>
        <v>737.41072801573307</v>
      </c>
      <c r="J344" s="6">
        <f>Data!$T$504*Data!T347/Data!T346</f>
        <v>1406.1371211306532</v>
      </c>
      <c r="K344" s="6">
        <f>Data!$V$504*Data!V347/Data!V346</f>
        <v>950.62844866399007</v>
      </c>
      <c r="L344" s="6">
        <f>Data!$X$504*Data!X347/Data!X346</f>
        <v>1625.9783735701478</v>
      </c>
      <c r="M344" s="6">
        <f>Data!$Z$504*Data!Z347/Data!Z346</f>
        <v>1112.5402440673897</v>
      </c>
      <c r="N344" s="6">
        <f>Data!$AB$504*Data!AB347/Data!AB346</f>
        <v>15173.838305160245</v>
      </c>
      <c r="O344" s="6">
        <f>Data!$AD$504*Data!AD347/Data!AD346</f>
        <v>22155.331759658195</v>
      </c>
      <c r="P344" s="6">
        <f>Data!$AF$504*Data!AF347/Data!AF346</f>
        <v>14561.925979451969</v>
      </c>
      <c r="Q344" s="6">
        <f>Data!$AH$504*Data!AH347/Data!AH346</f>
        <v>17439.134558896949</v>
      </c>
      <c r="R344" s="6">
        <f>Data!$AJ$504*Data!AJ347/Data!AJ346</f>
        <v>18938.59814021174</v>
      </c>
      <c r="S344" s="6">
        <f>Data!$AL$504*Data!AL347/Data!AL346</f>
        <v>26955.08259034832</v>
      </c>
      <c r="T344" s="6">
        <f>Data!$AN$504*Data!AN347/Data!AN346</f>
        <v>16295.421479183769</v>
      </c>
      <c r="U344" s="6">
        <f>Data!$AP$504*Data!AP347/Data!AP346</f>
        <v>2405.2347081679932</v>
      </c>
      <c r="V344" s="6">
        <f>Data!$AQ$504*Data!AQ347/Data!AQ346</f>
        <v>0.50086020771425999</v>
      </c>
      <c r="W344" s="6">
        <f>Data!$AR$504*Data!AR347/Data!AR346</f>
        <v>0.51358601992966091</v>
      </c>
      <c r="X344" s="6">
        <f>Data!$AS$504*Data!AS347/Data!AS346</f>
        <v>0.34223413089030741</v>
      </c>
      <c r="Y344" s="6">
        <f>Data!$AT$504*Data!AT347/Data!AT346</f>
        <v>0.56082256256140672</v>
      </c>
      <c r="Z344" s="6">
        <f>Data!$AU$504*Data!AU347/Data!AU346</f>
        <v>0.63126096801585008</v>
      </c>
      <c r="AA344" s="6">
        <f>Data!$AV$504*Data!AV347/Data!AV346</f>
        <v>0.47331433145784746</v>
      </c>
      <c r="AB344" s="6">
        <f>Data!$AW$504*Data!AW347/Data!AW346</f>
        <v>0.77032092934679197</v>
      </c>
      <c r="AC344" s="6">
        <f>Data!$AX$504*Data!AX347/Data!AX346</f>
        <v>0.62780933606417377</v>
      </c>
      <c r="AE344" s="42">
        <f>$AJ$3*B344+$AJ$4*Simulace!C344+$AJ$5*Simulace!D344+$AJ$6*Simulace!E344+$AJ$7*Simulace!F344+$AJ$8*Simulace!G344+$AJ$9*Simulace!H344+$AJ$10*Simulace!I344+$AJ$11*Simulace!J344+$AJ$12*Simulace!K344+$AJ$13*Simulace!L344+$AJ$14*Simulace!M344+$AJ$15*Simulace!N344+$AJ$16*Simulace!O344+$AJ$17*Simulace!P344+$AJ$18*Simulace!Q344+$AJ$19*Simulace!R344+$AJ$20*Simulace!S344+$AJ$21*Simulace!T344+$AJ$22*Simulace!U344+$AJ$23*Simulace!V344+$AJ$24*Simulace!W344+$AJ$25*Simulace!X344+$AJ$26*Simulace!Y344+$AJ$27*Simulace!Z344+$AJ$28*Simulace!AA344+$AJ$29*Simulace!AB344+$AJ$30*Simulace!AC344</f>
        <v>48284579408.254684</v>
      </c>
      <c r="AF344" s="42">
        <f>AE344-$AN$12</f>
        <v>181381140.17293549</v>
      </c>
      <c r="AG344" s="42">
        <f t="shared" si="9"/>
        <v>573577527.5447433</v>
      </c>
    </row>
    <row r="345" spans="1:33">
      <c r="A345" s="6">
        <v>344</v>
      </c>
      <c r="B345" s="6">
        <f>Data!$D$504*Data!D348/Data!D347</f>
        <v>620.20519445202626</v>
      </c>
      <c r="C345" s="6">
        <f>Data!$F$504*Data!F348/Data!F347</f>
        <v>844.11107039652393</v>
      </c>
      <c r="D345" s="6">
        <f>Data!$H$504*Data!H348/Data!H347</f>
        <v>789.11097023831849</v>
      </c>
      <c r="E345" s="6">
        <f>Data!$J$504*Data!J348/Data!J347</f>
        <v>690.48691021731804</v>
      </c>
      <c r="F345" s="6">
        <f>Data!$L$504*Data!L348/Data!L347</f>
        <v>484.69344997294814</v>
      </c>
      <c r="G345" s="6">
        <f>Data!$N$504*Data!N348/Data!N347</f>
        <v>302.15460015596659</v>
      </c>
      <c r="H345" s="6">
        <f>Data!$P$504*Data!P348/Data!P347</f>
        <v>578.9614522638974</v>
      </c>
      <c r="I345" s="6">
        <f>Data!$R$504*Data!R348/Data!R347</f>
        <v>745.64885053699254</v>
      </c>
      <c r="J345" s="6">
        <f>Data!$T$504*Data!T348/Data!T347</f>
        <v>1412.5543166762188</v>
      </c>
      <c r="K345" s="6">
        <f>Data!$V$504*Data!V348/Data!V347</f>
        <v>976.34962983146727</v>
      </c>
      <c r="L345" s="6">
        <f>Data!$X$504*Data!X348/Data!X347</f>
        <v>1647.2268728176173</v>
      </c>
      <c r="M345" s="6">
        <f>Data!$Z$504*Data!Z348/Data!Z347</f>
        <v>1098.1444337200023</v>
      </c>
      <c r="N345" s="6">
        <f>Data!$AB$504*Data!AB348/Data!AB347</f>
        <v>15228.345151870246</v>
      </c>
      <c r="O345" s="6">
        <f>Data!$AD$504*Data!AD348/Data!AD347</f>
        <v>22115.185492962883</v>
      </c>
      <c r="P345" s="6">
        <f>Data!$AF$504*Data!AF348/Data!AF347</f>
        <v>14741.342562928983</v>
      </c>
      <c r="Q345" s="6">
        <f>Data!$AH$504*Data!AH348/Data!AH347</f>
        <v>17273.679718529147</v>
      </c>
      <c r="R345" s="6">
        <f>Data!$AJ$504*Data!AJ348/Data!AJ347</f>
        <v>18848.346353262834</v>
      </c>
      <c r="S345" s="6">
        <f>Data!$AL$504*Data!AL348/Data!AL347</f>
        <v>27039.41284359069</v>
      </c>
      <c r="T345" s="6">
        <f>Data!$AN$504*Data!AN348/Data!AN347</f>
        <v>16543.316327740707</v>
      </c>
      <c r="U345" s="6">
        <f>Data!$AP$504*Data!AP348/Data!AP347</f>
        <v>2391.330048479289</v>
      </c>
      <c r="V345" s="6">
        <f>Data!$AQ$504*Data!AQ348/Data!AQ347</f>
        <v>0.50387678065714547</v>
      </c>
      <c r="W345" s="6">
        <f>Data!$AR$504*Data!AR348/Data!AR347</f>
        <v>0.51666894146193643</v>
      </c>
      <c r="X345" s="6">
        <f>Data!$AS$504*Data!AS348/Data!AS347</f>
        <v>0.32473837360874408</v>
      </c>
      <c r="Y345" s="6">
        <f>Data!$AT$504*Data!AT348/Data!AT347</f>
        <v>0.56414794356767273</v>
      </c>
      <c r="Z345" s="6">
        <f>Data!$AU$504*Data!AU348/Data!AU347</f>
        <v>0.63493709771796381</v>
      </c>
      <c r="AA345" s="6">
        <f>Data!$AV$504*Data!AV348/Data!AV347</f>
        <v>0.45070326035892228</v>
      </c>
      <c r="AB345" s="6">
        <f>Data!$AW$504*Data!AW348/Data!AW347</f>
        <v>0.77465392759850749</v>
      </c>
      <c r="AC345" s="6">
        <f>Data!$AX$504*Data!AX348/Data!AX347</f>
        <v>0.59996323870346868</v>
      </c>
      <c r="AE345" s="42">
        <f>$AJ$3*B345+$AJ$4*Simulace!C345+$AJ$5*Simulace!D345+$AJ$6*Simulace!E345+$AJ$7*Simulace!F345+$AJ$8*Simulace!G345+$AJ$9*Simulace!H345+$AJ$10*Simulace!I345+$AJ$11*Simulace!J345+$AJ$12*Simulace!K345+$AJ$13*Simulace!L345+$AJ$14*Simulace!M345+$AJ$15*Simulace!N345+$AJ$16*Simulace!O345+$AJ$17*Simulace!P345+$AJ$18*Simulace!Q345+$AJ$19*Simulace!R345+$AJ$20*Simulace!S345+$AJ$21*Simulace!T345+$AJ$22*Simulace!U345+$AJ$23*Simulace!V345+$AJ$24*Simulace!W345+$AJ$25*Simulace!X345+$AJ$26*Simulace!Y345+$AJ$27*Simulace!Z345+$AJ$28*Simulace!AA345+$AJ$29*Simulace!AB345+$AJ$30*Simulace!AC345</f>
        <v>48429408130.701546</v>
      </c>
      <c r="AF345" s="42">
        <f>AE345-$AN$12</f>
        <v>326209862.61979675</v>
      </c>
      <c r="AG345" s="42">
        <f t="shared" si="9"/>
        <v>1031566161.0891794</v>
      </c>
    </row>
    <row r="346" spans="1:33">
      <c r="A346" s="6">
        <v>345</v>
      </c>
      <c r="B346" s="6">
        <f>Data!$D$504*Data!D349/Data!D348</f>
        <v>616.22378396336217</v>
      </c>
      <c r="C346" s="6">
        <f>Data!$F$504*Data!F349/Data!F348</f>
        <v>847.31641306353129</v>
      </c>
      <c r="D346" s="6">
        <f>Data!$H$504*Data!H349/Data!H348</f>
        <v>779.26188189442814</v>
      </c>
      <c r="E346" s="6">
        <f>Data!$J$504*Data!J349/Data!J348</f>
        <v>695.14823720095308</v>
      </c>
      <c r="F346" s="6">
        <f>Data!$L$504*Data!L349/Data!L348</f>
        <v>474.1630153887956</v>
      </c>
      <c r="G346" s="6">
        <f>Data!$N$504*Data!N349/Data!N348</f>
        <v>298.05871041458221</v>
      </c>
      <c r="H346" s="6">
        <f>Data!$P$504*Data!P349/Data!P348</f>
        <v>571.82084416646217</v>
      </c>
      <c r="I346" s="6">
        <f>Data!$R$504*Data!R349/Data!R348</f>
        <v>735.13229229804017</v>
      </c>
      <c r="J346" s="6">
        <f>Data!$T$504*Data!T349/Data!T348</f>
        <v>1402.0077964526813</v>
      </c>
      <c r="K346" s="6">
        <f>Data!$V$504*Data!V349/Data!V348</f>
        <v>1009.568629399572</v>
      </c>
      <c r="L346" s="6">
        <f>Data!$X$504*Data!X349/Data!X348</f>
        <v>1605.2597972154035</v>
      </c>
      <c r="M346" s="6">
        <f>Data!$Z$504*Data!Z349/Data!Z348</f>
        <v>1081.8315010062956</v>
      </c>
      <c r="N346" s="6">
        <f>Data!$AB$504*Data!AB349/Data!AB348</f>
        <v>15150.036420737681</v>
      </c>
      <c r="O346" s="6">
        <f>Data!$AD$504*Data!AD349/Data!AD348</f>
        <v>22065.552036932022</v>
      </c>
      <c r="P346" s="6">
        <f>Data!$AF$504*Data!AF349/Data!AF348</f>
        <v>14643.069443359895</v>
      </c>
      <c r="Q346" s="6">
        <f>Data!$AH$504*Data!AH349/Data!AH348</f>
        <v>17975.883525367695</v>
      </c>
      <c r="R346" s="6">
        <f>Data!$AJ$504*Data!AJ349/Data!AJ348</f>
        <v>18785.001703775095</v>
      </c>
      <c r="S346" s="6">
        <f>Data!$AL$504*Data!AL349/Data!AL348</f>
        <v>27168.349723412419</v>
      </c>
      <c r="T346" s="6">
        <f>Data!$AN$504*Data!AN349/Data!AN348</f>
        <v>16822.897022046138</v>
      </c>
      <c r="U346" s="6">
        <f>Data!$AP$504*Data!AP349/Data!AP348</f>
        <v>2379.2566246284464</v>
      </c>
      <c r="V346" s="6">
        <f>Data!$AQ$504*Data!AQ349/Data!AQ348</f>
        <v>0.5133652558037527</v>
      </c>
      <c r="W346" s="6">
        <f>Data!$AR$504*Data!AR349/Data!AR348</f>
        <v>0.52635912636505544</v>
      </c>
      <c r="X346" s="6">
        <f>Data!$AS$504*Data!AS349/Data!AS348</f>
        <v>0.35832050989345493</v>
      </c>
      <c r="Y346" s="6">
        <f>Data!$AT$504*Data!AT349/Data!AT348</f>
        <v>0.57457286083108061</v>
      </c>
      <c r="Z346" s="6">
        <f>Data!$AU$504*Data!AU349/Data!AU348</f>
        <v>0.64641837041491212</v>
      </c>
      <c r="AA346" s="6">
        <f>Data!$AV$504*Data!AV349/Data!AV348</f>
        <v>0.49410478820429687</v>
      </c>
      <c r="AB346" s="6">
        <f>Data!$AW$504*Data!AW349/Data!AW348</f>
        <v>0.78809324530804126</v>
      </c>
      <c r="AC346" s="6">
        <f>Data!$AX$504*Data!AX349/Data!AX348</f>
        <v>0.65341511895265247</v>
      </c>
      <c r="AE346" s="42">
        <f>$AJ$3*B346+$AJ$4*Simulace!C346+$AJ$5*Simulace!D346+$AJ$6*Simulace!E346+$AJ$7*Simulace!F346+$AJ$8*Simulace!G346+$AJ$9*Simulace!H346+$AJ$10*Simulace!I346+$AJ$11*Simulace!J346+$AJ$12*Simulace!K346+$AJ$13*Simulace!L346+$AJ$14*Simulace!M346+$AJ$15*Simulace!N346+$AJ$16*Simulace!O346+$AJ$17*Simulace!P346+$AJ$18*Simulace!Q346+$AJ$19*Simulace!R346+$AJ$20*Simulace!S346+$AJ$21*Simulace!T346+$AJ$22*Simulace!U346+$AJ$23*Simulace!V346+$AJ$24*Simulace!W346+$AJ$25*Simulace!X346+$AJ$26*Simulace!Y346+$AJ$27*Simulace!Z346+$AJ$28*Simulace!AA346+$AJ$29*Simulace!AB346+$AJ$30*Simulace!AC346</f>
        <v>48418685381.757706</v>
      </c>
      <c r="AF346" s="42">
        <f>AE346-$AN$12</f>
        <v>315487113.67595673</v>
      </c>
      <c r="AG346" s="42">
        <f t="shared" si="9"/>
        <v>997657851.64848006</v>
      </c>
    </row>
    <row r="347" spans="1:33">
      <c r="A347" s="6">
        <v>346</v>
      </c>
      <c r="B347" s="6">
        <f>Data!$D$504*Data!D350/Data!D349</f>
        <v>606.92002736494078</v>
      </c>
      <c r="C347" s="6">
        <f>Data!$F$504*Data!F350/Data!F349</f>
        <v>830.69362657631916</v>
      </c>
      <c r="D347" s="6">
        <f>Data!$H$504*Data!H350/Data!H349</f>
        <v>767.35064045189165</v>
      </c>
      <c r="E347" s="6">
        <f>Data!$J$504*Data!J350/Data!J349</f>
        <v>687.79452040872525</v>
      </c>
      <c r="F347" s="6">
        <f>Data!$L$504*Data!L350/Data!L349</f>
        <v>460.89542466330573</v>
      </c>
      <c r="G347" s="6">
        <f>Data!$N$504*Data!N350/Data!N349</f>
        <v>293.41193736080413</v>
      </c>
      <c r="H347" s="6">
        <f>Data!$P$504*Data!P350/Data!P349</f>
        <v>579.62592998844946</v>
      </c>
      <c r="I347" s="6">
        <f>Data!$R$504*Data!R350/Data!R349</f>
        <v>740.62509017751643</v>
      </c>
      <c r="J347" s="6">
        <f>Data!$T$504*Data!T350/Data!T349</f>
        <v>1429.8289519751697</v>
      </c>
      <c r="K347" s="6">
        <f>Data!$V$504*Data!V350/Data!V349</f>
        <v>971.34697184429558</v>
      </c>
      <c r="L347" s="6">
        <f>Data!$X$504*Data!X350/Data!X349</f>
        <v>1599.5159656149312</v>
      </c>
      <c r="M347" s="6">
        <f>Data!$Z$504*Data!Z350/Data!Z349</f>
        <v>1098.2473336460348</v>
      </c>
      <c r="N347" s="6">
        <f>Data!$AB$504*Data!AB350/Data!AB349</f>
        <v>15192.264921660768</v>
      </c>
      <c r="O347" s="6">
        <f>Data!$AD$504*Data!AD350/Data!AD349</f>
        <v>22094.953069334482</v>
      </c>
      <c r="P347" s="6">
        <f>Data!$AF$504*Data!AF350/Data!AF349</f>
        <v>14587.969513638684</v>
      </c>
      <c r="Q347" s="6">
        <f>Data!$AH$504*Data!AH350/Data!AH349</f>
        <v>16690.097077644281</v>
      </c>
      <c r="R347" s="6">
        <f>Data!$AJ$504*Data!AJ350/Data!AJ349</f>
        <v>18635.504360462302</v>
      </c>
      <c r="S347" s="6">
        <f>Data!$AL$504*Data!AL350/Data!AL349</f>
        <v>26644.163095896904</v>
      </c>
      <c r="T347" s="6">
        <f>Data!$AN$504*Data!AN350/Data!AN349</f>
        <v>16686.585272266158</v>
      </c>
      <c r="U347" s="6">
        <f>Data!$AP$504*Data!AP350/Data!AP349</f>
        <v>2442.7428667901936</v>
      </c>
      <c r="V347" s="6">
        <f>Data!$AQ$504*Data!AQ350/Data!AQ349</f>
        <v>0.54669067670600169</v>
      </c>
      <c r="W347" s="6">
        <f>Data!$AR$504*Data!AR350/Data!AR349</f>
        <v>0.56038586956521919</v>
      </c>
      <c r="X347" s="6">
        <f>Data!$AS$504*Data!AS350/Data!AS349</f>
        <v>0.35849463703861961</v>
      </c>
      <c r="Y347" s="6">
        <f>Data!$AT$504*Data!AT350/Data!AT349</f>
        <v>0.61115171290262749</v>
      </c>
      <c r="Z347" s="6">
        <f>Data!$AU$504*Data!AU350/Data!AU349</f>
        <v>0.68665971168437079</v>
      </c>
      <c r="AA347" s="6">
        <f>Data!$AV$504*Data!AV350/Data!AV349</f>
        <v>0.49433857235431949</v>
      </c>
      <c r="AB347" s="6">
        <f>Data!$AW$504*Data!AW350/Data!AW349</f>
        <v>0.83510226023213385</v>
      </c>
      <c r="AC347" s="6">
        <f>Data!$AX$504*Data!AX350/Data!AX349</f>
        <v>0.65371388426696142</v>
      </c>
      <c r="AE347" s="42">
        <f>$AJ$3*B347+$AJ$4*Simulace!C347+$AJ$5*Simulace!D347+$AJ$6*Simulace!E347+$AJ$7*Simulace!F347+$AJ$8*Simulace!G347+$AJ$9*Simulace!H347+$AJ$10*Simulace!I347+$AJ$11*Simulace!J347+$AJ$12*Simulace!K347+$AJ$13*Simulace!L347+$AJ$14*Simulace!M347+$AJ$15*Simulace!N347+$AJ$16*Simulace!O347+$AJ$17*Simulace!P347+$AJ$18*Simulace!Q347+$AJ$19*Simulace!R347+$AJ$20*Simulace!S347+$AJ$21*Simulace!T347+$AJ$22*Simulace!U347+$AJ$23*Simulace!V347+$AJ$24*Simulace!W347+$AJ$25*Simulace!X347+$AJ$26*Simulace!Y347+$AJ$27*Simulace!Z347+$AJ$28*Simulace!AA347+$AJ$29*Simulace!AB347+$AJ$30*Simulace!AC347</f>
        <v>47984598192.408775</v>
      </c>
      <c r="AF347" s="42">
        <f>AE347-$AN$12</f>
        <v>-118600075.67297363</v>
      </c>
      <c r="AG347" s="42">
        <f t="shared" si="9"/>
        <v>-375046369.79492378</v>
      </c>
    </row>
    <row r="348" spans="1:33">
      <c r="A348" s="6">
        <v>347</v>
      </c>
      <c r="B348" s="6">
        <f>Data!$D$504*Data!D351/Data!D350</f>
        <v>617.82773662037141</v>
      </c>
      <c r="C348" s="6">
        <f>Data!$F$504*Data!F351/Data!F350</f>
        <v>847.41838418663156</v>
      </c>
      <c r="D348" s="6">
        <f>Data!$H$504*Data!H351/Data!H350</f>
        <v>798.38423660620549</v>
      </c>
      <c r="E348" s="6">
        <f>Data!$J$504*Data!J351/Data!J350</f>
        <v>696.65271532299801</v>
      </c>
      <c r="F348" s="6">
        <f>Data!$L$504*Data!L351/Data!L350</f>
        <v>472.11730500036873</v>
      </c>
      <c r="G348" s="6">
        <f>Data!$N$504*Data!N351/Data!N350</f>
        <v>302.02776390648859</v>
      </c>
      <c r="H348" s="6">
        <f>Data!$P$504*Data!P351/Data!P350</f>
        <v>577.3007578703191</v>
      </c>
      <c r="I348" s="6">
        <f>Data!$R$504*Data!R351/Data!R350</f>
        <v>741.97049585471893</v>
      </c>
      <c r="J348" s="6">
        <f>Data!$T$504*Data!T351/Data!T350</f>
        <v>1409.3606787967592</v>
      </c>
      <c r="K348" s="6">
        <f>Data!$V$504*Data!V351/Data!V350</f>
        <v>949.06445020858177</v>
      </c>
      <c r="L348" s="6">
        <f>Data!$X$504*Data!X351/Data!X350</f>
        <v>1643.9616096062703</v>
      </c>
      <c r="M348" s="6">
        <f>Data!$Z$504*Data!Z351/Data!Z350</f>
        <v>1098.9751550479307</v>
      </c>
      <c r="N348" s="6">
        <f>Data!$AB$504*Data!AB351/Data!AB350</f>
        <v>15144.46366311493</v>
      </c>
      <c r="O348" s="6">
        <f>Data!$AD$504*Data!AD351/Data!AD350</f>
        <v>22037.678498387842</v>
      </c>
      <c r="P348" s="6">
        <f>Data!$AF$504*Data!AF351/Data!AF350</f>
        <v>14544.048829691723</v>
      </c>
      <c r="Q348" s="6">
        <f>Data!$AH$504*Data!AH351/Data!AH350</f>
        <v>17404.276457762102</v>
      </c>
      <c r="R348" s="6">
        <f>Data!$AJ$504*Data!AJ351/Data!AJ350</f>
        <v>18893.011815192753</v>
      </c>
      <c r="S348" s="6">
        <f>Data!$AL$504*Data!AL351/Data!AL350</f>
        <v>26934.613993289284</v>
      </c>
      <c r="T348" s="6">
        <f>Data!$AN$504*Data!AN351/Data!AN350</f>
        <v>16617.779600762453</v>
      </c>
      <c r="U348" s="6">
        <f>Data!$AP$504*Data!AP351/Data!AP350</f>
        <v>2403.0172277547726</v>
      </c>
      <c r="V348" s="6">
        <f>Data!$AQ$504*Data!AQ351/Data!AQ350</f>
        <v>0.51225708285834204</v>
      </c>
      <c r="W348" s="6">
        <f>Data!$AR$504*Data!AR351/Data!AR350</f>
        <v>0.52522650530404957</v>
      </c>
      <c r="X348" s="6">
        <f>Data!$AS$504*Data!AS351/Data!AS350</f>
        <v>0.35782640470069765</v>
      </c>
      <c r="Y348" s="6">
        <f>Data!$AT$504*Data!AT351/Data!AT350</f>
        <v>0.57335087626285031</v>
      </c>
      <c r="Z348" s="6">
        <f>Data!$AU$504*Data!AU351/Data!AU350</f>
        <v>0.64506705118961705</v>
      </c>
      <c r="AA348" s="6">
        <f>Data!$AV$504*Data!AV351/Data!AV350</f>
        <v>0.49348645164452737</v>
      </c>
      <c r="AB348" s="6">
        <f>Data!$AW$504*Data!AW351/Data!AW350</f>
        <v>0.78649954019167945</v>
      </c>
      <c r="AC348" s="6">
        <f>Data!$AX$504*Data!AX351/Data!AX350</f>
        <v>0.652678813250818</v>
      </c>
      <c r="AE348" s="42">
        <f>$AJ$3*B348+$AJ$4*Simulace!C348+$AJ$5*Simulace!D348+$AJ$6*Simulace!E348+$AJ$7*Simulace!F348+$AJ$8*Simulace!G348+$AJ$9*Simulace!H348+$AJ$10*Simulace!I348+$AJ$11*Simulace!J348+$AJ$12*Simulace!K348+$AJ$13*Simulace!L348+$AJ$14*Simulace!M348+$AJ$15*Simulace!N348+$AJ$16*Simulace!O348+$AJ$17*Simulace!P348+$AJ$18*Simulace!Q348+$AJ$19*Simulace!R348+$AJ$20*Simulace!S348+$AJ$21*Simulace!T348+$AJ$22*Simulace!U348+$AJ$23*Simulace!V348+$AJ$24*Simulace!W348+$AJ$25*Simulace!X348+$AJ$26*Simulace!Y348+$AJ$27*Simulace!Z348+$AJ$28*Simulace!AA348+$AJ$29*Simulace!AB348+$AJ$30*Simulace!AC348</f>
        <v>48376946659.618385</v>
      </c>
      <c r="AF348" s="42">
        <f>AE348-$AN$12</f>
        <v>273748391.53663635</v>
      </c>
      <c r="AG348" s="42">
        <f t="shared" si="9"/>
        <v>865668423.06333184</v>
      </c>
    </row>
    <row r="349" spans="1:33">
      <c r="A349" s="6">
        <v>348</v>
      </c>
      <c r="B349" s="6">
        <f>Data!$D$504*Data!D352/Data!D351</f>
        <v>597.78365091560886</v>
      </c>
      <c r="C349" s="6">
        <f>Data!$F$504*Data!F352/Data!F351</f>
        <v>826.43746443876603</v>
      </c>
      <c r="D349" s="6">
        <f>Data!$H$504*Data!H352/Data!H351</f>
        <v>756.27041631459576</v>
      </c>
      <c r="E349" s="6">
        <f>Data!$J$504*Data!J352/Data!J351</f>
        <v>688.63081652691164</v>
      </c>
      <c r="F349" s="6">
        <f>Data!$L$504*Data!L352/Data!L351</f>
        <v>460.74380015256565</v>
      </c>
      <c r="G349" s="6">
        <f>Data!$N$504*Data!N352/Data!N351</f>
        <v>290.3907011858181</v>
      </c>
      <c r="H349" s="6">
        <f>Data!$P$504*Data!P352/Data!P351</f>
        <v>561.72527617082335</v>
      </c>
      <c r="I349" s="6">
        <f>Data!$R$504*Data!R352/Data!R351</f>
        <v>731.0436717587321</v>
      </c>
      <c r="J349" s="6">
        <f>Data!$T$504*Data!T352/Data!T351</f>
        <v>1365.4759804409732</v>
      </c>
      <c r="K349" s="6">
        <f>Data!$V$504*Data!V352/Data!V351</f>
        <v>935.50027346333616</v>
      </c>
      <c r="L349" s="6">
        <f>Data!$X$504*Data!X352/Data!X351</f>
        <v>1593.8181516988402</v>
      </c>
      <c r="M349" s="6">
        <f>Data!$Z$504*Data!Z352/Data!Z351</f>
        <v>1085.3735240665465</v>
      </c>
      <c r="N349" s="6">
        <f>Data!$AB$504*Data!AB352/Data!AB351</f>
        <v>15246.275304680099</v>
      </c>
      <c r="O349" s="6">
        <f>Data!$AD$504*Data!AD352/Data!AD351</f>
        <v>22205.297730752674</v>
      </c>
      <c r="P349" s="6">
        <f>Data!$AF$504*Data!AF352/Data!AF351</f>
        <v>14569.972926571834</v>
      </c>
      <c r="Q349" s="6">
        <f>Data!$AH$504*Data!AH352/Data!AH351</f>
        <v>17817.73278110733</v>
      </c>
      <c r="R349" s="6">
        <f>Data!$AJ$504*Data!AJ352/Data!AJ351</f>
        <v>18680.194813957398</v>
      </c>
      <c r="S349" s="6">
        <f>Data!$AL$504*Data!AL352/Data!AL351</f>
        <v>26700.445756581579</v>
      </c>
      <c r="T349" s="6">
        <f>Data!$AN$504*Data!AN352/Data!AN351</f>
        <v>16615.624369151243</v>
      </c>
      <c r="U349" s="6">
        <f>Data!$AP$504*Data!AP352/Data!AP351</f>
        <v>2445.0933055417468</v>
      </c>
      <c r="V349" s="6">
        <f>Data!$AQ$504*Data!AQ352/Data!AQ351</f>
        <v>0.5367349828470811</v>
      </c>
      <c r="W349" s="6">
        <f>Data!$AR$504*Data!AR352/Data!AR351</f>
        <v>0.5502238433625658</v>
      </c>
      <c r="X349" s="6">
        <f>Data!$AS$504*Data!AS352/Data!AS351</f>
        <v>0.34373873832016949</v>
      </c>
      <c r="Y349" s="6">
        <f>Data!$AT$504*Data!AT352/Data!AT351</f>
        <v>0.60023996006675606</v>
      </c>
      <c r="Z349" s="6">
        <f>Data!$AU$504*Data!AU352/Data!AU351</f>
        <v>0.67467510210035031</v>
      </c>
      <c r="AA349" s="6">
        <f>Data!$AV$504*Data!AV352/Data!AV351</f>
        <v>0.47530351504031731</v>
      </c>
      <c r="AB349" s="6">
        <f>Data!$AW$504*Data!AW352/Data!AW351</f>
        <v>0.82114471672221301</v>
      </c>
      <c r="AC349" s="6">
        <f>Data!$AX$504*Data!AX352/Data!AX351</f>
        <v>0.63031560621017624</v>
      </c>
      <c r="AE349" s="42">
        <f>$AJ$3*B349+$AJ$4*Simulace!C349+$AJ$5*Simulace!D349+$AJ$6*Simulace!E349+$AJ$7*Simulace!F349+$AJ$8*Simulace!G349+$AJ$9*Simulace!H349+$AJ$10*Simulace!I349+$AJ$11*Simulace!J349+$AJ$12*Simulace!K349+$AJ$13*Simulace!L349+$AJ$14*Simulace!M349+$AJ$15*Simulace!N349+$AJ$16*Simulace!O349+$AJ$17*Simulace!P349+$AJ$18*Simulace!Q349+$AJ$19*Simulace!R349+$AJ$20*Simulace!S349+$AJ$21*Simulace!T349+$AJ$22*Simulace!U349+$AJ$23*Simulace!V349+$AJ$24*Simulace!W349+$AJ$25*Simulace!X349+$AJ$26*Simulace!Y349+$AJ$27*Simulace!Z349+$AJ$28*Simulace!AA349+$AJ$29*Simulace!AB349+$AJ$30*Simulace!AC349</f>
        <v>47698290718.149796</v>
      </c>
      <c r="AF349" s="42">
        <f>AE349-$AN$12</f>
        <v>-404907549.93195343</v>
      </c>
      <c r="AG349" s="42">
        <f t="shared" si="9"/>
        <v>-1280430099.583329</v>
      </c>
    </row>
    <row r="350" spans="1:33">
      <c r="A350" s="6">
        <v>349</v>
      </c>
      <c r="B350" s="6">
        <f>Data!$D$504*Data!D353/Data!D352</f>
        <v>599.71860650082056</v>
      </c>
      <c r="C350" s="6">
        <f>Data!$F$504*Data!F353/Data!F352</f>
        <v>829.60924697468408</v>
      </c>
      <c r="D350" s="6">
        <f>Data!$H$504*Data!H353/Data!H352</f>
        <v>740.5353389128237</v>
      </c>
      <c r="E350" s="6">
        <f>Data!$J$504*Data!J353/Data!J352</f>
        <v>674.58598364262593</v>
      </c>
      <c r="F350" s="6">
        <f>Data!$L$504*Data!L353/Data!L352</f>
        <v>454.40072267298734</v>
      </c>
      <c r="G350" s="6">
        <f>Data!$N$504*Data!N353/Data!N352</f>
        <v>290.96973366229309</v>
      </c>
      <c r="H350" s="6">
        <f>Data!$P$504*Data!P353/Data!P352</f>
        <v>552.70640402407309</v>
      </c>
      <c r="I350" s="6">
        <f>Data!$R$504*Data!R353/Data!R352</f>
        <v>732.38562566514679</v>
      </c>
      <c r="J350" s="6">
        <f>Data!$T$504*Data!T353/Data!T352</f>
        <v>1388.9933719061592</v>
      </c>
      <c r="K350" s="6">
        <f>Data!$V$504*Data!V353/Data!V352</f>
        <v>951.01502315854657</v>
      </c>
      <c r="L350" s="6">
        <f>Data!$X$504*Data!X353/Data!X352</f>
        <v>1624.3459366737072</v>
      </c>
      <c r="M350" s="6">
        <f>Data!$Z$504*Data!Z353/Data!Z352</f>
        <v>1110.7140775207458</v>
      </c>
      <c r="N350" s="6">
        <f>Data!$AB$504*Data!AB353/Data!AB352</f>
        <v>15237.746268249221</v>
      </c>
      <c r="O350" s="6">
        <f>Data!$AD$504*Data!AD353/Data!AD352</f>
        <v>22167.431236335127</v>
      </c>
      <c r="P350" s="6">
        <f>Data!$AF$504*Data!AF353/Data!AF352</f>
        <v>14694.480448154658</v>
      </c>
      <c r="Q350" s="6">
        <f>Data!$AH$504*Data!AH353/Data!AH352</f>
        <v>17234.315608120552</v>
      </c>
      <c r="R350" s="6">
        <f>Data!$AJ$504*Data!AJ353/Data!AJ352</f>
        <v>18746.710023033636</v>
      </c>
      <c r="S350" s="6">
        <f>Data!$AL$504*Data!AL353/Data!AL352</f>
        <v>26721.289975237807</v>
      </c>
      <c r="T350" s="6">
        <f>Data!$AN$504*Data!AN353/Data!AN352</f>
        <v>16650.888138742794</v>
      </c>
      <c r="U350" s="6">
        <f>Data!$AP$504*Data!AP353/Data!AP352</f>
        <v>2489.7925422956628</v>
      </c>
      <c r="V350" s="6">
        <f>Data!$AQ$504*Data!AQ353/Data!AQ352</f>
        <v>0.526152287121745</v>
      </c>
      <c r="W350" s="6">
        <f>Data!$AR$504*Data!AR353/Data!AR352</f>
        <v>0.53941777420768344</v>
      </c>
      <c r="X350" s="6">
        <f>Data!$AS$504*Data!AS353/Data!AS352</f>
        <v>0.32715081698482362</v>
      </c>
      <c r="Y350" s="6">
        <f>Data!$AT$504*Data!AT353/Data!AT352</f>
        <v>0.58862080873246903</v>
      </c>
      <c r="Z350" s="6">
        <f>Data!$AU$504*Data!AU353/Data!AU352</f>
        <v>0.66188848920863297</v>
      </c>
      <c r="AA350" s="6">
        <f>Data!$AV$504*Data!AV353/Data!AV352</f>
        <v>0.45393497111253794</v>
      </c>
      <c r="AB350" s="6">
        <f>Data!$AW$504*Data!AW353/Data!AW352</f>
        <v>0.80619891516598086</v>
      </c>
      <c r="AC350" s="6">
        <f>Data!$AX$504*Data!AX353/Data!AX352</f>
        <v>0.60408639237606443</v>
      </c>
      <c r="AE350" s="42">
        <f>$AJ$3*B350+$AJ$4*Simulace!C350+$AJ$5*Simulace!D350+$AJ$6*Simulace!E350+$AJ$7*Simulace!F350+$AJ$8*Simulace!G350+$AJ$9*Simulace!H350+$AJ$10*Simulace!I350+$AJ$11*Simulace!J350+$AJ$12*Simulace!K350+$AJ$13*Simulace!L350+$AJ$14*Simulace!M350+$AJ$15*Simulace!N350+$AJ$16*Simulace!O350+$AJ$17*Simulace!P350+$AJ$18*Simulace!Q350+$AJ$19*Simulace!R350+$AJ$20*Simulace!S350+$AJ$21*Simulace!T350+$AJ$22*Simulace!U350+$AJ$23*Simulace!V350+$AJ$24*Simulace!W350+$AJ$25*Simulace!X350+$AJ$26*Simulace!Y350+$AJ$27*Simulace!Z350+$AJ$28*Simulace!AA350+$AJ$29*Simulace!AB350+$AJ$30*Simulace!AC350</f>
        <v>47783958564.906311</v>
      </c>
      <c r="AF350" s="42">
        <f>AE350-$AN$12</f>
        <v>-319239703.17543793</v>
      </c>
      <c r="AG350" s="42">
        <f t="shared" si="9"/>
        <v>-1009524581.5904719</v>
      </c>
    </row>
    <row r="351" spans="1:33">
      <c r="A351" s="6">
        <v>350</v>
      </c>
      <c r="B351" s="6">
        <f>Data!$D$504*Data!D354/Data!D353</f>
        <v>615.40142650000712</v>
      </c>
      <c r="C351" s="6">
        <f>Data!$F$504*Data!F354/Data!F353</f>
        <v>864.28130266465553</v>
      </c>
      <c r="D351" s="6">
        <f>Data!$H$504*Data!H354/Data!H353</f>
        <v>782.5793915431899</v>
      </c>
      <c r="E351" s="6">
        <f>Data!$J$504*Data!J354/Data!J353</f>
        <v>693.40823570736518</v>
      </c>
      <c r="F351" s="6">
        <f>Data!$L$504*Data!L354/Data!L353</f>
        <v>469.21007596688617</v>
      </c>
      <c r="G351" s="6">
        <f>Data!$N$504*Data!N354/Data!N353</f>
        <v>299.5131605327814</v>
      </c>
      <c r="H351" s="6">
        <f>Data!$P$504*Data!P354/Data!P353</f>
        <v>591.19303974118441</v>
      </c>
      <c r="I351" s="6">
        <f>Data!$R$504*Data!R354/Data!R353</f>
        <v>735.42103561334864</v>
      </c>
      <c r="J351" s="6">
        <f>Data!$T$504*Data!T354/Data!T353</f>
        <v>1400.4753982061379</v>
      </c>
      <c r="K351" s="6">
        <f>Data!$V$504*Data!V354/Data!V353</f>
        <v>976.04293943594791</v>
      </c>
      <c r="L351" s="6">
        <f>Data!$X$504*Data!X354/Data!X353</f>
        <v>1602.0746257988185</v>
      </c>
      <c r="M351" s="6">
        <f>Data!$Z$504*Data!Z354/Data!Z353</f>
        <v>1106.6481519021588</v>
      </c>
      <c r="N351" s="6">
        <f>Data!$AB$504*Data!AB354/Data!AB353</f>
        <v>15145.332097052018</v>
      </c>
      <c r="O351" s="6">
        <f>Data!$AD$504*Data!AD354/Data!AD353</f>
        <v>22031.252344676122</v>
      </c>
      <c r="P351" s="6">
        <f>Data!$AF$504*Data!AF354/Data!AF353</f>
        <v>14577.680612391745</v>
      </c>
      <c r="Q351" s="6">
        <f>Data!$AH$504*Data!AH354/Data!AH353</f>
        <v>17359.455402246796</v>
      </c>
      <c r="R351" s="6">
        <f>Data!$AJ$504*Data!AJ354/Data!AJ353</f>
        <v>18840.88777479772</v>
      </c>
      <c r="S351" s="6">
        <f>Data!$AL$504*Data!AL354/Data!AL353</f>
        <v>26828.513406196362</v>
      </c>
      <c r="T351" s="6">
        <f>Data!$AN$504*Data!AN354/Data!AN353</f>
        <v>16324.095888095631</v>
      </c>
      <c r="U351" s="6">
        <f>Data!$AP$504*Data!AP354/Data!AP353</f>
        <v>2332.1535980165741</v>
      </c>
      <c r="V351" s="6">
        <f>Data!$AQ$504*Data!AQ354/Data!AQ353</f>
        <v>0.51405678627145035</v>
      </c>
      <c r="W351" s="6">
        <f>Data!$AR$504*Data!AR354/Data!AR353</f>
        <v>0.52706382213268188</v>
      </c>
      <c r="X351" s="6">
        <f>Data!$AS$504*Data!AS354/Data!AS353</f>
        <v>0.36011548005235966</v>
      </c>
      <c r="Y351" s="6">
        <f>Data!$AT$504*Data!AT354/Data!AT353</f>
        <v>0.57532497232551005</v>
      </c>
      <c r="Z351" s="6">
        <f>Data!$AU$504*Data!AU354/Data!AU353</f>
        <v>0.64723717146433002</v>
      </c>
      <c r="AA351" s="6">
        <f>Data!$AV$504*Data!AV354/Data!AV353</f>
        <v>0.49638184654434042</v>
      </c>
      <c r="AB351" s="6">
        <f>Data!$AW$504*Data!AW354/Data!AW353</f>
        <v>0.78903104167781368</v>
      </c>
      <c r="AC351" s="6">
        <f>Data!$AX$504*Data!AX354/Data!AX353</f>
        <v>0.65616663086986249</v>
      </c>
      <c r="AE351" s="42">
        <f>$AJ$3*B351+$AJ$4*Simulace!C351+$AJ$5*Simulace!D351+$AJ$6*Simulace!E351+$AJ$7*Simulace!F351+$AJ$8*Simulace!G351+$AJ$9*Simulace!H351+$AJ$10*Simulace!I351+$AJ$11*Simulace!J351+$AJ$12*Simulace!K351+$AJ$13*Simulace!L351+$AJ$14*Simulace!M351+$AJ$15*Simulace!N351+$AJ$16*Simulace!O351+$AJ$17*Simulace!P351+$AJ$18*Simulace!Q351+$AJ$19*Simulace!R351+$AJ$20*Simulace!S351+$AJ$21*Simulace!T351+$AJ$22*Simulace!U351+$AJ$23*Simulace!V351+$AJ$24*Simulace!W351+$AJ$25*Simulace!X351+$AJ$26*Simulace!Y351+$AJ$27*Simulace!Z351+$AJ$28*Simulace!AA351+$AJ$29*Simulace!AB351+$AJ$30*Simulace!AC351</f>
        <v>48392960488.334114</v>
      </c>
      <c r="AF351" s="42">
        <f>AE351-$AN$12</f>
        <v>289762220.25236511</v>
      </c>
      <c r="AG351" s="42">
        <f t="shared" si="9"/>
        <v>916308595.86484373</v>
      </c>
    </row>
    <row r="352" spans="1:33">
      <c r="A352" s="6">
        <v>351</v>
      </c>
      <c r="B352" s="6">
        <f>Data!$D$504*Data!D355/Data!D354</f>
        <v>605.32661438827756</v>
      </c>
      <c r="C352" s="6">
        <f>Data!$F$504*Data!F355/Data!F354</f>
        <v>840.36896711824295</v>
      </c>
      <c r="D352" s="6">
        <f>Data!$H$504*Data!H355/Data!H354</f>
        <v>776.44656994592231</v>
      </c>
      <c r="E352" s="6">
        <f>Data!$J$504*Data!J355/Data!J354</f>
        <v>679.44492186886407</v>
      </c>
      <c r="F352" s="6">
        <f>Data!$L$504*Data!L355/Data!L354</f>
        <v>465.52937404965053</v>
      </c>
      <c r="G352" s="6">
        <f>Data!$N$504*Data!N355/Data!N354</f>
        <v>291.95843200196845</v>
      </c>
      <c r="H352" s="6">
        <f>Data!$P$504*Data!P355/Data!P354</f>
        <v>564.12020328586641</v>
      </c>
      <c r="I352" s="6">
        <f>Data!$R$504*Data!R355/Data!R354</f>
        <v>722.63872498696321</v>
      </c>
      <c r="J352" s="6">
        <f>Data!$T$504*Data!T355/Data!T354</f>
        <v>1354.1233916500323</v>
      </c>
      <c r="K352" s="6">
        <f>Data!$V$504*Data!V355/Data!V354</f>
        <v>913.48734289910931</v>
      </c>
      <c r="L352" s="6">
        <f>Data!$X$504*Data!X355/Data!X354</f>
        <v>1576.0296654131307</v>
      </c>
      <c r="M352" s="6">
        <f>Data!$Z$504*Data!Z355/Data!Z354</f>
        <v>1094.9171720031816</v>
      </c>
      <c r="N352" s="6">
        <f>Data!$AB$504*Data!AB355/Data!AB354</f>
        <v>15159.150187642954</v>
      </c>
      <c r="O352" s="6">
        <f>Data!$AD$504*Data!AD355/Data!AD354</f>
        <v>22076.412274326998</v>
      </c>
      <c r="P352" s="6">
        <f>Data!$AF$504*Data!AF355/Data!AF354</f>
        <v>14566.007264621072</v>
      </c>
      <c r="Q352" s="6">
        <f>Data!$AH$504*Data!AH355/Data!AH354</f>
        <v>17195.507686024019</v>
      </c>
      <c r="R352" s="6">
        <f>Data!$AJ$504*Data!AJ355/Data!AJ354</f>
        <v>18475.053241235008</v>
      </c>
      <c r="S352" s="6">
        <f>Data!$AL$504*Data!AL355/Data!AL354</f>
        <v>26799.656132607066</v>
      </c>
      <c r="T352" s="6">
        <f>Data!$AN$504*Data!AN355/Data!AN354</f>
        <v>16468.004489604282</v>
      </c>
      <c r="U352" s="6">
        <f>Data!$AP$504*Data!AP355/Data!AP354</f>
        <v>2431.0411101559548</v>
      </c>
      <c r="V352" s="6">
        <f>Data!$AQ$504*Data!AQ355/Data!AQ354</f>
        <v>0.52851910033795579</v>
      </c>
      <c r="W352" s="6">
        <f>Data!$AR$504*Data!AR355/Data!AR354</f>
        <v>0.54183536496880114</v>
      </c>
      <c r="X352" s="6">
        <f>Data!$AS$504*Data!AS355/Data!AS354</f>
        <v>0.36385560625452101</v>
      </c>
      <c r="Y352" s="6">
        <f>Data!$AT$504*Data!AT355/Data!AT354</f>
        <v>0.5912235225093746</v>
      </c>
      <c r="Z352" s="6">
        <f>Data!$AU$504*Data!AU355/Data!AU354</f>
        <v>0.6647578157857843</v>
      </c>
      <c r="AA352" s="6">
        <f>Data!$AV$504*Data!AV355/Data!AV354</f>
        <v>0.50120330899487353</v>
      </c>
      <c r="AB352" s="6">
        <f>Data!$AW$504*Data!AW355/Data!AW354</f>
        <v>0.80956385204356873</v>
      </c>
      <c r="AC352" s="6">
        <f>Data!$AX$504*Data!AX355/Data!AX354</f>
        <v>0.66208893995978046</v>
      </c>
      <c r="AE352" s="42">
        <f>$AJ$3*B352+$AJ$4*Simulace!C352+$AJ$5*Simulace!D352+$AJ$6*Simulace!E352+$AJ$7*Simulace!F352+$AJ$8*Simulace!G352+$AJ$9*Simulace!H352+$AJ$10*Simulace!I352+$AJ$11*Simulace!J352+$AJ$12*Simulace!K352+$AJ$13*Simulace!L352+$AJ$14*Simulace!M352+$AJ$15*Simulace!N352+$AJ$16*Simulace!O352+$AJ$17*Simulace!P352+$AJ$18*Simulace!Q352+$AJ$19*Simulace!R352+$AJ$20*Simulace!S352+$AJ$21*Simulace!T352+$AJ$22*Simulace!U352+$AJ$23*Simulace!V352+$AJ$24*Simulace!W352+$AJ$25*Simulace!X352+$AJ$26*Simulace!Y352+$AJ$27*Simulace!Z352+$AJ$28*Simulace!AA352+$AJ$29*Simulace!AB352+$AJ$30*Simulace!AC352</f>
        <v>47615105707.763626</v>
      </c>
      <c r="AF352" s="42">
        <f>AE352-$AN$12</f>
        <v>-488092560.31812286</v>
      </c>
      <c r="AG352" s="42">
        <f t="shared" si="9"/>
        <v>-1543484199.5883873</v>
      </c>
    </row>
    <row r="353" spans="1:33">
      <c r="A353" s="6">
        <v>352</v>
      </c>
      <c r="B353" s="6">
        <f>Data!$D$504*Data!D356/Data!D355</f>
        <v>627.94330506720598</v>
      </c>
      <c r="C353" s="6">
        <f>Data!$F$504*Data!F356/Data!F355</f>
        <v>845.84888985147609</v>
      </c>
      <c r="D353" s="6">
        <f>Data!$H$504*Data!H356/Data!H355</f>
        <v>799.61084922842451</v>
      </c>
      <c r="E353" s="6">
        <f>Data!$J$504*Data!J356/Data!J355</f>
        <v>684.78071830648048</v>
      </c>
      <c r="F353" s="6">
        <f>Data!$L$504*Data!L356/Data!L355</f>
        <v>482.6685821706875</v>
      </c>
      <c r="G353" s="6">
        <f>Data!$N$504*Data!N356/Data!N355</f>
        <v>301.2218816157511</v>
      </c>
      <c r="H353" s="6">
        <f>Data!$P$504*Data!P356/Data!P355</f>
        <v>583.92015473404911</v>
      </c>
      <c r="I353" s="6">
        <f>Data!$R$504*Data!R356/Data!R355</f>
        <v>739.43905732067185</v>
      </c>
      <c r="J353" s="6">
        <f>Data!$T$504*Data!T356/Data!T355</f>
        <v>1413.1871434630311</v>
      </c>
      <c r="K353" s="6">
        <f>Data!$V$504*Data!V356/Data!V355</f>
        <v>925.53732314495812</v>
      </c>
      <c r="L353" s="6">
        <f>Data!$X$504*Data!X356/Data!X355</f>
        <v>1635.4035388835366</v>
      </c>
      <c r="M353" s="6">
        <f>Data!$Z$504*Data!Z356/Data!Z355</f>
        <v>1103.5950367045305</v>
      </c>
      <c r="N353" s="6">
        <f>Data!$AB$504*Data!AB356/Data!AB355</f>
        <v>15234.639793788181</v>
      </c>
      <c r="O353" s="6">
        <f>Data!$AD$504*Data!AD356/Data!AD355</f>
        <v>22149.336442204683</v>
      </c>
      <c r="P353" s="6">
        <f>Data!$AF$504*Data!AF356/Data!AF355</f>
        <v>14584.318306859139</v>
      </c>
      <c r="Q353" s="6">
        <f>Data!$AH$504*Data!AH356/Data!AH355</f>
        <v>17554.782514999606</v>
      </c>
      <c r="R353" s="6">
        <f>Data!$AJ$504*Data!AJ356/Data!AJ355</f>
        <v>18910.732543473277</v>
      </c>
      <c r="S353" s="6">
        <f>Data!$AL$504*Data!AL356/Data!AL355</f>
        <v>27141.643019456438</v>
      </c>
      <c r="T353" s="6">
        <f>Data!$AN$504*Data!AN356/Data!AN355</f>
        <v>16294.861795344914</v>
      </c>
      <c r="U353" s="6">
        <f>Data!$AP$504*Data!AP356/Data!AP355</f>
        <v>2372.3352252121913</v>
      </c>
      <c r="V353" s="6">
        <f>Data!$AQ$504*Data!AQ356/Data!AQ355</f>
        <v>0.4967716065611244</v>
      </c>
      <c r="W353" s="6">
        <f>Data!$AR$504*Data!AR356/Data!AR355</f>
        <v>0.50940775800711846</v>
      </c>
      <c r="X353" s="6">
        <f>Data!$AS$504*Data!AS356/Data!AS355</f>
        <v>0.33456230682246496</v>
      </c>
      <c r="Y353" s="6">
        <f>Data!$AT$504*Data!AT356/Data!AT355</f>
        <v>0.55631673078543287</v>
      </c>
      <c r="Z353" s="6">
        <f>Data!$AU$504*Data!AU356/Data!AU355</f>
        <v>0.62628147791385691</v>
      </c>
      <c r="AA353" s="6">
        <f>Data!$AV$504*Data!AV356/Data!AV355</f>
        <v>0.46351738235146411</v>
      </c>
      <c r="AB353" s="6">
        <f>Data!$AW$504*Data!AW356/Data!AW355</f>
        <v>0.76445501827233819</v>
      </c>
      <c r="AC353" s="6">
        <f>Data!$AX$504*Data!AX356/Data!AX355</f>
        <v>0.61589219026342634</v>
      </c>
      <c r="AE353" s="42">
        <f>$AJ$3*B353+$AJ$4*Simulace!C353+$AJ$5*Simulace!D353+$AJ$6*Simulace!E353+$AJ$7*Simulace!F353+$AJ$8*Simulace!G353+$AJ$9*Simulace!H353+$AJ$10*Simulace!I353+$AJ$11*Simulace!J353+$AJ$12*Simulace!K353+$AJ$13*Simulace!L353+$AJ$14*Simulace!M353+$AJ$15*Simulace!N353+$AJ$16*Simulace!O353+$AJ$17*Simulace!P353+$AJ$18*Simulace!Q353+$AJ$19*Simulace!R353+$AJ$20*Simulace!S353+$AJ$21*Simulace!T353+$AJ$22*Simulace!U353+$AJ$23*Simulace!V353+$AJ$24*Simulace!W353+$AJ$25*Simulace!X353+$AJ$26*Simulace!Y353+$AJ$27*Simulace!Z353+$AJ$28*Simulace!AA353+$AJ$29*Simulace!AB353+$AJ$30*Simulace!AC353</f>
        <v>48335327995.545029</v>
      </c>
      <c r="AF353" s="42">
        <f>AE353-$AN$12</f>
        <v>232129727.46327972</v>
      </c>
      <c r="AG353" s="42">
        <f t="shared" si="9"/>
        <v>734058651.41810381</v>
      </c>
    </row>
    <row r="354" spans="1:33">
      <c r="A354" s="6">
        <v>353</v>
      </c>
      <c r="B354" s="6">
        <f>Data!$D$504*Data!D357/Data!D356</f>
        <v>626.5860038646606</v>
      </c>
      <c r="C354" s="6">
        <f>Data!$F$504*Data!F357/Data!F356</f>
        <v>824.33953053701032</v>
      </c>
      <c r="D354" s="6">
        <f>Data!$H$504*Data!H357/Data!H356</f>
        <v>774.03902471463516</v>
      </c>
      <c r="E354" s="6">
        <f>Data!$J$504*Data!J357/Data!J356</f>
        <v>691.76321799865195</v>
      </c>
      <c r="F354" s="6">
        <f>Data!$L$504*Data!L357/Data!L356</f>
        <v>480.09690684356099</v>
      </c>
      <c r="G354" s="6">
        <f>Data!$N$504*Data!N357/Data!N356</f>
        <v>301.00834111780415</v>
      </c>
      <c r="H354" s="6">
        <f>Data!$P$504*Data!P357/Data!P356</f>
        <v>587.90291652629753</v>
      </c>
      <c r="I354" s="6">
        <f>Data!$R$504*Data!R357/Data!R356</f>
        <v>744.76572796014671</v>
      </c>
      <c r="J354" s="6">
        <f>Data!$T$504*Data!T357/Data!T356</f>
        <v>1410.6207039942569</v>
      </c>
      <c r="K354" s="6">
        <f>Data!$V$504*Data!V357/Data!V356</f>
        <v>950.25024417009809</v>
      </c>
      <c r="L354" s="6">
        <f>Data!$X$504*Data!X357/Data!X356</f>
        <v>1639.9236050641921</v>
      </c>
      <c r="M354" s="6">
        <f>Data!$Z$504*Data!Z357/Data!Z356</f>
        <v>1127.3347740354204</v>
      </c>
      <c r="N354" s="6">
        <f>Data!$AB$504*Data!AB357/Data!AB356</f>
        <v>15144.719504327337</v>
      </c>
      <c r="O354" s="6">
        <f>Data!$AD$504*Data!AD357/Data!AD356</f>
        <v>22057.287955919703</v>
      </c>
      <c r="P354" s="6">
        <f>Data!$AF$504*Data!AF357/Data!AF356</f>
        <v>14641.644767757949</v>
      </c>
      <c r="Q354" s="6">
        <f>Data!$AH$504*Data!AH357/Data!AH356</f>
        <v>17231.52596281872</v>
      </c>
      <c r="R354" s="6">
        <f>Data!$AJ$504*Data!AJ357/Data!AJ356</f>
        <v>18854.131948800692</v>
      </c>
      <c r="S354" s="6">
        <f>Data!$AL$504*Data!AL357/Data!AL356</f>
        <v>26998.300158890241</v>
      </c>
      <c r="T354" s="6">
        <f>Data!$AN$504*Data!AN357/Data!AN356</f>
        <v>16457.760472538088</v>
      </c>
      <c r="U354" s="6">
        <f>Data!$AP$504*Data!AP357/Data!AP356</f>
        <v>2437.4264566956745</v>
      </c>
      <c r="V354" s="6">
        <f>Data!$AQ$504*Data!AQ357/Data!AQ356</f>
        <v>0.51213913043478265</v>
      </c>
      <c r="W354" s="6">
        <f>Data!$AR$504*Data!AR357/Data!AR356</f>
        <v>0.52510589633150306</v>
      </c>
      <c r="X354" s="6">
        <f>Data!$AS$504*Data!AS357/Data!AS356</f>
        <v>0.35519279723450137</v>
      </c>
      <c r="Y354" s="6">
        <f>Data!$AT$504*Data!AT357/Data!AT356</f>
        <v>0.57322053819800489</v>
      </c>
      <c r="Z354" s="6">
        <f>Data!$AU$504*Data!AU357/Data!AU356</f>
        <v>0.6449225806451615</v>
      </c>
      <c r="AA354" s="6">
        <f>Data!$AV$504*Data!AV357/Data!AV356</f>
        <v>0.49006847677235976</v>
      </c>
      <c r="AB354" s="6">
        <f>Data!$AW$504*Data!AW357/Data!AW356</f>
        <v>0.78632842267643821</v>
      </c>
      <c r="AC354" s="6">
        <f>Data!$AX$504*Data!AX357/Data!AX356</f>
        <v>0.64845180681873471</v>
      </c>
      <c r="AE354" s="42">
        <f>$AJ$3*B354+$AJ$4*Simulace!C354+$AJ$5*Simulace!D354+$AJ$6*Simulace!E354+$AJ$7*Simulace!F354+$AJ$8*Simulace!G354+$AJ$9*Simulace!H354+$AJ$10*Simulace!I354+$AJ$11*Simulace!J354+$AJ$12*Simulace!K354+$AJ$13*Simulace!L354+$AJ$14*Simulace!M354+$AJ$15*Simulace!N354+$AJ$16*Simulace!O354+$AJ$17*Simulace!P354+$AJ$18*Simulace!Q354+$AJ$19*Simulace!R354+$AJ$20*Simulace!S354+$AJ$21*Simulace!T354+$AJ$22*Simulace!U354+$AJ$23*Simulace!V354+$AJ$24*Simulace!W354+$AJ$25*Simulace!X354+$AJ$26*Simulace!Y354+$AJ$27*Simulace!Z354+$AJ$28*Simulace!AA354+$AJ$29*Simulace!AB354+$AJ$30*Simulace!AC354</f>
        <v>48354248219.539719</v>
      </c>
      <c r="AF354" s="42">
        <f>AE354-$AN$12</f>
        <v>251049951.45796967</v>
      </c>
      <c r="AG354" s="42">
        <f t="shared" si="9"/>
        <v>793889653.08189356</v>
      </c>
    </row>
    <row r="355" spans="1:33">
      <c r="A355" s="6">
        <v>354</v>
      </c>
      <c r="B355" s="6">
        <f>Data!$D$504*Data!D358/Data!D357</f>
        <v>639.68922263826209</v>
      </c>
      <c r="C355" s="6">
        <f>Data!$F$504*Data!F358/Data!F357</f>
        <v>846.39761613801147</v>
      </c>
      <c r="D355" s="6">
        <f>Data!$H$504*Data!H358/Data!H357</f>
        <v>780.140437245371</v>
      </c>
      <c r="E355" s="6">
        <f>Data!$J$504*Data!J358/Data!J357</f>
        <v>688.17848085456842</v>
      </c>
      <c r="F355" s="6">
        <f>Data!$L$504*Data!L358/Data!L357</f>
        <v>477.04044929995723</v>
      </c>
      <c r="G355" s="6">
        <f>Data!$N$504*Data!N358/Data!N357</f>
        <v>300.15019701090614</v>
      </c>
      <c r="H355" s="6">
        <f>Data!$P$504*Data!P358/Data!P357</f>
        <v>579.26964400048837</v>
      </c>
      <c r="I355" s="6">
        <f>Data!$R$504*Data!R358/Data!R357</f>
        <v>734.23665037737521</v>
      </c>
      <c r="J355" s="6">
        <f>Data!$T$504*Data!T358/Data!T357</f>
        <v>1413.4040807465665</v>
      </c>
      <c r="K355" s="6">
        <f>Data!$V$504*Data!V358/Data!V357</f>
        <v>970.0840276233472</v>
      </c>
      <c r="L355" s="6">
        <f>Data!$X$504*Data!X358/Data!X357</f>
        <v>1610.7465598581077</v>
      </c>
      <c r="M355" s="6">
        <f>Data!$Z$504*Data!Z358/Data!Z357</f>
        <v>1100.5626476190507</v>
      </c>
      <c r="N355" s="6">
        <f>Data!$AB$504*Data!AB358/Data!AB357</f>
        <v>15010.984698810467</v>
      </c>
      <c r="O355" s="6">
        <f>Data!$AD$504*Data!AD358/Data!AD357</f>
        <v>21889.138348957553</v>
      </c>
      <c r="P355" s="6">
        <f>Data!$AF$504*Data!AF358/Data!AF357</f>
        <v>14581.018225018264</v>
      </c>
      <c r="Q355" s="6">
        <f>Data!$AH$504*Data!AH358/Data!AH357</f>
        <v>17230.94518978909</v>
      </c>
      <c r="R355" s="6">
        <f>Data!$AJ$504*Data!AJ358/Data!AJ357</f>
        <v>18837.650243818171</v>
      </c>
      <c r="S355" s="6">
        <f>Data!$AL$504*Data!AL358/Data!AL357</f>
        <v>26849.969446920571</v>
      </c>
      <c r="T355" s="6">
        <f>Data!$AN$504*Data!AN358/Data!AN357</f>
        <v>16073.218613191248</v>
      </c>
      <c r="U355" s="6">
        <f>Data!$AP$504*Data!AP358/Data!AP357</f>
        <v>2352.8211838405573</v>
      </c>
      <c r="V355" s="6">
        <f>Data!$AQ$504*Data!AQ358/Data!AQ357</f>
        <v>0.51425330073349573</v>
      </c>
      <c r="W355" s="6">
        <f>Data!$AR$504*Data!AR358/Data!AR357</f>
        <v>0.52726525856885231</v>
      </c>
      <c r="X355" s="6">
        <f>Data!$AS$504*Data!AS358/Data!AS357</f>
        <v>0.37919830908375951</v>
      </c>
      <c r="Y355" s="6">
        <f>Data!$AT$504*Data!AT358/Data!AT357</f>
        <v>0.57554460084158243</v>
      </c>
      <c r="Z355" s="6">
        <f>Data!$AU$504*Data!AU358/Data!AU357</f>
        <v>0.64748368146214041</v>
      </c>
      <c r="AA355" s="6">
        <f>Data!$AV$504*Data!AV358/Data!AV357</f>
        <v>0.52089217386761455</v>
      </c>
      <c r="AB355" s="6">
        <f>Data!$AW$504*Data!AW358/Data!AW357</f>
        <v>0.78932964871716371</v>
      </c>
      <c r="AC355" s="6">
        <f>Data!$AX$504*Data!AX358/Data!AX357</f>
        <v>0.68616284997103627</v>
      </c>
      <c r="AE355" s="42">
        <f>$AJ$3*B355+$AJ$4*Simulace!C355+$AJ$5*Simulace!D355+$AJ$6*Simulace!E355+$AJ$7*Simulace!F355+$AJ$8*Simulace!G355+$AJ$9*Simulace!H355+$AJ$10*Simulace!I355+$AJ$11*Simulace!J355+$AJ$12*Simulace!K355+$AJ$13*Simulace!L355+$AJ$14*Simulace!M355+$AJ$15*Simulace!N355+$AJ$16*Simulace!O355+$AJ$17*Simulace!P355+$AJ$18*Simulace!Q355+$AJ$19*Simulace!R355+$AJ$20*Simulace!S355+$AJ$21*Simulace!T355+$AJ$22*Simulace!U355+$AJ$23*Simulace!V355+$AJ$24*Simulace!W355+$AJ$25*Simulace!X355+$AJ$26*Simulace!Y355+$AJ$27*Simulace!Z355+$AJ$28*Simulace!AA355+$AJ$29*Simulace!AB355+$AJ$30*Simulace!AC355</f>
        <v>48183428653.886581</v>
      </c>
      <c r="AF355" s="42">
        <f>AE355-$AN$12</f>
        <v>80230385.804832458</v>
      </c>
      <c r="AG355" s="42">
        <f t="shared" si="9"/>
        <v>253710756.69731197</v>
      </c>
    </row>
    <row r="356" spans="1:33">
      <c r="A356" s="6">
        <v>355</v>
      </c>
      <c r="B356" s="6">
        <f>Data!$D$504*Data!D359/Data!D358</f>
        <v>623.88214419201995</v>
      </c>
      <c r="C356" s="6">
        <f>Data!$F$504*Data!F359/Data!F358</f>
        <v>828.98530411591651</v>
      </c>
      <c r="D356" s="6">
        <f>Data!$H$504*Data!H359/Data!H358</f>
        <v>784.45683810061746</v>
      </c>
      <c r="E356" s="6">
        <f>Data!$J$504*Data!J359/Data!J358</f>
        <v>695.67373776799332</v>
      </c>
      <c r="F356" s="6">
        <f>Data!$L$504*Data!L359/Data!L358</f>
        <v>468.57614424856979</v>
      </c>
      <c r="G356" s="6">
        <f>Data!$N$504*Data!N359/Data!N358</f>
        <v>299.23137395971025</v>
      </c>
      <c r="H356" s="6">
        <f>Data!$P$504*Data!P359/Data!P358</f>
        <v>589.60156748300676</v>
      </c>
      <c r="I356" s="6">
        <f>Data!$R$504*Data!R359/Data!R358</f>
        <v>701.95226559676905</v>
      </c>
      <c r="J356" s="6">
        <f>Data!$T$504*Data!T359/Data!T358</f>
        <v>1401.0986349008695</v>
      </c>
      <c r="K356" s="6">
        <f>Data!$V$504*Data!V359/Data!V358</f>
        <v>956.00448337477133</v>
      </c>
      <c r="L356" s="6">
        <f>Data!$X$504*Data!X359/Data!X358</f>
        <v>1629.7759787046359</v>
      </c>
      <c r="M356" s="6">
        <f>Data!$Z$504*Data!Z359/Data!Z358</f>
        <v>1111.9059874038539</v>
      </c>
      <c r="N356" s="6">
        <f>Data!$AB$504*Data!AB359/Data!AB358</f>
        <v>15233.800770167576</v>
      </c>
      <c r="O356" s="6">
        <f>Data!$AD$504*Data!AD359/Data!AD358</f>
        <v>22136.855817932683</v>
      </c>
      <c r="P356" s="6">
        <f>Data!$AF$504*Data!AF359/Data!AF358</f>
        <v>14620.110062720431</v>
      </c>
      <c r="Q356" s="6">
        <f>Data!$AH$504*Data!AH359/Data!AH358</f>
        <v>17313.916865006133</v>
      </c>
      <c r="R356" s="6">
        <f>Data!$AJ$504*Data!AJ359/Data!AJ358</f>
        <v>18786.259586760141</v>
      </c>
      <c r="S356" s="6">
        <f>Data!$AL$504*Data!AL359/Data!AL358</f>
        <v>26927.9273251942</v>
      </c>
      <c r="T356" s="6">
        <f>Data!$AN$504*Data!AN359/Data!AN358</f>
        <v>16634.626064402302</v>
      </c>
      <c r="U356" s="6">
        <f>Data!$AP$504*Data!AP359/Data!AP358</f>
        <v>2415.1986953389687</v>
      </c>
      <c r="V356" s="6">
        <f>Data!$AQ$504*Data!AQ359/Data!AQ358</f>
        <v>0.52116046738072064</v>
      </c>
      <c r="W356" s="6">
        <f>Data!$AR$504*Data!AR359/Data!AR358</f>
        <v>0.53431898772541442</v>
      </c>
      <c r="X356" s="6">
        <f>Data!$AS$504*Data!AS359/Data!AS358</f>
        <v>0.34603912680611326</v>
      </c>
      <c r="Y356" s="6">
        <f>Data!$AT$504*Data!AT359/Data!AT358</f>
        <v>0.58313209282877054</v>
      </c>
      <c r="Z356" s="6">
        <f>Data!$AU$504*Data!AU359/Data!AU358</f>
        <v>0.65583832772986428</v>
      </c>
      <c r="AA356" s="6">
        <f>Data!$AV$504*Data!AV359/Data!AV358</f>
        <v>0.4782791721515286</v>
      </c>
      <c r="AB356" s="6">
        <f>Data!$AW$504*Data!AW359/Data!AW358</f>
        <v>0.79910547822182476</v>
      </c>
      <c r="AC356" s="6">
        <f>Data!$AX$504*Data!AX359/Data!AX358</f>
        <v>0.63398359141537519</v>
      </c>
      <c r="AE356" s="42">
        <f>$AJ$3*B356+$AJ$4*Simulace!C356+$AJ$5*Simulace!D356+$AJ$6*Simulace!E356+$AJ$7*Simulace!F356+$AJ$8*Simulace!G356+$AJ$9*Simulace!H356+$AJ$10*Simulace!I356+$AJ$11*Simulace!J356+$AJ$12*Simulace!K356+$AJ$13*Simulace!L356+$AJ$14*Simulace!M356+$AJ$15*Simulace!N356+$AJ$16*Simulace!O356+$AJ$17*Simulace!P356+$AJ$18*Simulace!Q356+$AJ$19*Simulace!R356+$AJ$20*Simulace!S356+$AJ$21*Simulace!T356+$AJ$22*Simulace!U356+$AJ$23*Simulace!V356+$AJ$24*Simulace!W356+$AJ$25*Simulace!X356+$AJ$26*Simulace!Y356+$AJ$27*Simulace!Z356+$AJ$28*Simulace!AA356+$AJ$29*Simulace!AB356+$AJ$30*Simulace!AC356</f>
        <v>48182899408.466827</v>
      </c>
      <c r="AF356" s="42">
        <f>AE356-$AN$12</f>
        <v>79701140.38507843</v>
      </c>
      <c r="AG356" s="42">
        <f t="shared" si="9"/>
        <v>252037135.72967735</v>
      </c>
    </row>
    <row r="357" spans="1:33">
      <c r="A357" s="6">
        <v>356</v>
      </c>
      <c r="B357" s="6">
        <f>Data!$D$504*Data!D360/Data!D359</f>
        <v>608.62891118714344</v>
      </c>
      <c r="C357" s="6">
        <f>Data!$F$504*Data!F360/Data!F359</f>
        <v>830.89996365266484</v>
      </c>
      <c r="D357" s="6">
        <f>Data!$H$504*Data!H360/Data!H359</f>
        <v>760.12318015766527</v>
      </c>
      <c r="E357" s="6">
        <f>Data!$J$504*Data!J360/Data!J359</f>
        <v>670.98984767072466</v>
      </c>
      <c r="F357" s="6">
        <f>Data!$L$504*Data!L360/Data!L359</f>
        <v>458.56321428688341</v>
      </c>
      <c r="G357" s="6">
        <f>Data!$N$504*Data!N360/Data!N359</f>
        <v>294.33787000780501</v>
      </c>
      <c r="H357" s="6">
        <f>Data!$P$504*Data!P360/Data!P359</f>
        <v>547.45827078921491</v>
      </c>
      <c r="I357" s="6">
        <f>Data!$R$504*Data!R360/Data!R359</f>
        <v>722.73399433681163</v>
      </c>
      <c r="J357" s="6">
        <f>Data!$T$504*Data!T360/Data!T359</f>
        <v>1375.775480639054</v>
      </c>
      <c r="K357" s="6">
        <f>Data!$V$504*Data!V360/Data!V359</f>
        <v>922.10075004325881</v>
      </c>
      <c r="L357" s="6">
        <f>Data!$X$504*Data!X360/Data!X359</f>
        <v>1601.2416785626128</v>
      </c>
      <c r="M357" s="6">
        <f>Data!$Z$504*Data!Z360/Data!Z359</f>
        <v>1069.9082006091378</v>
      </c>
      <c r="N357" s="6">
        <f>Data!$AB$504*Data!AB360/Data!AB359</f>
        <v>15181.057190242474</v>
      </c>
      <c r="O357" s="6">
        <f>Data!$AD$504*Data!AD360/Data!AD359</f>
        <v>22064.971615585411</v>
      </c>
      <c r="P357" s="6">
        <f>Data!$AF$504*Data!AF360/Data!AF359</f>
        <v>14544.714690380846</v>
      </c>
      <c r="Q357" s="6">
        <f>Data!$AH$504*Data!AH360/Data!AH359</f>
        <v>17281.576215442143</v>
      </c>
      <c r="R357" s="6">
        <f>Data!$AJ$504*Data!AJ360/Data!AJ359</f>
        <v>18489.897377110537</v>
      </c>
      <c r="S357" s="6">
        <f>Data!$AL$504*Data!AL360/Data!AL359</f>
        <v>26765.263068731325</v>
      </c>
      <c r="T357" s="6">
        <f>Data!$AN$504*Data!AN360/Data!AN359</f>
        <v>16489.44876819144</v>
      </c>
      <c r="U357" s="6">
        <f>Data!$AP$504*Data!AP360/Data!AP359</f>
        <v>2404.2592279781579</v>
      </c>
      <c r="V357" s="6">
        <f>Data!$AQ$504*Data!AQ360/Data!AQ359</f>
        <v>0.53056017433941693</v>
      </c>
      <c r="W357" s="6">
        <f>Data!$AR$504*Data!AR360/Data!AR359</f>
        <v>0.54391822429906678</v>
      </c>
      <c r="X357" s="6">
        <f>Data!$AS$504*Data!AS360/Data!AS359</f>
        <v>0.37882379385382964</v>
      </c>
      <c r="Y357" s="6">
        <f>Data!$AT$504*Data!AT360/Data!AT359</f>
        <v>0.59345801937247622</v>
      </c>
      <c r="Z357" s="6">
        <f>Data!$AU$504*Data!AU360/Data!AU359</f>
        <v>0.66720876963350784</v>
      </c>
      <c r="AA357" s="6">
        <f>Data!$AV$504*Data!AV360/Data!AV359</f>
        <v>0.52054442792725897</v>
      </c>
      <c r="AB357" s="6">
        <f>Data!$AW$504*Data!AW360/Data!AW359</f>
        <v>0.81241115982908507</v>
      </c>
      <c r="AC357" s="6">
        <f>Data!$AX$504*Data!AX360/Data!AX359</f>
        <v>0.6859031807317516</v>
      </c>
      <c r="AE357" s="42">
        <f>$AJ$3*B357+$AJ$4*Simulace!C357+$AJ$5*Simulace!D357+$AJ$6*Simulace!E357+$AJ$7*Simulace!F357+$AJ$8*Simulace!G357+$AJ$9*Simulace!H357+$AJ$10*Simulace!I357+$AJ$11*Simulace!J357+$AJ$12*Simulace!K357+$AJ$13*Simulace!L357+$AJ$14*Simulace!M357+$AJ$15*Simulace!N357+$AJ$16*Simulace!O357+$AJ$17*Simulace!P357+$AJ$18*Simulace!Q357+$AJ$19*Simulace!R357+$AJ$20*Simulace!S357+$AJ$21*Simulace!T357+$AJ$22*Simulace!U357+$AJ$23*Simulace!V357+$AJ$24*Simulace!W357+$AJ$25*Simulace!X357+$AJ$26*Simulace!Y357+$AJ$27*Simulace!Z357+$AJ$28*Simulace!AA357+$AJ$29*Simulace!AB357+$AJ$30*Simulace!AC357</f>
        <v>47372555842.561172</v>
      </c>
      <c r="AF357" s="42">
        <f>AE357-$AN$12</f>
        <v>-730642425.52057648</v>
      </c>
      <c r="AG357" s="42">
        <f t="shared" si="9"/>
        <v>-2310494219.7949581</v>
      </c>
    </row>
    <row r="358" spans="1:33">
      <c r="A358" s="6">
        <v>357</v>
      </c>
      <c r="B358" s="6">
        <f>Data!$D$504*Data!D361/Data!D360</f>
        <v>613.73889366765411</v>
      </c>
      <c r="C358" s="6">
        <f>Data!$F$504*Data!F361/Data!F360</f>
        <v>832.02211441852319</v>
      </c>
      <c r="D358" s="6">
        <f>Data!$H$504*Data!H361/Data!H360</f>
        <v>751.87823188454945</v>
      </c>
      <c r="E358" s="6">
        <f>Data!$J$504*Data!J361/Data!J360</f>
        <v>690.53603700581448</v>
      </c>
      <c r="F358" s="6">
        <f>Data!$L$504*Data!L361/Data!L360</f>
        <v>469.23220463285242</v>
      </c>
      <c r="G358" s="6">
        <f>Data!$N$504*Data!N361/Data!N360</f>
        <v>300.03354001039816</v>
      </c>
      <c r="H358" s="6">
        <f>Data!$P$504*Data!P361/Data!P360</f>
        <v>578.95617143490949</v>
      </c>
      <c r="I358" s="6">
        <f>Data!$R$504*Data!R361/Data!R360</f>
        <v>731.80819293244758</v>
      </c>
      <c r="J358" s="6">
        <f>Data!$T$504*Data!T361/Data!T360</f>
        <v>1376.3013792634069</v>
      </c>
      <c r="K358" s="6">
        <f>Data!$V$504*Data!V361/Data!V360</f>
        <v>948.55280634563951</v>
      </c>
      <c r="L358" s="6">
        <f>Data!$X$504*Data!X361/Data!X360</f>
        <v>1602.3635529164444</v>
      </c>
      <c r="M358" s="6">
        <f>Data!$Z$504*Data!Z361/Data!Z360</f>
        <v>1112.7412111890337</v>
      </c>
      <c r="N358" s="6">
        <f>Data!$AB$504*Data!AB361/Data!AB360</f>
        <v>15054.624414110353</v>
      </c>
      <c r="O358" s="6">
        <f>Data!$AD$504*Data!AD361/Data!AD360</f>
        <v>21909.605554834347</v>
      </c>
      <c r="P358" s="6">
        <f>Data!$AF$504*Data!AF361/Data!AF360</f>
        <v>14491.385859553355</v>
      </c>
      <c r="Q358" s="6">
        <f>Data!$AH$504*Data!AH361/Data!AH360</f>
        <v>17512.563868737867</v>
      </c>
      <c r="R358" s="6">
        <f>Data!$AJ$504*Data!AJ361/Data!AJ360</f>
        <v>18816.897669878694</v>
      </c>
      <c r="S358" s="6">
        <f>Data!$AL$504*Data!AL361/Data!AL360</f>
        <v>26865.153764665152</v>
      </c>
      <c r="T358" s="6">
        <f>Data!$AN$504*Data!AN361/Data!AN360</f>
        <v>16310.824452689016</v>
      </c>
      <c r="U358" s="6">
        <f>Data!$AP$504*Data!AP361/Data!AP360</f>
        <v>2359.5592150402199</v>
      </c>
      <c r="V358" s="6">
        <f>Data!$AQ$504*Data!AQ361/Data!AQ360</f>
        <v>0.51211431951262765</v>
      </c>
      <c r="W358" s="6">
        <f>Data!$AR$504*Data!AR361/Data!AR360</f>
        <v>0.5250803505670949</v>
      </c>
      <c r="X358" s="6">
        <f>Data!$AS$504*Data!AS361/Data!AS360</f>
        <v>0.36886170391199241</v>
      </c>
      <c r="Y358" s="6">
        <f>Data!$AT$504*Data!AT361/Data!AT360</f>
        <v>0.57319224245592792</v>
      </c>
      <c r="Z358" s="6">
        <f>Data!$AU$504*Data!AU361/Data!AU360</f>
        <v>0.64489012942682389</v>
      </c>
      <c r="AA358" s="6">
        <f>Data!$AV$504*Data!AV361/Data!AV360</f>
        <v>0.50780591365508332</v>
      </c>
      <c r="AB358" s="6">
        <f>Data!$AW$504*Data!AW361/Data!AW360</f>
        <v>0.78628763872943086</v>
      </c>
      <c r="AC358" s="6">
        <f>Data!$AX$504*Data!AX361/Data!AX360</f>
        <v>0.67038659535926748</v>
      </c>
      <c r="AE358" s="42">
        <f>$AJ$3*B358+$AJ$4*Simulace!C358+$AJ$5*Simulace!D358+$AJ$6*Simulace!E358+$AJ$7*Simulace!F358+$AJ$8*Simulace!G358+$AJ$9*Simulace!H358+$AJ$10*Simulace!I358+$AJ$11*Simulace!J358+$AJ$12*Simulace!K358+$AJ$13*Simulace!L358+$AJ$14*Simulace!M358+$AJ$15*Simulace!N358+$AJ$16*Simulace!O358+$AJ$17*Simulace!P358+$AJ$18*Simulace!Q358+$AJ$19*Simulace!R358+$AJ$20*Simulace!S358+$AJ$21*Simulace!T358+$AJ$22*Simulace!U358+$AJ$23*Simulace!V358+$AJ$24*Simulace!W358+$AJ$25*Simulace!X358+$AJ$26*Simulace!Y358+$AJ$27*Simulace!Z358+$AJ$28*Simulace!AA358+$AJ$29*Simulace!AB358+$AJ$30*Simulace!AC358</f>
        <v>47953428366.480919</v>
      </c>
      <c r="AF358" s="42">
        <f>AE358-$AN$12</f>
        <v>-149769901.60083008</v>
      </c>
      <c r="AG358" s="42">
        <f t="shared" si="9"/>
        <v>-473614013.99792141</v>
      </c>
    </row>
    <row r="359" spans="1:33">
      <c r="A359" s="6">
        <v>358</v>
      </c>
      <c r="B359" s="6">
        <f>Data!$D$504*Data!D362/Data!D361</f>
        <v>603.35911694337324</v>
      </c>
      <c r="C359" s="6">
        <f>Data!$F$504*Data!F362/Data!F361</f>
        <v>838.2545783209581</v>
      </c>
      <c r="D359" s="6">
        <f>Data!$H$504*Data!H362/Data!H361</f>
        <v>773.49742146166682</v>
      </c>
      <c r="E359" s="6">
        <f>Data!$J$504*Data!J362/Data!J361</f>
        <v>671.75727908062311</v>
      </c>
      <c r="F359" s="6">
        <f>Data!$L$504*Data!L362/Data!L361</f>
        <v>473.23346745800671</v>
      </c>
      <c r="G359" s="6">
        <f>Data!$N$504*Data!N362/Data!N361</f>
        <v>296.93068703718444</v>
      </c>
      <c r="H359" s="6">
        <f>Data!$P$504*Data!P362/Data!P361</f>
        <v>569.16795192969175</v>
      </c>
      <c r="I359" s="6">
        <f>Data!$R$504*Data!R362/Data!R361</f>
        <v>727.66375264228475</v>
      </c>
      <c r="J359" s="6">
        <f>Data!$T$504*Data!T362/Data!T361</f>
        <v>1403.4193454227423</v>
      </c>
      <c r="K359" s="6">
        <f>Data!$V$504*Data!V362/Data!V361</f>
        <v>944.63531863477294</v>
      </c>
      <c r="L359" s="6">
        <f>Data!$X$504*Data!X362/Data!X361</f>
        <v>1586.6680884013356</v>
      </c>
      <c r="M359" s="6">
        <f>Data!$Z$504*Data!Z362/Data!Z361</f>
        <v>1080.0858320684156</v>
      </c>
      <c r="N359" s="6">
        <f>Data!$AB$504*Data!AB362/Data!AB361</f>
        <v>15125.311055199198</v>
      </c>
      <c r="O359" s="6">
        <f>Data!$AD$504*Data!AD362/Data!AD361</f>
        <v>22012.311891879544</v>
      </c>
      <c r="P359" s="6">
        <f>Data!$AF$504*Data!AF362/Data!AF361</f>
        <v>14432.507621369778</v>
      </c>
      <c r="Q359" s="6">
        <f>Data!$AH$504*Data!AH362/Data!AH361</f>
        <v>17259.913781128089</v>
      </c>
      <c r="R359" s="6">
        <f>Data!$AJ$504*Data!AJ362/Data!AJ361</f>
        <v>18735.929032538133</v>
      </c>
      <c r="S359" s="6">
        <f>Data!$AL$504*Data!AL362/Data!AL361</f>
        <v>26568.032594582142</v>
      </c>
      <c r="T359" s="6">
        <f>Data!$AN$504*Data!AN362/Data!AN361</f>
        <v>16363.030948368947</v>
      </c>
      <c r="U359" s="6">
        <f>Data!$AP$504*Data!AP362/Data!AP361</f>
        <v>2269.3719325885768</v>
      </c>
      <c r="V359" s="6">
        <f>Data!$AQ$504*Data!AQ362/Data!AQ361</f>
        <v>0.53298795353849837</v>
      </c>
      <c r="W359" s="6">
        <f>Data!$AR$504*Data!AR362/Data!AR361</f>
        <v>0.54639816609512593</v>
      </c>
      <c r="X359" s="6">
        <f>Data!$AS$504*Data!AS362/Data!AS361</f>
        <v>0.37879433980033933</v>
      </c>
      <c r="Y359" s="6">
        <f>Data!$AT$504*Data!AT362/Data!AT361</f>
        <v>0.59612815907821826</v>
      </c>
      <c r="Z359" s="6">
        <f>Data!$AU$504*Data!AU362/Data!AU361</f>
        <v>0.67015289969779834</v>
      </c>
      <c r="AA359" s="6">
        <f>Data!$AV$504*Data!AV362/Data!AV361</f>
        <v>0.52076606130404035</v>
      </c>
      <c r="AB359" s="6">
        <f>Data!$AW$504*Data!AW362/Data!AW361</f>
        <v>0.81586482362048141</v>
      </c>
      <c r="AC359" s="6">
        <f>Data!$AX$504*Data!AX362/Data!AX361</f>
        <v>0.6865048900666636</v>
      </c>
      <c r="AE359" s="42">
        <f>$AJ$3*B359+$AJ$4*Simulace!C359+$AJ$5*Simulace!D359+$AJ$6*Simulace!E359+$AJ$7*Simulace!F359+$AJ$8*Simulace!G359+$AJ$9*Simulace!H359+$AJ$10*Simulace!I359+$AJ$11*Simulace!J359+$AJ$12*Simulace!K359+$AJ$13*Simulace!L359+$AJ$14*Simulace!M359+$AJ$15*Simulace!N359+$AJ$16*Simulace!O359+$AJ$17*Simulace!P359+$AJ$18*Simulace!Q359+$AJ$19*Simulace!R359+$AJ$20*Simulace!S359+$AJ$21*Simulace!T359+$AJ$22*Simulace!U359+$AJ$23*Simulace!V359+$AJ$24*Simulace!W359+$AJ$25*Simulace!X359+$AJ$26*Simulace!Y359+$AJ$27*Simulace!Z359+$AJ$28*Simulace!AA359+$AJ$29*Simulace!AB359+$AJ$30*Simulace!AC359</f>
        <v>47605473404.505325</v>
      </c>
      <c r="AF359" s="42">
        <f>AE359-$AN$12</f>
        <v>-497724863.57642365</v>
      </c>
      <c r="AG359" s="42">
        <f t="shared" si="9"/>
        <v>-1573944216.9980788</v>
      </c>
    </row>
    <row r="360" spans="1:33">
      <c r="A360" s="6">
        <v>359</v>
      </c>
      <c r="B360" s="6">
        <f>Data!$D$504*Data!D363/Data!D362</f>
        <v>614.94382833374755</v>
      </c>
      <c r="C360" s="6">
        <f>Data!$F$504*Data!F363/Data!F362</f>
        <v>835.7252846314949</v>
      </c>
      <c r="D360" s="6">
        <f>Data!$H$504*Data!H363/Data!H362</f>
        <v>762.60458346479288</v>
      </c>
      <c r="E360" s="6">
        <f>Data!$J$504*Data!J363/Data!J362</f>
        <v>683.92486740316201</v>
      </c>
      <c r="F360" s="6">
        <f>Data!$L$504*Data!L363/Data!L362</f>
        <v>478.06979686999404</v>
      </c>
      <c r="G360" s="6">
        <f>Data!$N$504*Data!N363/Data!N362</f>
        <v>301.06922496768226</v>
      </c>
      <c r="H360" s="6">
        <f>Data!$P$504*Data!P363/Data!P362</f>
        <v>562.54657202232363</v>
      </c>
      <c r="I360" s="6">
        <f>Data!$R$504*Data!R363/Data!R362</f>
        <v>733.24975694415377</v>
      </c>
      <c r="J360" s="6">
        <f>Data!$T$504*Data!T363/Data!T362</f>
        <v>1403.5698018095059</v>
      </c>
      <c r="K360" s="6">
        <f>Data!$V$504*Data!V363/Data!V362</f>
        <v>948.24465269978487</v>
      </c>
      <c r="L360" s="6">
        <f>Data!$X$504*Data!X363/Data!X362</f>
        <v>1624.7017687896598</v>
      </c>
      <c r="M360" s="6">
        <f>Data!$Z$504*Data!Z363/Data!Z362</f>
        <v>1106.2640610118053</v>
      </c>
      <c r="N360" s="6">
        <f>Data!$AB$504*Data!AB363/Data!AB362</f>
        <v>15071.650644748246</v>
      </c>
      <c r="O360" s="6">
        <f>Data!$AD$504*Data!AD363/Data!AD362</f>
        <v>21967.928156604939</v>
      </c>
      <c r="P360" s="6">
        <f>Data!$AF$504*Data!AF363/Data!AF362</f>
        <v>14417.240590533442</v>
      </c>
      <c r="Q360" s="6">
        <f>Data!$AH$504*Data!AH363/Data!AH362</f>
        <v>17085.734800963819</v>
      </c>
      <c r="R360" s="6">
        <f>Data!$AJ$504*Data!AJ363/Data!AJ362</f>
        <v>18578.808271020669</v>
      </c>
      <c r="S360" s="6">
        <f>Data!$AL$504*Data!AL363/Data!AL362</f>
        <v>26613.202919107887</v>
      </c>
      <c r="T360" s="6">
        <f>Data!$AN$504*Data!AN363/Data!AN362</f>
        <v>16259.879611692002</v>
      </c>
      <c r="U360" s="6">
        <f>Data!$AP$504*Data!AP363/Data!AP362</f>
        <v>2447.6751819963711</v>
      </c>
      <c r="V360" s="6">
        <f>Data!$AQ$504*Data!AQ363/Data!AQ362</f>
        <v>0.54760754716981075</v>
      </c>
      <c r="W360" s="6">
        <f>Data!$AR$504*Data!AR363/Data!AR362</f>
        <v>0.56133183466280012</v>
      </c>
      <c r="X360" s="6">
        <f>Data!$AS$504*Data!AS363/Data!AS362</f>
        <v>0.35664650704718537</v>
      </c>
      <c r="Y360" s="6">
        <f>Data!$AT$504*Data!AT363/Data!AT362</f>
        <v>0.61220701925002285</v>
      </c>
      <c r="Z360" s="6">
        <f>Data!$AU$504*Data!AU363/Data!AU362</f>
        <v>0.68788146279949525</v>
      </c>
      <c r="AA360" s="6">
        <f>Data!$AV$504*Data!AV363/Data!AV362</f>
        <v>0.49202902919044089</v>
      </c>
      <c r="AB360" s="6">
        <f>Data!$AW$504*Data!AW363/Data!AW362</f>
        <v>0.83666130631601732</v>
      </c>
      <c r="AC360" s="6">
        <f>Data!$AX$504*Data!AX363/Data!AX362</f>
        <v>0.65097013314700414</v>
      </c>
      <c r="AE360" s="42">
        <f>$AJ$3*B360+$AJ$4*Simulace!C360+$AJ$5*Simulace!D360+$AJ$6*Simulace!E360+$AJ$7*Simulace!F360+$AJ$8*Simulace!G360+$AJ$9*Simulace!H360+$AJ$10*Simulace!I360+$AJ$11*Simulace!J360+$AJ$12*Simulace!K360+$AJ$13*Simulace!L360+$AJ$14*Simulace!M360+$AJ$15*Simulace!N360+$AJ$16*Simulace!O360+$AJ$17*Simulace!P360+$AJ$18*Simulace!Q360+$AJ$19*Simulace!R360+$AJ$20*Simulace!S360+$AJ$21*Simulace!T360+$AJ$22*Simulace!U360+$AJ$23*Simulace!V360+$AJ$24*Simulace!W360+$AJ$25*Simulace!X360+$AJ$26*Simulace!Y360+$AJ$27*Simulace!Z360+$AJ$28*Simulace!AA360+$AJ$29*Simulace!AB360+$AJ$30*Simulace!AC360</f>
        <v>47859215929.954155</v>
      </c>
      <c r="AF360" s="42">
        <f>AE360-$AN$12</f>
        <v>-243982338.12759399</v>
      </c>
      <c r="AG360" s="42">
        <f t="shared" si="9"/>
        <v>-771539897.33653831</v>
      </c>
    </row>
    <row r="361" spans="1:33">
      <c r="A361" s="6">
        <v>360</v>
      </c>
      <c r="B361" s="6">
        <f>Data!$D$504*Data!D364/Data!D363</f>
        <v>587.9672074133789</v>
      </c>
      <c r="C361" s="6">
        <f>Data!$F$504*Data!F364/Data!F363</f>
        <v>808.25313750168584</v>
      </c>
      <c r="D361" s="6">
        <f>Data!$H$504*Data!H364/Data!H363</f>
        <v>728.1393470409397</v>
      </c>
      <c r="E361" s="6">
        <f>Data!$J$504*Data!J364/Data!J363</f>
        <v>665.35890074145721</v>
      </c>
      <c r="F361" s="6">
        <f>Data!$L$504*Data!L364/Data!L363</f>
        <v>449.28407146443135</v>
      </c>
      <c r="G361" s="6">
        <f>Data!$N$504*Data!N364/Data!N363</f>
        <v>285.21229237453826</v>
      </c>
      <c r="H361" s="6">
        <f>Data!$P$504*Data!P364/Data!P363</f>
        <v>548.55387413677295</v>
      </c>
      <c r="I361" s="6">
        <f>Data!$R$504*Data!R364/Data!R363</f>
        <v>718.13320350262211</v>
      </c>
      <c r="J361" s="6">
        <f>Data!$T$504*Data!T364/Data!T363</f>
        <v>1367.5981762051556</v>
      </c>
      <c r="K361" s="6">
        <f>Data!$V$504*Data!V364/Data!V363</f>
        <v>903.37127733000807</v>
      </c>
      <c r="L361" s="6">
        <f>Data!$X$504*Data!X364/Data!X363</f>
        <v>1600.7386095477727</v>
      </c>
      <c r="M361" s="6">
        <f>Data!$Z$504*Data!Z364/Data!Z363</f>
        <v>1075.5310463957894</v>
      </c>
      <c r="N361" s="6">
        <f>Data!$AB$504*Data!AB364/Data!AB363</f>
        <v>15192.384474812436</v>
      </c>
      <c r="O361" s="6">
        <f>Data!$AD$504*Data!AD364/Data!AD363</f>
        <v>22040.380519374623</v>
      </c>
      <c r="P361" s="6">
        <f>Data!$AF$504*Data!AF364/Data!AF363</f>
        <v>14638.134598220742</v>
      </c>
      <c r="Q361" s="6">
        <f>Data!$AH$504*Data!AH364/Data!AH363</f>
        <v>17078.322245577452</v>
      </c>
      <c r="R361" s="6">
        <f>Data!$AJ$504*Data!AJ364/Data!AJ363</f>
        <v>18644.627095700922</v>
      </c>
      <c r="S361" s="6">
        <f>Data!$AL$504*Data!AL364/Data!AL363</f>
        <v>26233.589615454533</v>
      </c>
      <c r="T361" s="6">
        <f>Data!$AN$504*Data!AN364/Data!AN363</f>
        <v>16750.040009239874</v>
      </c>
      <c r="U361" s="6">
        <f>Data!$AP$504*Data!AP364/Data!AP363</f>
        <v>2601.6852387802346</v>
      </c>
      <c r="V361" s="6">
        <f>Data!$AQ$504*Data!AQ364/Data!AQ363</f>
        <v>0.5461926072934753</v>
      </c>
      <c r="W361" s="6">
        <f>Data!$AR$504*Data!AR364/Data!AR363</f>
        <v>0.55989240593243739</v>
      </c>
      <c r="X361" s="6">
        <f>Data!$AS$504*Data!AS364/Data!AS363</f>
        <v>0.35636031718594691</v>
      </c>
      <c r="Y361" s="6">
        <f>Data!$AT$504*Data!AT364/Data!AT363</f>
        <v>0.61068040166955928</v>
      </c>
      <c r="Z361" s="6">
        <f>Data!$AU$504*Data!AU364/Data!AU363</f>
        <v>0.68623504784688971</v>
      </c>
      <c r="AA361" s="6">
        <f>Data!$AV$504*Data!AV364/Data!AV363</f>
        <v>0.49165974020669106</v>
      </c>
      <c r="AB361" s="6">
        <f>Data!$AW$504*Data!AW364/Data!AW363</f>
        <v>0.83481031577330012</v>
      </c>
      <c r="AC361" s="6">
        <f>Data!$AX$504*Data!AX364/Data!AX363</f>
        <v>0.65051618053423288</v>
      </c>
      <c r="AE361" s="42">
        <f>$AJ$3*B361+$AJ$4*Simulace!C361+$AJ$5*Simulace!D361+$AJ$6*Simulace!E361+$AJ$7*Simulace!F361+$AJ$8*Simulace!G361+$AJ$9*Simulace!H361+$AJ$10*Simulace!I361+$AJ$11*Simulace!J361+$AJ$12*Simulace!K361+$AJ$13*Simulace!L361+$AJ$14*Simulace!M361+$AJ$15*Simulace!N361+$AJ$16*Simulace!O361+$AJ$17*Simulace!P361+$AJ$18*Simulace!Q361+$AJ$19*Simulace!R361+$AJ$20*Simulace!S361+$AJ$21*Simulace!T361+$AJ$22*Simulace!U361+$AJ$23*Simulace!V361+$AJ$24*Simulace!W361+$AJ$25*Simulace!X361+$AJ$26*Simulace!Y361+$AJ$27*Simulace!Z361+$AJ$28*Simulace!AA361+$AJ$29*Simulace!AB361+$AJ$30*Simulace!AC361</f>
        <v>47020471728.249634</v>
      </c>
      <c r="AF361" s="42">
        <f>AE361-$AN$12</f>
        <v>-1082726539.8321152</v>
      </c>
      <c r="AG361" s="42">
        <f t="shared" si="9"/>
        <v>-3423881948.9825068</v>
      </c>
    </row>
    <row r="362" spans="1:33">
      <c r="A362" s="6">
        <v>361</v>
      </c>
      <c r="B362" s="6">
        <f>Data!$D$504*Data!D365/Data!D364</f>
        <v>607.57390706648243</v>
      </c>
      <c r="C362" s="6">
        <f>Data!$F$504*Data!F365/Data!F364</f>
        <v>847.36155073872317</v>
      </c>
      <c r="D362" s="6">
        <f>Data!$H$504*Data!H365/Data!H364</f>
        <v>794.7118387216052</v>
      </c>
      <c r="E362" s="6">
        <f>Data!$J$504*Data!J365/Data!J364</f>
        <v>695.31048410111043</v>
      </c>
      <c r="F362" s="6">
        <f>Data!$L$504*Data!L365/Data!L364</f>
        <v>478.07509009439502</v>
      </c>
      <c r="G362" s="6">
        <f>Data!$N$504*Data!N365/Data!N364</f>
        <v>301.92982534750416</v>
      </c>
      <c r="H362" s="6">
        <f>Data!$P$504*Data!P365/Data!P364</f>
        <v>570.03844588075822</v>
      </c>
      <c r="I362" s="6">
        <f>Data!$R$504*Data!R365/Data!R364</f>
        <v>725.79592703487992</v>
      </c>
      <c r="J362" s="6">
        <f>Data!$T$504*Data!T365/Data!T364</f>
        <v>1416.7652227780147</v>
      </c>
      <c r="K362" s="6">
        <f>Data!$V$504*Data!V365/Data!V364</f>
        <v>930.12433950356319</v>
      </c>
      <c r="L362" s="6">
        <f>Data!$X$504*Data!X365/Data!X364</f>
        <v>1612.0781639669945</v>
      </c>
      <c r="M362" s="6">
        <f>Data!$Z$504*Data!Z365/Data!Z364</f>
        <v>1103.3112019252721</v>
      </c>
      <c r="N362" s="6">
        <f>Data!$AB$504*Data!AB365/Data!AB364</f>
        <v>15127.173551710481</v>
      </c>
      <c r="O362" s="6">
        <f>Data!$AD$504*Data!AD365/Data!AD364</f>
        <v>21954.649693453841</v>
      </c>
      <c r="P362" s="6">
        <f>Data!$AF$504*Data!AF365/Data!AF364</f>
        <v>14698.370516329865</v>
      </c>
      <c r="Q362" s="6">
        <f>Data!$AH$504*Data!AH365/Data!AH364</f>
        <v>17657.845548601952</v>
      </c>
      <c r="R362" s="6">
        <f>Data!$AJ$504*Data!AJ365/Data!AJ364</f>
        <v>19007.969828850102</v>
      </c>
      <c r="S362" s="6">
        <f>Data!$AL$504*Data!AL365/Data!AL364</f>
        <v>27022.152633314341</v>
      </c>
      <c r="T362" s="6">
        <f>Data!$AN$504*Data!AN365/Data!AN364</f>
        <v>16462.237564583913</v>
      </c>
      <c r="U362" s="6">
        <f>Data!$AP$504*Data!AP365/Data!AP364</f>
        <v>2303.3190196150158</v>
      </c>
      <c r="V362" s="6">
        <f>Data!$AQ$504*Data!AQ365/Data!AQ364</f>
        <v>0.49893830054416055</v>
      </c>
      <c r="W362" s="6">
        <f>Data!$AR$504*Data!AR365/Data!AR364</f>
        <v>0.51161465258766903</v>
      </c>
      <c r="X362" s="6">
        <f>Data!$AS$504*Data!AS365/Data!AS364</f>
        <v>0.34946913453738132</v>
      </c>
      <c r="Y362" s="6">
        <f>Data!$AT$504*Data!AT365/Data!AT364</f>
        <v>0.55866791792178527</v>
      </c>
      <c r="Z362" s="6">
        <f>Data!$AU$504*Data!AU365/Data!AU364</f>
        <v>0.62883419689119169</v>
      </c>
      <c r="AA362" s="6">
        <f>Data!$AV$504*Data!AV365/Data!AV364</f>
        <v>0.48266445620128506</v>
      </c>
      <c r="AB362" s="6">
        <f>Data!$AW$504*Data!AW365/Data!AW364</f>
        <v>0.76736256830601224</v>
      </c>
      <c r="AC362" s="6">
        <f>Data!$AX$504*Data!AX365/Data!AX364</f>
        <v>0.63932334447144568</v>
      </c>
      <c r="AE362" s="42">
        <f>$AJ$3*B362+$AJ$4*Simulace!C362+$AJ$5*Simulace!D362+$AJ$6*Simulace!E362+$AJ$7*Simulace!F362+$AJ$8*Simulace!G362+$AJ$9*Simulace!H362+$AJ$10*Simulace!I362+$AJ$11*Simulace!J362+$AJ$12*Simulace!K362+$AJ$13*Simulace!L362+$AJ$14*Simulace!M362+$AJ$15*Simulace!N362+$AJ$16*Simulace!O362+$AJ$17*Simulace!P362+$AJ$18*Simulace!Q362+$AJ$19*Simulace!R362+$AJ$20*Simulace!S362+$AJ$21*Simulace!T362+$AJ$22*Simulace!U362+$AJ$23*Simulace!V362+$AJ$24*Simulace!W362+$AJ$25*Simulace!X362+$AJ$26*Simulace!Y362+$AJ$27*Simulace!Z362+$AJ$28*Simulace!AA362+$AJ$29*Simulace!AB362+$AJ$30*Simulace!AC362</f>
        <v>48166266633.548798</v>
      </c>
      <c r="AF362" s="42">
        <f>AE362-$AN$12</f>
        <v>63068365.467048645</v>
      </c>
      <c r="AG362" s="42">
        <f t="shared" si="9"/>
        <v>199439683.17978281</v>
      </c>
    </row>
    <row r="363" spans="1:33">
      <c r="A363" s="6">
        <v>362</v>
      </c>
      <c r="B363" s="6">
        <f>Data!$D$504*Data!D366/Data!D365</f>
        <v>620.27802142978192</v>
      </c>
      <c r="C363" s="6">
        <f>Data!$F$504*Data!F366/Data!F365</f>
        <v>876.96334538421809</v>
      </c>
      <c r="D363" s="6">
        <f>Data!$H$504*Data!H366/Data!H365</f>
        <v>781.40318770781153</v>
      </c>
      <c r="E363" s="6">
        <f>Data!$J$504*Data!J366/Data!J365</f>
        <v>681.42351875245777</v>
      </c>
      <c r="F363" s="6">
        <f>Data!$L$504*Data!L366/Data!L365</f>
        <v>471.74141582314525</v>
      </c>
      <c r="G363" s="6">
        <f>Data!$N$504*Data!N366/Data!N365</f>
        <v>303.52093220400064</v>
      </c>
      <c r="H363" s="6">
        <f>Data!$P$504*Data!P366/Data!P365</f>
        <v>571.75376133698501</v>
      </c>
      <c r="I363" s="6">
        <f>Data!$R$504*Data!R366/Data!R365</f>
        <v>723.62538871550316</v>
      </c>
      <c r="J363" s="6">
        <f>Data!$T$504*Data!T366/Data!T365</f>
        <v>1426.8889292991626</v>
      </c>
      <c r="K363" s="6">
        <f>Data!$V$504*Data!V366/Data!V365</f>
        <v>934.35659322553408</v>
      </c>
      <c r="L363" s="6">
        <f>Data!$X$504*Data!X366/Data!X365</f>
        <v>1592.560969099357</v>
      </c>
      <c r="M363" s="6">
        <f>Data!$Z$504*Data!Z366/Data!Z365</f>
        <v>1078.9325564508886</v>
      </c>
      <c r="N363" s="6">
        <f>Data!$AB$504*Data!AB366/Data!AB365</f>
        <v>15069.006683098145</v>
      </c>
      <c r="O363" s="6">
        <f>Data!$AD$504*Data!AD366/Data!AD365</f>
        <v>21935.40622511533</v>
      </c>
      <c r="P363" s="6">
        <f>Data!$AF$504*Data!AF366/Data!AF365</f>
        <v>14464.368154670809</v>
      </c>
      <c r="Q363" s="6">
        <f>Data!$AH$504*Data!AH366/Data!AH365</f>
        <v>17321.808093716554</v>
      </c>
      <c r="R363" s="6">
        <f>Data!$AJ$504*Data!AJ366/Data!AJ365</f>
        <v>18981.337013670101</v>
      </c>
      <c r="S363" s="6">
        <f>Data!$AL$504*Data!AL366/Data!AL365</f>
        <v>27096.525016692638</v>
      </c>
      <c r="T363" s="6">
        <f>Data!$AN$504*Data!AN366/Data!AN365</f>
        <v>16118.803472065905</v>
      </c>
      <c r="U363" s="6">
        <f>Data!$AP$504*Data!AP366/Data!AP365</f>
        <v>2335.4220714737858</v>
      </c>
      <c r="V363" s="6">
        <f>Data!$AQ$504*Data!AQ366/Data!AQ365</f>
        <v>0.50325199380249508</v>
      </c>
      <c r="W363" s="6">
        <f>Data!$AR$504*Data!AR366/Data!AR365</f>
        <v>0.51602430931744425</v>
      </c>
      <c r="X363" s="6">
        <f>Data!$AS$504*Data!AS366/Data!AS365</f>
        <v>0.37716777510109301</v>
      </c>
      <c r="Y363" s="6">
        <f>Data!$AT$504*Data!AT366/Data!AT365</f>
        <v>0.56342867721756018</v>
      </c>
      <c r="Z363" s="6">
        <f>Data!$AU$504*Data!AU366/Data!AU365</f>
        <v>0.63410405192761587</v>
      </c>
      <c r="AA363" s="6">
        <f>Data!$AV$504*Data!AV366/Data!AV365</f>
        <v>0.51882169120637833</v>
      </c>
      <c r="AB363" s="6">
        <f>Data!$AW$504*Data!AW366/Data!AW365</f>
        <v>0.77358966554592223</v>
      </c>
      <c r="AC363" s="6">
        <f>Data!$AX$504*Data!AX366/Data!AX365</f>
        <v>0.68431549252704371</v>
      </c>
      <c r="AE363" s="42">
        <f>$AJ$3*B363+$AJ$4*Simulace!C363+$AJ$5*Simulace!D363+$AJ$6*Simulace!E363+$AJ$7*Simulace!F363+$AJ$8*Simulace!G363+$AJ$9*Simulace!H363+$AJ$10*Simulace!I363+$AJ$11*Simulace!J363+$AJ$12*Simulace!K363+$AJ$13*Simulace!L363+$AJ$14*Simulace!M363+$AJ$15*Simulace!N363+$AJ$16*Simulace!O363+$AJ$17*Simulace!P363+$AJ$18*Simulace!Q363+$AJ$19*Simulace!R363+$AJ$20*Simulace!S363+$AJ$21*Simulace!T363+$AJ$22*Simulace!U363+$AJ$23*Simulace!V363+$AJ$24*Simulace!W363+$AJ$25*Simulace!X363+$AJ$26*Simulace!Y363+$AJ$27*Simulace!Z363+$AJ$28*Simulace!AA363+$AJ$29*Simulace!AB363+$AJ$30*Simulace!AC363</f>
        <v>48077216721.214828</v>
      </c>
      <c r="AF363" s="42">
        <f>AE363-$AN$12</f>
        <v>-25981546.866920471</v>
      </c>
      <c r="AG363" s="42">
        <f t="shared" si="9"/>
        <v>-82160865.233880356</v>
      </c>
    </row>
    <row r="364" spans="1:33">
      <c r="A364" s="6">
        <v>363</v>
      </c>
      <c r="B364" s="6">
        <f>Data!$D$504*Data!D367/Data!D366</f>
        <v>593.51419049607125</v>
      </c>
      <c r="C364" s="6">
        <f>Data!$F$504*Data!F367/Data!F366</f>
        <v>818.42604268430603</v>
      </c>
      <c r="D364" s="6">
        <f>Data!$H$504*Data!H367/Data!H366</f>
        <v>767.99395059381879</v>
      </c>
      <c r="E364" s="6">
        <f>Data!$J$504*Data!J367/Data!J366</f>
        <v>676.00882378336905</v>
      </c>
      <c r="F364" s="6">
        <f>Data!$L$504*Data!L367/Data!L366</f>
        <v>457.777146443726</v>
      </c>
      <c r="G364" s="6">
        <f>Data!$N$504*Data!N367/Data!N366</f>
        <v>291.10429881556985</v>
      </c>
      <c r="H364" s="6">
        <f>Data!$P$504*Data!P367/Data!P366</f>
        <v>556.98408988476365</v>
      </c>
      <c r="I364" s="6">
        <f>Data!$R$504*Data!R367/Data!R366</f>
        <v>728.38694121234357</v>
      </c>
      <c r="J364" s="6">
        <f>Data!$T$504*Data!T367/Data!T366</f>
        <v>1365.194540631466</v>
      </c>
      <c r="K364" s="6">
        <f>Data!$V$504*Data!V367/Data!V366</f>
        <v>920.37379349362789</v>
      </c>
      <c r="L364" s="6">
        <f>Data!$X$504*Data!X367/Data!X366</f>
        <v>1592.0866688896926</v>
      </c>
      <c r="M364" s="6">
        <f>Data!$Z$504*Data!Z367/Data!Z366</f>
        <v>1063.1616255844365</v>
      </c>
      <c r="N364" s="6">
        <f>Data!$AB$504*Data!AB367/Data!AB366</f>
        <v>15147.20765741331</v>
      </c>
      <c r="O364" s="6">
        <f>Data!$AD$504*Data!AD367/Data!AD366</f>
        <v>22070.574541836995</v>
      </c>
      <c r="P364" s="6">
        <f>Data!$AF$504*Data!AF367/Data!AF366</f>
        <v>14506.70894331067</v>
      </c>
      <c r="Q364" s="6">
        <f>Data!$AH$504*Data!AH367/Data!AH366</f>
        <v>17145.683461012635</v>
      </c>
      <c r="R364" s="6">
        <f>Data!$AJ$504*Data!AJ367/Data!AJ366</f>
        <v>18630.882143497758</v>
      </c>
      <c r="S364" s="6">
        <f>Data!$AL$504*Data!AL367/Data!AL366</f>
        <v>26433.655564621713</v>
      </c>
      <c r="T364" s="6">
        <f>Data!$AN$504*Data!AN367/Data!AN366</f>
        <v>16581.885896568372</v>
      </c>
      <c r="U364" s="6">
        <f>Data!$AP$504*Data!AP367/Data!AP366</f>
        <v>2490.9941854706531</v>
      </c>
      <c r="V364" s="6">
        <f>Data!$AQ$504*Data!AQ367/Data!AQ366</f>
        <v>0.53988266786134254</v>
      </c>
      <c r="W364" s="6">
        <f>Data!$AR$504*Data!AR367/Data!AR366</f>
        <v>0.55344504114939441</v>
      </c>
      <c r="X364" s="6">
        <f>Data!$AS$504*Data!AS367/Data!AS366</f>
        <v>0.35987699690775427</v>
      </c>
      <c r="Y364" s="6">
        <f>Data!$AT$504*Data!AT367/Data!AT366</f>
        <v>0.60373127907296964</v>
      </c>
      <c r="Z364" s="6">
        <f>Data!$AU$504*Data!AU367/Data!AU366</f>
        <v>0.67856126028875974</v>
      </c>
      <c r="AA364" s="6">
        <f>Data!$AV$504*Data!AV367/Data!AV366</f>
        <v>0.49628844556228774</v>
      </c>
      <c r="AB364" s="6">
        <f>Data!$AW$504*Data!AW367/Data!AW366</f>
        <v>0.82578302583025942</v>
      </c>
      <c r="AC364" s="6">
        <f>Data!$AX$504*Data!AX367/Data!AX366</f>
        <v>0.65632576934138465</v>
      </c>
      <c r="AE364" s="42">
        <f>$AJ$3*B364+$AJ$4*Simulace!C364+$AJ$5*Simulace!D364+$AJ$6*Simulace!E364+$AJ$7*Simulace!F364+$AJ$8*Simulace!G364+$AJ$9*Simulace!H364+$AJ$10*Simulace!I364+$AJ$11*Simulace!J364+$AJ$12*Simulace!K364+$AJ$13*Simulace!L364+$AJ$14*Simulace!M364+$AJ$15*Simulace!N364+$AJ$16*Simulace!O364+$AJ$17*Simulace!P364+$AJ$18*Simulace!Q364+$AJ$19*Simulace!R364+$AJ$20*Simulace!S364+$AJ$21*Simulace!T364+$AJ$22*Simulace!U364+$AJ$23*Simulace!V364+$AJ$24*Simulace!W364+$AJ$25*Simulace!X364+$AJ$26*Simulace!Y364+$AJ$27*Simulace!Z364+$AJ$28*Simulace!AA364+$AJ$29*Simulace!AB364+$AJ$30*Simulace!AC364</f>
        <v>47258220517.134781</v>
      </c>
      <c r="AF364" s="42">
        <f>AE364-$AN$12</f>
        <v>-844977750.94696808</v>
      </c>
      <c r="AG364" s="42">
        <f t="shared" si="9"/>
        <v>-2672054265.1589179</v>
      </c>
    </row>
    <row r="365" spans="1:33">
      <c r="A365" s="6">
        <v>364</v>
      </c>
      <c r="B365" s="6">
        <f>Data!$D$504*Data!D368/Data!D367</f>
        <v>614.93390527382837</v>
      </c>
      <c r="C365" s="6">
        <f>Data!$F$504*Data!F368/Data!F367</f>
        <v>835.81297018999021</v>
      </c>
      <c r="D365" s="6">
        <f>Data!$H$504*Data!H368/Data!H367</f>
        <v>784.91834074717417</v>
      </c>
      <c r="E365" s="6">
        <f>Data!$J$504*Data!J368/Data!J367</f>
        <v>688.9158532112931</v>
      </c>
      <c r="F365" s="6">
        <f>Data!$L$504*Data!L368/Data!L367</f>
        <v>463.01620096512829</v>
      </c>
      <c r="G365" s="6">
        <f>Data!$N$504*Data!N368/Data!N367</f>
        <v>289.95305947330911</v>
      </c>
      <c r="H365" s="6">
        <f>Data!$P$504*Data!P368/Data!P367</f>
        <v>573.37206479253382</v>
      </c>
      <c r="I365" s="6">
        <f>Data!$R$504*Data!R368/Data!R367</f>
        <v>742.78747995962306</v>
      </c>
      <c r="J365" s="6">
        <f>Data!$T$504*Data!T368/Data!T367</f>
        <v>1426.9558133580956</v>
      </c>
      <c r="K365" s="6">
        <f>Data!$V$504*Data!V368/Data!V367</f>
        <v>968.92333864822183</v>
      </c>
      <c r="L365" s="6">
        <f>Data!$X$504*Data!X368/Data!X367</f>
        <v>1604.7799209193677</v>
      </c>
      <c r="M365" s="6">
        <f>Data!$Z$504*Data!Z368/Data!Z367</f>
        <v>1101.3044131088197</v>
      </c>
      <c r="N365" s="6">
        <f>Data!$AB$504*Data!AB368/Data!AB367</f>
        <v>15014.602289099539</v>
      </c>
      <c r="O365" s="6">
        <f>Data!$AD$504*Data!AD368/Data!AD367</f>
        <v>21866.309251801882</v>
      </c>
      <c r="P365" s="6">
        <f>Data!$AF$504*Data!AF368/Data!AF367</f>
        <v>14488.14188997454</v>
      </c>
      <c r="Q365" s="6">
        <f>Data!$AH$504*Data!AH368/Data!AH367</f>
        <v>17288.640044715772</v>
      </c>
      <c r="R365" s="6">
        <f>Data!$AJ$504*Data!AJ368/Data!AJ367</f>
        <v>18596.667807715257</v>
      </c>
      <c r="S365" s="6">
        <f>Data!$AL$504*Data!AL368/Data!AL367</f>
        <v>26837.489461862526</v>
      </c>
      <c r="T365" s="6">
        <f>Data!$AN$504*Data!AN368/Data!AN367</f>
        <v>16202.632324274618</v>
      </c>
      <c r="U365" s="6">
        <f>Data!$AP$504*Data!AP368/Data!AP367</f>
        <v>2394.7691568639207</v>
      </c>
      <c r="V365" s="6">
        <f>Data!$AQ$504*Data!AQ368/Data!AQ367</f>
        <v>0.52599606388127107</v>
      </c>
      <c r="W365" s="6">
        <f>Data!$AR$504*Data!AR368/Data!AR367</f>
        <v>0.53926068318821296</v>
      </c>
      <c r="X365" s="6">
        <f>Data!$AS$504*Data!AS368/Data!AS367</f>
        <v>0.38447255903500832</v>
      </c>
      <c r="Y365" s="6">
        <f>Data!$AT$504*Data!AT368/Data!AT367</f>
        <v>0.58846144243738774</v>
      </c>
      <c r="Z365" s="6">
        <f>Data!$AU$504*Data!AU368/Data!AU367</f>
        <v>0.66172829894900742</v>
      </c>
      <c r="AA365" s="6">
        <f>Data!$AV$504*Data!AV368/Data!AV367</f>
        <v>0.52855731775596293</v>
      </c>
      <c r="AB365" s="6">
        <f>Data!$AW$504*Data!AW368/Data!AW367</f>
        <v>0.80604490265752604</v>
      </c>
      <c r="AC365" s="6">
        <f>Data!$AX$504*Data!AX368/Data!AX367</f>
        <v>0.69669257561869735</v>
      </c>
      <c r="AE365" s="42">
        <f>$AJ$3*B365+$AJ$4*Simulace!C365+$AJ$5*Simulace!D365+$AJ$6*Simulace!E365+$AJ$7*Simulace!F365+$AJ$8*Simulace!G365+$AJ$9*Simulace!H365+$AJ$10*Simulace!I365+$AJ$11*Simulace!J365+$AJ$12*Simulace!K365+$AJ$13*Simulace!L365+$AJ$14*Simulace!M365+$AJ$15*Simulace!N365+$AJ$16*Simulace!O365+$AJ$17*Simulace!P365+$AJ$18*Simulace!Q365+$AJ$19*Simulace!R365+$AJ$20*Simulace!S365+$AJ$21*Simulace!T365+$AJ$22*Simulace!U365+$AJ$23*Simulace!V365+$AJ$24*Simulace!W365+$AJ$25*Simulace!X365+$AJ$26*Simulace!Y365+$AJ$27*Simulace!Z365+$AJ$28*Simulace!AA365+$AJ$29*Simulace!AB365+$AJ$30*Simulace!AC365</f>
        <v>48013095339.812416</v>
      </c>
      <c r="AF365" s="42">
        <f>AE365-$AN$12</f>
        <v>-90102928.269332886</v>
      </c>
      <c r="AG365" s="42">
        <f t="shared" si="9"/>
        <v>-284930477.18186533</v>
      </c>
    </row>
    <row r="366" spans="1:33">
      <c r="A366" s="6">
        <v>365</v>
      </c>
      <c r="B366" s="6">
        <f>Data!$D$504*Data!D369/Data!D368</f>
        <v>621.50728604173298</v>
      </c>
      <c r="C366" s="6">
        <f>Data!$F$504*Data!F369/Data!F368</f>
        <v>818.52861586831943</v>
      </c>
      <c r="D366" s="6">
        <f>Data!$H$504*Data!H369/Data!H368</f>
        <v>794.45797675267954</v>
      </c>
      <c r="E366" s="6">
        <f>Data!$J$504*Data!J369/Data!J368</f>
        <v>699.41690752069428</v>
      </c>
      <c r="F366" s="6">
        <f>Data!$L$504*Data!L369/Data!L368</f>
        <v>487.7592786596627</v>
      </c>
      <c r="G366" s="6">
        <f>Data!$N$504*Data!N369/Data!N368</f>
        <v>301.66554520005104</v>
      </c>
      <c r="H366" s="6">
        <f>Data!$P$504*Data!P369/Data!P368</f>
        <v>572.99031002133336</v>
      </c>
      <c r="I366" s="6">
        <f>Data!$R$504*Data!R369/Data!R368</f>
        <v>746.78067121723643</v>
      </c>
      <c r="J366" s="6">
        <f>Data!$T$504*Data!T369/Data!T368</f>
        <v>1445.135129527999</v>
      </c>
      <c r="K366" s="6">
        <f>Data!$V$504*Data!V369/Data!V368</f>
        <v>944.93206905633303</v>
      </c>
      <c r="L366" s="6">
        <f>Data!$X$504*Data!X369/Data!X368</f>
        <v>1607.2743831655434</v>
      </c>
      <c r="M366" s="6">
        <f>Data!$Z$504*Data!Z369/Data!Z368</f>
        <v>1104.754176534736</v>
      </c>
      <c r="N366" s="6">
        <f>Data!$AB$504*Data!AB369/Data!AB368</f>
        <v>15143.118793849359</v>
      </c>
      <c r="O366" s="6">
        <f>Data!$AD$504*Data!AD369/Data!AD368</f>
        <v>22048.932955767472</v>
      </c>
      <c r="P366" s="6">
        <f>Data!$AF$504*Data!AF369/Data!AF368</f>
        <v>14650.388470663906</v>
      </c>
      <c r="Q366" s="6">
        <f>Data!$AH$504*Data!AH369/Data!AH368</f>
        <v>17351.040282094131</v>
      </c>
      <c r="R366" s="6">
        <f>Data!$AJ$504*Data!AJ369/Data!AJ368</f>
        <v>18832.419697190478</v>
      </c>
      <c r="S366" s="6">
        <f>Data!$AL$504*Data!AL369/Data!AL368</f>
        <v>27265.742144125183</v>
      </c>
      <c r="T366" s="6">
        <f>Data!$AN$504*Data!AN369/Data!AN368</f>
        <v>16608.904440505452</v>
      </c>
      <c r="U366" s="6">
        <f>Data!$AP$504*Data!AP369/Data!AP368</f>
        <v>2362.3108978411301</v>
      </c>
      <c r="V366" s="6">
        <f>Data!$AQ$504*Data!AQ369/Data!AQ368</f>
        <v>0.50507564058401111</v>
      </c>
      <c r="W366" s="6">
        <f>Data!$AR$504*Data!AR369/Data!AR368</f>
        <v>0.51788618959598753</v>
      </c>
      <c r="X366" s="6">
        <f>Data!$AS$504*Data!AS369/Data!AS368</f>
        <v>0.3489959555251706</v>
      </c>
      <c r="Y366" s="6">
        <f>Data!$AT$504*Data!AT369/Data!AT368</f>
        <v>0.565429622484098</v>
      </c>
      <c r="Z366" s="6">
        <f>Data!$AU$504*Data!AU369/Data!AU368</f>
        <v>0.63630437563971332</v>
      </c>
      <c r="AA366" s="6">
        <f>Data!$AV$504*Data!AV369/Data!AV368</f>
        <v>0.48201176066733137</v>
      </c>
      <c r="AB366" s="6">
        <f>Data!$AW$504*Data!AW369/Data!AW368</f>
        <v>0.77615776038709494</v>
      </c>
      <c r="AC366" s="6">
        <f>Data!$AX$504*Data!AX369/Data!AX368</f>
        <v>0.63846478212727165</v>
      </c>
      <c r="AE366" s="42">
        <f>$AJ$3*B366+$AJ$4*Simulace!C366+$AJ$5*Simulace!D366+$AJ$6*Simulace!E366+$AJ$7*Simulace!F366+$AJ$8*Simulace!G366+$AJ$9*Simulace!H366+$AJ$10*Simulace!I366+$AJ$11*Simulace!J366+$AJ$12*Simulace!K366+$AJ$13*Simulace!L366+$AJ$14*Simulace!M366+$AJ$15*Simulace!N366+$AJ$16*Simulace!O366+$AJ$17*Simulace!P366+$AJ$18*Simulace!Q366+$AJ$19*Simulace!R366+$AJ$20*Simulace!S366+$AJ$21*Simulace!T366+$AJ$22*Simulace!U366+$AJ$23*Simulace!V366+$AJ$24*Simulace!W366+$AJ$25*Simulace!X366+$AJ$26*Simulace!Y366+$AJ$27*Simulace!Z366+$AJ$28*Simulace!AA366+$AJ$29*Simulace!AB366+$AJ$30*Simulace!AC366</f>
        <v>48253139967.856026</v>
      </c>
      <c r="AF366" s="42">
        <f>AE366-$AN$12</f>
        <v>149941699.77427673</v>
      </c>
      <c r="AG366" s="42">
        <f t="shared" si="9"/>
        <v>474157287.52386945</v>
      </c>
    </row>
    <row r="367" spans="1:33">
      <c r="A367" s="6">
        <v>366</v>
      </c>
      <c r="B367" s="6">
        <f>Data!$D$504*Data!D370/Data!D369</f>
        <v>615.75760544975685</v>
      </c>
      <c r="C367" s="6">
        <f>Data!$F$504*Data!F370/Data!F369</f>
        <v>816.44193181507433</v>
      </c>
      <c r="D367" s="6">
        <f>Data!$H$504*Data!H370/Data!H369</f>
        <v>774.67132875810717</v>
      </c>
      <c r="E367" s="6">
        <f>Data!$J$504*Data!J370/Data!J369</f>
        <v>698.07182476366279</v>
      </c>
      <c r="F367" s="6">
        <f>Data!$L$504*Data!L370/Data!L369</f>
        <v>463.07784312257729</v>
      </c>
      <c r="G367" s="6">
        <f>Data!$N$504*Data!N370/Data!N369</f>
        <v>295.65720330402905</v>
      </c>
      <c r="H367" s="6">
        <f>Data!$P$504*Data!P370/Data!P369</f>
        <v>569.14077458695385</v>
      </c>
      <c r="I367" s="6">
        <f>Data!$R$504*Data!R370/Data!R369</f>
        <v>734.0170769436661</v>
      </c>
      <c r="J367" s="6">
        <f>Data!$T$504*Data!T370/Data!T369</f>
        <v>1410.5521592494486</v>
      </c>
      <c r="K367" s="6">
        <f>Data!$V$504*Data!V370/Data!V369</f>
        <v>973.72847428651789</v>
      </c>
      <c r="L367" s="6">
        <f>Data!$X$504*Data!X370/Data!X369</f>
        <v>1619.9357243308427</v>
      </c>
      <c r="M367" s="6">
        <f>Data!$Z$504*Data!Z370/Data!Z369</f>
        <v>1073.7381248418772</v>
      </c>
      <c r="N367" s="6">
        <f>Data!$AB$504*Data!AB370/Data!AB369</f>
        <v>15198.393120751554</v>
      </c>
      <c r="O367" s="6">
        <f>Data!$AD$504*Data!AD370/Data!AD369</f>
        <v>22146.117439924816</v>
      </c>
      <c r="P367" s="6">
        <f>Data!$AF$504*Data!AF370/Data!AF369</f>
        <v>14613.441563567405</v>
      </c>
      <c r="Q367" s="6">
        <f>Data!$AH$504*Data!AH370/Data!AH369</f>
        <v>17270.801949710465</v>
      </c>
      <c r="R367" s="6">
        <f>Data!$AJ$504*Data!AJ370/Data!AJ369</f>
        <v>18757.21175453328</v>
      </c>
      <c r="S367" s="6">
        <f>Data!$AL$504*Data!AL370/Data!AL369</f>
        <v>26659.812416606477</v>
      </c>
      <c r="T367" s="6">
        <f>Data!$AN$504*Data!AN370/Data!AN369</f>
        <v>16652.546719496422</v>
      </c>
      <c r="U367" s="6">
        <f>Data!$AP$504*Data!AP370/Data!AP369</f>
        <v>2379.3716928536078</v>
      </c>
      <c r="V367" s="6">
        <f>Data!$AQ$504*Data!AQ370/Data!AQ369</f>
        <v>0.52791671244798566</v>
      </c>
      <c r="W367" s="6">
        <f>Data!$AR$504*Data!AR370/Data!AR369</f>
        <v>0.54122256097561083</v>
      </c>
      <c r="X367" s="6">
        <f>Data!$AS$504*Data!AS370/Data!AS369</f>
        <v>0.34564496115588483</v>
      </c>
      <c r="Y367" s="6">
        <f>Data!$AT$504*Data!AT370/Data!AT369</f>
        <v>0.59057363986519162</v>
      </c>
      <c r="Z367" s="6">
        <f>Data!$AU$504*Data!AU370/Data!AU369</f>
        <v>0.66405700603516105</v>
      </c>
      <c r="AA367" s="6">
        <f>Data!$AV$504*Data!AV370/Data!AV369</f>
        <v>0.47760174825174873</v>
      </c>
      <c r="AB367" s="6">
        <f>Data!$AW$504*Data!AW370/Data!AW369</f>
        <v>0.80877614386524121</v>
      </c>
      <c r="AC367" s="6">
        <f>Data!$AX$504*Data!AX370/Data!AX369</f>
        <v>0.63293002856111036</v>
      </c>
      <c r="AE367" s="42">
        <f>$AJ$3*B367+$AJ$4*Simulace!C367+$AJ$5*Simulace!D367+$AJ$6*Simulace!E367+$AJ$7*Simulace!F367+$AJ$8*Simulace!G367+$AJ$9*Simulace!H367+$AJ$10*Simulace!I367+$AJ$11*Simulace!J367+$AJ$12*Simulace!K367+$AJ$13*Simulace!L367+$AJ$14*Simulace!M367+$AJ$15*Simulace!N367+$AJ$16*Simulace!O367+$AJ$17*Simulace!P367+$AJ$18*Simulace!Q367+$AJ$19*Simulace!R367+$AJ$20*Simulace!S367+$AJ$21*Simulace!T367+$AJ$22*Simulace!U367+$AJ$23*Simulace!V367+$AJ$24*Simulace!W367+$AJ$25*Simulace!X367+$AJ$26*Simulace!Y367+$AJ$27*Simulace!Z367+$AJ$28*Simulace!AA367+$AJ$29*Simulace!AB367+$AJ$30*Simulace!AC367</f>
        <v>47873943565.453514</v>
      </c>
      <c r="AF367" s="42">
        <f>AE367-$AN$12</f>
        <v>-229254702.62823486</v>
      </c>
      <c r="AG367" s="42">
        <f t="shared" si="9"/>
        <v>-724967024.60981214</v>
      </c>
    </row>
    <row r="368" spans="1:33">
      <c r="A368" s="6">
        <v>367</v>
      </c>
      <c r="B368" s="6">
        <f>Data!$D$504*Data!D371/Data!D370</f>
        <v>605.13506056721826</v>
      </c>
      <c r="C368" s="6">
        <f>Data!$F$504*Data!F371/Data!F370</f>
        <v>832.25446223332688</v>
      </c>
      <c r="D368" s="6">
        <f>Data!$H$504*Data!H371/Data!H370</f>
        <v>769.565315969062</v>
      </c>
      <c r="E368" s="6">
        <f>Data!$J$504*Data!J371/Data!J370</f>
        <v>673.62763682404534</v>
      </c>
      <c r="F368" s="6">
        <f>Data!$L$504*Data!L371/Data!L370</f>
        <v>464.90180912792198</v>
      </c>
      <c r="G368" s="6">
        <f>Data!$N$504*Data!N371/Data!N370</f>
        <v>296.54918144113941</v>
      </c>
      <c r="H368" s="6">
        <f>Data!$P$504*Data!P371/Data!P370</f>
        <v>584.76949008125234</v>
      </c>
      <c r="I368" s="6">
        <f>Data!$R$504*Data!R371/Data!R370</f>
        <v>747.97194928907072</v>
      </c>
      <c r="J368" s="6">
        <f>Data!$T$504*Data!T371/Data!T370</f>
        <v>1421.0284921438331</v>
      </c>
      <c r="K368" s="6">
        <f>Data!$V$504*Data!V371/Data!V370</f>
        <v>983.93033115507205</v>
      </c>
      <c r="L368" s="6">
        <f>Data!$X$504*Data!X371/Data!X370</f>
        <v>1622.5276029478214</v>
      </c>
      <c r="M368" s="6">
        <f>Data!$Z$504*Data!Z371/Data!Z370</f>
        <v>1114.088828043178</v>
      </c>
      <c r="N368" s="6">
        <f>Data!$AB$504*Data!AB371/Data!AB370</f>
        <v>15192.936076483733</v>
      </c>
      <c r="O368" s="6">
        <f>Data!$AD$504*Data!AD371/Data!AD370</f>
        <v>22131.380275644584</v>
      </c>
      <c r="P368" s="6">
        <f>Data!$AF$504*Data!AF371/Data!AF370</f>
        <v>14484.437322552978</v>
      </c>
      <c r="Q368" s="6">
        <f>Data!$AH$504*Data!AH371/Data!AH370</f>
        <v>17508.344490536536</v>
      </c>
      <c r="R368" s="6">
        <f>Data!$AJ$504*Data!AJ371/Data!AJ370</f>
        <v>18732.696110575027</v>
      </c>
      <c r="S368" s="6">
        <f>Data!$AL$504*Data!AL371/Data!AL370</f>
        <v>26592.89253565493</v>
      </c>
      <c r="T368" s="6">
        <f>Data!$AN$504*Data!AN371/Data!AN370</f>
        <v>16452.945339802482</v>
      </c>
      <c r="U368" s="6">
        <f>Data!$AP$504*Data!AP371/Data!AP370</f>
        <v>2384.1902454759438</v>
      </c>
      <c r="V368" s="6">
        <f>Data!$AQ$504*Data!AQ371/Data!AQ370</f>
        <v>0.52636068796068791</v>
      </c>
      <c r="W368" s="6">
        <f>Data!$AR$504*Data!AR371/Data!AR370</f>
        <v>0.53963339986693415</v>
      </c>
      <c r="X368" s="6">
        <f>Data!$AS$504*Data!AS371/Data!AS370</f>
        <v>0.35900111312451433</v>
      </c>
      <c r="Y368" s="6">
        <f>Data!$AT$504*Data!AT371/Data!AT370</f>
        <v>0.58886376080502534</v>
      </c>
      <c r="Z368" s="6">
        <f>Data!$AU$504*Data!AU371/Data!AU370</f>
        <v>0.66217352069098878</v>
      </c>
      <c r="AA368" s="6">
        <f>Data!$AV$504*Data!AV371/Data!AV370</f>
        <v>0.49517765758782278</v>
      </c>
      <c r="AB368" s="6">
        <f>Data!$AW$504*Data!AW371/Data!AW370</f>
        <v>0.8065707351039505</v>
      </c>
      <c r="AC368" s="6">
        <f>Data!$AX$504*Data!AX371/Data!AX370</f>
        <v>0.65498696755240882</v>
      </c>
      <c r="AE368" s="42">
        <f>$AJ$3*B368+$AJ$4*Simulace!C368+$AJ$5*Simulace!D368+$AJ$6*Simulace!E368+$AJ$7*Simulace!F368+$AJ$8*Simulace!G368+$AJ$9*Simulace!H368+$AJ$10*Simulace!I368+$AJ$11*Simulace!J368+$AJ$12*Simulace!K368+$AJ$13*Simulace!L368+$AJ$14*Simulace!M368+$AJ$15*Simulace!N368+$AJ$16*Simulace!O368+$AJ$17*Simulace!P368+$AJ$18*Simulace!Q368+$AJ$19*Simulace!R368+$AJ$20*Simulace!S368+$AJ$21*Simulace!T368+$AJ$22*Simulace!U368+$AJ$23*Simulace!V368+$AJ$24*Simulace!W368+$AJ$25*Simulace!X368+$AJ$26*Simulace!Y368+$AJ$27*Simulace!Z368+$AJ$28*Simulace!AA368+$AJ$29*Simulace!AB368+$AJ$30*Simulace!AC368</f>
        <v>48167461131.407021</v>
      </c>
      <c r="AF368" s="42">
        <f>AE368-$AN$12</f>
        <v>64262863.325271606</v>
      </c>
      <c r="AG368" s="42">
        <f t="shared" si="9"/>
        <v>203217017.07196027</v>
      </c>
    </row>
    <row r="369" spans="1:33">
      <c r="A369" s="6">
        <v>368</v>
      </c>
      <c r="B369" s="6">
        <f>Data!$D$504*Data!D372/Data!D371</f>
        <v>600.92662744574079</v>
      </c>
      <c r="C369" s="6">
        <f>Data!$F$504*Data!F372/Data!F371</f>
        <v>819.2753953661271</v>
      </c>
      <c r="D369" s="6">
        <f>Data!$H$504*Data!H372/Data!H371</f>
        <v>775.23558349837174</v>
      </c>
      <c r="E369" s="6">
        <f>Data!$J$504*Data!J372/Data!J371</f>
        <v>695.42588986926364</v>
      </c>
      <c r="F369" s="6">
        <f>Data!$L$504*Data!L372/Data!L371</f>
        <v>464.41691562307312</v>
      </c>
      <c r="G369" s="6">
        <f>Data!$N$504*Data!N372/Data!N371</f>
        <v>289.5671864421127</v>
      </c>
      <c r="H369" s="6">
        <f>Data!$P$504*Data!P372/Data!P371</f>
        <v>556.44618497244028</v>
      </c>
      <c r="I369" s="6">
        <f>Data!$R$504*Data!R372/Data!R371</f>
        <v>720.10022597150362</v>
      </c>
      <c r="J369" s="6">
        <f>Data!$T$504*Data!T372/Data!T371</f>
        <v>1382.7900644848319</v>
      </c>
      <c r="K369" s="6">
        <f>Data!$V$504*Data!V372/Data!V371</f>
        <v>893.28411107102897</v>
      </c>
      <c r="L369" s="6">
        <f>Data!$X$504*Data!X372/Data!X371</f>
        <v>1596.0729139286611</v>
      </c>
      <c r="M369" s="6">
        <f>Data!$Z$504*Data!Z372/Data!Z371</f>
        <v>1059.8664525632635</v>
      </c>
      <c r="N369" s="6">
        <f>Data!$AB$504*Data!AB372/Data!AB371</f>
        <v>15095.972576506172</v>
      </c>
      <c r="O369" s="6">
        <f>Data!$AD$504*Data!AD372/Data!AD371</f>
        <v>21959.498857164424</v>
      </c>
      <c r="P369" s="6">
        <f>Data!$AF$504*Data!AF372/Data!AF371</f>
        <v>14512.715374324178</v>
      </c>
      <c r="Q369" s="6">
        <f>Data!$AH$504*Data!AH372/Data!AH371</f>
        <v>17221.233172234115</v>
      </c>
      <c r="R369" s="6">
        <f>Data!$AJ$504*Data!AJ372/Data!AJ371</f>
        <v>18658.416064825542</v>
      </c>
      <c r="S369" s="6">
        <f>Data!$AL$504*Data!AL372/Data!AL371</f>
        <v>26471.638434074484</v>
      </c>
      <c r="T369" s="6">
        <f>Data!$AN$504*Data!AN372/Data!AN371</f>
        <v>16522.993771813068</v>
      </c>
      <c r="U369" s="6">
        <f>Data!$AP$504*Data!AP372/Data!AP371</f>
        <v>2421.8431898841141</v>
      </c>
      <c r="V369" s="6">
        <f>Data!$AQ$504*Data!AQ372/Data!AQ371</f>
        <v>0.53646675609563588</v>
      </c>
      <c r="W369" s="6">
        <f>Data!$AR$504*Data!AR372/Data!AR371</f>
        <v>0.5499596985583235</v>
      </c>
      <c r="X369" s="6">
        <f>Data!$AS$504*Data!AS372/Data!AS371</f>
        <v>0.37285233034710419</v>
      </c>
      <c r="Y369" s="6">
        <f>Data!$AT$504*Data!AT372/Data!AT371</f>
        <v>0.59999420488663568</v>
      </c>
      <c r="Z369" s="6">
        <f>Data!$AU$504*Data!AU372/Data!AU371</f>
        <v>0.67446551067073135</v>
      </c>
      <c r="AA369" s="6">
        <f>Data!$AV$504*Data!AV372/Data!AV371</f>
        <v>0.51342221299851343</v>
      </c>
      <c r="AB369" s="6">
        <f>Data!$AW$504*Data!AW372/Data!AW371</f>
        <v>0.82103274082428324</v>
      </c>
      <c r="AC369" s="6">
        <f>Data!$AX$504*Data!AX372/Data!AX371</f>
        <v>0.67790591090992547</v>
      </c>
      <c r="AE369" s="42">
        <f>$AJ$3*B369+$AJ$4*Simulace!C369+$AJ$5*Simulace!D369+$AJ$6*Simulace!E369+$AJ$7*Simulace!F369+$AJ$8*Simulace!G369+$AJ$9*Simulace!H369+$AJ$10*Simulace!I369+$AJ$11*Simulace!J369+$AJ$12*Simulace!K369+$AJ$13*Simulace!L369+$AJ$14*Simulace!M369+$AJ$15*Simulace!N369+$AJ$16*Simulace!O369+$AJ$17*Simulace!P369+$AJ$18*Simulace!Q369+$AJ$19*Simulace!R369+$AJ$20*Simulace!S369+$AJ$21*Simulace!T369+$AJ$22*Simulace!U369+$AJ$23*Simulace!V369+$AJ$24*Simulace!W369+$AJ$25*Simulace!X369+$AJ$26*Simulace!Y369+$AJ$27*Simulace!Z369+$AJ$28*Simulace!AA369+$AJ$29*Simulace!AB369+$AJ$30*Simulace!AC369</f>
        <v>47271703536.778603</v>
      </c>
      <c r="AF369" s="42">
        <f>AE369-$AN$12</f>
        <v>-831494731.30314636</v>
      </c>
      <c r="AG369" s="42">
        <f t="shared" si="9"/>
        <v>-2629417213.3476491</v>
      </c>
    </row>
    <row r="370" spans="1:33">
      <c r="A370" s="6">
        <v>369</v>
      </c>
      <c r="B370" s="6">
        <f>Data!$D$504*Data!D373/Data!D372</f>
        <v>628.53686807314625</v>
      </c>
      <c r="C370" s="6">
        <f>Data!$F$504*Data!F373/Data!F372</f>
        <v>845.88263792638986</v>
      </c>
      <c r="D370" s="6">
        <f>Data!$H$504*Data!H373/Data!H372</f>
        <v>806.86570044862447</v>
      </c>
      <c r="E370" s="6">
        <f>Data!$J$504*Data!J373/Data!J372</f>
        <v>702.19867295628831</v>
      </c>
      <c r="F370" s="6">
        <f>Data!$L$504*Data!L373/Data!L372</f>
        <v>471.17419350479025</v>
      </c>
      <c r="G370" s="6">
        <f>Data!$N$504*Data!N373/Data!N372</f>
        <v>297.0036035621751</v>
      </c>
      <c r="H370" s="6">
        <f>Data!$P$504*Data!P373/Data!P372</f>
        <v>574.51951284440372</v>
      </c>
      <c r="I370" s="6">
        <f>Data!$R$504*Data!R373/Data!R372</f>
        <v>729.56807495585804</v>
      </c>
      <c r="J370" s="6">
        <f>Data!$T$504*Data!T373/Data!T372</f>
        <v>1409.0903551173189</v>
      </c>
      <c r="K370" s="6">
        <f>Data!$V$504*Data!V373/Data!V372</f>
        <v>952.13228191854671</v>
      </c>
      <c r="L370" s="6">
        <f>Data!$X$504*Data!X373/Data!X372</f>
        <v>1625.4672714320257</v>
      </c>
      <c r="M370" s="6">
        <f>Data!$Z$504*Data!Z373/Data!Z372</f>
        <v>1115.6235999192822</v>
      </c>
      <c r="N370" s="6">
        <f>Data!$AB$504*Data!AB373/Data!AB372</f>
        <v>15194.70839040029</v>
      </c>
      <c r="O370" s="6">
        <f>Data!$AD$504*Data!AD373/Data!AD372</f>
        <v>22094.370962902944</v>
      </c>
      <c r="P370" s="6">
        <f>Data!$AF$504*Data!AF373/Data!AF372</f>
        <v>14743.804525258167</v>
      </c>
      <c r="Q370" s="6">
        <f>Data!$AH$504*Data!AH373/Data!AH372</f>
        <v>17525.264015132692</v>
      </c>
      <c r="R370" s="6">
        <f>Data!$AJ$504*Data!AJ373/Data!AJ372</f>
        <v>18905.969233374584</v>
      </c>
      <c r="S370" s="6">
        <f>Data!$AL$504*Data!AL373/Data!AL372</f>
        <v>27134.731118844178</v>
      </c>
      <c r="T370" s="6">
        <f>Data!$AN$504*Data!AN373/Data!AN372</f>
        <v>16634.267435363236</v>
      </c>
      <c r="U370" s="6">
        <f>Data!$AP$504*Data!AP373/Data!AP372</f>
        <v>2328.1297126212407</v>
      </c>
      <c r="V370" s="6">
        <f>Data!$AQ$504*Data!AQ373/Data!AQ372</f>
        <v>0.50871557543716917</v>
      </c>
      <c r="W370" s="6">
        <f>Data!$AR$504*Data!AR373/Data!AR372</f>
        <v>0.5216037998733386</v>
      </c>
      <c r="X370" s="6">
        <f>Data!$AS$504*Data!AS373/Data!AS372</f>
        <v>0.34124611590628862</v>
      </c>
      <c r="Y370" s="6">
        <f>Data!$AT$504*Data!AT373/Data!AT372</f>
        <v>0.56943025950301696</v>
      </c>
      <c r="Z370" s="6">
        <f>Data!$AU$504*Data!AU373/Data!AU372</f>
        <v>0.64071217893572541</v>
      </c>
      <c r="AA370" s="6">
        <f>Data!$AV$504*Data!AV373/Data!AV372</f>
        <v>0.47177297615928782</v>
      </c>
      <c r="AB370" s="6">
        <f>Data!$AW$504*Data!AW373/Data!AW372</f>
        <v>0.78132101063829895</v>
      </c>
      <c r="AC370" s="6">
        <f>Data!$AX$504*Data!AX373/Data!AX372</f>
        <v>0.62556132166547218</v>
      </c>
      <c r="AE370" s="42">
        <f>$AJ$3*B370+$AJ$4*Simulace!C370+$AJ$5*Simulace!D370+$AJ$6*Simulace!E370+$AJ$7*Simulace!F370+$AJ$8*Simulace!G370+$AJ$9*Simulace!H370+$AJ$10*Simulace!I370+$AJ$11*Simulace!J370+$AJ$12*Simulace!K370+$AJ$13*Simulace!L370+$AJ$14*Simulace!M370+$AJ$15*Simulace!N370+$AJ$16*Simulace!O370+$AJ$17*Simulace!P370+$AJ$18*Simulace!Q370+$AJ$19*Simulace!R370+$AJ$20*Simulace!S370+$AJ$21*Simulace!T370+$AJ$22*Simulace!U370+$AJ$23*Simulace!V370+$AJ$24*Simulace!W370+$AJ$25*Simulace!X370+$AJ$26*Simulace!Y370+$AJ$27*Simulace!Z370+$AJ$28*Simulace!AA370+$AJ$29*Simulace!AB370+$AJ$30*Simulace!AC370</f>
        <v>48485780536.147278</v>
      </c>
      <c r="AF370" s="42">
        <f>AE370-$AN$12</f>
        <v>382582268.06552887</v>
      </c>
      <c r="AG370" s="42">
        <f t="shared" si="9"/>
        <v>1209831359.4801724</v>
      </c>
    </row>
    <row r="371" spans="1:33">
      <c r="A371" s="6">
        <v>370</v>
      </c>
      <c r="B371" s="6">
        <f>Data!$D$504*Data!D374/Data!D373</f>
        <v>601.54903624598319</v>
      </c>
      <c r="C371" s="6">
        <f>Data!$F$504*Data!F374/Data!F373</f>
        <v>839.83422877061446</v>
      </c>
      <c r="D371" s="6">
        <f>Data!$H$504*Data!H374/Data!H373</f>
        <v>764.42403755410442</v>
      </c>
      <c r="E371" s="6">
        <f>Data!$J$504*Data!J374/Data!J373</f>
        <v>679.86329992132721</v>
      </c>
      <c r="F371" s="6">
        <f>Data!$L$504*Data!L374/Data!L373</f>
        <v>459.57059916919167</v>
      </c>
      <c r="G371" s="6">
        <f>Data!$N$504*Data!N374/Data!N373</f>
        <v>291.84888395837908</v>
      </c>
      <c r="H371" s="6">
        <f>Data!$P$504*Data!P374/Data!P373</f>
        <v>566.33241694248306</v>
      </c>
      <c r="I371" s="6">
        <f>Data!$R$504*Data!R374/Data!R373</f>
        <v>718.47326611233495</v>
      </c>
      <c r="J371" s="6">
        <f>Data!$T$504*Data!T374/Data!T373</f>
        <v>1353.7415619912069</v>
      </c>
      <c r="K371" s="6">
        <f>Data!$V$504*Data!V374/Data!V373</f>
        <v>940.5660116110555</v>
      </c>
      <c r="L371" s="6">
        <f>Data!$X$504*Data!X374/Data!X373</f>
        <v>1566.9550837645788</v>
      </c>
      <c r="M371" s="6">
        <f>Data!$Z$504*Data!Z374/Data!Z373</f>
        <v>1071.5616886544628</v>
      </c>
      <c r="N371" s="6">
        <f>Data!$AB$504*Data!AB374/Data!AB373</f>
        <v>15264.656035392216</v>
      </c>
      <c r="O371" s="6">
        <f>Data!$AD$504*Data!AD374/Data!AD373</f>
        <v>22225.306411875998</v>
      </c>
      <c r="P371" s="6">
        <f>Data!$AF$504*Data!AF374/Data!AF373</f>
        <v>14644.320106684861</v>
      </c>
      <c r="Q371" s="6">
        <f>Data!$AH$504*Data!AH374/Data!AH373</f>
        <v>17226.692969280426</v>
      </c>
      <c r="R371" s="6">
        <f>Data!$AJ$504*Data!AJ374/Data!AJ373</f>
        <v>18690.127063628021</v>
      </c>
      <c r="S371" s="6">
        <f>Data!$AL$504*Data!AL374/Data!AL373</f>
        <v>26704.266029220093</v>
      </c>
      <c r="T371" s="6">
        <f>Data!$AN$504*Data!AN374/Data!AN373</f>
        <v>16497.264102411744</v>
      </c>
      <c r="U371" s="6">
        <f>Data!$AP$504*Data!AP374/Data!AP373</f>
        <v>2464.0274396779582</v>
      </c>
      <c r="V371" s="6">
        <f>Data!$AQ$504*Data!AQ374/Data!AQ373</f>
        <v>0.52732890258747955</v>
      </c>
      <c r="W371" s="6">
        <f>Data!$AR$504*Data!AR374/Data!AR373</f>
        <v>0.54062358027878299</v>
      </c>
      <c r="X371" s="6">
        <f>Data!$AS$504*Data!AS374/Data!AS373</f>
        <v>0.34525609980209182</v>
      </c>
      <c r="Y371" s="6">
        <f>Data!$AT$504*Data!AT374/Data!AT373</f>
        <v>0.58993445928720933</v>
      </c>
      <c r="Z371" s="6">
        <f>Data!$AU$504*Data!AU374/Data!AU373</f>
        <v>0.66336138923654575</v>
      </c>
      <c r="AA371" s="6">
        <f>Data!$AV$504*Data!AV374/Data!AV373</f>
        <v>0.47707870832770938</v>
      </c>
      <c r="AB371" s="6">
        <f>Data!$AW$504*Data!AW374/Data!AW373</f>
        <v>0.80798024023008097</v>
      </c>
      <c r="AC371" s="6">
        <f>Data!$AX$504*Data!AX374/Data!AX373</f>
        <v>0.63225848579026489</v>
      </c>
      <c r="AE371" s="42">
        <f>$AJ$3*B371+$AJ$4*Simulace!C371+$AJ$5*Simulace!D371+$AJ$6*Simulace!E371+$AJ$7*Simulace!F371+$AJ$8*Simulace!G371+$AJ$9*Simulace!H371+$AJ$10*Simulace!I371+$AJ$11*Simulace!J371+$AJ$12*Simulace!K371+$AJ$13*Simulace!L371+$AJ$14*Simulace!M371+$AJ$15*Simulace!N371+$AJ$16*Simulace!O371+$AJ$17*Simulace!P371+$AJ$18*Simulace!Q371+$AJ$19*Simulace!R371+$AJ$20*Simulace!S371+$AJ$21*Simulace!T371+$AJ$22*Simulace!U371+$AJ$23*Simulace!V371+$AJ$24*Simulace!W371+$AJ$25*Simulace!X371+$AJ$26*Simulace!Y371+$AJ$27*Simulace!Z371+$AJ$28*Simulace!AA371+$AJ$29*Simulace!AB371+$AJ$30*Simulace!AC371</f>
        <v>47560615431.125053</v>
      </c>
      <c r="AF371" s="42">
        <f>AE371-$AN$12</f>
        <v>-542582836.95669556</v>
      </c>
      <c r="AG371" s="42">
        <f t="shared" si="9"/>
        <v>-1715797584.0989406</v>
      </c>
    </row>
    <row r="372" spans="1:33">
      <c r="A372" s="6">
        <v>371</v>
      </c>
      <c r="B372" s="6">
        <f>Data!$D$504*Data!D375/Data!D374</f>
        <v>611.09262510690417</v>
      </c>
      <c r="C372" s="6">
        <f>Data!$F$504*Data!F375/Data!F374</f>
        <v>834.43835784147893</v>
      </c>
      <c r="D372" s="6">
        <f>Data!$H$504*Data!H375/Data!H374</f>
        <v>778.4132772860936</v>
      </c>
      <c r="E372" s="6">
        <f>Data!$J$504*Data!J375/Data!J374</f>
        <v>698.68111802351871</v>
      </c>
      <c r="F372" s="6">
        <f>Data!$L$504*Data!L375/Data!L374</f>
        <v>471.52745704810746</v>
      </c>
      <c r="G372" s="6">
        <f>Data!$N$504*Data!N375/Data!N374</f>
        <v>299.69989512170872</v>
      </c>
      <c r="H372" s="6">
        <f>Data!$P$504*Data!P375/Data!P374</f>
        <v>570.87111208815259</v>
      </c>
      <c r="I372" s="6">
        <f>Data!$R$504*Data!R375/Data!R374</f>
        <v>724.13698431327271</v>
      </c>
      <c r="J372" s="6">
        <f>Data!$T$504*Data!T375/Data!T374</f>
        <v>1425.4526232440473</v>
      </c>
      <c r="K372" s="6">
        <f>Data!$V$504*Data!V375/Data!V374</f>
        <v>940.88831392161046</v>
      </c>
      <c r="L372" s="6">
        <f>Data!$X$504*Data!X375/Data!X374</f>
        <v>1610.7233155128483</v>
      </c>
      <c r="M372" s="6">
        <f>Data!$Z$504*Data!Z375/Data!Z374</f>
        <v>1117.358422192679</v>
      </c>
      <c r="N372" s="6">
        <f>Data!$AB$504*Data!AB375/Data!AB374</f>
        <v>15164.158180260038</v>
      </c>
      <c r="O372" s="6">
        <f>Data!$AD$504*Data!AD375/Data!AD374</f>
        <v>22050.86886740585</v>
      </c>
      <c r="P372" s="6">
        <f>Data!$AF$504*Data!AF375/Data!AF374</f>
        <v>14474.704288492476</v>
      </c>
      <c r="Q372" s="6">
        <f>Data!$AH$504*Data!AH375/Data!AH374</f>
        <v>17413.248709530355</v>
      </c>
      <c r="R372" s="6">
        <f>Data!$AJ$504*Data!AJ375/Data!AJ374</f>
        <v>18836.139771573962</v>
      </c>
      <c r="S372" s="6">
        <f>Data!$AL$504*Data!AL375/Data!AL374</f>
        <v>26740.790267603228</v>
      </c>
      <c r="T372" s="6">
        <f>Data!$AN$504*Data!AN375/Data!AN374</f>
        <v>16172.900501738579</v>
      </c>
      <c r="U372" s="6">
        <f>Data!$AP$504*Data!AP375/Data!AP374</f>
        <v>2411.5533511704321</v>
      </c>
      <c r="V372" s="6">
        <f>Data!$AQ$504*Data!AQ375/Data!AQ374</f>
        <v>0.51358215613382874</v>
      </c>
      <c r="W372" s="6">
        <f>Data!$AR$504*Data!AR375/Data!AR374</f>
        <v>0.5265768303514794</v>
      </c>
      <c r="X372" s="6">
        <f>Data!$AS$504*Data!AS375/Data!AS374</f>
        <v>0.36561497513155111</v>
      </c>
      <c r="Y372" s="6">
        <f>Data!$AT$504*Data!AT375/Data!AT374</f>
        <v>0.574792123536639</v>
      </c>
      <c r="Z372" s="6">
        <f>Data!$AU$504*Data!AU375/Data!AU374</f>
        <v>0.64663609503877861</v>
      </c>
      <c r="AA372" s="6">
        <f>Data!$AV$504*Data!AV375/Data!AV374</f>
        <v>0.50389882073850079</v>
      </c>
      <c r="AB372" s="6">
        <f>Data!$AW$504*Data!AW375/Data!AW374</f>
        <v>0.78829623709623831</v>
      </c>
      <c r="AC372" s="6">
        <f>Data!$AX$504*Data!AX375/Data!AX374</f>
        <v>0.66595523955513525</v>
      </c>
      <c r="AE372" s="42">
        <f>$AJ$3*B372+$AJ$4*Simulace!C372+$AJ$5*Simulace!D372+$AJ$6*Simulace!E372+$AJ$7*Simulace!F372+$AJ$8*Simulace!G372+$AJ$9*Simulace!H372+$AJ$10*Simulace!I372+$AJ$11*Simulace!J372+$AJ$12*Simulace!K372+$AJ$13*Simulace!L372+$AJ$14*Simulace!M372+$AJ$15*Simulace!N372+$AJ$16*Simulace!O372+$AJ$17*Simulace!P372+$AJ$18*Simulace!Q372+$AJ$19*Simulace!R372+$AJ$20*Simulace!S372+$AJ$21*Simulace!T372+$AJ$22*Simulace!U372+$AJ$23*Simulace!V372+$AJ$24*Simulace!W372+$AJ$25*Simulace!X372+$AJ$26*Simulace!Y372+$AJ$27*Simulace!Z372+$AJ$28*Simulace!AA372+$AJ$29*Simulace!AB372+$AJ$30*Simulace!AC372</f>
        <v>48044772546.964905</v>
      </c>
      <c r="AF372" s="42">
        <f>AE372-$AN$12</f>
        <v>-58425721.116844177</v>
      </c>
      <c r="AG372" s="42">
        <f t="shared" si="9"/>
        <v>-184758352.66702428</v>
      </c>
    </row>
    <row r="373" spans="1:33">
      <c r="A373" s="6">
        <v>372</v>
      </c>
      <c r="B373" s="6">
        <f>Data!$D$504*Data!D376/Data!D375</f>
        <v>601.69472708782746</v>
      </c>
      <c r="C373" s="6">
        <f>Data!$F$504*Data!F376/Data!F375</f>
        <v>838.59044451370607</v>
      </c>
      <c r="D373" s="6">
        <f>Data!$H$504*Data!H376/Data!H375</f>
        <v>769.08835626405607</v>
      </c>
      <c r="E373" s="6">
        <f>Data!$J$504*Data!J376/Data!J375</f>
        <v>690.51945015034175</v>
      </c>
      <c r="F373" s="6">
        <f>Data!$L$504*Data!L376/Data!L375</f>
        <v>461.67085956053796</v>
      </c>
      <c r="G373" s="6">
        <f>Data!$N$504*Data!N376/Data!N375</f>
        <v>300.17928055474448</v>
      </c>
      <c r="H373" s="6">
        <f>Data!$P$504*Data!P376/Data!P375</f>
        <v>555.88872399553679</v>
      </c>
      <c r="I373" s="6">
        <f>Data!$R$504*Data!R376/Data!R375</f>
        <v>740.70369256718402</v>
      </c>
      <c r="J373" s="6">
        <f>Data!$T$504*Data!T376/Data!T375</f>
        <v>1386.9183198979006</v>
      </c>
      <c r="K373" s="6">
        <f>Data!$V$504*Data!V376/Data!V375</f>
        <v>931.96513276839119</v>
      </c>
      <c r="L373" s="6">
        <f>Data!$X$504*Data!X376/Data!X375</f>
        <v>1596.1452525091202</v>
      </c>
      <c r="M373" s="6">
        <f>Data!$Z$504*Data!Z376/Data!Z375</f>
        <v>1116.256499903802</v>
      </c>
      <c r="N373" s="6">
        <f>Data!$AB$504*Data!AB376/Data!AB375</f>
        <v>15188.201576866144</v>
      </c>
      <c r="O373" s="6">
        <f>Data!$AD$504*Data!AD376/Data!AD375</f>
        <v>22179.405272291515</v>
      </c>
      <c r="P373" s="6">
        <f>Data!$AF$504*Data!AF376/Data!AF375</f>
        <v>14672.628118841903</v>
      </c>
      <c r="Q373" s="6">
        <f>Data!$AH$504*Data!AH376/Data!AH375</f>
        <v>17365.802291111795</v>
      </c>
      <c r="R373" s="6">
        <f>Data!$AJ$504*Data!AJ376/Data!AJ375</f>
        <v>18720.349657976098</v>
      </c>
      <c r="S373" s="6">
        <f>Data!$AL$504*Data!AL376/Data!AL375</f>
        <v>26616.486945812812</v>
      </c>
      <c r="T373" s="6">
        <f>Data!$AN$504*Data!AN376/Data!AN375</f>
        <v>16553.165167670362</v>
      </c>
      <c r="U373" s="6">
        <f>Data!$AP$504*Data!AP376/Data!AP375</f>
        <v>2400.7743203899236</v>
      </c>
      <c r="V373" s="6">
        <f>Data!$AQ$504*Data!AQ376/Data!AQ375</f>
        <v>0.52299657148731649</v>
      </c>
      <c r="W373" s="6">
        <f>Data!$AR$504*Data!AR376/Data!AR375</f>
        <v>0.53619691342213249</v>
      </c>
      <c r="X373" s="6">
        <f>Data!$AS$504*Data!AS376/Data!AS375</f>
        <v>0.34611169692131494</v>
      </c>
      <c r="Y373" s="6">
        <f>Data!$AT$504*Data!AT376/Data!AT375</f>
        <v>0.58516336335576757</v>
      </c>
      <c r="Z373" s="6">
        <f>Data!$AU$504*Data!AU376/Data!AU375</f>
        <v>0.65809285714285715</v>
      </c>
      <c r="AA373" s="6">
        <f>Data!$AV$504*Data!AV376/Data!AV375</f>
        <v>0.47820012934894413</v>
      </c>
      <c r="AB373" s="6">
        <f>Data!$AW$504*Data!AW376/Data!AW375</f>
        <v>0.80178262350937113</v>
      </c>
      <c r="AC373" s="6">
        <f>Data!$AX$504*Data!AX376/Data!AX375</f>
        <v>0.63365976170963823</v>
      </c>
      <c r="AE373" s="42">
        <f>$AJ$3*B373+$AJ$4*Simulace!C373+$AJ$5*Simulace!D373+$AJ$6*Simulace!E373+$AJ$7*Simulace!F373+$AJ$8*Simulace!G373+$AJ$9*Simulace!H373+$AJ$10*Simulace!I373+$AJ$11*Simulace!J373+$AJ$12*Simulace!K373+$AJ$13*Simulace!L373+$AJ$14*Simulace!M373+$AJ$15*Simulace!N373+$AJ$16*Simulace!O373+$AJ$17*Simulace!P373+$AJ$18*Simulace!Q373+$AJ$19*Simulace!R373+$AJ$20*Simulace!S373+$AJ$21*Simulace!T373+$AJ$22*Simulace!U373+$AJ$23*Simulace!V373+$AJ$24*Simulace!W373+$AJ$25*Simulace!X373+$AJ$26*Simulace!Y373+$AJ$27*Simulace!Z373+$AJ$28*Simulace!AA373+$AJ$29*Simulace!AB373+$AJ$30*Simulace!AC373</f>
        <v>47949800423.337624</v>
      </c>
      <c r="AF373" s="42">
        <f>AE373-$AN$12</f>
        <v>-153397844.74412537</v>
      </c>
      <c r="AG373" s="42">
        <f t="shared" si="9"/>
        <v>-485086577.55232513</v>
      </c>
    </row>
    <row r="374" spans="1:33">
      <c r="A374" s="6">
        <v>373</v>
      </c>
      <c r="B374" s="6">
        <f>Data!$D$504*Data!D377/Data!D376</f>
        <v>625.00611115651304</v>
      </c>
      <c r="C374" s="6">
        <f>Data!$F$504*Data!F377/Data!F376</f>
        <v>844.89909387348894</v>
      </c>
      <c r="D374" s="6">
        <f>Data!$H$504*Data!H377/Data!H376</f>
        <v>720.88035570532304</v>
      </c>
      <c r="E374" s="6">
        <f>Data!$J$504*Data!J377/Data!J376</f>
        <v>687.09932387594495</v>
      </c>
      <c r="F374" s="6">
        <f>Data!$L$504*Data!L377/Data!L376</f>
        <v>466.29741722818017</v>
      </c>
      <c r="G374" s="6">
        <f>Data!$N$504*Data!N377/Data!N376</f>
        <v>301.21853087400552</v>
      </c>
      <c r="H374" s="6">
        <f>Data!$P$504*Data!P377/Data!P376</f>
        <v>586.41195747157496</v>
      </c>
      <c r="I374" s="6">
        <f>Data!$R$504*Data!R377/Data!R376</f>
        <v>758.92261643574818</v>
      </c>
      <c r="J374" s="6">
        <f>Data!$T$504*Data!T377/Data!T376</f>
        <v>1403.3824804612284</v>
      </c>
      <c r="K374" s="6">
        <f>Data!$V$504*Data!V377/Data!V376</f>
        <v>984.76449140467048</v>
      </c>
      <c r="L374" s="6">
        <f>Data!$X$504*Data!X377/Data!X376</f>
        <v>1621.7185037396021</v>
      </c>
      <c r="M374" s="6">
        <f>Data!$Z$504*Data!Z377/Data!Z376</f>
        <v>1102.726836866917</v>
      </c>
      <c r="N374" s="6">
        <f>Data!$AB$504*Data!AB377/Data!AB376</f>
        <v>15191.503190822072</v>
      </c>
      <c r="O374" s="6">
        <f>Data!$AD$504*Data!AD377/Data!AD376</f>
        <v>22112.784481250292</v>
      </c>
      <c r="P374" s="6">
        <f>Data!$AF$504*Data!AF377/Data!AF376</f>
        <v>14625.349138825482</v>
      </c>
      <c r="Q374" s="6">
        <f>Data!$AH$504*Data!AH377/Data!AH376</f>
        <v>17244.378813724361</v>
      </c>
      <c r="R374" s="6">
        <f>Data!$AJ$504*Data!AJ377/Data!AJ376</f>
        <v>18671.331266047342</v>
      </c>
      <c r="S374" s="6">
        <f>Data!$AL$504*Data!AL377/Data!AL376</f>
        <v>26716.288174672187</v>
      </c>
      <c r="T374" s="6">
        <f>Data!$AN$504*Data!AN377/Data!AN376</f>
        <v>16316.452615876866</v>
      </c>
      <c r="U374" s="6">
        <f>Data!$AP$504*Data!AP377/Data!AP376</f>
        <v>2355.1103900628527</v>
      </c>
      <c r="V374" s="6">
        <f>Data!$AQ$504*Data!AQ377/Data!AQ376</f>
        <v>0.53114407703673472</v>
      </c>
      <c r="W374" s="6">
        <f>Data!$AR$504*Data!AR377/Data!AR376</f>
        <v>0.54452266091151558</v>
      </c>
      <c r="X374" s="6">
        <f>Data!$AS$504*Data!AS377/Data!AS376</f>
        <v>0.35023512940927232</v>
      </c>
      <c r="Y374" s="6">
        <f>Data!$AT$504*Data!AT377/Data!AT376</f>
        <v>0.59414019211958713</v>
      </c>
      <c r="Z374" s="6">
        <f>Data!$AU$504*Data!AU377/Data!AU376</f>
        <v>0.66801083877324763</v>
      </c>
      <c r="AA374" s="6">
        <f>Data!$AV$504*Data!AV377/Data!AV376</f>
        <v>0.48364172145241258</v>
      </c>
      <c r="AB374" s="6">
        <f>Data!$AW$504*Data!AW377/Data!AW376</f>
        <v>0.81346110132787697</v>
      </c>
      <c r="AC374" s="6">
        <f>Data!$AX$504*Data!AX377/Data!AX376</f>
        <v>0.64050933538225041</v>
      </c>
      <c r="AE374" s="42">
        <f>$AJ$3*B374+$AJ$4*Simulace!C374+$AJ$5*Simulace!D374+$AJ$6*Simulace!E374+$AJ$7*Simulace!F374+$AJ$8*Simulace!G374+$AJ$9*Simulace!H374+$AJ$10*Simulace!I374+$AJ$11*Simulace!J374+$AJ$12*Simulace!K374+$AJ$13*Simulace!L374+$AJ$14*Simulace!M374+$AJ$15*Simulace!N374+$AJ$16*Simulace!O374+$AJ$17*Simulace!P374+$AJ$18*Simulace!Q374+$AJ$19*Simulace!R374+$AJ$20*Simulace!S374+$AJ$21*Simulace!T374+$AJ$22*Simulace!U374+$AJ$23*Simulace!V374+$AJ$24*Simulace!W374+$AJ$25*Simulace!X374+$AJ$26*Simulace!Y374+$AJ$27*Simulace!Z374+$AJ$28*Simulace!AA374+$AJ$29*Simulace!AB374+$AJ$30*Simulace!AC374</f>
        <v>48221884683.362297</v>
      </c>
      <c r="AF374" s="42">
        <f>AE374-$AN$12</f>
        <v>118686415.2805481</v>
      </c>
      <c r="AG374" s="42">
        <f t="shared" si="9"/>
        <v>375319399.60714424</v>
      </c>
    </row>
    <row r="375" spans="1:33">
      <c r="A375" s="6">
        <v>374</v>
      </c>
      <c r="B375" s="6">
        <f>Data!$D$504*Data!D378/Data!D377</f>
        <v>600.06148497686695</v>
      </c>
      <c r="C375" s="6">
        <f>Data!$F$504*Data!F378/Data!F377</f>
        <v>819.1842120923078</v>
      </c>
      <c r="D375" s="6">
        <f>Data!$H$504*Data!H378/Data!H377</f>
        <v>757.59384105948084</v>
      </c>
      <c r="E375" s="6">
        <f>Data!$J$504*Data!J378/Data!J377</f>
        <v>681.37138823017563</v>
      </c>
      <c r="F375" s="6">
        <f>Data!$L$504*Data!L378/Data!L377</f>
        <v>420.177389104452</v>
      </c>
      <c r="G375" s="6">
        <f>Data!$N$504*Data!N378/Data!N377</f>
        <v>281.16679217781751</v>
      </c>
      <c r="H375" s="6">
        <f>Data!$P$504*Data!P378/Data!P377</f>
        <v>548.99362469929497</v>
      </c>
      <c r="I375" s="6">
        <f>Data!$R$504*Data!R378/Data!R377</f>
        <v>714.15002750794747</v>
      </c>
      <c r="J375" s="6">
        <f>Data!$T$504*Data!T378/Data!T377</f>
        <v>1359.6563116359011</v>
      </c>
      <c r="K375" s="6">
        <f>Data!$V$504*Data!V378/Data!V377</f>
        <v>911.23949952856083</v>
      </c>
      <c r="L375" s="6">
        <f>Data!$X$504*Data!X378/Data!X377</f>
        <v>1573.2424797117098</v>
      </c>
      <c r="M375" s="6">
        <f>Data!$Z$504*Data!Z378/Data!Z377</f>
        <v>1084.9960892436213</v>
      </c>
      <c r="N375" s="6">
        <f>Data!$AB$504*Data!AB378/Data!AB377</f>
        <v>15248.838965195662</v>
      </c>
      <c r="O375" s="6">
        <f>Data!$AD$504*Data!AD378/Data!AD377</f>
        <v>22164.488080463987</v>
      </c>
      <c r="P375" s="6">
        <f>Data!$AF$504*Data!AF378/Data!AF377</f>
        <v>14477.353169724753</v>
      </c>
      <c r="Q375" s="6">
        <f>Data!$AH$504*Data!AH378/Data!AH377</f>
        <v>17237.339781898405</v>
      </c>
      <c r="R375" s="6">
        <f>Data!$AJ$504*Data!AJ378/Data!AJ377</f>
        <v>18682.06679721452</v>
      </c>
      <c r="S375" s="6">
        <f>Data!$AL$504*Data!AL378/Data!AL377</f>
        <v>26653.630897984487</v>
      </c>
      <c r="T375" s="6">
        <f>Data!$AN$504*Data!AN378/Data!AN377</f>
        <v>16946.095937892387</v>
      </c>
      <c r="U375" s="6">
        <f>Data!$AP$504*Data!AP378/Data!AP377</f>
        <v>2475.9508095518077</v>
      </c>
      <c r="V375" s="6">
        <f>Data!$AQ$504*Data!AQ378/Data!AQ377</f>
        <v>0.53257837340560399</v>
      </c>
      <c r="W375" s="6">
        <f>Data!$AR$504*Data!AR378/Data!AR377</f>
        <v>0.54598946716233077</v>
      </c>
      <c r="X375" s="6">
        <f>Data!$AS$504*Data!AS378/Data!AS377</f>
        <v>0.35747442760285397</v>
      </c>
      <c r="Y375" s="6">
        <f>Data!$AT$504*Data!AT378/Data!AT377</f>
        <v>0.59572616318934435</v>
      </c>
      <c r="Z375" s="6">
        <f>Data!$AU$504*Data!AU378/Data!AU377</f>
        <v>0.66977021174205942</v>
      </c>
      <c r="AA375" s="6">
        <f>Data!$AV$504*Data!AV378/Data!AV377</f>
        <v>0.49318288434820945</v>
      </c>
      <c r="AB375" s="6">
        <f>Data!$AW$504*Data!AW378/Data!AW377</f>
        <v>0.81554847744667114</v>
      </c>
      <c r="AC375" s="6">
        <f>Data!$AX$504*Data!AX378/Data!AX377</f>
        <v>0.65250265714469446</v>
      </c>
      <c r="AE375" s="42">
        <f>$AJ$3*B375+$AJ$4*Simulace!C375+$AJ$5*Simulace!D375+$AJ$6*Simulace!E375+$AJ$7*Simulace!F375+$AJ$8*Simulace!G375+$AJ$9*Simulace!H375+$AJ$10*Simulace!I375+$AJ$11*Simulace!J375+$AJ$12*Simulace!K375+$AJ$13*Simulace!L375+$AJ$14*Simulace!M375+$AJ$15*Simulace!N375+$AJ$16*Simulace!O375+$AJ$17*Simulace!P375+$AJ$18*Simulace!Q375+$AJ$19*Simulace!R375+$AJ$20*Simulace!S375+$AJ$21*Simulace!T375+$AJ$22*Simulace!U375+$AJ$23*Simulace!V375+$AJ$24*Simulace!W375+$AJ$25*Simulace!X375+$AJ$26*Simulace!Y375+$AJ$27*Simulace!Z375+$AJ$28*Simulace!AA375+$AJ$29*Simulace!AB375+$AJ$30*Simulace!AC375</f>
        <v>47314622101.364494</v>
      </c>
      <c r="AF375" s="42">
        <f>AE375-$AN$12</f>
        <v>-788576166.71725464</v>
      </c>
      <c r="AG375" s="42">
        <f t="shared" si="9"/>
        <v>-2493696795.3511901</v>
      </c>
    </row>
    <row r="376" spans="1:33">
      <c r="A376" s="6">
        <v>375</v>
      </c>
      <c r="B376" s="6">
        <f>Data!$D$504*Data!D379/Data!D378</f>
        <v>644.28151377193956</v>
      </c>
      <c r="C376" s="6">
        <f>Data!$F$504*Data!F379/Data!F378</f>
        <v>807.64436702857267</v>
      </c>
      <c r="D376" s="6">
        <f>Data!$H$504*Data!H379/Data!H378</f>
        <v>755.58113866248766</v>
      </c>
      <c r="E376" s="6">
        <f>Data!$J$504*Data!J379/Data!J378</f>
        <v>675.05741626712143</v>
      </c>
      <c r="F376" s="6">
        <f>Data!$L$504*Data!L379/Data!L378</f>
        <v>470.4100740370269</v>
      </c>
      <c r="G376" s="6">
        <f>Data!$N$504*Data!N379/Data!N378</f>
        <v>292.35681606164871</v>
      </c>
      <c r="H376" s="6">
        <f>Data!$P$504*Data!P379/Data!P378</f>
        <v>562.5029548695104</v>
      </c>
      <c r="I376" s="6">
        <f>Data!$R$504*Data!R379/Data!R378</f>
        <v>711.65281983377054</v>
      </c>
      <c r="J376" s="6">
        <f>Data!$T$504*Data!T379/Data!T378</f>
        <v>1379.8259287247795</v>
      </c>
      <c r="K376" s="6">
        <f>Data!$V$504*Data!V379/Data!V378</f>
        <v>928.84904394215096</v>
      </c>
      <c r="L376" s="6">
        <f>Data!$X$504*Data!X379/Data!X378</f>
        <v>1586.4130597614837</v>
      </c>
      <c r="M376" s="6">
        <f>Data!$Z$504*Data!Z379/Data!Z378</f>
        <v>1115.7306585257616</v>
      </c>
      <c r="N376" s="6">
        <f>Data!$AB$504*Data!AB379/Data!AB378</f>
        <v>15029.553194105929</v>
      </c>
      <c r="O376" s="6">
        <f>Data!$AD$504*Data!AD379/Data!AD378</f>
        <v>21889.496322772935</v>
      </c>
      <c r="P376" s="6">
        <f>Data!$AF$504*Data!AF379/Data!AF378</f>
        <v>14512.31752686907</v>
      </c>
      <c r="Q376" s="6">
        <f>Data!$AH$504*Data!AH379/Data!AH378</f>
        <v>17166.6510623422</v>
      </c>
      <c r="R376" s="6">
        <f>Data!$AJ$504*Data!AJ379/Data!AJ378</f>
        <v>18591.798102628909</v>
      </c>
      <c r="S376" s="6">
        <f>Data!$AL$504*Data!AL379/Data!AL378</f>
        <v>26415.491329933466</v>
      </c>
      <c r="T376" s="6">
        <f>Data!$AN$504*Data!AN379/Data!AN378</f>
        <v>16496.166254587188</v>
      </c>
      <c r="U376" s="6">
        <f>Data!$AP$504*Data!AP379/Data!AP378</f>
        <v>2374.4973986085042</v>
      </c>
      <c r="V376" s="6">
        <f>Data!$AQ$504*Data!AQ379/Data!AQ378</f>
        <v>0.54029326944020906</v>
      </c>
      <c r="W376" s="6">
        <f>Data!$AR$504*Data!AR379/Data!AR378</f>
        <v>0.55387557297949486</v>
      </c>
      <c r="X376" s="6">
        <f>Data!$AS$504*Data!AS379/Data!AS378</f>
        <v>0.37924522219502838</v>
      </c>
      <c r="Y376" s="6">
        <f>Data!$AT$504*Data!AT379/Data!AT378</f>
        <v>0.60423855637161583</v>
      </c>
      <c r="Z376" s="6">
        <f>Data!$AU$504*Data!AU379/Data!AU378</f>
        <v>0.67919040084388205</v>
      </c>
      <c r="AA376" s="6">
        <f>Data!$AV$504*Data!AV379/Data!AV378</f>
        <v>0.52189875421662668</v>
      </c>
      <c r="AB376" s="6">
        <f>Data!$AW$504*Data!AW379/Data!AW378</f>
        <v>0.8266746750742866</v>
      </c>
      <c r="AC376" s="6">
        <f>Data!$AX$504*Data!AX379/Data!AX378</f>
        <v>0.68862912806193632</v>
      </c>
      <c r="AE376" s="42">
        <f>$AJ$3*B376+$AJ$4*Simulace!C376+$AJ$5*Simulace!D376+$AJ$6*Simulace!E376+$AJ$7*Simulace!F376+$AJ$8*Simulace!G376+$AJ$9*Simulace!H376+$AJ$10*Simulace!I376+$AJ$11*Simulace!J376+$AJ$12*Simulace!K376+$AJ$13*Simulace!L376+$AJ$14*Simulace!M376+$AJ$15*Simulace!N376+$AJ$16*Simulace!O376+$AJ$17*Simulace!P376+$AJ$18*Simulace!Q376+$AJ$19*Simulace!R376+$AJ$20*Simulace!S376+$AJ$21*Simulace!T376+$AJ$22*Simulace!U376+$AJ$23*Simulace!V376+$AJ$24*Simulace!W376+$AJ$25*Simulace!X376+$AJ$26*Simulace!Y376+$AJ$27*Simulace!Z376+$AJ$28*Simulace!AA376+$AJ$29*Simulace!AB376+$AJ$30*Simulace!AC376</f>
        <v>47538869722.359024</v>
      </c>
      <c r="AF376" s="42">
        <f>AE376-$AN$12</f>
        <v>-564328545.72272491</v>
      </c>
      <c r="AG376" s="42">
        <f t="shared" si="9"/>
        <v>-1784563553.1342828</v>
      </c>
    </row>
    <row r="377" spans="1:33">
      <c r="A377" s="6">
        <v>376</v>
      </c>
      <c r="B377" s="6">
        <f>Data!$D$504*Data!D380/Data!D379</f>
        <v>606.44405660949519</v>
      </c>
      <c r="C377" s="6">
        <f>Data!$F$504*Data!F380/Data!F379</f>
        <v>845.39281788577409</v>
      </c>
      <c r="D377" s="6">
        <f>Data!$H$504*Data!H380/Data!H379</f>
        <v>769.08098490628311</v>
      </c>
      <c r="E377" s="6">
        <f>Data!$J$504*Data!J380/Data!J379</f>
        <v>695.20030363027774</v>
      </c>
      <c r="F377" s="6">
        <f>Data!$L$504*Data!L380/Data!L379</f>
        <v>465.97145768954272</v>
      </c>
      <c r="G377" s="6">
        <f>Data!$N$504*Data!N380/Data!N379</f>
        <v>305.25784197073563</v>
      </c>
      <c r="H377" s="6">
        <f>Data!$P$504*Data!P380/Data!P379</f>
        <v>582.55943972626358</v>
      </c>
      <c r="I377" s="6">
        <f>Data!$R$504*Data!R380/Data!R379</f>
        <v>732.58156616757481</v>
      </c>
      <c r="J377" s="6">
        <f>Data!$T$504*Data!T380/Data!T379</f>
        <v>1403.9331925874483</v>
      </c>
      <c r="K377" s="6">
        <f>Data!$V$504*Data!V380/Data!V379</f>
        <v>923.47061000010433</v>
      </c>
      <c r="L377" s="6">
        <f>Data!$X$504*Data!X380/Data!X379</f>
        <v>1607.2759619722679</v>
      </c>
      <c r="M377" s="6">
        <f>Data!$Z$504*Data!Z380/Data!Z379</f>
        <v>1108.6652238870577</v>
      </c>
      <c r="N377" s="6">
        <f>Data!$AB$504*Data!AB380/Data!AB379</f>
        <v>15139.624973200773</v>
      </c>
      <c r="O377" s="6">
        <f>Data!$AD$504*Data!AD380/Data!AD379</f>
        <v>22048.073972436421</v>
      </c>
      <c r="P377" s="6">
        <f>Data!$AF$504*Data!AF380/Data!AF379</f>
        <v>14588.006814038834</v>
      </c>
      <c r="Q377" s="6">
        <f>Data!$AH$504*Data!AH380/Data!AH379</f>
        <v>17468.474080013628</v>
      </c>
      <c r="R377" s="6">
        <f>Data!$AJ$504*Data!AJ380/Data!AJ379</f>
        <v>18705.242062090296</v>
      </c>
      <c r="S377" s="6">
        <f>Data!$AL$504*Data!AL380/Data!AL379</f>
        <v>27072.783381445031</v>
      </c>
      <c r="T377" s="6">
        <f>Data!$AN$504*Data!AN380/Data!AN379</f>
        <v>16514.617133010175</v>
      </c>
      <c r="U377" s="6">
        <f>Data!$AP$504*Data!AP380/Data!AP379</f>
        <v>2387.8895778732121</v>
      </c>
      <c r="V377" s="6">
        <f>Data!$AQ$504*Data!AQ380/Data!AQ379</f>
        <v>0.50889006130410519</v>
      </c>
      <c r="W377" s="6">
        <f>Data!$AR$504*Data!AR380/Data!AR379</f>
        <v>0.52177931473550287</v>
      </c>
      <c r="X377" s="6">
        <f>Data!$AS$504*Data!AS380/Data!AS379</f>
        <v>0.34541368889177415</v>
      </c>
      <c r="Y377" s="6">
        <f>Data!$AT$504*Data!AT380/Data!AT379</f>
        <v>0.5696085048419236</v>
      </c>
      <c r="Z377" s="6">
        <f>Data!$AU$504*Data!AU380/Data!AU379</f>
        <v>0.64089150996509381</v>
      </c>
      <c r="AA377" s="6">
        <f>Data!$AV$504*Data!AV380/Data!AV379</f>
        <v>0.47725384495738199</v>
      </c>
      <c r="AB377" s="6">
        <f>Data!$AW$504*Data!AW380/Data!AW379</f>
        <v>0.78149324489439798</v>
      </c>
      <c r="AC377" s="6">
        <f>Data!$AX$504*Data!AX380/Data!AX379</f>
        <v>0.6324346727558483</v>
      </c>
      <c r="AE377" s="42">
        <f>$AJ$3*B377+$AJ$4*Simulace!C377+$AJ$5*Simulace!D377+$AJ$6*Simulace!E377+$AJ$7*Simulace!F377+$AJ$8*Simulace!G377+$AJ$9*Simulace!H377+$AJ$10*Simulace!I377+$AJ$11*Simulace!J377+$AJ$12*Simulace!K377+$AJ$13*Simulace!L377+$AJ$14*Simulace!M377+$AJ$15*Simulace!N377+$AJ$16*Simulace!O377+$AJ$17*Simulace!P377+$AJ$18*Simulace!Q377+$AJ$19*Simulace!R377+$AJ$20*Simulace!S377+$AJ$21*Simulace!T377+$AJ$22*Simulace!U377+$AJ$23*Simulace!V377+$AJ$24*Simulace!W377+$AJ$25*Simulace!X377+$AJ$26*Simulace!Y377+$AJ$27*Simulace!Z377+$AJ$28*Simulace!AA377+$AJ$29*Simulace!AB377+$AJ$30*Simulace!AC377</f>
        <v>48152246242.858765</v>
      </c>
      <c r="AF377" s="42">
        <f>AE377-$AN$12</f>
        <v>49047974.777015686</v>
      </c>
      <c r="AG377" s="42">
        <f t="shared" si="9"/>
        <v>155103314.91385886</v>
      </c>
    </row>
    <row r="378" spans="1:33">
      <c r="A378" s="6">
        <v>377</v>
      </c>
      <c r="B378" s="6">
        <f>Data!$D$504*Data!D381/Data!D380</f>
        <v>603.18774868713376</v>
      </c>
      <c r="C378" s="6">
        <f>Data!$F$504*Data!F381/Data!F380</f>
        <v>817.46516956637333</v>
      </c>
      <c r="D378" s="6">
        <f>Data!$H$504*Data!H381/Data!H380</f>
        <v>770.7093580482881</v>
      </c>
      <c r="E378" s="6">
        <f>Data!$J$504*Data!J381/Data!J380</f>
        <v>678.79242905423735</v>
      </c>
      <c r="F378" s="6">
        <f>Data!$L$504*Data!L381/Data!L380</f>
        <v>461.26750269230109</v>
      </c>
      <c r="G378" s="6">
        <f>Data!$N$504*Data!N381/Data!N380</f>
        <v>301.57974790074496</v>
      </c>
      <c r="H378" s="6">
        <f>Data!$P$504*Data!P381/Data!P380</f>
        <v>560.72102846544431</v>
      </c>
      <c r="I378" s="6">
        <f>Data!$R$504*Data!R381/Data!R380</f>
        <v>703.98067854964472</v>
      </c>
      <c r="J378" s="6">
        <f>Data!$T$504*Data!T381/Data!T380</f>
        <v>1382.9879689346601</v>
      </c>
      <c r="K378" s="6">
        <f>Data!$V$504*Data!V381/Data!V380</f>
        <v>945.12484924585726</v>
      </c>
      <c r="L378" s="6">
        <f>Data!$X$504*Data!X381/Data!X380</f>
        <v>1618.3389650093188</v>
      </c>
      <c r="M378" s="6">
        <f>Data!$Z$504*Data!Z381/Data!Z380</f>
        <v>1066.1595953058938</v>
      </c>
      <c r="N378" s="6">
        <f>Data!$AB$504*Data!AB381/Data!AB380</f>
        <v>15138.981205289641</v>
      </c>
      <c r="O378" s="6">
        <f>Data!$AD$504*Data!AD381/Data!AD380</f>
        <v>22014.377405101699</v>
      </c>
      <c r="P378" s="6">
        <f>Data!$AF$504*Data!AF381/Data!AF380</f>
        <v>14528.959746553626</v>
      </c>
      <c r="Q378" s="6">
        <f>Data!$AH$504*Data!AH381/Data!AH380</f>
        <v>17205.787684885538</v>
      </c>
      <c r="R378" s="6">
        <f>Data!$AJ$504*Data!AJ381/Data!AJ380</f>
        <v>18682.143567780196</v>
      </c>
      <c r="S378" s="6">
        <f>Data!$AL$504*Data!AL381/Data!AL380</f>
        <v>26667.239355068781</v>
      </c>
      <c r="T378" s="6">
        <f>Data!$AN$504*Data!AN381/Data!AN380</f>
        <v>16609.936559796388</v>
      </c>
      <c r="U378" s="6">
        <f>Data!$AP$504*Data!AP381/Data!AP380</f>
        <v>2394.9790182329175</v>
      </c>
      <c r="V378" s="6">
        <f>Data!$AQ$504*Data!AQ381/Data!AQ380</f>
        <v>0.53072417088517743</v>
      </c>
      <c r="W378" s="6">
        <f>Data!$AR$504*Data!AR381/Data!AR380</f>
        <v>0.54409656880085022</v>
      </c>
      <c r="X378" s="6">
        <f>Data!$AS$504*Data!AS381/Data!AS380</f>
        <v>0.36433338076172256</v>
      </c>
      <c r="Y378" s="6">
        <f>Data!$AT$504*Data!AT381/Data!AT380</f>
        <v>0.59369260684059766</v>
      </c>
      <c r="Z378" s="6">
        <f>Data!$AU$504*Data!AU381/Data!AU380</f>
        <v>0.66753525163361216</v>
      </c>
      <c r="AA378" s="6">
        <f>Data!$AV$504*Data!AV381/Data!AV380</f>
        <v>0.50227201609581551</v>
      </c>
      <c r="AB378" s="6">
        <f>Data!$AW$504*Data!AW381/Data!AW380</f>
        <v>0.81294290662048885</v>
      </c>
      <c r="AC378" s="6">
        <f>Data!$AX$504*Data!AX381/Data!AX380</f>
        <v>0.66399413326895218</v>
      </c>
      <c r="AE378" s="42">
        <f>$AJ$3*B378+$AJ$4*Simulace!C378+$AJ$5*Simulace!D378+$AJ$6*Simulace!E378+$AJ$7*Simulace!F378+$AJ$8*Simulace!G378+$AJ$9*Simulace!H378+$AJ$10*Simulace!I378+$AJ$11*Simulace!J378+$AJ$12*Simulace!K378+$AJ$13*Simulace!L378+$AJ$14*Simulace!M378+$AJ$15*Simulace!N378+$AJ$16*Simulace!O378+$AJ$17*Simulace!P378+$AJ$18*Simulace!Q378+$AJ$19*Simulace!R378+$AJ$20*Simulace!S378+$AJ$21*Simulace!T378+$AJ$22*Simulace!U378+$AJ$23*Simulace!V378+$AJ$24*Simulace!W378+$AJ$25*Simulace!X378+$AJ$26*Simulace!Y378+$AJ$27*Simulace!Z378+$AJ$28*Simulace!AA378+$AJ$29*Simulace!AB378+$AJ$30*Simulace!AC378</f>
        <v>47399965605.732002</v>
      </c>
      <c r="AF378" s="42">
        <f>AE378-$AN$12</f>
        <v>-703232662.3497467</v>
      </c>
      <c r="AG378" s="42">
        <f t="shared" si="9"/>
        <v>-2223816938.0493369</v>
      </c>
    </row>
    <row r="379" spans="1:33">
      <c r="A379" s="6">
        <v>378</v>
      </c>
      <c r="B379" s="6">
        <f>Data!$D$504*Data!D382/Data!D381</f>
        <v>611.16299824342241</v>
      </c>
      <c r="C379" s="6">
        <f>Data!$F$504*Data!F382/Data!F381</f>
        <v>841.33797212454374</v>
      </c>
      <c r="D379" s="6">
        <f>Data!$H$504*Data!H382/Data!H381</f>
        <v>757.47008840209048</v>
      </c>
      <c r="E379" s="6">
        <f>Data!$J$504*Data!J382/Data!J381</f>
        <v>704.4907454321426</v>
      </c>
      <c r="F379" s="6">
        <f>Data!$L$504*Data!L382/Data!L381</f>
        <v>460.16364976834149</v>
      </c>
      <c r="G379" s="6">
        <f>Data!$N$504*Data!N382/Data!N381</f>
        <v>290.85521113316531</v>
      </c>
      <c r="H379" s="6">
        <f>Data!$P$504*Data!P382/Data!P381</f>
        <v>572.05880689473577</v>
      </c>
      <c r="I379" s="6">
        <f>Data!$R$504*Data!R382/Data!R381</f>
        <v>769.74138534166286</v>
      </c>
      <c r="J379" s="6">
        <f>Data!$T$504*Data!T382/Data!T381</f>
        <v>1380.5307555445784</v>
      </c>
      <c r="K379" s="6">
        <f>Data!$V$504*Data!V382/Data!V381</f>
        <v>933.96256727830996</v>
      </c>
      <c r="L379" s="6">
        <f>Data!$X$504*Data!X382/Data!X381</f>
        <v>1624.3588458788433</v>
      </c>
      <c r="M379" s="6">
        <f>Data!$Z$504*Data!Z382/Data!Z381</f>
        <v>1115.7191839166937</v>
      </c>
      <c r="N379" s="6">
        <f>Data!$AB$504*Data!AB382/Data!AB381</f>
        <v>15185.50049948145</v>
      </c>
      <c r="O379" s="6">
        <f>Data!$AD$504*Data!AD382/Data!AD381</f>
        <v>22084.773239401486</v>
      </c>
      <c r="P379" s="6">
        <f>Data!$AF$504*Data!AF382/Data!AF381</f>
        <v>14816.292935751015</v>
      </c>
      <c r="Q379" s="6">
        <f>Data!$AH$504*Data!AH382/Data!AH381</f>
        <v>17286.534979218497</v>
      </c>
      <c r="R379" s="6">
        <f>Data!$AJ$504*Data!AJ382/Data!AJ381</f>
        <v>18729.338960806555</v>
      </c>
      <c r="S379" s="6">
        <f>Data!$AL$504*Data!AL382/Data!AL381</f>
        <v>26801.875897920607</v>
      </c>
      <c r="T379" s="6">
        <f>Data!$AN$504*Data!AN382/Data!AN381</f>
        <v>16531.358775821587</v>
      </c>
      <c r="U379" s="6">
        <f>Data!$AP$504*Data!AP382/Data!AP381</f>
        <v>2424.9489678120799</v>
      </c>
      <c r="V379" s="6">
        <f>Data!$AQ$504*Data!AQ382/Data!AQ381</f>
        <v>0.52582641927955787</v>
      </c>
      <c r="W379" s="6">
        <f>Data!$AR$504*Data!AR382/Data!AR381</f>
        <v>0.53909110803962323</v>
      </c>
      <c r="X379" s="6">
        <f>Data!$AS$504*Data!AS382/Data!AS381</f>
        <v>0.34725835758370355</v>
      </c>
      <c r="Y379" s="6">
        <f>Data!$AT$504*Data!AT382/Data!AT381</f>
        <v>0.58829350282486026</v>
      </c>
      <c r="Z379" s="6">
        <f>Data!$AU$504*Data!AU382/Data!AU381</f>
        <v>0.66156656207978459</v>
      </c>
      <c r="AA379" s="6">
        <f>Data!$AV$504*Data!AV382/Data!AV381</f>
        <v>0.47969041427739106</v>
      </c>
      <c r="AB379" s="6">
        <f>Data!$AW$504*Data!AW382/Data!AW381</f>
        <v>0.80590697330988026</v>
      </c>
      <c r="AC379" s="6">
        <f>Data!$AX$504*Data!AX382/Data!AX381</f>
        <v>0.63550463932603873</v>
      </c>
      <c r="AE379" s="42">
        <f>$AJ$3*B379+$AJ$4*Simulace!C379+$AJ$5*Simulace!D379+$AJ$6*Simulace!E379+$AJ$7*Simulace!F379+$AJ$8*Simulace!G379+$AJ$9*Simulace!H379+$AJ$10*Simulace!I379+$AJ$11*Simulace!J379+$AJ$12*Simulace!K379+$AJ$13*Simulace!L379+$AJ$14*Simulace!M379+$AJ$15*Simulace!N379+$AJ$16*Simulace!O379+$AJ$17*Simulace!P379+$AJ$18*Simulace!Q379+$AJ$19*Simulace!R379+$AJ$20*Simulace!S379+$AJ$21*Simulace!T379+$AJ$22*Simulace!U379+$AJ$23*Simulace!V379+$AJ$24*Simulace!W379+$AJ$25*Simulace!X379+$AJ$26*Simulace!Y379+$AJ$27*Simulace!Z379+$AJ$28*Simulace!AA379+$AJ$29*Simulace!AB379+$AJ$30*Simulace!AC379</f>
        <v>48253352543.691833</v>
      </c>
      <c r="AF379" s="42">
        <f>AE379-$AN$12</f>
        <v>150154275.61008453</v>
      </c>
      <c r="AG379" s="42">
        <f t="shared" si="9"/>
        <v>474829511.34053612</v>
      </c>
    </row>
    <row r="380" spans="1:33">
      <c r="A380" s="6">
        <v>379</v>
      </c>
      <c r="B380" s="6">
        <f>Data!$D$504*Data!D383/Data!D382</f>
        <v>616.6964044064357</v>
      </c>
      <c r="C380" s="6">
        <f>Data!$F$504*Data!F383/Data!F382</f>
        <v>847.15697092688185</v>
      </c>
      <c r="D380" s="6">
        <f>Data!$H$504*Data!H383/Data!H382</f>
        <v>792.20012772653092</v>
      </c>
      <c r="E380" s="6">
        <f>Data!$J$504*Data!J383/Data!J382</f>
        <v>717.65419516325198</v>
      </c>
      <c r="F380" s="6">
        <f>Data!$L$504*Data!L383/Data!L382</f>
        <v>476.42669221008219</v>
      </c>
      <c r="G380" s="6">
        <f>Data!$N$504*Data!N383/Data!N382</f>
        <v>305.67828799412069</v>
      </c>
      <c r="H380" s="6">
        <f>Data!$P$504*Data!P383/Data!P382</f>
        <v>573.51063565373818</v>
      </c>
      <c r="I380" s="6">
        <f>Data!$R$504*Data!R383/Data!R382</f>
        <v>754.84110047948388</v>
      </c>
      <c r="J380" s="6">
        <f>Data!$T$504*Data!T383/Data!T382</f>
        <v>1420.0553025376826</v>
      </c>
      <c r="K380" s="6">
        <f>Data!$V$504*Data!V383/Data!V382</f>
        <v>923.65170838690472</v>
      </c>
      <c r="L380" s="6">
        <f>Data!$X$504*Data!X383/Data!X382</f>
        <v>1619.9919588899586</v>
      </c>
      <c r="M380" s="6">
        <f>Data!$Z$504*Data!Z383/Data!Z382</f>
        <v>1089.0016770955863</v>
      </c>
      <c r="N380" s="6">
        <f>Data!$AB$504*Data!AB383/Data!AB382</f>
        <v>15237.620415326466</v>
      </c>
      <c r="O380" s="6">
        <f>Data!$AD$504*Data!AD383/Data!AD382</f>
        <v>22158.581572001644</v>
      </c>
      <c r="P380" s="6">
        <f>Data!$AF$504*Data!AF383/Data!AF382</f>
        <v>14623.882132305524</v>
      </c>
      <c r="Q380" s="6">
        <f>Data!$AH$504*Data!AH383/Data!AH382</f>
        <v>17385.140781277343</v>
      </c>
      <c r="R380" s="6">
        <f>Data!$AJ$504*Data!AJ383/Data!AJ382</f>
        <v>18955.108080881815</v>
      </c>
      <c r="S380" s="6">
        <f>Data!$AL$504*Data!AL383/Data!AL382</f>
        <v>27544.210835797861</v>
      </c>
      <c r="T380" s="6">
        <f>Data!$AN$504*Data!AN383/Data!AN382</f>
        <v>16413.397084086002</v>
      </c>
      <c r="U380" s="6">
        <f>Data!$AP$504*Data!AP383/Data!AP382</f>
        <v>2400.4548140364568</v>
      </c>
      <c r="V380" s="6">
        <f>Data!$AQ$504*Data!AQ383/Data!AQ382</f>
        <v>0.50440642383653378</v>
      </c>
      <c r="W380" s="6">
        <f>Data!$AR$504*Data!AR383/Data!AR382</f>
        <v>0.51719549171019885</v>
      </c>
      <c r="X380" s="6">
        <f>Data!$AS$504*Data!AS383/Data!AS382</f>
        <v>0.36214662624428534</v>
      </c>
      <c r="Y380" s="6">
        <f>Data!$AT$504*Data!AT383/Data!AT382</f>
        <v>0.56465794545781467</v>
      </c>
      <c r="Z380" s="6">
        <f>Data!$AU$504*Data!AU383/Data!AU382</f>
        <v>0.63540865384615375</v>
      </c>
      <c r="AA380" s="6">
        <f>Data!$AV$504*Data!AV383/Data!AV382</f>
        <v>0.4993925639352419</v>
      </c>
      <c r="AB380" s="6">
        <f>Data!$AW$504*Data!AW383/Data!AW382</f>
        <v>0.77500774423039975</v>
      </c>
      <c r="AC380" s="6">
        <f>Data!$AX$504*Data!AX383/Data!AX382</f>
        <v>0.66037829126673731</v>
      </c>
      <c r="AE380" s="42">
        <f>$AJ$3*B380+$AJ$4*Simulace!C380+$AJ$5*Simulace!D380+$AJ$6*Simulace!E380+$AJ$7*Simulace!F380+$AJ$8*Simulace!G380+$AJ$9*Simulace!H380+$AJ$10*Simulace!I380+$AJ$11*Simulace!J380+$AJ$12*Simulace!K380+$AJ$13*Simulace!L380+$AJ$14*Simulace!M380+$AJ$15*Simulace!N380+$AJ$16*Simulace!O380+$AJ$17*Simulace!P380+$AJ$18*Simulace!Q380+$AJ$19*Simulace!R380+$AJ$20*Simulace!S380+$AJ$21*Simulace!T380+$AJ$22*Simulace!U380+$AJ$23*Simulace!V380+$AJ$24*Simulace!W380+$AJ$25*Simulace!X380+$AJ$26*Simulace!Y380+$AJ$27*Simulace!Z380+$AJ$28*Simulace!AA380+$AJ$29*Simulace!AB380+$AJ$30*Simulace!AC380</f>
        <v>48426458619.354942</v>
      </c>
      <c r="AF380" s="42">
        <f>AE380-$AN$12</f>
        <v>323260351.27319336</v>
      </c>
      <c r="AG380" s="42">
        <f t="shared" si="9"/>
        <v>1022238987.2494023</v>
      </c>
    </row>
    <row r="381" spans="1:33">
      <c r="A381" s="6">
        <v>380</v>
      </c>
      <c r="B381" s="6">
        <f>Data!$D$504*Data!D384/Data!D383</f>
        <v>595.87310412760201</v>
      </c>
      <c r="C381" s="6">
        <f>Data!$F$504*Data!F384/Data!F383</f>
        <v>824.20135574230733</v>
      </c>
      <c r="D381" s="6">
        <f>Data!$H$504*Data!H384/Data!H383</f>
        <v>766.24578579483432</v>
      </c>
      <c r="E381" s="6">
        <f>Data!$J$504*Data!J384/Data!J383</f>
        <v>664.78439957848707</v>
      </c>
      <c r="F381" s="6">
        <f>Data!$L$504*Data!L384/Data!L383</f>
        <v>446.51283583444962</v>
      </c>
      <c r="G381" s="6">
        <f>Data!$N$504*Data!N384/Data!N383</f>
        <v>296.77031852761581</v>
      </c>
      <c r="H381" s="6">
        <f>Data!$P$504*Data!P384/Data!P383</f>
        <v>569.98741740229048</v>
      </c>
      <c r="I381" s="6">
        <f>Data!$R$504*Data!R384/Data!R383</f>
        <v>714.49531402870275</v>
      </c>
      <c r="J381" s="6">
        <f>Data!$T$504*Data!T384/Data!T383</f>
        <v>1387.9589910495101</v>
      </c>
      <c r="K381" s="6">
        <f>Data!$V$504*Data!V384/Data!V383</f>
        <v>950.8325777577528</v>
      </c>
      <c r="L381" s="6">
        <f>Data!$X$504*Data!X384/Data!X383</f>
        <v>1580.0656156701862</v>
      </c>
      <c r="M381" s="6">
        <f>Data!$Z$504*Data!Z384/Data!Z383</f>
        <v>1132.1175124434139</v>
      </c>
      <c r="N381" s="6">
        <f>Data!$AB$504*Data!AB384/Data!AB383</f>
        <v>15063.826110368791</v>
      </c>
      <c r="O381" s="6">
        <f>Data!$AD$504*Data!AD384/Data!AD383</f>
        <v>21945.792557827903</v>
      </c>
      <c r="P381" s="6">
        <f>Data!$AF$504*Data!AF384/Data!AF383</f>
        <v>14435.279751176693</v>
      </c>
      <c r="Q381" s="6">
        <f>Data!$AH$504*Data!AH384/Data!AH383</f>
        <v>16523.421103138211</v>
      </c>
      <c r="R381" s="6">
        <f>Data!$AJ$504*Data!AJ384/Data!AJ383</f>
        <v>18397.491398585636</v>
      </c>
      <c r="S381" s="6">
        <f>Data!$AL$504*Data!AL384/Data!AL383</f>
        <v>26798.119778029504</v>
      </c>
      <c r="T381" s="6">
        <f>Data!$AN$504*Data!AN384/Data!AN383</f>
        <v>16118.923459922607</v>
      </c>
      <c r="U381" s="6">
        <f>Data!$AP$504*Data!AP384/Data!AP383</f>
        <v>2323.6267856152831</v>
      </c>
      <c r="V381" s="6">
        <f>Data!$AQ$504*Data!AQ384/Data!AQ383</f>
        <v>0.54352262958280617</v>
      </c>
      <c r="W381" s="6">
        <f>Data!$AR$504*Data!AR384/Data!AR383</f>
        <v>0.55717872563893212</v>
      </c>
      <c r="X381" s="6">
        <f>Data!$AS$504*Data!AS384/Data!AS383</f>
        <v>0.38317972636423803</v>
      </c>
      <c r="Y381" s="6">
        <f>Data!$AT$504*Data!AT384/Data!AT383</f>
        <v>0.6078124229766233</v>
      </c>
      <c r="Z381" s="6">
        <f>Data!$AU$504*Data!AU384/Data!AU383</f>
        <v>0.68315883554647572</v>
      </c>
      <c r="AA381" s="6">
        <f>Data!$AV$504*Data!AV384/Data!AV383</f>
        <v>0.52726874867668871</v>
      </c>
      <c r="AB381" s="6">
        <f>Data!$AW$504*Data!AW384/Data!AW383</f>
        <v>0.83139154830482498</v>
      </c>
      <c r="AC381" s="6">
        <f>Data!$AX$504*Data!AX384/Data!AX383</f>
        <v>0.69562910266774336</v>
      </c>
      <c r="AE381" s="42">
        <f>$AJ$3*B381+$AJ$4*Simulace!C381+$AJ$5*Simulace!D381+$AJ$6*Simulace!E381+$AJ$7*Simulace!F381+$AJ$8*Simulace!G381+$AJ$9*Simulace!H381+$AJ$10*Simulace!I381+$AJ$11*Simulace!J381+$AJ$12*Simulace!K381+$AJ$13*Simulace!L381+$AJ$14*Simulace!M381+$AJ$15*Simulace!N381+$AJ$16*Simulace!O381+$AJ$17*Simulace!P381+$AJ$18*Simulace!Q381+$AJ$19*Simulace!R381+$AJ$20*Simulace!S381+$AJ$21*Simulace!T381+$AJ$22*Simulace!U381+$AJ$23*Simulace!V381+$AJ$24*Simulace!W381+$AJ$25*Simulace!X381+$AJ$26*Simulace!Y381+$AJ$27*Simulace!Z381+$AJ$28*Simulace!AA381+$AJ$29*Simulace!AB381+$AJ$30*Simulace!AC381</f>
        <v>47435148874.943497</v>
      </c>
      <c r="AF381" s="42">
        <f>AE381-$AN$12</f>
        <v>-668049393.13825226</v>
      </c>
      <c r="AG381" s="42">
        <f t="shared" si="9"/>
        <v>-2112557671.8101382</v>
      </c>
    </row>
    <row r="382" spans="1:33">
      <c r="A382" s="6">
        <v>381</v>
      </c>
      <c r="B382" s="6">
        <f>Data!$D$504*Data!D385/Data!D384</f>
        <v>635.60337174788822</v>
      </c>
      <c r="C382" s="6">
        <f>Data!$F$504*Data!F385/Data!F384</f>
        <v>849.17054938405795</v>
      </c>
      <c r="D382" s="6">
        <f>Data!$H$504*Data!H385/Data!H384</f>
        <v>805.91716757281154</v>
      </c>
      <c r="E382" s="6">
        <f>Data!$J$504*Data!J385/Data!J384</f>
        <v>723.18112691117881</v>
      </c>
      <c r="F382" s="6">
        <f>Data!$L$504*Data!L385/Data!L384</f>
        <v>488.99939740118981</v>
      </c>
      <c r="G382" s="6">
        <f>Data!$N$504*Data!N385/Data!N384</f>
        <v>312.11708079148838</v>
      </c>
      <c r="H382" s="6">
        <f>Data!$P$504*Data!P385/Data!P384</f>
        <v>582.18863581350854</v>
      </c>
      <c r="I382" s="6">
        <f>Data!$R$504*Data!R385/Data!R384</f>
        <v>724.10601866900038</v>
      </c>
      <c r="J382" s="6">
        <f>Data!$T$504*Data!T385/Data!T384</f>
        <v>1411.6019880111899</v>
      </c>
      <c r="K382" s="6">
        <f>Data!$V$504*Data!V385/Data!V384</f>
        <v>924.54179452536209</v>
      </c>
      <c r="L382" s="6">
        <f>Data!$X$504*Data!X385/Data!X384</f>
        <v>1612.5912592817569</v>
      </c>
      <c r="M382" s="6">
        <f>Data!$Z$504*Data!Z385/Data!Z384</f>
        <v>1114.0235681589411</v>
      </c>
      <c r="N382" s="6">
        <f>Data!$AB$504*Data!AB385/Data!AB384</f>
        <v>15149.138411804335</v>
      </c>
      <c r="O382" s="6">
        <f>Data!$AD$504*Data!AD385/Data!AD384</f>
        <v>22217.347809936375</v>
      </c>
      <c r="P382" s="6">
        <f>Data!$AF$504*Data!AF385/Data!AF384</f>
        <v>14730.704723507753</v>
      </c>
      <c r="Q382" s="6">
        <f>Data!$AH$504*Data!AH385/Data!AH384</f>
        <v>17569.061481699438</v>
      </c>
      <c r="R382" s="6">
        <f>Data!$AJ$504*Data!AJ385/Data!AJ384</f>
        <v>18974.258076457187</v>
      </c>
      <c r="S382" s="6">
        <f>Data!$AL$504*Data!AL385/Data!AL384</f>
        <v>27247.562281258419</v>
      </c>
      <c r="T382" s="6">
        <f>Data!$AN$504*Data!AN385/Data!AN384</f>
        <v>16533.567669895776</v>
      </c>
      <c r="U382" s="6">
        <f>Data!$AP$504*Data!AP385/Data!AP384</f>
        <v>2327.3027010082133</v>
      </c>
      <c r="V382" s="6">
        <f>Data!$AQ$504*Data!AQ385/Data!AQ384</f>
        <v>0.50300450160771681</v>
      </c>
      <c r="W382" s="6">
        <f>Data!$AR$504*Data!AR385/Data!AR384</f>
        <v>0.51576149393298576</v>
      </c>
      <c r="X382" s="6">
        <f>Data!$AS$504*Data!AS385/Data!AS384</f>
        <v>0.34001348744242671</v>
      </c>
      <c r="Y382" s="6">
        <f>Data!$AT$504*Data!AT385/Data!AT384</f>
        <v>0.56310625536882619</v>
      </c>
      <c r="Z382" s="6">
        <f>Data!$AU$504*Data!AU385/Data!AU384</f>
        <v>0.63368536585365842</v>
      </c>
      <c r="AA382" s="6">
        <f>Data!$AV$504*Data!AV385/Data!AV384</f>
        <v>0.47003718803156708</v>
      </c>
      <c r="AB382" s="6">
        <f>Data!$AW$504*Data!AW385/Data!AW384</f>
        <v>0.77295874831763256</v>
      </c>
      <c r="AC382" s="6">
        <f>Data!$AX$504*Data!AX385/Data!AX384</f>
        <v>0.62322747088364105</v>
      </c>
      <c r="AE382" s="42">
        <f>$AJ$3*B382+$AJ$4*Simulace!C382+$AJ$5*Simulace!D382+$AJ$6*Simulace!E382+$AJ$7*Simulace!F382+$AJ$8*Simulace!G382+$AJ$9*Simulace!H382+$AJ$10*Simulace!I382+$AJ$11*Simulace!J382+$AJ$12*Simulace!K382+$AJ$13*Simulace!L382+$AJ$14*Simulace!M382+$AJ$15*Simulace!N382+$AJ$16*Simulace!O382+$AJ$17*Simulace!P382+$AJ$18*Simulace!Q382+$AJ$19*Simulace!R382+$AJ$20*Simulace!S382+$AJ$21*Simulace!T382+$AJ$22*Simulace!U382+$AJ$23*Simulace!V382+$AJ$24*Simulace!W382+$AJ$25*Simulace!X382+$AJ$26*Simulace!Y382+$AJ$27*Simulace!Z382+$AJ$28*Simulace!AA382+$AJ$29*Simulace!AB382+$AJ$30*Simulace!AC382</f>
        <v>48626245893.146759</v>
      </c>
      <c r="AF382" s="42">
        <f>AE382-$AN$12</f>
        <v>523047625.06501007</v>
      </c>
      <c r="AG382" s="42">
        <f t="shared" si="9"/>
        <v>1654021819.9472079</v>
      </c>
    </row>
    <row r="383" spans="1:33">
      <c r="A383" s="6">
        <v>382</v>
      </c>
      <c r="B383" s="6">
        <f>Data!$D$504*Data!D386/Data!D385</f>
        <v>590.94185440959859</v>
      </c>
      <c r="C383" s="6">
        <f>Data!$F$504*Data!F386/Data!F385</f>
        <v>820.12626981562562</v>
      </c>
      <c r="D383" s="6">
        <f>Data!$H$504*Data!H386/Data!H385</f>
        <v>766.59512388911492</v>
      </c>
      <c r="E383" s="6">
        <f>Data!$J$504*Data!J386/Data!J385</f>
        <v>691.63341746737478</v>
      </c>
      <c r="F383" s="6">
        <f>Data!$L$504*Data!L386/Data!L385</f>
        <v>453.14467574066464</v>
      </c>
      <c r="G383" s="6">
        <f>Data!$N$504*Data!N386/Data!N385</f>
        <v>286.31868281511964</v>
      </c>
      <c r="H383" s="6">
        <f>Data!$P$504*Data!P386/Data!P385</f>
        <v>571.90060055908032</v>
      </c>
      <c r="I383" s="6">
        <f>Data!$R$504*Data!R386/Data!R385</f>
        <v>770.18026071375584</v>
      </c>
      <c r="J383" s="6">
        <f>Data!$T$504*Data!T386/Data!T385</f>
        <v>1417.3899247020829</v>
      </c>
      <c r="K383" s="6">
        <f>Data!$V$504*Data!V386/Data!V385</f>
        <v>978.09020073263241</v>
      </c>
      <c r="L383" s="6">
        <f>Data!$X$504*Data!X386/Data!X385</f>
        <v>1610.5909762158194</v>
      </c>
      <c r="M383" s="6">
        <f>Data!$Z$504*Data!Z386/Data!Z385</f>
        <v>1116.3265031766696</v>
      </c>
      <c r="N383" s="6">
        <f>Data!$AB$504*Data!AB386/Data!AB385</f>
        <v>15092.820214069146</v>
      </c>
      <c r="O383" s="6">
        <f>Data!$AD$504*Data!AD386/Data!AD385</f>
        <v>21975.586340618531</v>
      </c>
      <c r="P383" s="6">
        <f>Data!$AF$504*Data!AF386/Data!AF385</f>
        <v>14392.451066007176</v>
      </c>
      <c r="Q383" s="6">
        <f>Data!$AH$504*Data!AH386/Data!AH385</f>
        <v>17161.036204559699</v>
      </c>
      <c r="R383" s="6">
        <f>Data!$AJ$504*Data!AJ386/Data!AJ385</f>
        <v>18619.214674107701</v>
      </c>
      <c r="S383" s="6">
        <f>Data!$AL$504*Data!AL386/Data!AL385</f>
        <v>26597.017279786167</v>
      </c>
      <c r="T383" s="6">
        <f>Data!$AN$504*Data!AN386/Data!AN385</f>
        <v>16445.311902027082</v>
      </c>
      <c r="U383" s="6">
        <f>Data!$AP$504*Data!AP386/Data!AP385</f>
        <v>2383.8628350087006</v>
      </c>
      <c r="V383" s="6">
        <f>Data!$AQ$504*Data!AQ386/Data!AQ385</f>
        <v>0.53822145717310232</v>
      </c>
      <c r="W383" s="6">
        <f>Data!$AR$504*Data!AR386/Data!AR385</f>
        <v>0.55176126534358272</v>
      </c>
      <c r="X383" s="6">
        <f>Data!$AS$504*Data!AS386/Data!AS385</f>
        <v>0.36736231401487895</v>
      </c>
      <c r="Y383" s="6">
        <f>Data!$AT$504*Data!AT386/Data!AT385</f>
        <v>0.60197007669442659</v>
      </c>
      <c r="Z383" s="6">
        <f>Data!$AU$504*Data!AU386/Data!AU385</f>
        <v>0.67670200357182697</v>
      </c>
      <c r="AA383" s="6">
        <f>Data!$AV$504*Data!AV386/Data!AV385</f>
        <v>0.50635650305686986</v>
      </c>
      <c r="AB383" s="6">
        <f>Data!$AW$504*Data!AW386/Data!AW385</f>
        <v>0.82378432780926969</v>
      </c>
      <c r="AC383" s="6">
        <f>Data!$AX$504*Data!AX386/Data!AX385</f>
        <v>0.66925451987531315</v>
      </c>
      <c r="AE383" s="42">
        <f>$AJ$3*B383+$AJ$4*Simulace!C383+$AJ$5*Simulace!D383+$AJ$6*Simulace!E383+$AJ$7*Simulace!F383+$AJ$8*Simulace!G383+$AJ$9*Simulace!H383+$AJ$10*Simulace!I383+$AJ$11*Simulace!J383+$AJ$12*Simulace!K383+$AJ$13*Simulace!L383+$AJ$14*Simulace!M383+$AJ$15*Simulace!N383+$AJ$16*Simulace!O383+$AJ$17*Simulace!P383+$AJ$18*Simulace!Q383+$AJ$19*Simulace!R383+$AJ$20*Simulace!S383+$AJ$21*Simulace!T383+$AJ$22*Simulace!U383+$AJ$23*Simulace!V383+$AJ$24*Simulace!W383+$AJ$25*Simulace!X383+$AJ$26*Simulace!Y383+$AJ$27*Simulace!Z383+$AJ$28*Simulace!AA383+$AJ$29*Simulace!AB383+$AJ$30*Simulace!AC383</f>
        <v>47971639643.496803</v>
      </c>
      <c r="AF383" s="42">
        <f>AE383-$AN$12</f>
        <v>-131558624.58494568</v>
      </c>
      <c r="AG383" s="42">
        <f t="shared" si="9"/>
        <v>-416024899.52745229</v>
      </c>
    </row>
    <row r="384" spans="1:33">
      <c r="A384" s="6">
        <v>383</v>
      </c>
      <c r="B384" s="6">
        <f>Data!$D$504*Data!D387/Data!D386</f>
        <v>611.87376376166492</v>
      </c>
      <c r="C384" s="6">
        <f>Data!$F$504*Data!F387/Data!F386</f>
        <v>824.11741864304133</v>
      </c>
      <c r="D384" s="6">
        <f>Data!$H$504*Data!H387/Data!H386</f>
        <v>783.22748724883763</v>
      </c>
      <c r="E384" s="6">
        <f>Data!$J$504*Data!J387/Data!J386</f>
        <v>685.06234250663908</v>
      </c>
      <c r="F384" s="6">
        <f>Data!$L$504*Data!L387/Data!L386</f>
        <v>458.34232579904392</v>
      </c>
      <c r="G384" s="6">
        <f>Data!$N$504*Data!N387/Data!N386</f>
        <v>303.50005945681397</v>
      </c>
      <c r="H384" s="6">
        <f>Data!$P$504*Data!P387/Data!P386</f>
        <v>566.77291156555623</v>
      </c>
      <c r="I384" s="6">
        <f>Data!$R$504*Data!R387/Data!R386</f>
        <v>722.41419241935216</v>
      </c>
      <c r="J384" s="6">
        <f>Data!$T$504*Data!T387/Data!T386</f>
        <v>1413.170583336353</v>
      </c>
      <c r="K384" s="6">
        <f>Data!$V$504*Data!V387/Data!V386</f>
        <v>920.00061906374765</v>
      </c>
      <c r="L384" s="6">
        <f>Data!$X$504*Data!X387/Data!X386</f>
        <v>1599.9059439137741</v>
      </c>
      <c r="M384" s="6">
        <f>Data!$Z$504*Data!Z387/Data!Z386</f>
        <v>1088.1355072808276</v>
      </c>
      <c r="N384" s="6">
        <f>Data!$AB$504*Data!AB387/Data!AB386</f>
        <v>15179.343134826078</v>
      </c>
      <c r="O384" s="6">
        <f>Data!$AD$504*Data!AD387/Data!AD386</f>
        <v>22137.946302782824</v>
      </c>
      <c r="P384" s="6">
        <f>Data!$AF$504*Data!AF387/Data!AF386</f>
        <v>14601.622994789135</v>
      </c>
      <c r="Q384" s="6">
        <f>Data!$AH$504*Data!AH387/Data!AH386</f>
        <v>17412.129027142946</v>
      </c>
      <c r="R384" s="6">
        <f>Data!$AJ$504*Data!AJ387/Data!AJ386</f>
        <v>18841.847258988128</v>
      </c>
      <c r="S384" s="6">
        <f>Data!$AL$504*Data!AL387/Data!AL386</f>
        <v>26874.136943590362</v>
      </c>
      <c r="T384" s="6">
        <f>Data!$AN$504*Data!AN387/Data!AN386</f>
        <v>16808.790194457641</v>
      </c>
      <c r="U384" s="6">
        <f>Data!$AP$504*Data!AP387/Data!AP386</f>
        <v>2433.8475677916636</v>
      </c>
      <c r="V384" s="6">
        <f>Data!$AQ$504*Data!AQ387/Data!AQ386</f>
        <v>0.51964672008511448</v>
      </c>
      <c r="W384" s="6">
        <f>Data!$AR$504*Data!AR387/Data!AR386</f>
        <v>0.53277452399633241</v>
      </c>
      <c r="X384" s="6">
        <f>Data!$AS$504*Data!AS387/Data!AS386</f>
        <v>0.34784819585405818</v>
      </c>
      <c r="Y384" s="6">
        <f>Data!$AT$504*Data!AT387/Data!AT386</f>
        <v>0.58147628273110086</v>
      </c>
      <c r="Z384" s="6">
        <f>Data!$AU$504*Data!AU387/Data!AU386</f>
        <v>0.65402392560782641</v>
      </c>
      <c r="AA384" s="6">
        <f>Data!$AV$504*Data!AV387/Data!AV386</f>
        <v>0.48044783090169174</v>
      </c>
      <c r="AB384" s="6">
        <f>Data!$AW$504*Data!AW387/Data!AW386</f>
        <v>0.79700185658943179</v>
      </c>
      <c r="AC384" s="6">
        <f>Data!$AX$504*Data!AX387/Data!AX386</f>
        <v>0.63642915959252866</v>
      </c>
      <c r="AE384" s="42">
        <f>$AJ$3*B384+$AJ$4*Simulace!C384+$AJ$5*Simulace!D384+$AJ$6*Simulace!E384+$AJ$7*Simulace!F384+$AJ$8*Simulace!G384+$AJ$9*Simulace!H384+$AJ$10*Simulace!I384+$AJ$11*Simulace!J384+$AJ$12*Simulace!K384+$AJ$13*Simulace!L384+$AJ$14*Simulace!M384+$AJ$15*Simulace!N384+$AJ$16*Simulace!O384+$AJ$17*Simulace!P384+$AJ$18*Simulace!Q384+$AJ$19*Simulace!R384+$AJ$20*Simulace!S384+$AJ$21*Simulace!T384+$AJ$22*Simulace!U384+$AJ$23*Simulace!V384+$AJ$24*Simulace!W384+$AJ$25*Simulace!X384+$AJ$26*Simulace!Y384+$AJ$27*Simulace!Z384+$AJ$28*Simulace!AA384+$AJ$29*Simulace!AB384+$AJ$30*Simulace!AC384</f>
        <v>47850342600.195145</v>
      </c>
      <c r="AF384" s="42">
        <f>AE384-$AN$12</f>
        <v>-252855667.88660431</v>
      </c>
      <c r="AG384" s="42">
        <f t="shared" si="9"/>
        <v>-799599829.80476391</v>
      </c>
    </row>
    <row r="385" spans="1:33">
      <c r="A385" s="6">
        <v>384</v>
      </c>
      <c r="B385" s="6">
        <f>Data!$D$504*Data!D388/Data!D387</f>
        <v>590.52182128902052</v>
      </c>
      <c r="C385" s="6">
        <f>Data!$F$504*Data!F388/Data!F387</f>
        <v>831.51359108060592</v>
      </c>
      <c r="D385" s="6">
        <f>Data!$H$504*Data!H388/Data!H387</f>
        <v>737.24067789783157</v>
      </c>
      <c r="E385" s="6">
        <f>Data!$J$504*Data!J388/Data!J387</f>
        <v>666.45066640177902</v>
      </c>
      <c r="F385" s="6">
        <f>Data!$L$504*Data!L388/Data!L387</f>
        <v>467.96621739861422</v>
      </c>
      <c r="G385" s="6">
        <f>Data!$N$504*Data!N388/Data!N387</f>
        <v>295.06494127344178</v>
      </c>
      <c r="H385" s="6">
        <f>Data!$P$504*Data!P388/Data!P387</f>
        <v>552.25865943383485</v>
      </c>
      <c r="I385" s="6">
        <f>Data!$R$504*Data!R388/Data!R387</f>
        <v>710.81169718986075</v>
      </c>
      <c r="J385" s="6">
        <f>Data!$T$504*Data!T388/Data!T387</f>
        <v>1357.6715980109157</v>
      </c>
      <c r="K385" s="6">
        <f>Data!$V$504*Data!V388/Data!V387</f>
        <v>923.51322438300019</v>
      </c>
      <c r="L385" s="6">
        <f>Data!$X$504*Data!X388/Data!X387</f>
        <v>1557.9183723916603</v>
      </c>
      <c r="M385" s="6">
        <f>Data!$Z$504*Data!Z388/Data!Z387</f>
        <v>1076.7589678185323</v>
      </c>
      <c r="N385" s="6">
        <f>Data!$AB$504*Data!AB388/Data!AB387</f>
        <v>15087.347560755341</v>
      </c>
      <c r="O385" s="6">
        <f>Data!$AD$504*Data!AD388/Data!AD387</f>
        <v>22057.597151662085</v>
      </c>
      <c r="P385" s="6">
        <f>Data!$AF$504*Data!AF388/Data!AF387</f>
        <v>14696.072500763328</v>
      </c>
      <c r="Q385" s="6">
        <f>Data!$AH$504*Data!AH388/Data!AH387</f>
        <v>17099.023147904176</v>
      </c>
      <c r="R385" s="6">
        <f>Data!$AJ$504*Data!AJ388/Data!AJ387</f>
        <v>18577.88074456824</v>
      </c>
      <c r="S385" s="6">
        <f>Data!$AL$504*Data!AL388/Data!AL387</f>
        <v>26456.787055887584</v>
      </c>
      <c r="T385" s="6">
        <f>Data!$AN$504*Data!AN388/Data!AN387</f>
        <v>16569.357383014481</v>
      </c>
      <c r="U385" s="6">
        <f>Data!$AP$504*Data!AP388/Data!AP387</f>
        <v>2494.4340073729968</v>
      </c>
      <c r="V385" s="6">
        <f>Data!$AQ$504*Data!AQ388/Data!AQ387</f>
        <v>0.54081004776224983</v>
      </c>
      <c r="W385" s="6">
        <f>Data!$AR$504*Data!AR388/Data!AR387</f>
        <v>0.55440998787344398</v>
      </c>
      <c r="X385" s="6">
        <f>Data!$AS$504*Data!AS388/Data!AS387</f>
        <v>0.35589142050580602</v>
      </c>
      <c r="Y385" s="6">
        <f>Data!$AT$504*Data!AT388/Data!AT387</f>
        <v>0.60483976353046554</v>
      </c>
      <c r="Z385" s="6">
        <f>Data!$AU$504*Data!AU388/Data!AU387</f>
        <v>0.67989477075056337</v>
      </c>
      <c r="AA385" s="6">
        <f>Data!$AV$504*Data!AV388/Data!AV387</f>
        <v>0.4911378700876729</v>
      </c>
      <c r="AB385" s="6">
        <f>Data!$AW$504*Data!AW388/Data!AW387</f>
        <v>0.82759323220536873</v>
      </c>
      <c r="AC385" s="6">
        <f>Data!$AX$504*Data!AX388/Data!AX387</f>
        <v>0.64998834638909664</v>
      </c>
      <c r="AE385" s="42">
        <f>$AJ$3*B385+$AJ$4*Simulace!C385+$AJ$5*Simulace!D385+$AJ$6*Simulace!E385+$AJ$7*Simulace!F385+$AJ$8*Simulace!G385+$AJ$9*Simulace!H385+$AJ$10*Simulace!I385+$AJ$11*Simulace!J385+$AJ$12*Simulace!K385+$AJ$13*Simulace!L385+$AJ$14*Simulace!M385+$AJ$15*Simulace!N385+$AJ$16*Simulace!O385+$AJ$17*Simulace!P385+$AJ$18*Simulace!Q385+$AJ$19*Simulace!R385+$AJ$20*Simulace!S385+$AJ$21*Simulace!T385+$AJ$22*Simulace!U385+$AJ$23*Simulace!V385+$AJ$24*Simulace!W385+$AJ$25*Simulace!X385+$AJ$26*Simulace!Y385+$AJ$27*Simulace!Z385+$AJ$28*Simulace!AA385+$AJ$29*Simulace!AB385+$AJ$30*Simulace!AC385</f>
        <v>47187510029.805359</v>
      </c>
      <c r="AF385" s="42">
        <f>AE385-$AN$12</f>
        <v>-915688238.27639008</v>
      </c>
      <c r="AG385" s="42">
        <f t="shared" si="9"/>
        <v>-2895660459.5803685</v>
      </c>
    </row>
    <row r="386" spans="1:33">
      <c r="A386" s="6">
        <v>385</v>
      </c>
      <c r="B386" s="6">
        <f>Data!$D$504*Data!D389/Data!D388</f>
        <v>614.32120133619787</v>
      </c>
      <c r="C386" s="6">
        <f>Data!$F$504*Data!F389/Data!F388</f>
        <v>849.1106244162205</v>
      </c>
      <c r="D386" s="6">
        <f>Data!$H$504*Data!H389/Data!H388</f>
        <v>776.90659029637561</v>
      </c>
      <c r="E386" s="6">
        <f>Data!$J$504*Data!J389/Data!J388</f>
        <v>676.36250258963332</v>
      </c>
      <c r="F386" s="6">
        <f>Data!$L$504*Data!L389/Data!L388</f>
        <v>464.85152866938319</v>
      </c>
      <c r="G386" s="6">
        <f>Data!$N$504*Data!N389/Data!N388</f>
        <v>293.20186166136455</v>
      </c>
      <c r="H386" s="6">
        <f>Data!$P$504*Data!P389/Data!P388</f>
        <v>560.70390137424829</v>
      </c>
      <c r="I386" s="6">
        <f>Data!$R$504*Data!R389/Data!R388</f>
        <v>735.20467007835089</v>
      </c>
      <c r="J386" s="6">
        <f>Data!$T$504*Data!T389/Data!T388</f>
        <v>1414.9953068804707</v>
      </c>
      <c r="K386" s="6">
        <f>Data!$V$504*Data!V389/Data!V388</f>
        <v>946.55324610763103</v>
      </c>
      <c r="L386" s="6">
        <f>Data!$X$504*Data!X389/Data!X388</f>
        <v>1589.962839784419</v>
      </c>
      <c r="M386" s="6">
        <f>Data!$Z$504*Data!Z389/Data!Z388</f>
        <v>1100.1276972043279</v>
      </c>
      <c r="N386" s="6">
        <f>Data!$AB$504*Data!AB389/Data!AB388</f>
        <v>15216.461937268041</v>
      </c>
      <c r="O386" s="6">
        <f>Data!$AD$504*Data!AD389/Data!AD388</f>
        <v>22069.140907347592</v>
      </c>
      <c r="P386" s="6">
        <f>Data!$AF$504*Data!AF389/Data!AF388</f>
        <v>14306.752784054825</v>
      </c>
      <c r="Q386" s="6">
        <f>Data!$AH$504*Data!AH389/Data!AH388</f>
        <v>17225.985014756687</v>
      </c>
      <c r="R386" s="6">
        <f>Data!$AJ$504*Data!AJ389/Data!AJ388</f>
        <v>18711.226482723741</v>
      </c>
      <c r="S386" s="6">
        <f>Data!$AL$504*Data!AL389/Data!AL388</f>
        <v>27160.028842007658</v>
      </c>
      <c r="T386" s="6">
        <f>Data!$AN$504*Data!AN389/Data!AN388</f>
        <v>16589.756130673457</v>
      </c>
      <c r="U386" s="6">
        <f>Data!$AP$504*Data!AP389/Data!AP388</f>
        <v>2391.0278884178588</v>
      </c>
      <c r="V386" s="6">
        <f>Data!$AQ$504*Data!AQ389/Data!AQ388</f>
        <v>0.52054264821212815</v>
      </c>
      <c r="W386" s="6">
        <f>Data!$AR$504*Data!AR389/Data!AR388</f>
        <v>0.5336907102092594</v>
      </c>
      <c r="X386" s="6">
        <f>Data!$AS$504*Data!AS389/Data!AS388</f>
        <v>0.36391067346174916</v>
      </c>
      <c r="Y386" s="6">
        <f>Data!$AT$504*Data!AT389/Data!AT388</f>
        <v>0.58246671478785006</v>
      </c>
      <c r="Z386" s="6">
        <f>Data!$AU$504*Data!AU389/Data!AU388</f>
        <v>0.65512237221764213</v>
      </c>
      <c r="AA386" s="6">
        <f>Data!$AV$504*Data!AV389/Data!AV388</f>
        <v>0.50179977267056708</v>
      </c>
      <c r="AB386" s="6">
        <f>Data!$AW$504*Data!AW389/Data!AW388</f>
        <v>0.79830457084509721</v>
      </c>
      <c r="AC386" s="6">
        <f>Data!$AX$504*Data!AX389/Data!AX388</f>
        <v>0.6635169632895922</v>
      </c>
      <c r="AE386" s="42">
        <f>$AJ$3*B386+$AJ$4*Simulace!C386+$AJ$5*Simulace!D386+$AJ$6*Simulace!E386+$AJ$7*Simulace!F386+$AJ$8*Simulace!G386+$AJ$9*Simulace!H386+$AJ$10*Simulace!I386+$AJ$11*Simulace!J386+$AJ$12*Simulace!K386+$AJ$13*Simulace!L386+$AJ$14*Simulace!M386+$AJ$15*Simulace!N386+$AJ$16*Simulace!O386+$AJ$17*Simulace!P386+$AJ$18*Simulace!Q386+$AJ$19*Simulace!R386+$AJ$20*Simulace!S386+$AJ$21*Simulace!T386+$AJ$22*Simulace!U386+$AJ$23*Simulace!V386+$AJ$24*Simulace!W386+$AJ$25*Simulace!X386+$AJ$26*Simulace!Y386+$AJ$27*Simulace!Z386+$AJ$28*Simulace!AA386+$AJ$29*Simulace!AB386+$AJ$30*Simulace!AC386</f>
        <v>48011634623.186234</v>
      </c>
      <c r="AF386" s="42">
        <f>AE386-$AN$12</f>
        <v>-91563644.895515442</v>
      </c>
      <c r="AG386" s="42">
        <f t="shared" si="9"/>
        <v>-289549668.73667896</v>
      </c>
    </row>
    <row r="387" spans="1:33">
      <c r="A387" s="6">
        <v>386</v>
      </c>
      <c r="B387" s="6">
        <f>Data!$D$504*Data!D390/Data!D389</f>
        <v>603.80602237194239</v>
      </c>
      <c r="C387" s="6">
        <f>Data!$F$504*Data!F390/Data!F389</f>
        <v>852.27161713822477</v>
      </c>
      <c r="D387" s="6">
        <f>Data!$H$504*Data!H390/Data!H389</f>
        <v>787.44687833958835</v>
      </c>
      <c r="E387" s="6">
        <f>Data!$J$504*Data!J390/Data!J389</f>
        <v>694.49555394493814</v>
      </c>
      <c r="F387" s="6">
        <f>Data!$L$504*Data!L390/Data!L389</f>
        <v>484.54231665350505</v>
      </c>
      <c r="G387" s="6">
        <f>Data!$N$504*Data!N390/Data!N389</f>
        <v>292.91054089923102</v>
      </c>
      <c r="H387" s="6">
        <f>Data!$P$504*Data!P390/Data!P389</f>
        <v>563.82252090564737</v>
      </c>
      <c r="I387" s="6">
        <f>Data!$R$504*Data!R390/Data!R389</f>
        <v>707.1849548738403</v>
      </c>
      <c r="J387" s="6">
        <f>Data!$T$504*Data!T390/Data!T389</f>
        <v>1402.884955061048</v>
      </c>
      <c r="K387" s="6">
        <f>Data!$V$504*Data!V390/Data!V389</f>
        <v>893.65867109816895</v>
      </c>
      <c r="L387" s="6">
        <f>Data!$X$504*Data!X390/Data!X389</f>
        <v>1604.8157556302397</v>
      </c>
      <c r="M387" s="6">
        <f>Data!$Z$504*Data!Z390/Data!Z389</f>
        <v>1094.5276589363536</v>
      </c>
      <c r="N387" s="6">
        <f>Data!$AB$504*Data!AB390/Data!AB389</f>
        <v>15246.682680941172</v>
      </c>
      <c r="O387" s="6">
        <f>Data!$AD$504*Data!AD390/Data!AD389</f>
        <v>22110.067602897321</v>
      </c>
      <c r="P387" s="6">
        <f>Data!$AF$504*Data!AF390/Data!AF389</f>
        <v>14483.20719585543</v>
      </c>
      <c r="Q387" s="6">
        <f>Data!$AH$504*Data!AH390/Data!AH389</f>
        <v>17478.540634937548</v>
      </c>
      <c r="R387" s="6">
        <f>Data!$AJ$504*Data!AJ390/Data!AJ389</f>
        <v>18733.282669823235</v>
      </c>
      <c r="S387" s="6">
        <f>Data!$AL$504*Data!AL390/Data!AL389</f>
        <v>27142.707790068478</v>
      </c>
      <c r="T387" s="6">
        <f>Data!$AN$504*Data!AN390/Data!AN389</f>
        <v>16544.158859176085</v>
      </c>
      <c r="U387" s="6">
        <f>Data!$AP$504*Data!AP390/Data!AP389</f>
        <v>2279.1701251548675</v>
      </c>
      <c r="V387" s="6">
        <f>Data!$AQ$504*Data!AQ390/Data!AQ389</f>
        <v>0.51861885422383569</v>
      </c>
      <c r="W387" s="6">
        <f>Data!$AR$504*Data!AR390/Data!AR389</f>
        <v>0.5317237659193782</v>
      </c>
      <c r="X387" s="6">
        <f>Data!$AS$504*Data!AS390/Data!AS389</f>
        <v>0.35244331123244926</v>
      </c>
      <c r="Y387" s="6">
        <f>Data!$AT$504*Data!AT390/Data!AT389</f>
        <v>0.58034175366214669</v>
      </c>
      <c r="Z387" s="6">
        <f>Data!$AU$504*Data!AU390/Data!AU389</f>
        <v>0.65276788463512259</v>
      </c>
      <c r="AA387" s="6">
        <f>Data!$AV$504*Data!AV390/Data!AV389</f>
        <v>0.48655690997958989</v>
      </c>
      <c r="AB387" s="6">
        <f>Data!$AW$504*Data!AW390/Data!AW389</f>
        <v>0.79551717921104204</v>
      </c>
      <c r="AC387" s="6">
        <f>Data!$AX$504*Data!AX390/Data!AX389</f>
        <v>0.64418040246321839</v>
      </c>
      <c r="AE387" s="42">
        <f>$AJ$3*B387+$AJ$4*Simulace!C387+$AJ$5*Simulace!D387+$AJ$6*Simulace!E387+$AJ$7*Simulace!F387+$AJ$8*Simulace!G387+$AJ$9*Simulace!H387+$AJ$10*Simulace!I387+$AJ$11*Simulace!J387+$AJ$12*Simulace!K387+$AJ$13*Simulace!L387+$AJ$14*Simulace!M387+$AJ$15*Simulace!N387+$AJ$16*Simulace!O387+$AJ$17*Simulace!P387+$AJ$18*Simulace!Q387+$AJ$19*Simulace!R387+$AJ$20*Simulace!S387+$AJ$21*Simulace!T387+$AJ$22*Simulace!U387+$AJ$23*Simulace!V387+$AJ$24*Simulace!W387+$AJ$25*Simulace!X387+$AJ$26*Simulace!Y387+$AJ$27*Simulace!Z387+$AJ$28*Simulace!AA387+$AJ$29*Simulace!AB387+$AJ$30*Simulace!AC387</f>
        <v>47868706762.890518</v>
      </c>
      <c r="AF387" s="42">
        <f>AE387-$AN$12</f>
        <v>-234491505.19123077</v>
      </c>
      <c r="AG387" s="42">
        <f t="shared" ref="AG387:AG450" si="10">AF387*SQRT(10)</f>
        <v>-741527248.36548662</v>
      </c>
    </row>
    <row r="388" spans="1:33">
      <c r="A388" s="6">
        <v>387</v>
      </c>
      <c r="B388" s="6">
        <f>Data!$D$504*Data!D391/Data!D390</f>
        <v>615.1807866183982</v>
      </c>
      <c r="C388" s="6">
        <f>Data!$F$504*Data!F391/Data!F390</f>
        <v>844.83109344142974</v>
      </c>
      <c r="D388" s="6">
        <f>Data!$H$504*Data!H391/Data!H390</f>
        <v>797.13479529394317</v>
      </c>
      <c r="E388" s="6">
        <f>Data!$J$504*Data!J391/Data!J390</f>
        <v>676.55771843647085</v>
      </c>
      <c r="F388" s="6">
        <f>Data!$L$504*Data!L391/Data!L390</f>
        <v>471.88995826542822</v>
      </c>
      <c r="G388" s="6">
        <f>Data!$N$504*Data!N391/Data!N390</f>
        <v>309.29767864233526</v>
      </c>
      <c r="H388" s="6">
        <f>Data!$P$504*Data!P391/Data!P390</f>
        <v>580.71923049611075</v>
      </c>
      <c r="I388" s="6">
        <f>Data!$R$504*Data!R391/Data!R390</f>
        <v>746.55736195089196</v>
      </c>
      <c r="J388" s="6">
        <f>Data!$T$504*Data!T391/Data!T390</f>
        <v>1394.2962753914555</v>
      </c>
      <c r="K388" s="6">
        <f>Data!$V$504*Data!V391/Data!V390</f>
        <v>964.77751343465491</v>
      </c>
      <c r="L388" s="6">
        <f>Data!$X$504*Data!X391/Data!X390</f>
        <v>1594.0158587128849</v>
      </c>
      <c r="M388" s="6">
        <f>Data!$Z$504*Data!Z391/Data!Z390</f>
        <v>1084.1986095731968</v>
      </c>
      <c r="N388" s="6">
        <f>Data!$AB$504*Data!AB391/Data!AB390</f>
        <v>15050.834083243464</v>
      </c>
      <c r="O388" s="6">
        <f>Data!$AD$504*Data!AD391/Data!AD390</f>
        <v>21906.363519314247</v>
      </c>
      <c r="P388" s="6">
        <f>Data!$AF$504*Data!AF391/Data!AF390</f>
        <v>14494.384967289479</v>
      </c>
      <c r="Q388" s="6">
        <f>Data!$AH$504*Data!AH391/Data!AH390</f>
        <v>17075.927451390759</v>
      </c>
      <c r="R388" s="6">
        <f>Data!$AJ$504*Data!AJ391/Data!AJ390</f>
        <v>18744.481464725544</v>
      </c>
      <c r="S388" s="6">
        <f>Data!$AL$504*Data!AL391/Data!AL390</f>
        <v>26842.031223532784</v>
      </c>
      <c r="T388" s="6">
        <f>Data!$AN$504*Data!AN391/Data!AN390</f>
        <v>16151.49539815764</v>
      </c>
      <c r="U388" s="6">
        <f>Data!$AP$504*Data!AP391/Data!AP390</f>
        <v>2295.5445966969437</v>
      </c>
      <c r="V388" s="6">
        <f>Data!$AQ$504*Data!AQ391/Data!AQ390</f>
        <v>0.52370497531333038</v>
      </c>
      <c r="W388" s="6">
        <f>Data!$AR$504*Data!AR391/Data!AR390</f>
        <v>0.53692403997895943</v>
      </c>
      <c r="X388" s="6">
        <f>Data!$AS$504*Data!AS391/Data!AS390</f>
        <v>0.37228663549581148</v>
      </c>
      <c r="Y388" s="6">
        <f>Data!$AT$504*Data!AT391/Data!AT390</f>
        <v>0.58596008414738443</v>
      </c>
      <c r="Z388" s="6">
        <f>Data!$AU$504*Data!AU391/Data!AU390</f>
        <v>0.6589935364727606</v>
      </c>
      <c r="AA388" s="6">
        <f>Data!$AV$504*Data!AV391/Data!AV390</f>
        <v>0.51296716213678228</v>
      </c>
      <c r="AB388" s="6">
        <f>Data!$AW$504*Data!AW391/Data!AW390</f>
        <v>0.80288852916550479</v>
      </c>
      <c r="AC388" s="6">
        <f>Data!$AX$504*Data!AX391/Data!AX390</f>
        <v>0.6777300520002052</v>
      </c>
      <c r="AE388" s="42">
        <f>$AJ$3*B388+$AJ$4*Simulace!C388+$AJ$5*Simulace!D388+$AJ$6*Simulace!E388+$AJ$7*Simulace!F388+$AJ$8*Simulace!G388+$AJ$9*Simulace!H388+$AJ$10*Simulace!I388+$AJ$11*Simulace!J388+$AJ$12*Simulace!K388+$AJ$13*Simulace!L388+$AJ$14*Simulace!M388+$AJ$15*Simulace!N388+$AJ$16*Simulace!O388+$AJ$17*Simulace!P388+$AJ$18*Simulace!Q388+$AJ$19*Simulace!R388+$AJ$20*Simulace!S388+$AJ$21*Simulace!T388+$AJ$22*Simulace!U388+$AJ$23*Simulace!V388+$AJ$24*Simulace!W388+$AJ$25*Simulace!X388+$AJ$26*Simulace!Y388+$AJ$27*Simulace!Z388+$AJ$28*Simulace!AA388+$AJ$29*Simulace!AB388+$AJ$30*Simulace!AC388</f>
        <v>47950726632.659546</v>
      </c>
      <c r="AF388" s="42">
        <f>AE388-$AN$12</f>
        <v>-152471635.42220306</v>
      </c>
      <c r="AG388" s="42">
        <f t="shared" si="10"/>
        <v>-482157646.50497049</v>
      </c>
    </row>
    <row r="389" spans="1:33">
      <c r="A389" s="6">
        <v>388</v>
      </c>
      <c r="B389" s="6">
        <f>Data!$D$504*Data!D392/Data!D391</f>
        <v>618.71731577872356</v>
      </c>
      <c r="C389" s="6">
        <f>Data!$F$504*Data!F392/Data!F391</f>
        <v>803.97378361928247</v>
      </c>
      <c r="D389" s="6">
        <f>Data!$H$504*Data!H392/Data!H391</f>
        <v>792.30079928140844</v>
      </c>
      <c r="E389" s="6">
        <f>Data!$J$504*Data!J392/Data!J391</f>
        <v>690.52070838358827</v>
      </c>
      <c r="F389" s="6">
        <f>Data!$L$504*Data!L392/Data!L391</f>
        <v>470.86595682384154</v>
      </c>
      <c r="G389" s="6">
        <f>Data!$N$504*Data!N392/Data!N391</f>
        <v>301.21739333803805</v>
      </c>
      <c r="H389" s="6">
        <f>Data!$P$504*Data!P392/Data!P391</f>
        <v>597.70938401085596</v>
      </c>
      <c r="I389" s="6">
        <f>Data!$R$504*Data!R392/Data!R391</f>
        <v>791.22922995067677</v>
      </c>
      <c r="J389" s="6">
        <f>Data!$T$504*Data!T392/Data!T391</f>
        <v>1463.6304087185874</v>
      </c>
      <c r="K389" s="6">
        <f>Data!$V$504*Data!V392/Data!V391</f>
        <v>965.64828027047565</v>
      </c>
      <c r="L389" s="6">
        <f>Data!$X$504*Data!X392/Data!X391</f>
        <v>1642.7617886106923</v>
      </c>
      <c r="M389" s="6">
        <f>Data!$Z$504*Data!Z392/Data!Z391</f>
        <v>1081.6559885868057</v>
      </c>
      <c r="N389" s="6">
        <f>Data!$AB$504*Data!AB392/Data!AB391</f>
        <v>15101.83448235168</v>
      </c>
      <c r="O389" s="6">
        <f>Data!$AD$504*Data!AD392/Data!AD391</f>
        <v>22039.998878725022</v>
      </c>
      <c r="P389" s="6">
        <f>Data!$AF$504*Data!AF392/Data!AF391</f>
        <v>14457.071996161647</v>
      </c>
      <c r="Q389" s="6">
        <f>Data!$AH$504*Data!AH392/Data!AH391</f>
        <v>17201.020470983407</v>
      </c>
      <c r="R389" s="6">
        <f>Data!$AJ$504*Data!AJ392/Data!AJ391</f>
        <v>18735.194749600811</v>
      </c>
      <c r="S389" s="6">
        <f>Data!$AL$504*Data!AL392/Data!AL391</f>
        <v>26942.401429811362</v>
      </c>
      <c r="T389" s="6">
        <f>Data!$AN$504*Data!AN392/Data!AN391</f>
        <v>16378.798144952685</v>
      </c>
      <c r="U389" s="6">
        <f>Data!$AP$504*Data!AP392/Data!AP391</f>
        <v>2328.7872976058979</v>
      </c>
      <c r="V389" s="6">
        <f>Data!$AQ$504*Data!AQ392/Data!AQ391</f>
        <v>0.52370537396353289</v>
      </c>
      <c r="W389" s="6">
        <f>Data!$AR$504*Data!AR392/Data!AR391</f>
        <v>0.53692459904186762</v>
      </c>
      <c r="X389" s="6">
        <f>Data!$AS$504*Data!AS392/Data!AS391</f>
        <v>0.35478771551156857</v>
      </c>
      <c r="Y389" s="6">
        <f>Data!$AT$504*Data!AT392/Data!AT391</f>
        <v>0.58596128752887011</v>
      </c>
      <c r="Z389" s="6">
        <f>Data!$AU$504*Data!AU392/Data!AU391</f>
        <v>0.65899583502641201</v>
      </c>
      <c r="AA389" s="6">
        <f>Data!$AV$504*Data!AV392/Data!AV391</f>
        <v>0.48968417024738797</v>
      </c>
      <c r="AB389" s="6">
        <f>Data!$AW$504*Data!AW392/Data!AW391</f>
        <v>0.80289340730941761</v>
      </c>
      <c r="AC389" s="6">
        <f>Data!$AX$504*Data!AX392/Data!AX391</f>
        <v>0.64816275363027354</v>
      </c>
      <c r="AE389" s="42">
        <f>$AJ$3*B389+$AJ$4*Simulace!C389+$AJ$5*Simulace!D389+$AJ$6*Simulace!E389+$AJ$7*Simulace!F389+$AJ$8*Simulace!G389+$AJ$9*Simulace!H389+$AJ$10*Simulace!I389+$AJ$11*Simulace!J389+$AJ$12*Simulace!K389+$AJ$13*Simulace!L389+$AJ$14*Simulace!M389+$AJ$15*Simulace!N389+$AJ$16*Simulace!O389+$AJ$17*Simulace!P389+$AJ$18*Simulace!Q389+$AJ$19*Simulace!R389+$AJ$20*Simulace!S389+$AJ$21*Simulace!T389+$AJ$22*Simulace!U389+$AJ$23*Simulace!V389+$AJ$24*Simulace!W389+$AJ$25*Simulace!X389+$AJ$26*Simulace!Y389+$AJ$27*Simulace!Z389+$AJ$28*Simulace!AA389+$AJ$29*Simulace!AB389+$AJ$30*Simulace!AC389</f>
        <v>48212420847.931747</v>
      </c>
      <c r="AF389" s="42">
        <f>AE389-$AN$12</f>
        <v>109222579.84999847</v>
      </c>
      <c r="AG389" s="42">
        <f t="shared" si="10"/>
        <v>345392124.2456072</v>
      </c>
    </row>
    <row r="390" spans="1:33">
      <c r="A390" s="6">
        <v>389</v>
      </c>
      <c r="B390" s="6">
        <f>Data!$D$504*Data!D393/Data!D392</f>
        <v>608.30013337120306</v>
      </c>
      <c r="C390" s="6">
        <f>Data!$F$504*Data!F393/Data!F392</f>
        <v>830.61540782017755</v>
      </c>
      <c r="D390" s="6">
        <f>Data!$H$504*Data!H393/Data!H392</f>
        <v>790.44574858345902</v>
      </c>
      <c r="E390" s="6">
        <f>Data!$J$504*Data!J393/Data!J392</f>
        <v>697.36208253200675</v>
      </c>
      <c r="F390" s="6">
        <f>Data!$L$504*Data!L393/Data!L392</f>
        <v>464.68947475913427</v>
      </c>
      <c r="G390" s="6">
        <f>Data!$N$504*Data!N393/Data!N392</f>
        <v>297.72026526995023</v>
      </c>
      <c r="H390" s="6">
        <f>Data!$P$504*Data!P393/Data!P392</f>
        <v>584.06913092824118</v>
      </c>
      <c r="I390" s="6">
        <f>Data!$R$504*Data!R393/Data!R392</f>
        <v>764.97104329300794</v>
      </c>
      <c r="J390" s="6">
        <f>Data!$T$504*Data!T393/Data!T392</f>
        <v>1407.5409523538785</v>
      </c>
      <c r="K390" s="6">
        <f>Data!$V$504*Data!V393/Data!V392</f>
        <v>935.2512770253926</v>
      </c>
      <c r="L390" s="6">
        <f>Data!$X$504*Data!X393/Data!X392</f>
        <v>1611.5210033652511</v>
      </c>
      <c r="M390" s="6">
        <f>Data!$Z$504*Data!Z393/Data!Z392</f>
        <v>1098.6024896358183</v>
      </c>
      <c r="N390" s="6">
        <f>Data!$AB$504*Data!AB393/Data!AB392</f>
        <v>15005.928951291147</v>
      </c>
      <c r="O390" s="6">
        <f>Data!$AD$504*Data!AD393/Data!AD392</f>
        <v>21882.739300443794</v>
      </c>
      <c r="P390" s="6">
        <f>Data!$AF$504*Data!AF393/Data!AF392</f>
        <v>14532.821301007934</v>
      </c>
      <c r="Q390" s="6">
        <f>Data!$AH$504*Data!AH393/Data!AH392</f>
        <v>17259.232433640933</v>
      </c>
      <c r="R390" s="6">
        <f>Data!$AJ$504*Data!AJ393/Data!AJ392</f>
        <v>18785.764106159149</v>
      </c>
      <c r="S390" s="6">
        <f>Data!$AL$504*Data!AL393/Data!AL392</f>
        <v>26780.63299846524</v>
      </c>
      <c r="T390" s="6">
        <f>Data!$AN$504*Data!AN393/Data!AN392</f>
        <v>16391.092433279791</v>
      </c>
      <c r="U390" s="6">
        <f>Data!$AP$504*Data!AP393/Data!AP392</f>
        <v>2374.8939397877266</v>
      </c>
      <c r="V390" s="6">
        <f>Data!$AQ$504*Data!AQ393/Data!AQ392</f>
        <v>0.5239195683185508</v>
      </c>
      <c r="W390" s="6">
        <f>Data!$AR$504*Data!AR393/Data!AR392</f>
        <v>0.53714376288659904</v>
      </c>
      <c r="X390" s="6">
        <f>Data!$AS$504*Data!AS393/Data!AS392</f>
        <v>0.36184964081398069</v>
      </c>
      <c r="Y390" s="6">
        <f>Data!$AT$504*Data!AT393/Data!AT392</f>
        <v>0.58619871187686423</v>
      </c>
      <c r="Z390" s="6">
        <f>Data!$AU$504*Data!AU393/Data!AU392</f>
        <v>0.65925995775497859</v>
      </c>
      <c r="AA390" s="6">
        <f>Data!$AV$504*Data!AV393/Data!AV392</f>
        <v>0.49910487115418611</v>
      </c>
      <c r="AB390" s="6">
        <f>Data!$AW$504*Data!AW393/Data!AW392</f>
        <v>0.80320844789487178</v>
      </c>
      <c r="AC390" s="6">
        <f>Data!$AX$504*Data!AX393/Data!AX392</f>
        <v>0.66016024856782107</v>
      </c>
      <c r="AE390" s="42">
        <f>$AJ$3*B390+$AJ$4*Simulace!C390+$AJ$5*Simulace!D390+$AJ$6*Simulace!E390+$AJ$7*Simulace!F390+$AJ$8*Simulace!G390+$AJ$9*Simulace!H390+$AJ$10*Simulace!I390+$AJ$11*Simulace!J390+$AJ$12*Simulace!K390+$AJ$13*Simulace!L390+$AJ$14*Simulace!M390+$AJ$15*Simulace!N390+$AJ$16*Simulace!O390+$AJ$17*Simulace!P390+$AJ$18*Simulace!Q390+$AJ$19*Simulace!R390+$AJ$20*Simulace!S390+$AJ$21*Simulace!T390+$AJ$22*Simulace!U390+$AJ$23*Simulace!V390+$AJ$24*Simulace!W390+$AJ$25*Simulace!X390+$AJ$26*Simulace!Y390+$AJ$27*Simulace!Z390+$AJ$28*Simulace!AA390+$AJ$29*Simulace!AB390+$AJ$30*Simulace!AC390</f>
        <v>48091166904.823364</v>
      </c>
      <c r="AF390" s="42">
        <f>AE390-$AN$12</f>
        <v>-12031363.258384705</v>
      </c>
      <c r="AG390" s="42">
        <f t="shared" si="10"/>
        <v>-38046511.253360592</v>
      </c>
    </row>
    <row r="391" spans="1:33">
      <c r="A391" s="6">
        <v>390</v>
      </c>
      <c r="B391" s="6">
        <f>Data!$D$504*Data!D394/Data!D393</f>
        <v>611.9266727765139</v>
      </c>
      <c r="C391" s="6">
        <f>Data!$F$504*Data!F394/Data!F393</f>
        <v>826.16257994522641</v>
      </c>
      <c r="D391" s="6">
        <f>Data!$H$504*Data!H394/Data!H393</f>
        <v>775.16546389900986</v>
      </c>
      <c r="E391" s="6">
        <f>Data!$J$504*Data!J394/Data!J393</f>
        <v>691.9777121017836</v>
      </c>
      <c r="F391" s="6">
        <f>Data!$L$504*Data!L394/Data!L393</f>
        <v>460.67321049328331</v>
      </c>
      <c r="G391" s="6">
        <f>Data!$N$504*Data!N394/Data!N393</f>
        <v>293.56547386158383</v>
      </c>
      <c r="H391" s="6">
        <f>Data!$P$504*Data!P394/Data!P393</f>
        <v>582.73298837248126</v>
      </c>
      <c r="I391" s="6">
        <f>Data!$R$504*Data!R394/Data!R393</f>
        <v>750.53990894365302</v>
      </c>
      <c r="J391" s="6">
        <f>Data!$T$504*Data!T394/Data!T393</f>
        <v>1401.6434635813071</v>
      </c>
      <c r="K391" s="6">
        <f>Data!$V$504*Data!V394/Data!V393</f>
        <v>977.36457476507167</v>
      </c>
      <c r="L391" s="6">
        <f>Data!$X$504*Data!X394/Data!X393</f>
        <v>1610.3367316955157</v>
      </c>
      <c r="M391" s="6">
        <f>Data!$Z$504*Data!Z394/Data!Z393</f>
        <v>1102.6705720743098</v>
      </c>
      <c r="N391" s="6">
        <f>Data!$AB$504*Data!AB394/Data!AB393</f>
        <v>15116.576633105477</v>
      </c>
      <c r="O391" s="6">
        <f>Data!$AD$504*Data!AD394/Data!AD393</f>
        <v>22028.021753468805</v>
      </c>
      <c r="P391" s="6">
        <f>Data!$AF$504*Data!AF394/Data!AF393</f>
        <v>14588.609809951429</v>
      </c>
      <c r="Q391" s="6">
        <f>Data!$AH$504*Data!AH394/Data!AH393</f>
        <v>17171.359335953312</v>
      </c>
      <c r="R391" s="6">
        <f>Data!$AJ$504*Data!AJ394/Data!AJ393</f>
        <v>18665.395678716788</v>
      </c>
      <c r="S391" s="6">
        <f>Data!$AL$504*Data!AL394/Data!AL393</f>
        <v>26931.966319401385</v>
      </c>
      <c r="T391" s="6">
        <f>Data!$AN$504*Data!AN394/Data!AN393</f>
        <v>16557.631271502814</v>
      </c>
      <c r="U391" s="6">
        <f>Data!$AP$504*Data!AP394/Data!AP393</f>
        <v>2442.0918941958457</v>
      </c>
      <c r="V391" s="6">
        <f>Data!$AQ$504*Data!AQ394/Data!AQ393</f>
        <v>0.52831539153915374</v>
      </c>
      <c r="W391" s="6">
        <f>Data!$AR$504*Data!AR394/Data!AR393</f>
        <v>0.54163878404570165</v>
      </c>
      <c r="X391" s="6">
        <f>Data!$AS$504*Data!AS394/Data!AS393</f>
        <v>0.35393473983884521</v>
      </c>
      <c r="Y391" s="6">
        <f>Data!$AT$504*Data!AT394/Data!AT393</f>
        <v>0.59105722308640396</v>
      </c>
      <c r="Z391" s="6">
        <f>Data!$AU$504*Data!AU394/Data!AU393</f>
        <v>0.66464708810353401</v>
      </c>
      <c r="AA391" s="6">
        <f>Data!$AV$504*Data!AV394/Data!AV393</f>
        <v>0.48854955876207629</v>
      </c>
      <c r="AB391" s="6">
        <f>Data!$AW$504*Data!AW394/Data!AW393</f>
        <v>0.80959464105939893</v>
      </c>
      <c r="AC391" s="6">
        <f>Data!$AX$504*Data!AX394/Data!AX393</f>
        <v>0.64672234948882956</v>
      </c>
      <c r="AE391" s="42">
        <f>$AJ$3*B391+$AJ$4*Simulace!C391+$AJ$5*Simulace!D391+$AJ$6*Simulace!E391+$AJ$7*Simulace!F391+$AJ$8*Simulace!G391+$AJ$9*Simulace!H391+$AJ$10*Simulace!I391+$AJ$11*Simulace!J391+$AJ$12*Simulace!K391+$AJ$13*Simulace!L391+$AJ$14*Simulace!M391+$AJ$15*Simulace!N391+$AJ$16*Simulace!O391+$AJ$17*Simulace!P391+$AJ$18*Simulace!Q391+$AJ$19*Simulace!R391+$AJ$20*Simulace!S391+$AJ$21*Simulace!T391+$AJ$22*Simulace!U391+$AJ$23*Simulace!V391+$AJ$24*Simulace!W391+$AJ$25*Simulace!X391+$AJ$26*Simulace!Y391+$AJ$27*Simulace!Z391+$AJ$28*Simulace!AA391+$AJ$29*Simulace!AB391+$AJ$30*Simulace!AC391</f>
        <v>48139795485.113495</v>
      </c>
      <c r="AF391" s="42">
        <f>AE391-$AN$12</f>
        <v>36597217.031745911</v>
      </c>
      <c r="AG391" s="42">
        <f t="shared" si="10"/>
        <v>115730561.84382382</v>
      </c>
    </row>
    <row r="392" spans="1:33">
      <c r="A392" s="6">
        <v>391</v>
      </c>
      <c r="B392" s="6">
        <f>Data!$D$504*Data!D395/Data!D394</f>
        <v>642.96951229462411</v>
      </c>
      <c r="C392" s="6">
        <f>Data!$F$504*Data!F395/Data!F394</f>
        <v>897.73002900333665</v>
      </c>
      <c r="D392" s="6">
        <f>Data!$H$504*Data!H395/Data!H394</f>
        <v>817.47339988273632</v>
      </c>
      <c r="E392" s="6">
        <f>Data!$J$504*Data!J395/Data!J394</f>
        <v>713.47664511234495</v>
      </c>
      <c r="F392" s="6">
        <f>Data!$L$504*Data!L395/Data!L394</f>
        <v>494.90054221733442</v>
      </c>
      <c r="G392" s="6">
        <f>Data!$N$504*Data!N395/Data!N394</f>
        <v>317.93225571156182</v>
      </c>
      <c r="H392" s="6">
        <f>Data!$P$504*Data!P395/Data!P394</f>
        <v>589.83280551035398</v>
      </c>
      <c r="I392" s="6">
        <f>Data!$R$504*Data!R395/Data!R394</f>
        <v>747.31099316807047</v>
      </c>
      <c r="J392" s="6">
        <f>Data!$T$504*Data!T395/Data!T394</f>
        <v>1436.7200595895893</v>
      </c>
      <c r="K392" s="6">
        <f>Data!$V$504*Data!V395/Data!V394</f>
        <v>920.81890592469324</v>
      </c>
      <c r="L392" s="6">
        <f>Data!$X$504*Data!X395/Data!X394</f>
        <v>1690.3665510130072</v>
      </c>
      <c r="M392" s="6">
        <f>Data!$Z$504*Data!Z395/Data!Z394</f>
        <v>1140.5015230105782</v>
      </c>
      <c r="N392" s="6">
        <f>Data!$AB$504*Data!AB395/Data!AB394</f>
        <v>15529.79724375152</v>
      </c>
      <c r="O392" s="6">
        <f>Data!$AD$504*Data!AD395/Data!AD394</f>
        <v>22597.452462631474</v>
      </c>
      <c r="P392" s="6">
        <f>Data!$AF$504*Data!AF395/Data!AF394</f>
        <v>15015.73272532911</v>
      </c>
      <c r="Q392" s="6">
        <f>Data!$AH$504*Data!AH395/Data!AH394</f>
        <v>17946.064811113665</v>
      </c>
      <c r="R392" s="6">
        <f>Data!$AJ$504*Data!AJ395/Data!AJ394</f>
        <v>19429.68318200811</v>
      </c>
      <c r="S392" s="6">
        <f>Data!$AL$504*Data!AL395/Data!AL394</f>
        <v>27700.813270445204</v>
      </c>
      <c r="T392" s="6">
        <f>Data!$AN$504*Data!AN395/Data!AN394</f>
        <v>16665.971453972681</v>
      </c>
      <c r="U392" s="6">
        <f>Data!$AP$504*Data!AP395/Data!AP394</f>
        <v>2387.9773264385449</v>
      </c>
      <c r="V392" s="6">
        <f>Data!$AQ$504*Data!AQ395/Data!AQ394</f>
        <v>0.46756830927959186</v>
      </c>
      <c r="W392" s="6">
        <f>Data!$AR$504*Data!AR395/Data!AR394</f>
        <v>0.47952047047047153</v>
      </c>
      <c r="X392" s="6">
        <f>Data!$AS$504*Data!AS395/Data!AS394</f>
        <v>0.30562344105598532</v>
      </c>
      <c r="Y392" s="6">
        <f>Data!$AT$504*Data!AT395/Data!AT394</f>
        <v>0.52391417043381849</v>
      </c>
      <c r="Z392" s="6">
        <f>Data!$AU$504*Data!AU395/Data!AU394</f>
        <v>0.59019619820171987</v>
      </c>
      <c r="AA392" s="6">
        <f>Data!$AV$504*Data!AV395/Data!AV394</f>
        <v>0.42403860979308333</v>
      </c>
      <c r="AB392" s="6">
        <f>Data!$AW$504*Data!AW395/Data!AW394</f>
        <v>0.72133094491034011</v>
      </c>
      <c r="AC392" s="6">
        <f>Data!$AX$504*Data!AX395/Data!AX394</f>
        <v>0.56447817055650973</v>
      </c>
      <c r="AE392" s="42">
        <f>$AJ$3*B392+$AJ$4*Simulace!C392+$AJ$5*Simulace!D392+$AJ$6*Simulace!E392+$AJ$7*Simulace!F392+$AJ$8*Simulace!G392+$AJ$9*Simulace!H392+$AJ$10*Simulace!I392+$AJ$11*Simulace!J392+$AJ$12*Simulace!K392+$AJ$13*Simulace!L392+$AJ$14*Simulace!M392+$AJ$15*Simulace!N392+$AJ$16*Simulace!O392+$AJ$17*Simulace!P392+$AJ$18*Simulace!Q392+$AJ$19*Simulace!R392+$AJ$20*Simulace!S392+$AJ$21*Simulace!T392+$AJ$22*Simulace!U392+$AJ$23*Simulace!V392+$AJ$24*Simulace!W392+$AJ$25*Simulace!X392+$AJ$26*Simulace!Y392+$AJ$27*Simulace!Z392+$AJ$28*Simulace!AA392+$AJ$29*Simulace!AB392+$AJ$30*Simulace!AC392</f>
        <v>49676612081.777908</v>
      </c>
      <c r="AF392" s="42">
        <f>AE392-$AN$12</f>
        <v>1573413813.6961594</v>
      </c>
      <c r="AG392" s="42">
        <f t="shared" si="10"/>
        <v>4975571353.2516975</v>
      </c>
    </row>
    <row r="393" spans="1:33">
      <c r="A393" s="6">
        <v>392</v>
      </c>
      <c r="B393" s="6">
        <f>Data!$D$504*Data!D396/Data!D395</f>
        <v>630.9107098016857</v>
      </c>
      <c r="C393" s="6">
        <f>Data!$F$504*Data!F396/Data!F395</f>
        <v>872.6931026737218</v>
      </c>
      <c r="D393" s="6">
        <f>Data!$H$504*Data!H396/Data!H395</f>
        <v>763.76441175384389</v>
      </c>
      <c r="E393" s="6">
        <f>Data!$J$504*Data!J396/Data!J395</f>
        <v>701.59215898831519</v>
      </c>
      <c r="F393" s="6">
        <f>Data!$L$504*Data!L396/Data!L395</f>
        <v>481.84408768225023</v>
      </c>
      <c r="G393" s="6">
        <f>Data!$N$504*Data!N396/Data!N395</f>
        <v>312.92163952205306</v>
      </c>
      <c r="H393" s="6">
        <f>Data!$P$504*Data!P396/Data!P395</f>
        <v>603.92426322176868</v>
      </c>
      <c r="I393" s="6">
        <f>Data!$R$504*Data!R396/Data!R395</f>
        <v>796.54328160014688</v>
      </c>
      <c r="J393" s="6">
        <f>Data!$T$504*Data!T396/Data!T395</f>
        <v>1416.3187339698325</v>
      </c>
      <c r="K393" s="6">
        <f>Data!$V$504*Data!V396/Data!V395</f>
        <v>978.64189166914241</v>
      </c>
      <c r="L393" s="6">
        <f>Data!$X$504*Data!X396/Data!X395</f>
        <v>1639.2467151018545</v>
      </c>
      <c r="M393" s="6">
        <f>Data!$Z$504*Data!Z396/Data!Z395</f>
        <v>1113.0085571782429</v>
      </c>
      <c r="N393" s="6">
        <f>Data!$AB$504*Data!AB396/Data!AB395</f>
        <v>15331.588417802055</v>
      </c>
      <c r="O393" s="6">
        <f>Data!$AD$504*Data!AD396/Data!AD395</f>
        <v>22400.239815835197</v>
      </c>
      <c r="P393" s="6">
        <f>Data!$AF$504*Data!AF396/Data!AF395</f>
        <v>14896.71183465819</v>
      </c>
      <c r="Q393" s="6">
        <f>Data!$AH$504*Data!AH396/Data!AH395</f>
        <v>17580.676804009701</v>
      </c>
      <c r="R393" s="6">
        <f>Data!$AJ$504*Data!AJ396/Data!AJ395</f>
        <v>19106.919909687309</v>
      </c>
      <c r="S393" s="6">
        <f>Data!$AL$504*Data!AL396/Data!AL395</f>
        <v>27398.414638770439</v>
      </c>
      <c r="T393" s="6">
        <f>Data!$AN$504*Data!AN396/Data!AN395</f>
        <v>16347.271555071104</v>
      </c>
      <c r="U393" s="6">
        <f>Data!$AP$504*Data!AP396/Data!AP395</f>
        <v>2334.4748940534728</v>
      </c>
      <c r="V393" s="6">
        <f>Data!$AQ$504*Data!AQ396/Data!AQ395</f>
        <v>0.4879425290425955</v>
      </c>
      <c r="W393" s="6">
        <f>Data!$AR$504*Data!AR396/Data!AR395</f>
        <v>0.50036364140685774</v>
      </c>
      <c r="X393" s="6">
        <f>Data!$AS$504*Data!AS396/Data!AS395</f>
        <v>0.3207632436054309</v>
      </c>
      <c r="Y393" s="6">
        <f>Data!$AT$504*Data!AT396/Data!AT395</f>
        <v>0.54647913547452454</v>
      </c>
      <c r="Z393" s="6">
        <f>Data!$AU$504*Data!AU396/Data!AU395</f>
        <v>0.61527471636952968</v>
      </c>
      <c r="AA393" s="6">
        <f>Data!$AV$504*Data!AV396/Data!AV395</f>
        <v>0.44446271238714846</v>
      </c>
      <c r="AB393" s="6">
        <f>Data!$AW$504*Data!AW396/Data!AW395</f>
        <v>0.75119077606809037</v>
      </c>
      <c r="AC393" s="6">
        <f>Data!$AX$504*Data!AX396/Data!AX395</f>
        <v>0.59080340484949401</v>
      </c>
      <c r="AE393" s="42">
        <f>$AJ$3*B393+$AJ$4*Simulace!C393+$AJ$5*Simulace!D393+$AJ$6*Simulace!E393+$AJ$7*Simulace!F393+$AJ$8*Simulace!G393+$AJ$9*Simulace!H393+$AJ$10*Simulace!I393+$AJ$11*Simulace!J393+$AJ$12*Simulace!K393+$AJ$13*Simulace!L393+$AJ$14*Simulace!M393+$AJ$15*Simulace!N393+$AJ$16*Simulace!O393+$AJ$17*Simulace!P393+$AJ$18*Simulace!Q393+$AJ$19*Simulace!R393+$AJ$20*Simulace!S393+$AJ$21*Simulace!T393+$AJ$22*Simulace!U393+$AJ$23*Simulace!V393+$AJ$24*Simulace!W393+$AJ$25*Simulace!X393+$AJ$26*Simulace!Y393+$AJ$27*Simulace!Z393+$AJ$28*Simulace!AA393+$AJ$29*Simulace!AB393+$AJ$30*Simulace!AC393</f>
        <v>49182450725.498833</v>
      </c>
      <c r="AF393" s="42">
        <f>AE393-$AN$12</f>
        <v>1079252457.4170837</v>
      </c>
      <c r="AG393" s="42">
        <f t="shared" si="10"/>
        <v>3412895935.7718692</v>
      </c>
    </row>
    <row r="394" spans="1:33">
      <c r="A394" s="6">
        <v>393</v>
      </c>
      <c r="B394" s="6">
        <f>Data!$D$504*Data!D397/Data!D396</f>
        <v>603.00666583866189</v>
      </c>
      <c r="C394" s="6">
        <f>Data!$F$504*Data!F397/Data!F396</f>
        <v>826.04593017396144</v>
      </c>
      <c r="D394" s="6">
        <f>Data!$H$504*Data!H397/Data!H396</f>
        <v>727.95839293746212</v>
      </c>
      <c r="E394" s="6">
        <f>Data!$J$504*Data!J397/Data!J396</f>
        <v>668.31252456720108</v>
      </c>
      <c r="F394" s="6">
        <f>Data!$L$504*Data!L397/Data!L396</f>
        <v>459.37550191618379</v>
      </c>
      <c r="G394" s="6">
        <f>Data!$N$504*Data!N397/Data!N396</f>
        <v>291.59348894918082</v>
      </c>
      <c r="H394" s="6">
        <f>Data!$P$504*Data!P397/Data!P396</f>
        <v>547.50766465064225</v>
      </c>
      <c r="I394" s="6">
        <f>Data!$R$504*Data!R397/Data!R396</f>
        <v>734.81040309091372</v>
      </c>
      <c r="J394" s="6">
        <f>Data!$T$504*Data!T397/Data!T396</f>
        <v>1377.1632944382754</v>
      </c>
      <c r="K394" s="6">
        <f>Data!$V$504*Data!V397/Data!V396</f>
        <v>904.84307341422607</v>
      </c>
      <c r="L394" s="6">
        <f>Data!$X$504*Data!X397/Data!X396</f>
        <v>1580.0878530915847</v>
      </c>
      <c r="M394" s="6">
        <f>Data!$Z$504*Data!Z397/Data!Z396</f>
        <v>1089.588459525992</v>
      </c>
      <c r="N394" s="6">
        <f>Data!$AB$504*Data!AB397/Data!AB396</f>
        <v>14717.410776276829</v>
      </c>
      <c r="O394" s="6">
        <f>Data!$AD$504*Data!AD397/Data!AD396</f>
        <v>22149.798258700714</v>
      </c>
      <c r="P394" s="6">
        <f>Data!$AF$504*Data!AF397/Data!AF396</f>
        <v>14523.271271723952</v>
      </c>
      <c r="Q394" s="6">
        <f>Data!$AH$504*Data!AH397/Data!AH396</f>
        <v>17318.054074501728</v>
      </c>
      <c r="R394" s="6">
        <f>Data!$AJ$504*Data!AJ397/Data!AJ396</f>
        <v>18703.571433087531</v>
      </c>
      <c r="S394" s="6">
        <f>Data!$AL$504*Data!AL397/Data!AL396</f>
        <v>26832.74342668863</v>
      </c>
      <c r="T394" s="6">
        <f>Data!$AN$504*Data!AN397/Data!AN396</f>
        <v>16588.466513501771</v>
      </c>
      <c r="U394" s="6">
        <f>Data!$AP$504*Data!AP397/Data!AP396</f>
        <v>2407.4810135735361</v>
      </c>
      <c r="V394" s="6">
        <f>Data!$AQ$504*Data!AQ397/Data!AQ396</f>
        <v>0.52391567598240885</v>
      </c>
      <c r="W394" s="6">
        <f>Data!$AR$504*Data!AR397/Data!AR396</f>
        <v>0.53713759575722009</v>
      </c>
      <c r="X394" s="6">
        <f>Data!$AS$504*Data!AS397/Data!AS396</f>
        <v>0.36054472514470232</v>
      </c>
      <c r="Y394" s="6">
        <f>Data!$AT$504*Data!AT397/Data!AT396</f>
        <v>0.58618340518748291</v>
      </c>
      <c r="Z394" s="6">
        <f>Data!$AU$504*Data!AU397/Data!AU396</f>
        <v>0.65922911653489191</v>
      </c>
      <c r="AA394" s="6">
        <f>Data!$AV$504*Data!AV397/Data!AV396</f>
        <v>0.4972795099812945</v>
      </c>
      <c r="AB394" s="6">
        <f>Data!$AW$504*Data!AW397/Data!AW396</f>
        <v>0.80314105898539945</v>
      </c>
      <c r="AC394" s="6">
        <f>Data!$AX$504*Data!AX397/Data!AX396</f>
        <v>0.65771981512899869</v>
      </c>
      <c r="AE394" s="42">
        <f>$AJ$3*B394+$AJ$4*Simulace!C394+$AJ$5*Simulace!D394+$AJ$6*Simulace!E394+$AJ$7*Simulace!F394+$AJ$8*Simulace!G394+$AJ$9*Simulace!H394+$AJ$10*Simulace!I394+$AJ$11*Simulace!J394+$AJ$12*Simulace!K394+$AJ$13*Simulace!L394+$AJ$14*Simulace!M394+$AJ$15*Simulace!N394+$AJ$16*Simulace!O394+$AJ$17*Simulace!P394+$AJ$18*Simulace!Q394+$AJ$19*Simulace!R394+$AJ$20*Simulace!S394+$AJ$21*Simulace!T394+$AJ$22*Simulace!U394+$AJ$23*Simulace!V394+$AJ$24*Simulace!W394+$AJ$25*Simulace!X394+$AJ$26*Simulace!Y394+$AJ$27*Simulace!Z394+$AJ$28*Simulace!AA394+$AJ$29*Simulace!AB394+$AJ$30*Simulace!AC394</f>
        <v>47347206452.271622</v>
      </c>
      <c r="AF394" s="42">
        <f>AE394-$AN$12</f>
        <v>-755991815.81012726</v>
      </c>
      <c r="AG394" s="42">
        <f t="shared" si="10"/>
        <v>-2390656030.4064937</v>
      </c>
    </row>
    <row r="395" spans="1:33">
      <c r="A395" s="6">
        <v>394</v>
      </c>
      <c r="B395" s="6">
        <f>Data!$D$504*Data!D398/Data!D397</f>
        <v>618.691590784906</v>
      </c>
      <c r="C395" s="6">
        <f>Data!$F$504*Data!F398/Data!F397</f>
        <v>842.54615184452541</v>
      </c>
      <c r="D395" s="6">
        <f>Data!$H$504*Data!H398/Data!H397</f>
        <v>795.79580143417479</v>
      </c>
      <c r="E395" s="6">
        <f>Data!$J$504*Data!J398/Data!J397</f>
        <v>682.78972935592139</v>
      </c>
      <c r="F395" s="6">
        <f>Data!$L$504*Data!L398/Data!L397</f>
        <v>469.87140593189537</v>
      </c>
      <c r="G395" s="6">
        <f>Data!$N$504*Data!N398/Data!N397</f>
        <v>298.98386656047592</v>
      </c>
      <c r="H395" s="6">
        <f>Data!$P$504*Data!P398/Data!P397</f>
        <v>579.61337410437568</v>
      </c>
      <c r="I395" s="6">
        <f>Data!$R$504*Data!R398/Data!R397</f>
        <v>733.81663663625102</v>
      </c>
      <c r="J395" s="6">
        <f>Data!$T$504*Data!T398/Data!T397</f>
        <v>1423.1981016181705</v>
      </c>
      <c r="K395" s="6">
        <f>Data!$V$504*Data!V398/Data!V397</f>
        <v>916.71455947355446</v>
      </c>
      <c r="L395" s="6">
        <f>Data!$X$504*Data!X398/Data!X397</f>
        <v>1666.0131291224764</v>
      </c>
      <c r="M395" s="6">
        <f>Data!$Z$504*Data!Z398/Data!Z397</f>
        <v>1144.5139286680196</v>
      </c>
      <c r="N395" s="6">
        <f>Data!$AB$504*Data!AB398/Data!AB397</f>
        <v>15138.938089712168</v>
      </c>
      <c r="O395" s="6">
        <f>Data!$AD$504*Data!AD398/Data!AD397</f>
        <v>22118.066798813496</v>
      </c>
      <c r="P395" s="6">
        <f>Data!$AF$504*Data!AF398/Data!AF397</f>
        <v>14719.414627167187</v>
      </c>
      <c r="Q395" s="6">
        <f>Data!$AH$504*Data!AH398/Data!AH397</f>
        <v>17472.884659898165</v>
      </c>
      <c r="R395" s="6">
        <f>Data!$AJ$504*Data!AJ398/Data!AJ397</f>
        <v>18867.362328554005</v>
      </c>
      <c r="S395" s="6">
        <f>Data!$AL$504*Data!AL398/Data!AL397</f>
        <v>27023.394019395218</v>
      </c>
      <c r="T395" s="6">
        <f>Data!$AN$504*Data!AN398/Data!AN397</f>
        <v>16516.458685180296</v>
      </c>
      <c r="U395" s="6">
        <f>Data!$AP$504*Data!AP398/Data!AP397</f>
        <v>2383.162356930578</v>
      </c>
      <c r="V395" s="6">
        <f>Data!$AQ$504*Data!AQ398/Data!AQ397</f>
        <v>0.51712655811341912</v>
      </c>
      <c r="W395" s="6">
        <f>Data!$AR$504*Data!AR398/Data!AR397</f>
        <v>0.53019836734693992</v>
      </c>
      <c r="X395" s="6">
        <f>Data!$AS$504*Data!AS398/Data!AS397</f>
        <v>0.34506261828175266</v>
      </c>
      <c r="Y395" s="6">
        <f>Data!$AT$504*Data!AT398/Data!AT397</f>
        <v>0.57869526994303788</v>
      </c>
      <c r="Z395" s="6">
        <f>Data!$AU$504*Data!AU398/Data!AU397</f>
        <v>0.65094589996597463</v>
      </c>
      <c r="AA395" s="6">
        <f>Data!$AV$504*Data!AV398/Data!AV397</f>
        <v>0.47677462006534616</v>
      </c>
      <c r="AB395" s="6">
        <f>Data!$AW$504*Data!AW398/Data!AW397</f>
        <v>0.79336540692564717</v>
      </c>
      <c r="AC395" s="6">
        <f>Data!$AX$504*Data!AX398/Data!AX397</f>
        <v>0.63180975498053515</v>
      </c>
      <c r="AE395" s="42">
        <f>$AJ$3*B395+$AJ$4*Simulace!C395+$AJ$5*Simulace!D395+$AJ$6*Simulace!E395+$AJ$7*Simulace!F395+$AJ$8*Simulace!G395+$AJ$9*Simulace!H395+$AJ$10*Simulace!I395+$AJ$11*Simulace!J395+$AJ$12*Simulace!K395+$AJ$13*Simulace!L395+$AJ$14*Simulace!M395+$AJ$15*Simulace!N395+$AJ$16*Simulace!O395+$AJ$17*Simulace!P395+$AJ$18*Simulace!Q395+$AJ$19*Simulace!R395+$AJ$20*Simulace!S395+$AJ$21*Simulace!T395+$AJ$22*Simulace!U395+$AJ$23*Simulace!V395+$AJ$24*Simulace!W395+$AJ$25*Simulace!X395+$AJ$26*Simulace!Y395+$AJ$27*Simulace!Z395+$AJ$28*Simulace!AA395+$AJ$29*Simulace!AB395+$AJ$30*Simulace!AC395</f>
        <v>48448049897.074211</v>
      </c>
      <c r="AF395" s="42">
        <f>AE395-$AN$12</f>
        <v>344851628.99246216</v>
      </c>
      <c r="AG395" s="42">
        <f t="shared" si="10"/>
        <v>1090516602.4355373</v>
      </c>
    </row>
    <row r="396" spans="1:33">
      <c r="A396" s="6">
        <v>395</v>
      </c>
      <c r="B396" s="6">
        <f>Data!$D$504*Data!D399/Data!D398</f>
        <v>598.8487888538682</v>
      </c>
      <c r="C396" s="6">
        <f>Data!$F$504*Data!F399/Data!F398</f>
        <v>819.46728709159004</v>
      </c>
      <c r="D396" s="6">
        <f>Data!$H$504*Data!H399/Data!H398</f>
        <v>756.61558065310078</v>
      </c>
      <c r="E396" s="6">
        <f>Data!$J$504*Data!J399/Data!J398</f>
        <v>665.95898126406462</v>
      </c>
      <c r="F396" s="6">
        <f>Data!$L$504*Data!L399/Data!L398</f>
        <v>459.14402414707865</v>
      </c>
      <c r="G396" s="6">
        <f>Data!$N$504*Data!N399/Data!N398</f>
        <v>286.5534333229748</v>
      </c>
      <c r="H396" s="6">
        <f>Data!$P$504*Data!P399/Data!P398</f>
        <v>554.63021208049656</v>
      </c>
      <c r="I396" s="6">
        <f>Data!$R$504*Data!R399/Data!R398</f>
        <v>721.63573446813837</v>
      </c>
      <c r="J396" s="6">
        <f>Data!$T$504*Data!T399/Data!T398</f>
        <v>1372.2380197953871</v>
      </c>
      <c r="K396" s="6">
        <f>Data!$V$504*Data!V399/Data!V398</f>
        <v>885.84143918996028</v>
      </c>
      <c r="L396" s="6">
        <f>Data!$X$504*Data!X399/Data!X398</f>
        <v>1592.5084270759569</v>
      </c>
      <c r="M396" s="6">
        <f>Data!$Z$504*Data!Z399/Data!Z398</f>
        <v>1093.930983802333</v>
      </c>
      <c r="N396" s="6">
        <f>Data!$AB$504*Data!AB399/Data!AB398</f>
        <v>15267.350330558787</v>
      </c>
      <c r="O396" s="6">
        <f>Data!$AD$504*Data!AD399/Data!AD398</f>
        <v>22124.596089673774</v>
      </c>
      <c r="P396" s="6">
        <f>Data!$AF$504*Data!AF399/Data!AF398</f>
        <v>14616.698552015252</v>
      </c>
      <c r="Q396" s="6">
        <f>Data!$AH$504*Data!AH399/Data!AH398</f>
        <v>17184.23750496397</v>
      </c>
      <c r="R396" s="6">
        <f>Data!$AJ$504*Data!AJ399/Data!AJ398</f>
        <v>18710.14867868357</v>
      </c>
      <c r="S396" s="6">
        <f>Data!$AL$504*Data!AL399/Data!AL398</f>
        <v>27036.17982851214</v>
      </c>
      <c r="T396" s="6">
        <f>Data!$AN$504*Data!AN399/Data!AN398</f>
        <v>16412.861730386525</v>
      </c>
      <c r="U396" s="6">
        <f>Data!$AP$504*Data!AP399/Data!AP398</f>
        <v>2413.9967509156763</v>
      </c>
      <c r="V396" s="6">
        <f>Data!$AQ$504*Data!AQ399/Data!AQ398</f>
        <v>0.52867341166537629</v>
      </c>
      <c r="W396" s="6">
        <f>Data!$AR$504*Data!AR399/Data!AR398</f>
        <v>0.54200075987842045</v>
      </c>
      <c r="X396" s="6">
        <f>Data!$AS$504*Data!AS399/Data!AS398</f>
        <v>0.36287135846531393</v>
      </c>
      <c r="Y396" s="6">
        <f>Data!$AT$504*Data!AT399/Data!AT398</f>
        <v>0.59143217357129785</v>
      </c>
      <c r="Z396" s="6">
        <f>Data!$AU$504*Data!AU399/Data!AU398</f>
        <v>0.66503666439290554</v>
      </c>
      <c r="AA396" s="6">
        <f>Data!$AV$504*Data!AV399/Data!AV398</f>
        <v>0.50036166681947469</v>
      </c>
      <c r="AB396" s="6">
        <f>Data!$AW$504*Data!AW399/Data!AW398</f>
        <v>0.80999824696632783</v>
      </c>
      <c r="AC396" s="6">
        <f>Data!$AX$504*Data!AX399/Data!AX398</f>
        <v>0.66161539538138547</v>
      </c>
      <c r="AE396" s="42">
        <f>$AJ$3*B396+$AJ$4*Simulace!C396+$AJ$5*Simulace!D396+$AJ$6*Simulace!E396+$AJ$7*Simulace!F396+$AJ$8*Simulace!G396+$AJ$9*Simulace!H396+$AJ$10*Simulace!I396+$AJ$11*Simulace!J396+$AJ$12*Simulace!K396+$AJ$13*Simulace!L396+$AJ$14*Simulace!M396+$AJ$15*Simulace!N396+$AJ$16*Simulace!O396+$AJ$17*Simulace!P396+$AJ$18*Simulace!Q396+$AJ$19*Simulace!R396+$AJ$20*Simulace!S396+$AJ$21*Simulace!T396+$AJ$22*Simulace!U396+$AJ$23*Simulace!V396+$AJ$24*Simulace!W396+$AJ$25*Simulace!X396+$AJ$26*Simulace!Y396+$AJ$27*Simulace!Z396+$AJ$28*Simulace!AA396+$AJ$29*Simulace!AB396+$AJ$30*Simulace!AC396</f>
        <v>47293097565.033882</v>
      </c>
      <c r="AF396" s="42">
        <f>AE396-$AN$12</f>
        <v>-810100703.04786682</v>
      </c>
      <c r="AG396" s="42">
        <f t="shared" si="10"/>
        <v>-2561763355.7349677</v>
      </c>
    </row>
    <row r="397" spans="1:33">
      <c r="A397" s="6">
        <v>396</v>
      </c>
      <c r="B397" s="6">
        <f>Data!$D$504*Data!D400/Data!D399</f>
        <v>640.82670390143448</v>
      </c>
      <c r="C397" s="6">
        <f>Data!$F$504*Data!F400/Data!F399</f>
        <v>854.76899933802781</v>
      </c>
      <c r="D397" s="6">
        <f>Data!$H$504*Data!H400/Data!H399</f>
        <v>798.47154078630967</v>
      </c>
      <c r="E397" s="6">
        <f>Data!$J$504*Data!J400/Data!J399</f>
        <v>711.36622921732783</v>
      </c>
      <c r="F397" s="6">
        <f>Data!$L$504*Data!L400/Data!L399</f>
        <v>489.38349131093173</v>
      </c>
      <c r="G397" s="6">
        <f>Data!$N$504*Data!N400/Data!N399</f>
        <v>309.75502451565433</v>
      </c>
      <c r="H397" s="6">
        <f>Data!$P$504*Data!P400/Data!P399</f>
        <v>569.87836946573952</v>
      </c>
      <c r="I397" s="6">
        <f>Data!$R$504*Data!R400/Data!R399</f>
        <v>733.14045999254051</v>
      </c>
      <c r="J397" s="6">
        <f>Data!$T$504*Data!T400/Data!T399</f>
        <v>1434.1786744654164</v>
      </c>
      <c r="K397" s="6">
        <f>Data!$V$504*Data!V400/Data!V399</f>
        <v>900.70665833806595</v>
      </c>
      <c r="L397" s="6">
        <f>Data!$X$504*Data!X400/Data!X399</f>
        <v>1610.5091941198193</v>
      </c>
      <c r="M397" s="6">
        <f>Data!$Z$504*Data!Z400/Data!Z399</f>
        <v>1106.433027072231</v>
      </c>
      <c r="N397" s="6">
        <f>Data!$AB$504*Data!AB400/Data!AB399</f>
        <v>15235.038768485942</v>
      </c>
      <c r="O397" s="6">
        <f>Data!$AD$504*Data!AD400/Data!AD399</f>
        <v>22187.014175296579</v>
      </c>
      <c r="P397" s="6">
        <f>Data!$AF$504*Data!AF400/Data!AF399</f>
        <v>14631.505811273326</v>
      </c>
      <c r="Q397" s="6">
        <f>Data!$AH$504*Data!AH400/Data!AH399</f>
        <v>17599.749646544366</v>
      </c>
      <c r="R397" s="6">
        <f>Data!$AJ$504*Data!AJ400/Data!AJ399</f>
        <v>19053.115972376054</v>
      </c>
      <c r="S397" s="6">
        <f>Data!$AL$504*Data!AL400/Data!AL399</f>
        <v>27552.915555726773</v>
      </c>
      <c r="T397" s="6">
        <f>Data!$AN$504*Data!AN400/Data!AN399</f>
        <v>16443.789927705729</v>
      </c>
      <c r="U397" s="6">
        <f>Data!$AP$504*Data!AP400/Data!AP399</f>
        <v>2351.1325275572513</v>
      </c>
      <c r="V397" s="6">
        <f>Data!$AQ$504*Data!AQ400/Data!AQ399</f>
        <v>0.49896774905712438</v>
      </c>
      <c r="W397" s="6">
        <f>Data!$AR$504*Data!AR400/Data!AR399</f>
        <v>0.51163653559555333</v>
      </c>
      <c r="X397" s="6">
        <f>Data!$AS$504*Data!AS400/Data!AS399</f>
        <v>0.34845281840388326</v>
      </c>
      <c r="Y397" s="6">
        <f>Data!$AT$504*Data!AT400/Data!AT399</f>
        <v>0.55865914831863395</v>
      </c>
      <c r="Z397" s="6">
        <f>Data!$AU$504*Data!AU400/Data!AU399</f>
        <v>0.62877272727272726</v>
      </c>
      <c r="AA397" s="6">
        <f>Data!$AV$504*Data!AV400/Data!AV399</f>
        <v>0.48126512276951383</v>
      </c>
      <c r="AB397" s="6">
        <f>Data!$AW$504*Data!AW400/Data!AW399</f>
        <v>0.76717578483092774</v>
      </c>
      <c r="AC397" s="6">
        <f>Data!$AX$504*Data!AX400/Data!AX399</f>
        <v>0.63748455865668119</v>
      </c>
      <c r="AE397" s="42">
        <f>$AJ$3*B397+$AJ$4*Simulace!C397+$AJ$5*Simulace!D397+$AJ$6*Simulace!E397+$AJ$7*Simulace!F397+$AJ$8*Simulace!G397+$AJ$9*Simulace!H397+$AJ$10*Simulace!I397+$AJ$11*Simulace!J397+$AJ$12*Simulace!K397+$AJ$13*Simulace!L397+$AJ$14*Simulace!M397+$AJ$15*Simulace!N397+$AJ$16*Simulace!O397+$AJ$17*Simulace!P397+$AJ$18*Simulace!Q397+$AJ$19*Simulace!R397+$AJ$20*Simulace!S397+$AJ$21*Simulace!T397+$AJ$22*Simulace!U397+$AJ$23*Simulace!V397+$AJ$24*Simulace!W397+$AJ$25*Simulace!X397+$AJ$26*Simulace!Y397+$AJ$27*Simulace!Z397+$AJ$28*Simulace!AA397+$AJ$29*Simulace!AB397+$AJ$30*Simulace!AC397</f>
        <v>48557098630.500916</v>
      </c>
      <c r="AF397" s="42">
        <f>AE397-$AN$12</f>
        <v>453900362.41916656</v>
      </c>
      <c r="AG397" s="42">
        <f t="shared" si="10"/>
        <v>1435358976.0204616</v>
      </c>
    </row>
    <row r="398" spans="1:33">
      <c r="A398" s="6">
        <v>397</v>
      </c>
      <c r="B398" s="6">
        <f>Data!$D$504*Data!D401/Data!D400</f>
        <v>625.1946446097885</v>
      </c>
      <c r="C398" s="6">
        <f>Data!$F$504*Data!F401/Data!F400</f>
        <v>839.43359818930503</v>
      </c>
      <c r="D398" s="6">
        <f>Data!$H$504*Data!H401/Data!H400</f>
        <v>791.21707995819179</v>
      </c>
      <c r="E398" s="6">
        <f>Data!$J$504*Data!J401/Data!J400</f>
        <v>687.02319707865172</v>
      </c>
      <c r="F398" s="6">
        <f>Data!$L$504*Data!L401/Data!L400</f>
        <v>476.95242834032797</v>
      </c>
      <c r="G398" s="6">
        <f>Data!$N$504*Data!N401/Data!N400</f>
        <v>306.57541560674156</v>
      </c>
      <c r="H398" s="6">
        <f>Data!$P$504*Data!P401/Data!P400</f>
        <v>575.54205536010124</v>
      </c>
      <c r="I398" s="6">
        <f>Data!$R$504*Data!R401/Data!R400</f>
        <v>756.59669242642201</v>
      </c>
      <c r="J398" s="6">
        <f>Data!$T$504*Data!T401/Data!T400</f>
        <v>1489.929336501624</v>
      </c>
      <c r="K398" s="6">
        <f>Data!$V$504*Data!V401/Data!V400</f>
        <v>1007.0969677855264</v>
      </c>
      <c r="L398" s="6">
        <f>Data!$X$504*Data!X401/Data!X400</f>
        <v>1590.2882669981113</v>
      </c>
      <c r="M398" s="6">
        <f>Data!$Z$504*Data!Z401/Data!Z400</f>
        <v>1074.3907038115044</v>
      </c>
      <c r="N398" s="6">
        <f>Data!$AB$504*Data!AB401/Data!AB400</f>
        <v>15279.282078161961</v>
      </c>
      <c r="O398" s="6">
        <f>Data!$AD$504*Data!AD401/Data!AD400</f>
        <v>22276.307645684505</v>
      </c>
      <c r="P398" s="6">
        <f>Data!$AF$504*Data!AF401/Data!AF400</f>
        <v>14755.482216889344</v>
      </c>
      <c r="Q398" s="6">
        <f>Data!$AH$504*Data!AH401/Data!AH400</f>
        <v>17432.249210882681</v>
      </c>
      <c r="R398" s="6">
        <f>Data!$AJ$504*Data!AJ401/Data!AJ400</f>
        <v>18914.492921438035</v>
      </c>
      <c r="S398" s="6">
        <f>Data!$AL$504*Data!AL401/Data!AL400</f>
        <v>27116.821188202252</v>
      </c>
      <c r="T398" s="6">
        <f>Data!$AN$504*Data!AN401/Data!AN400</f>
        <v>16370.012070089268</v>
      </c>
      <c r="U398" s="6">
        <f>Data!$AP$504*Data!AP401/Data!AP400</f>
        <v>2511.7747345660414</v>
      </c>
      <c r="V398" s="6">
        <f>Data!$AQ$504*Data!AQ401/Data!AQ400</f>
        <v>0.50725267835810173</v>
      </c>
      <c r="W398" s="6">
        <f>Data!$AR$504*Data!AR401/Data!AR400</f>
        <v>0.52010664523044059</v>
      </c>
      <c r="X398" s="6">
        <f>Data!$AS$504*Data!AS401/Data!AS400</f>
        <v>0.34016384740361194</v>
      </c>
      <c r="Y398" s="6">
        <f>Data!$AT$504*Data!AT401/Data!AT400</f>
        <v>0.56780714134350663</v>
      </c>
      <c r="Z398" s="6">
        <f>Data!$AU$504*Data!AU401/Data!AU400</f>
        <v>0.63890467646718352</v>
      </c>
      <c r="AA398" s="6">
        <f>Data!$AV$504*Data!AV401/Data!AV400</f>
        <v>0.47028345528699145</v>
      </c>
      <c r="AB398" s="6">
        <f>Data!$AW$504*Data!AW401/Data!AW400</f>
        <v>0.77916127470754459</v>
      </c>
      <c r="AC398" s="6">
        <f>Data!$AX$504*Data!AX401/Data!AX400</f>
        <v>0.62360326451132497</v>
      </c>
      <c r="AE398" s="42">
        <f>$AJ$3*B398+$AJ$4*Simulace!C398+$AJ$5*Simulace!D398+$AJ$6*Simulace!E398+$AJ$7*Simulace!F398+$AJ$8*Simulace!G398+$AJ$9*Simulace!H398+$AJ$10*Simulace!I398+$AJ$11*Simulace!J398+$AJ$12*Simulace!K398+$AJ$13*Simulace!L398+$AJ$14*Simulace!M398+$AJ$15*Simulace!N398+$AJ$16*Simulace!O398+$AJ$17*Simulace!P398+$AJ$18*Simulace!Q398+$AJ$19*Simulace!R398+$AJ$20*Simulace!S398+$AJ$21*Simulace!T398+$AJ$22*Simulace!U398+$AJ$23*Simulace!V398+$AJ$24*Simulace!W398+$AJ$25*Simulace!X398+$AJ$26*Simulace!Y398+$AJ$27*Simulace!Z398+$AJ$28*Simulace!AA398+$AJ$29*Simulace!AB398+$AJ$30*Simulace!AC398</f>
        <v>48485196925.32505</v>
      </c>
      <c r="AF398" s="42">
        <f>AE398-$AN$12</f>
        <v>381998657.24330139</v>
      </c>
      <c r="AG398" s="42">
        <f t="shared" si="10"/>
        <v>1207985820.0148098</v>
      </c>
    </row>
    <row r="399" spans="1:33">
      <c r="A399" s="6">
        <v>398</v>
      </c>
      <c r="B399" s="6">
        <f>Data!$D$504*Data!D402/Data!D401</f>
        <v>612.03490348501055</v>
      </c>
      <c r="C399" s="6">
        <f>Data!$F$504*Data!F402/Data!F401</f>
        <v>844.25258638228024</v>
      </c>
      <c r="D399" s="6">
        <f>Data!$H$504*Data!H402/Data!H401</f>
        <v>748.11067002197535</v>
      </c>
      <c r="E399" s="6">
        <f>Data!$J$504*Data!J402/Data!J401</f>
        <v>690.24977347622098</v>
      </c>
      <c r="F399" s="6">
        <f>Data!$L$504*Data!L402/Data!L401</f>
        <v>462.6863678041185</v>
      </c>
      <c r="G399" s="6">
        <f>Data!$N$504*Data!N402/Data!N401</f>
        <v>292.60203593350678</v>
      </c>
      <c r="H399" s="6">
        <f>Data!$P$504*Data!P402/Data!P401</f>
        <v>567.44735384618753</v>
      </c>
      <c r="I399" s="6">
        <f>Data!$R$504*Data!R402/Data!R401</f>
        <v>753.01821991278973</v>
      </c>
      <c r="J399" s="6">
        <f>Data!$T$504*Data!T402/Data!T401</f>
        <v>1423.4255778023039</v>
      </c>
      <c r="K399" s="6">
        <f>Data!$V$504*Data!V402/Data!V401</f>
        <v>970.88530028604407</v>
      </c>
      <c r="L399" s="6">
        <f>Data!$X$504*Data!X402/Data!X401</f>
        <v>1620.4880157598511</v>
      </c>
      <c r="M399" s="6">
        <f>Data!$Z$504*Data!Z402/Data!Z401</f>
        <v>1123.9101981107567</v>
      </c>
      <c r="N399" s="6">
        <f>Data!$AB$504*Data!AB402/Data!AB401</f>
        <v>15323.18910383494</v>
      </c>
      <c r="O399" s="6">
        <f>Data!$AD$504*Data!AD402/Data!AD401</f>
        <v>22290.08432483875</v>
      </c>
      <c r="P399" s="6">
        <f>Data!$AF$504*Data!AF402/Data!AF401</f>
        <v>14722.618032479622</v>
      </c>
      <c r="Q399" s="6">
        <f>Data!$AH$504*Data!AH402/Data!AH401</f>
        <v>17400.426419651441</v>
      </c>
      <c r="R399" s="6">
        <f>Data!$AJ$504*Data!AJ402/Data!AJ401</f>
        <v>18926.885769068635</v>
      </c>
      <c r="S399" s="6">
        <f>Data!$AL$504*Data!AL402/Data!AL401</f>
        <v>26783.321798511399</v>
      </c>
      <c r="T399" s="6">
        <f>Data!$AN$504*Data!AN402/Data!AN401</f>
        <v>16649.546719592017</v>
      </c>
      <c r="U399" s="6">
        <f>Data!$AP$504*Data!AP402/Data!AP401</f>
        <v>2353.5898282521293</v>
      </c>
      <c r="V399" s="6">
        <f>Data!$AQ$504*Data!AQ402/Data!AQ401</f>
        <v>0.51283043414562646</v>
      </c>
      <c r="W399" s="6">
        <f>Data!$AR$504*Data!AR402/Data!AR401</f>
        <v>0.52580789825970653</v>
      </c>
      <c r="X399" s="6">
        <f>Data!$AS$504*Data!AS402/Data!AS401</f>
        <v>0.33803695223311025</v>
      </c>
      <c r="Y399" s="6">
        <f>Data!$AT$504*Data!AT402/Data!AT401</f>
        <v>0.57396004666714939</v>
      </c>
      <c r="Z399" s="6">
        <f>Data!$AU$504*Data!AU402/Data!AU401</f>
        <v>0.64571196358907645</v>
      </c>
      <c r="AA399" s="6">
        <f>Data!$AV$504*Data!AV402/Data!AV401</f>
        <v>0.46749135488670573</v>
      </c>
      <c r="AB399" s="6">
        <f>Data!$AW$504*Data!AW402/Data!AW401</f>
        <v>0.78719743836055189</v>
      </c>
      <c r="AC399" s="6">
        <f>Data!$AX$504*Data!AX402/Data!AX401</f>
        <v>0.62010886629625184</v>
      </c>
      <c r="AE399" s="42">
        <f>$AJ$3*B399+$AJ$4*Simulace!C399+$AJ$5*Simulace!D399+$AJ$6*Simulace!E399+$AJ$7*Simulace!F399+$AJ$8*Simulace!G399+$AJ$9*Simulace!H399+$AJ$10*Simulace!I399+$AJ$11*Simulace!J399+$AJ$12*Simulace!K399+$AJ$13*Simulace!L399+$AJ$14*Simulace!M399+$AJ$15*Simulace!N399+$AJ$16*Simulace!O399+$AJ$17*Simulace!P399+$AJ$18*Simulace!Q399+$AJ$19*Simulace!R399+$AJ$20*Simulace!S399+$AJ$21*Simulace!T399+$AJ$22*Simulace!U399+$AJ$23*Simulace!V399+$AJ$24*Simulace!W399+$AJ$25*Simulace!X399+$AJ$26*Simulace!Y399+$AJ$27*Simulace!Z399+$AJ$28*Simulace!AA399+$AJ$29*Simulace!AB399+$AJ$30*Simulace!AC399</f>
        <v>48361494842.735596</v>
      </c>
      <c r="AF399" s="42">
        <f>AE399-$AN$12</f>
        <v>258296574.65384674</v>
      </c>
      <c r="AG399" s="42">
        <f t="shared" si="10"/>
        <v>816805487.72587359</v>
      </c>
    </row>
    <row r="400" spans="1:33">
      <c r="A400" s="6">
        <v>399</v>
      </c>
      <c r="B400" s="6">
        <f>Data!$D$504*Data!D403/Data!D402</f>
        <v>608.95640205556265</v>
      </c>
      <c r="C400" s="6">
        <f>Data!$F$504*Data!F403/Data!F402</f>
        <v>864.81618344976539</v>
      </c>
      <c r="D400" s="6">
        <f>Data!$H$504*Data!H403/Data!H402</f>
        <v>789.95456720235347</v>
      </c>
      <c r="E400" s="6">
        <f>Data!$J$504*Data!J403/Data!J402</f>
        <v>684.08759178002083</v>
      </c>
      <c r="F400" s="6">
        <f>Data!$L$504*Data!L403/Data!L402</f>
        <v>474.63969333468918</v>
      </c>
      <c r="G400" s="6">
        <f>Data!$N$504*Data!N403/Data!N402</f>
        <v>297.71816374296816</v>
      </c>
      <c r="H400" s="6">
        <f>Data!$P$504*Data!P403/Data!P402</f>
        <v>541.73753328626651</v>
      </c>
      <c r="I400" s="6">
        <f>Data!$R$504*Data!R403/Data!R402</f>
        <v>726.92192114096508</v>
      </c>
      <c r="J400" s="6">
        <f>Data!$T$504*Data!T403/Data!T402</f>
        <v>1373.7265926499088</v>
      </c>
      <c r="K400" s="6">
        <f>Data!$V$504*Data!V403/Data!V402</f>
        <v>940.98095824867437</v>
      </c>
      <c r="L400" s="6">
        <f>Data!$X$504*Data!X403/Data!X402</f>
        <v>1606.2002366925956</v>
      </c>
      <c r="M400" s="6">
        <f>Data!$Z$504*Data!Z403/Data!Z402</f>
        <v>1086.875014929205</v>
      </c>
      <c r="N400" s="6">
        <f>Data!$AB$504*Data!AB403/Data!AB402</f>
        <v>15144.895589542853</v>
      </c>
      <c r="O400" s="6">
        <f>Data!$AD$504*Data!AD403/Data!AD402</f>
        <v>22037.109865630911</v>
      </c>
      <c r="P400" s="6">
        <f>Data!$AF$504*Data!AF403/Data!AF402</f>
        <v>14568.969937600436</v>
      </c>
      <c r="Q400" s="6">
        <f>Data!$AH$504*Data!AH403/Data!AH402</f>
        <v>17434.6388662014</v>
      </c>
      <c r="R400" s="6">
        <f>Data!$AJ$504*Data!AJ403/Data!AJ402</f>
        <v>18998.686583137238</v>
      </c>
      <c r="S400" s="6">
        <f>Data!$AL$504*Data!AL403/Data!AL402</f>
        <v>27028.545909594224</v>
      </c>
      <c r="T400" s="6">
        <f>Data!$AN$504*Data!AN403/Data!AN402</f>
        <v>16415.992642409383</v>
      </c>
      <c r="U400" s="6">
        <f>Data!$AP$504*Data!AP403/Data!AP402</f>
        <v>2403.71107458491</v>
      </c>
      <c r="V400" s="6">
        <f>Data!$AQ$504*Data!AQ403/Data!AQ402</f>
        <v>0.51980751345213971</v>
      </c>
      <c r="W400" s="6">
        <f>Data!$AR$504*Data!AR403/Data!AR402</f>
        <v>0.53293843031123245</v>
      </c>
      <c r="X400" s="6">
        <f>Data!$AS$504*Data!AS403/Data!AS402</f>
        <v>0.36129212760223689</v>
      </c>
      <c r="Y400" s="6">
        <f>Data!$AT$504*Data!AT403/Data!AT402</f>
        <v>0.58165140891298683</v>
      </c>
      <c r="Z400" s="6">
        <f>Data!$AU$504*Data!AU403/Data!AU402</f>
        <v>0.65421484888304837</v>
      </c>
      <c r="AA400" s="6">
        <f>Data!$AV$504*Data!AV403/Data!AV402</f>
        <v>0.49824231612196274</v>
      </c>
      <c r="AB400" s="6">
        <f>Data!$AW$504*Data!AW403/Data!AW402</f>
        <v>0.79722097869784314</v>
      </c>
      <c r="AC400" s="6">
        <f>Data!$AX$504*Data!AX403/Data!AX402</f>
        <v>0.65889983742829916</v>
      </c>
      <c r="AE400" s="42">
        <f>$AJ$3*B400+$AJ$4*Simulace!C400+$AJ$5*Simulace!D400+$AJ$6*Simulace!E400+$AJ$7*Simulace!F400+$AJ$8*Simulace!G400+$AJ$9*Simulace!H400+$AJ$10*Simulace!I400+$AJ$11*Simulace!J400+$AJ$12*Simulace!K400+$AJ$13*Simulace!L400+$AJ$14*Simulace!M400+$AJ$15*Simulace!N400+$AJ$16*Simulace!O400+$AJ$17*Simulace!P400+$AJ$18*Simulace!Q400+$AJ$19*Simulace!R400+$AJ$20*Simulace!S400+$AJ$21*Simulace!T400+$AJ$22*Simulace!U400+$AJ$23*Simulace!V400+$AJ$24*Simulace!W400+$AJ$25*Simulace!X400+$AJ$26*Simulace!Y400+$AJ$27*Simulace!Z400+$AJ$28*Simulace!AA400+$AJ$29*Simulace!AB400+$AJ$30*Simulace!AC400</f>
        <v>47971186334.217506</v>
      </c>
      <c r="AF400" s="42">
        <f>AE400-$AN$12</f>
        <v>-132011933.86424255</v>
      </c>
      <c r="AG400" s="42">
        <f t="shared" si="10"/>
        <v>-417458389.3345198</v>
      </c>
    </row>
    <row r="401" spans="1:33">
      <c r="A401" s="6">
        <v>400</v>
      </c>
      <c r="B401" s="6">
        <f>Data!$D$504*Data!D404/Data!D403</f>
        <v>612.76785015353903</v>
      </c>
      <c r="C401" s="6">
        <f>Data!$F$504*Data!F404/Data!F403</f>
        <v>854.21599233888105</v>
      </c>
      <c r="D401" s="6">
        <f>Data!$H$504*Data!H404/Data!H403</f>
        <v>774.04691142578133</v>
      </c>
      <c r="E401" s="6">
        <f>Data!$J$504*Data!J404/Data!J403</f>
        <v>707.34510992973492</v>
      </c>
      <c r="F401" s="6">
        <f>Data!$L$504*Data!L404/Data!L403</f>
        <v>474.1635616255798</v>
      </c>
      <c r="G401" s="6">
        <f>Data!$N$504*Data!N404/Data!N403</f>
        <v>299.57802242673495</v>
      </c>
      <c r="H401" s="6">
        <f>Data!$P$504*Data!P404/Data!P403</f>
        <v>561.44412279019366</v>
      </c>
      <c r="I401" s="6">
        <f>Data!$R$504*Data!R404/Data!R403</f>
        <v>731.10762143799661</v>
      </c>
      <c r="J401" s="6">
        <f>Data!$T$504*Data!T404/Data!T403</f>
        <v>1401.4321301497171</v>
      </c>
      <c r="K401" s="6">
        <f>Data!$V$504*Data!V404/Data!V403</f>
        <v>928.94210940108348</v>
      </c>
      <c r="L401" s="6">
        <f>Data!$X$504*Data!X404/Data!X403</f>
        <v>1587.3762039783435</v>
      </c>
      <c r="M401" s="6">
        <f>Data!$Z$504*Data!Z404/Data!Z403</f>
        <v>1099.5873102030444</v>
      </c>
      <c r="N401" s="6">
        <f>Data!$AB$504*Data!AB404/Data!AB403</f>
        <v>15274.780130610063</v>
      </c>
      <c r="O401" s="6">
        <f>Data!$AD$504*Data!AD404/Data!AD403</f>
        <v>22212.948789709531</v>
      </c>
      <c r="P401" s="6">
        <f>Data!$AF$504*Data!AF404/Data!AF403</f>
        <v>14711.675029119804</v>
      </c>
      <c r="Q401" s="6">
        <f>Data!$AH$504*Data!AH404/Data!AH403</f>
        <v>17429.391674684975</v>
      </c>
      <c r="R401" s="6">
        <f>Data!$AJ$504*Data!AJ404/Data!AJ403</f>
        <v>18922.410487625297</v>
      </c>
      <c r="S401" s="6">
        <f>Data!$AL$504*Data!AL404/Data!AL403</f>
        <v>26996.012900170408</v>
      </c>
      <c r="T401" s="6">
        <f>Data!$AN$504*Data!AN404/Data!AN403</f>
        <v>16258.685444328534</v>
      </c>
      <c r="U401" s="6">
        <f>Data!$AP$504*Data!AP404/Data!AP403</f>
        <v>2336.0529451618795</v>
      </c>
      <c r="V401" s="6">
        <f>Data!$AQ$504*Data!AQ404/Data!AQ403</f>
        <v>0.51036061441512393</v>
      </c>
      <c r="W401" s="6">
        <f>Data!$AR$504*Data!AR404/Data!AR403</f>
        <v>0.52328395288921736</v>
      </c>
      <c r="X401" s="6">
        <f>Data!$AS$504*Data!AS404/Data!AS403</f>
        <v>0.3398474147270279</v>
      </c>
      <c r="Y401" s="6">
        <f>Data!$AT$504*Data!AT404/Data!AT403</f>
        <v>0.57123835745981122</v>
      </c>
      <c r="Z401" s="6">
        <f>Data!$AU$504*Data!AU404/Data!AU403</f>
        <v>0.64270433694745621</v>
      </c>
      <c r="AA401" s="6">
        <f>Data!$AV$504*Data!AV404/Data!AV403</f>
        <v>0.46989717618942817</v>
      </c>
      <c r="AB401" s="6">
        <f>Data!$AW$504*Data!AW404/Data!AW403</f>
        <v>0.78365464601770052</v>
      </c>
      <c r="AC401" s="6">
        <f>Data!$AX$504*Data!AX404/Data!AX403</f>
        <v>0.62315968360498453</v>
      </c>
      <c r="AE401" s="42">
        <f>$AJ$3*B401+$AJ$4*Simulace!C401+$AJ$5*Simulace!D401+$AJ$6*Simulace!E401+$AJ$7*Simulace!F401+$AJ$8*Simulace!G401+$AJ$9*Simulace!H401+$AJ$10*Simulace!I401+$AJ$11*Simulace!J401+$AJ$12*Simulace!K401+$AJ$13*Simulace!L401+$AJ$14*Simulace!M401+$AJ$15*Simulace!N401+$AJ$16*Simulace!O401+$AJ$17*Simulace!P401+$AJ$18*Simulace!Q401+$AJ$19*Simulace!R401+$AJ$20*Simulace!S401+$AJ$21*Simulace!T401+$AJ$22*Simulace!U401+$AJ$23*Simulace!V401+$AJ$24*Simulace!W401+$AJ$25*Simulace!X401+$AJ$26*Simulace!Y401+$AJ$27*Simulace!Z401+$AJ$28*Simulace!AA401+$AJ$29*Simulace!AB401+$AJ$30*Simulace!AC401</f>
        <v>48106203468.075203</v>
      </c>
      <c r="AF401" s="42">
        <f>AE401-$AN$12</f>
        <v>3005199.9934539795</v>
      </c>
      <c r="AG401" s="42">
        <f t="shared" si="10"/>
        <v>9503276.8036376797</v>
      </c>
    </row>
    <row r="402" spans="1:33">
      <c r="A402" s="6">
        <v>401</v>
      </c>
      <c r="B402" s="6">
        <f>Data!$D$504*Data!D405/Data!D404</f>
        <v>614.91965670262903</v>
      </c>
      <c r="C402" s="6">
        <f>Data!$F$504*Data!F405/Data!F404</f>
        <v>860.35073007948745</v>
      </c>
      <c r="D402" s="6">
        <f>Data!$H$504*Data!H405/Data!H404</f>
        <v>833.52432319073432</v>
      </c>
      <c r="E402" s="6">
        <f>Data!$J$504*Data!J405/Data!J404</f>
        <v>709.36524813475103</v>
      </c>
      <c r="F402" s="6">
        <f>Data!$L$504*Data!L405/Data!L404</f>
        <v>486.69272532936014</v>
      </c>
      <c r="G402" s="6">
        <f>Data!$N$504*Data!N405/Data!N404</f>
        <v>312.37594464755131</v>
      </c>
      <c r="H402" s="6">
        <f>Data!$P$504*Data!P405/Data!P404</f>
        <v>595.84312550500465</v>
      </c>
      <c r="I402" s="6">
        <f>Data!$R$504*Data!R405/Data!R404</f>
        <v>782.25934706699684</v>
      </c>
      <c r="J402" s="6">
        <f>Data!$T$504*Data!T405/Data!T404</f>
        <v>1428.9313468848532</v>
      </c>
      <c r="K402" s="6">
        <f>Data!$V$504*Data!V405/Data!V404</f>
        <v>981.2810015476789</v>
      </c>
      <c r="L402" s="6">
        <f>Data!$X$504*Data!X405/Data!X404</f>
        <v>1616.874540656715</v>
      </c>
      <c r="M402" s="6">
        <f>Data!$Z$504*Data!Z405/Data!Z404</f>
        <v>1117.4426720621564</v>
      </c>
      <c r="N402" s="6">
        <f>Data!$AB$504*Data!AB405/Data!AB404</f>
        <v>15139.417083008933</v>
      </c>
      <c r="O402" s="6">
        <f>Data!$AD$504*Data!AD405/Data!AD404</f>
        <v>22134.203489827865</v>
      </c>
      <c r="P402" s="6">
        <f>Data!$AF$504*Data!AF405/Data!AF404</f>
        <v>14601.842785638399</v>
      </c>
      <c r="Q402" s="6">
        <f>Data!$AH$504*Data!AH405/Data!AH404</f>
        <v>17650.676953437553</v>
      </c>
      <c r="R402" s="6">
        <f>Data!$AJ$504*Data!AJ405/Data!AJ404</f>
        <v>18896.486905615562</v>
      </c>
      <c r="S402" s="6">
        <f>Data!$AL$504*Data!AL405/Data!AL404</f>
        <v>27035.248810371475</v>
      </c>
      <c r="T402" s="6">
        <f>Data!$AN$504*Data!AN405/Data!AN404</f>
        <v>16232.038335859981</v>
      </c>
      <c r="U402" s="6">
        <f>Data!$AP$504*Data!AP405/Data!AP404</f>
        <v>2351.4604342996022</v>
      </c>
      <c r="V402" s="6">
        <f>Data!$AQ$504*Data!AQ405/Data!AQ404</f>
        <v>0.50459552932939911</v>
      </c>
      <c r="W402" s="6">
        <f>Data!$AR$504*Data!AR405/Data!AR404</f>
        <v>0.5173928971962628</v>
      </c>
      <c r="X402" s="6">
        <f>Data!$AS$504*Data!AS405/Data!AS404</f>
        <v>0.35317782048229668</v>
      </c>
      <c r="Y402" s="6">
        <f>Data!$AT$504*Data!AT405/Data!AT404</f>
        <v>0.56488721282411325</v>
      </c>
      <c r="Z402" s="6">
        <f>Data!$AU$504*Data!AU405/Data!AU404</f>
        <v>0.63568827869843936</v>
      </c>
      <c r="AA402" s="6">
        <f>Data!$AV$504*Data!AV405/Data!AV404</f>
        <v>0.48752314823850934</v>
      </c>
      <c r="AB402" s="6">
        <f>Data!$AW$504*Data!AW405/Data!AW404</f>
        <v>0.77539531359618463</v>
      </c>
      <c r="AC402" s="6">
        <f>Data!$AX$504*Data!AX405/Data!AX404</f>
        <v>0.64539242480504944</v>
      </c>
      <c r="AE402" s="42">
        <f>$AJ$3*B402+$AJ$4*Simulace!C402+$AJ$5*Simulace!D402+$AJ$6*Simulace!E402+$AJ$7*Simulace!F402+$AJ$8*Simulace!G402+$AJ$9*Simulace!H402+$AJ$10*Simulace!I402+$AJ$11*Simulace!J402+$AJ$12*Simulace!K402+$AJ$13*Simulace!L402+$AJ$14*Simulace!M402+$AJ$15*Simulace!N402+$AJ$16*Simulace!O402+$AJ$17*Simulace!P402+$AJ$18*Simulace!Q402+$AJ$19*Simulace!R402+$AJ$20*Simulace!S402+$AJ$21*Simulace!T402+$AJ$22*Simulace!U402+$AJ$23*Simulace!V402+$AJ$24*Simulace!W402+$AJ$25*Simulace!X402+$AJ$26*Simulace!Y402+$AJ$27*Simulace!Z402+$AJ$28*Simulace!AA402+$AJ$29*Simulace!AB402+$AJ$30*Simulace!AC402</f>
        <v>48994019299.17453</v>
      </c>
      <c r="AF402" s="42">
        <f>AE402-$AN$12</f>
        <v>890821031.09278107</v>
      </c>
      <c r="AG402" s="42">
        <f t="shared" si="10"/>
        <v>2817023445.8328629</v>
      </c>
    </row>
    <row r="403" spans="1:33">
      <c r="A403" s="6">
        <v>402</v>
      </c>
      <c r="B403" s="6">
        <f>Data!$D$504*Data!D406/Data!D405</f>
        <v>614.28012592778555</v>
      </c>
      <c r="C403" s="6">
        <f>Data!$F$504*Data!F406/Data!F405</f>
        <v>847.89042830328685</v>
      </c>
      <c r="D403" s="6">
        <f>Data!$H$504*Data!H406/Data!H405</f>
        <v>783.55308919599338</v>
      </c>
      <c r="E403" s="6">
        <f>Data!$J$504*Data!J406/Data!J405</f>
        <v>695.64959292767605</v>
      </c>
      <c r="F403" s="6">
        <f>Data!$L$504*Data!L406/Data!L405</f>
        <v>475.15378707015373</v>
      </c>
      <c r="G403" s="6">
        <f>Data!$N$504*Data!N406/Data!N405</f>
        <v>297.02494787744746</v>
      </c>
      <c r="H403" s="6">
        <f>Data!$P$504*Data!P406/Data!P405</f>
        <v>576.45741469566769</v>
      </c>
      <c r="I403" s="6">
        <f>Data!$R$504*Data!R406/Data!R405</f>
        <v>748.80563893939461</v>
      </c>
      <c r="J403" s="6">
        <f>Data!$T$504*Data!T406/Data!T405</f>
        <v>1418.6779392083499</v>
      </c>
      <c r="K403" s="6">
        <f>Data!$V$504*Data!V406/Data!V405</f>
        <v>970.92308344832111</v>
      </c>
      <c r="L403" s="6">
        <f>Data!$X$504*Data!X406/Data!X405</f>
        <v>1614.6941472654</v>
      </c>
      <c r="M403" s="6">
        <f>Data!$Z$504*Data!Z406/Data!Z405</f>
        <v>1099.1280169953423</v>
      </c>
      <c r="N403" s="6">
        <f>Data!$AB$504*Data!AB406/Data!AB405</f>
        <v>15286.320976107541</v>
      </c>
      <c r="O403" s="6">
        <f>Data!$AD$504*Data!AD406/Data!AD405</f>
        <v>22085.269302795292</v>
      </c>
      <c r="P403" s="6">
        <f>Data!$AF$504*Data!AF406/Data!AF405</f>
        <v>14717.063595012205</v>
      </c>
      <c r="Q403" s="6">
        <f>Data!$AH$504*Data!AH406/Data!AH405</f>
        <v>17358.336642258655</v>
      </c>
      <c r="R403" s="6">
        <f>Data!$AJ$504*Data!AJ406/Data!AJ405</f>
        <v>18820.818781868627</v>
      </c>
      <c r="S403" s="6">
        <f>Data!$AL$504*Data!AL406/Data!AL405</f>
        <v>26849.905933913997</v>
      </c>
      <c r="T403" s="6">
        <f>Data!$AN$504*Data!AN406/Data!AN405</f>
        <v>16632.273092965006</v>
      </c>
      <c r="U403" s="6">
        <f>Data!$AP$504*Data!AP406/Data!AP405</f>
        <v>2399.4268578448437</v>
      </c>
      <c r="V403" s="6">
        <f>Data!$AQ$504*Data!AQ406/Data!AQ405</f>
        <v>0.51280704872973859</v>
      </c>
      <c r="W403" s="6">
        <f>Data!$AR$504*Data!AR406/Data!AR405</f>
        <v>0.52578494623656036</v>
      </c>
      <c r="X403" s="6">
        <f>Data!$AS$504*Data!AS406/Data!AS405</f>
        <v>0.35472663185378622</v>
      </c>
      <c r="Y403" s="6">
        <f>Data!$AT$504*Data!AT406/Data!AT405</f>
        <v>0.57393902291003041</v>
      </c>
      <c r="Z403" s="6">
        <f>Data!$AU$504*Data!AU406/Data!AU405</f>
        <v>0.64569468587037493</v>
      </c>
      <c r="AA403" s="6">
        <f>Data!$AV$504*Data!AV406/Data!AV405</f>
        <v>0.48956865168174962</v>
      </c>
      <c r="AB403" s="6">
        <f>Data!$AW$504*Data!AW406/Data!AW405</f>
        <v>0.78719021512339138</v>
      </c>
      <c r="AC403" s="6">
        <f>Data!$AX$504*Data!AX406/Data!AX405</f>
        <v>0.64796931432450744</v>
      </c>
      <c r="AE403" s="42">
        <f>$AJ$3*B403+$AJ$4*Simulace!C403+$AJ$5*Simulace!D403+$AJ$6*Simulace!E403+$AJ$7*Simulace!F403+$AJ$8*Simulace!G403+$AJ$9*Simulace!H403+$AJ$10*Simulace!I403+$AJ$11*Simulace!J403+$AJ$12*Simulace!K403+$AJ$13*Simulace!L403+$AJ$14*Simulace!M403+$AJ$15*Simulace!N403+$AJ$16*Simulace!O403+$AJ$17*Simulace!P403+$AJ$18*Simulace!Q403+$AJ$19*Simulace!R403+$AJ$20*Simulace!S403+$AJ$21*Simulace!T403+$AJ$22*Simulace!U403+$AJ$23*Simulace!V403+$AJ$24*Simulace!W403+$AJ$25*Simulace!X403+$AJ$26*Simulace!Y403+$AJ$27*Simulace!Z403+$AJ$28*Simulace!AA403+$AJ$29*Simulace!AB403+$AJ$30*Simulace!AC403</f>
        <v>48384023621.064514</v>
      </c>
      <c r="AF403" s="42">
        <f>AE403-$AN$12</f>
        <v>280825352.9827652</v>
      </c>
      <c r="AG403" s="42">
        <f t="shared" si="10"/>
        <v>888047740.14629793</v>
      </c>
    </row>
    <row r="404" spans="1:33">
      <c r="A404" s="6">
        <v>403</v>
      </c>
      <c r="B404" s="6">
        <f>Data!$D$504*Data!D407/Data!D406</f>
        <v>627.48853578091644</v>
      </c>
      <c r="C404" s="6">
        <f>Data!$F$504*Data!F407/Data!F406</f>
        <v>830.69022194265892</v>
      </c>
      <c r="D404" s="6">
        <f>Data!$H$504*Data!H407/Data!H406</f>
        <v>782.28244616255722</v>
      </c>
      <c r="E404" s="6">
        <f>Data!$J$504*Data!J407/Data!J406</f>
        <v>685.16257759698647</v>
      </c>
      <c r="F404" s="6">
        <f>Data!$L$504*Data!L407/Data!L406</f>
        <v>466.0787003249186</v>
      </c>
      <c r="G404" s="6">
        <f>Data!$N$504*Data!N407/Data!N406</f>
        <v>298.81263073677354</v>
      </c>
      <c r="H404" s="6">
        <f>Data!$P$504*Data!P407/Data!P406</f>
        <v>576.79587683767215</v>
      </c>
      <c r="I404" s="6">
        <f>Data!$R$504*Data!R407/Data!R406</f>
        <v>746.2321305194539</v>
      </c>
      <c r="J404" s="6">
        <f>Data!$T$504*Data!T407/Data!T406</f>
        <v>1420.9070943976772</v>
      </c>
      <c r="K404" s="6">
        <f>Data!$V$504*Data!V407/Data!V406</f>
        <v>971.26934802474625</v>
      </c>
      <c r="L404" s="6">
        <f>Data!$X$504*Data!X407/Data!X406</f>
        <v>1611.4285025951942</v>
      </c>
      <c r="M404" s="6">
        <f>Data!$Z$504*Data!Z407/Data!Z406</f>
        <v>1114.3461085811443</v>
      </c>
      <c r="N404" s="6">
        <f>Data!$AB$504*Data!AB407/Data!AB406</f>
        <v>15413.190967179638</v>
      </c>
      <c r="O404" s="6">
        <f>Data!$AD$504*Data!AD407/Data!AD406</f>
        <v>22493.363475311049</v>
      </c>
      <c r="P404" s="6">
        <f>Data!$AF$504*Data!AF407/Data!AF406</f>
        <v>14758.979413847623</v>
      </c>
      <c r="Q404" s="6">
        <f>Data!$AH$504*Data!AH407/Data!AH406</f>
        <v>17416.542453041558</v>
      </c>
      <c r="R404" s="6">
        <f>Data!$AJ$504*Data!AJ407/Data!AJ406</f>
        <v>19036.072198091842</v>
      </c>
      <c r="S404" s="6">
        <f>Data!$AL$504*Data!AL407/Data!AL406</f>
        <v>27495.568378795862</v>
      </c>
      <c r="T404" s="6">
        <f>Data!$AN$504*Data!AN407/Data!AN406</f>
        <v>16598.819017509792</v>
      </c>
      <c r="U404" s="6">
        <f>Data!$AP$504*Data!AP407/Data!AP406</f>
        <v>2462.406360001788</v>
      </c>
      <c r="V404" s="6">
        <f>Data!$AQ$504*Data!AQ407/Data!AQ406</f>
        <v>0.48663017995793156</v>
      </c>
      <c r="W404" s="6">
        <f>Data!$AR$504*Data!AR407/Data!AR406</f>
        <v>0.4990377846790901</v>
      </c>
      <c r="X404" s="6">
        <f>Data!$AS$504*Data!AS407/Data!AS406</f>
        <v>0.32472458348759708</v>
      </c>
      <c r="Y404" s="6">
        <f>Data!$AT$504*Data!AT407/Data!AT406</f>
        <v>0.54510955886111689</v>
      </c>
      <c r="Z404" s="6">
        <f>Data!$AU$504*Data!AU407/Data!AU406</f>
        <v>0.6138575909661228</v>
      </c>
      <c r="AA404" s="6">
        <f>Data!$AV$504*Data!AV407/Data!AV406</f>
        <v>0.44993720331068254</v>
      </c>
      <c r="AB404" s="6">
        <f>Data!$AW$504*Data!AW407/Data!AW406</f>
        <v>0.74973468033045143</v>
      </c>
      <c r="AC404" s="6">
        <f>Data!$AX$504*Data!AX407/Data!AX406</f>
        <v>0.59803155765340421</v>
      </c>
      <c r="AE404" s="42">
        <f>$AJ$3*B404+$AJ$4*Simulace!C404+$AJ$5*Simulace!D404+$AJ$6*Simulace!E404+$AJ$7*Simulace!F404+$AJ$8*Simulace!G404+$AJ$9*Simulace!H404+$AJ$10*Simulace!I404+$AJ$11*Simulace!J404+$AJ$12*Simulace!K404+$AJ$13*Simulace!L404+$AJ$14*Simulace!M404+$AJ$15*Simulace!N404+$AJ$16*Simulace!O404+$AJ$17*Simulace!P404+$AJ$18*Simulace!Q404+$AJ$19*Simulace!R404+$AJ$20*Simulace!S404+$AJ$21*Simulace!T404+$AJ$22*Simulace!U404+$AJ$23*Simulace!V404+$AJ$24*Simulace!W404+$AJ$25*Simulace!X404+$AJ$26*Simulace!Y404+$AJ$27*Simulace!Z404+$AJ$28*Simulace!AA404+$AJ$29*Simulace!AB404+$AJ$30*Simulace!AC404</f>
        <v>48508430910.057701</v>
      </c>
      <c r="AF404" s="42">
        <f>AE404-$AN$12</f>
        <v>405232641.97595215</v>
      </c>
      <c r="AG404" s="42">
        <f t="shared" si="10"/>
        <v>1281458130.8915646</v>
      </c>
    </row>
    <row r="405" spans="1:33">
      <c r="A405" s="6">
        <v>404</v>
      </c>
      <c r="B405" s="6">
        <f>Data!$D$504*Data!D408/Data!D407</f>
        <v>630.71464057790456</v>
      </c>
      <c r="C405" s="6">
        <f>Data!$F$504*Data!F408/Data!F407</f>
        <v>884.60983877989156</v>
      </c>
      <c r="D405" s="6">
        <f>Data!$H$504*Data!H408/Data!H407</f>
        <v>840.15163396166463</v>
      </c>
      <c r="E405" s="6">
        <f>Data!$J$504*Data!J408/Data!J407</f>
        <v>711.97662965807649</v>
      </c>
      <c r="F405" s="6">
        <f>Data!$L$504*Data!L408/Data!L407</f>
        <v>499.03519094334445</v>
      </c>
      <c r="G405" s="6">
        <f>Data!$N$504*Data!N408/Data!N407</f>
        <v>318.6628657059162</v>
      </c>
      <c r="H405" s="6">
        <f>Data!$P$504*Data!P408/Data!P407</f>
        <v>616.22318776536395</v>
      </c>
      <c r="I405" s="6">
        <f>Data!$R$504*Data!R408/Data!R407</f>
        <v>752.61125367325178</v>
      </c>
      <c r="J405" s="6">
        <f>Data!$T$504*Data!T408/Data!T407</f>
        <v>1417.1190524938243</v>
      </c>
      <c r="K405" s="6">
        <f>Data!$V$504*Data!V408/Data!V407</f>
        <v>966.91137947955531</v>
      </c>
      <c r="L405" s="6">
        <f>Data!$X$504*Data!X408/Data!X407</f>
        <v>1625.635355441447</v>
      </c>
      <c r="M405" s="6">
        <f>Data!$Z$504*Data!Z408/Data!Z407</f>
        <v>1087.9884293715943</v>
      </c>
      <c r="N405" s="6">
        <f>Data!$AB$504*Data!AB408/Data!AB407</f>
        <v>15379.907515680861</v>
      </c>
      <c r="O405" s="6">
        <f>Data!$AD$504*Data!AD408/Data!AD407</f>
        <v>22295.103701351156</v>
      </c>
      <c r="P405" s="6">
        <f>Data!$AF$504*Data!AF408/Data!AF407</f>
        <v>14728.841071926419</v>
      </c>
      <c r="Q405" s="6">
        <f>Data!$AH$504*Data!AH408/Data!AH407</f>
        <v>17944.265930649617</v>
      </c>
      <c r="R405" s="6">
        <f>Data!$AJ$504*Data!AJ408/Data!AJ407</f>
        <v>19322.272520953615</v>
      </c>
      <c r="S405" s="6">
        <f>Data!$AL$504*Data!AL408/Data!AL407</f>
        <v>27769.378404712857</v>
      </c>
      <c r="T405" s="6">
        <f>Data!$AN$504*Data!AN408/Data!AN407</f>
        <v>16647.241717661964</v>
      </c>
      <c r="U405" s="6">
        <f>Data!$AP$504*Data!AP408/Data!AP407</f>
        <v>2321.8862185969128</v>
      </c>
      <c r="V405" s="6">
        <f>Data!$AQ$504*Data!AQ408/Data!AQ407</f>
        <v>0.45487093972170689</v>
      </c>
      <c r="W405" s="6">
        <f>Data!$AR$504*Data!AR408/Data!AR407</f>
        <v>0.46660074421168768</v>
      </c>
      <c r="X405" s="6">
        <f>Data!$AS$504*Data!AS408/Data!AS407</f>
        <v>0.32967693149885069</v>
      </c>
      <c r="Y405" s="6">
        <f>Data!$AT$504*Data!AT408/Data!AT407</f>
        <v>0.51020273078387768</v>
      </c>
      <c r="Z405" s="6">
        <f>Data!$AU$504*Data!AU408/Data!AU407</f>
        <v>0.57539743931715082</v>
      </c>
      <c r="AA405" s="6">
        <f>Data!$AV$504*Data!AV408/Data!AV407</f>
        <v>0.45658660450227967</v>
      </c>
      <c r="AB405" s="6">
        <f>Data!$AW$504*Data!AW408/Data!AW407</f>
        <v>0.70468079245574</v>
      </c>
      <c r="AC405" s="6">
        <f>Data!$AX$504*Data!AX408/Data!AX407</f>
        <v>0.60655414962396059</v>
      </c>
      <c r="AE405" s="42">
        <f>$AJ$3*B405+$AJ$4*Simulace!C405+$AJ$5*Simulace!D405+$AJ$6*Simulace!E405+$AJ$7*Simulace!F405+$AJ$8*Simulace!G405+$AJ$9*Simulace!H405+$AJ$10*Simulace!I405+$AJ$11*Simulace!J405+$AJ$12*Simulace!K405+$AJ$13*Simulace!L405+$AJ$14*Simulace!M405+$AJ$15*Simulace!N405+$AJ$16*Simulace!O405+$AJ$17*Simulace!P405+$AJ$18*Simulace!Q405+$AJ$19*Simulace!R405+$AJ$20*Simulace!S405+$AJ$21*Simulace!T405+$AJ$22*Simulace!U405+$AJ$23*Simulace!V405+$AJ$24*Simulace!W405+$AJ$25*Simulace!X405+$AJ$26*Simulace!Y405+$AJ$27*Simulace!Z405+$AJ$28*Simulace!AA405+$AJ$29*Simulace!AB405+$AJ$30*Simulace!AC405</f>
        <v>49374192653.965134</v>
      </c>
      <c r="AF405" s="42">
        <f>AE405-$AN$12</f>
        <v>1270994385.8833847</v>
      </c>
      <c r="AG405" s="42">
        <f t="shared" si="10"/>
        <v>4019237152.6784563</v>
      </c>
    </row>
    <row r="406" spans="1:33">
      <c r="A406" s="6">
        <v>405</v>
      </c>
      <c r="B406" s="6">
        <f>Data!$D$504*Data!D409/Data!D408</f>
        <v>610.01444911777185</v>
      </c>
      <c r="C406" s="6">
        <f>Data!$F$504*Data!F409/Data!F408</f>
        <v>835.85773523522653</v>
      </c>
      <c r="D406" s="6">
        <f>Data!$H$504*Data!H409/Data!H408</f>
        <v>763.0216197329695</v>
      </c>
      <c r="E406" s="6">
        <f>Data!$J$504*Data!J409/Data!J408</f>
        <v>687.49289771589133</v>
      </c>
      <c r="F406" s="6">
        <f>Data!$L$504*Data!L409/Data!L408</f>
        <v>470.50389037257071</v>
      </c>
      <c r="G406" s="6">
        <f>Data!$N$504*Data!N409/Data!N408</f>
        <v>301.19462977474745</v>
      </c>
      <c r="H406" s="6">
        <f>Data!$P$504*Data!P409/Data!P408</f>
        <v>594.5615047073145</v>
      </c>
      <c r="I406" s="6">
        <f>Data!$R$504*Data!R409/Data!R408</f>
        <v>746.69074169773967</v>
      </c>
      <c r="J406" s="6">
        <f>Data!$T$504*Data!T409/Data!T408</f>
        <v>1391.9506379379363</v>
      </c>
      <c r="K406" s="6">
        <f>Data!$V$504*Data!V409/Data!V408</f>
        <v>998.12325471720453</v>
      </c>
      <c r="L406" s="6">
        <f>Data!$X$504*Data!X409/Data!X408</f>
        <v>1609.0361855946844</v>
      </c>
      <c r="M406" s="6">
        <f>Data!$Z$504*Data!Z409/Data!Z408</f>
        <v>1081.5462408146614</v>
      </c>
      <c r="N406" s="6">
        <f>Data!$AB$504*Data!AB409/Data!AB408</f>
        <v>15042.345233587333</v>
      </c>
      <c r="O406" s="6">
        <f>Data!$AD$504*Data!AD409/Data!AD408</f>
        <v>21884.25554915857</v>
      </c>
      <c r="P406" s="6">
        <f>Data!$AF$504*Data!AF409/Data!AF408</f>
        <v>14525.985573964828</v>
      </c>
      <c r="Q406" s="6">
        <f>Data!$AH$504*Data!AH409/Data!AH408</f>
        <v>17313.719179442469</v>
      </c>
      <c r="R406" s="6">
        <f>Data!$AJ$504*Data!AJ409/Data!AJ408</f>
        <v>18786.070463262808</v>
      </c>
      <c r="S406" s="6">
        <f>Data!$AL$504*Data!AL409/Data!AL408</f>
        <v>26804.828754793376</v>
      </c>
      <c r="T406" s="6">
        <f>Data!$AN$504*Data!AN409/Data!AN408</f>
        <v>15793.13765786031</v>
      </c>
      <c r="U406" s="6">
        <f>Data!$AP$504*Data!AP409/Data!AP408</f>
        <v>2367.7755753849228</v>
      </c>
      <c r="V406" s="6">
        <f>Data!$AQ$504*Data!AQ409/Data!AQ408</f>
        <v>0.52461053627163567</v>
      </c>
      <c r="W406" s="6">
        <f>Data!$AR$504*Data!AR409/Data!AR408</f>
        <v>0.53784128728414626</v>
      </c>
      <c r="X406" s="6">
        <f>Data!$AS$504*Data!AS409/Data!AS408</f>
        <v>0.38318460009354566</v>
      </c>
      <c r="Y406" s="6">
        <f>Data!$AT$504*Data!AT409/Data!AT408</f>
        <v>0.58691710786739471</v>
      </c>
      <c r="Z406" s="6">
        <f>Data!$AU$504*Data!AU409/Data!AU408</f>
        <v>0.66000000000000059</v>
      </c>
      <c r="AA406" s="6">
        <f>Data!$AV$504*Data!AV409/Data!AV408</f>
        <v>0.52688443102681948</v>
      </c>
      <c r="AB406" s="6">
        <f>Data!$AW$504*Data!AW409/Data!AW408</f>
        <v>0.80396202627077085</v>
      </c>
      <c r="AC406" s="6">
        <f>Data!$AX$504*Data!AX409/Data!AX408</f>
        <v>0.69462215533232963</v>
      </c>
      <c r="AE406" s="42">
        <f>$AJ$3*B406+$AJ$4*Simulace!C406+$AJ$5*Simulace!D406+$AJ$6*Simulace!E406+$AJ$7*Simulace!F406+$AJ$8*Simulace!G406+$AJ$9*Simulace!H406+$AJ$10*Simulace!I406+$AJ$11*Simulace!J406+$AJ$12*Simulace!K406+$AJ$13*Simulace!L406+$AJ$14*Simulace!M406+$AJ$15*Simulace!N406+$AJ$16*Simulace!O406+$AJ$17*Simulace!P406+$AJ$18*Simulace!Q406+$AJ$19*Simulace!R406+$AJ$20*Simulace!S406+$AJ$21*Simulace!T406+$AJ$22*Simulace!U406+$AJ$23*Simulace!V406+$AJ$24*Simulace!W406+$AJ$25*Simulace!X406+$AJ$26*Simulace!Y406+$AJ$27*Simulace!Z406+$AJ$28*Simulace!AA406+$AJ$29*Simulace!AB406+$AJ$30*Simulace!AC406</f>
        <v>47950730579.835167</v>
      </c>
      <c r="AF406" s="42">
        <f>AE406-$AN$12</f>
        <v>-152467688.24658203</v>
      </c>
      <c r="AG406" s="42">
        <f t="shared" si="10"/>
        <v>-482145164.43968338</v>
      </c>
    </row>
    <row r="407" spans="1:33">
      <c r="A407" s="6">
        <v>406</v>
      </c>
      <c r="B407" s="6">
        <f>Data!$D$504*Data!D410/Data!D409</f>
        <v>593.38831852643818</v>
      </c>
      <c r="C407" s="6">
        <f>Data!$F$504*Data!F410/Data!F409</f>
        <v>817.11717053838538</v>
      </c>
      <c r="D407" s="6">
        <f>Data!$H$504*Data!H410/Data!H409</f>
        <v>758.79120521632854</v>
      </c>
      <c r="E407" s="6">
        <f>Data!$J$504*Data!J410/Data!J409</f>
        <v>670.39891830492627</v>
      </c>
      <c r="F407" s="6">
        <f>Data!$L$504*Data!L410/Data!L409</f>
        <v>453.2654903866262</v>
      </c>
      <c r="G407" s="6">
        <f>Data!$N$504*Data!N410/Data!N409</f>
        <v>291.99169885312642</v>
      </c>
      <c r="H407" s="6">
        <f>Data!$P$504*Data!P410/Data!P409</f>
        <v>574.36966016677115</v>
      </c>
      <c r="I407" s="6">
        <f>Data!$R$504*Data!R410/Data!R409</f>
        <v>725.53255729296757</v>
      </c>
      <c r="J407" s="6">
        <f>Data!$T$504*Data!T410/Data!T409</f>
        <v>1349.8830882193629</v>
      </c>
      <c r="K407" s="6">
        <f>Data!$V$504*Data!V410/Data!V409</f>
        <v>917.34749318303636</v>
      </c>
      <c r="L407" s="6">
        <f>Data!$X$504*Data!X410/Data!X409</f>
        <v>1571.0406351744218</v>
      </c>
      <c r="M407" s="6">
        <f>Data!$Z$504*Data!Z410/Data!Z409</f>
        <v>1075.7315815602344</v>
      </c>
      <c r="N407" s="6">
        <f>Data!$AB$504*Data!AB410/Data!AB409</f>
        <v>14941.315764348747</v>
      </c>
      <c r="O407" s="6">
        <f>Data!$AD$504*Data!AD410/Data!AD409</f>
        <v>21824.159550024775</v>
      </c>
      <c r="P407" s="6">
        <f>Data!$AF$504*Data!AF410/Data!AF409</f>
        <v>14391.955813868566</v>
      </c>
      <c r="Q407" s="6">
        <f>Data!$AH$504*Data!AH410/Data!AH409</f>
        <v>17037.458734279007</v>
      </c>
      <c r="R407" s="6">
        <f>Data!$AJ$504*Data!AJ410/Data!AJ409</f>
        <v>18515.978154507513</v>
      </c>
      <c r="S407" s="6">
        <f>Data!$AL$504*Data!AL410/Data!AL409</f>
        <v>26469.445067122459</v>
      </c>
      <c r="T407" s="6">
        <f>Data!$AN$504*Data!AN410/Data!AN409</f>
        <v>16049.788295936147</v>
      </c>
      <c r="U407" s="6">
        <f>Data!$AP$504*Data!AP410/Data!AP409</f>
        <v>2342.9715386919356</v>
      </c>
      <c r="V407" s="6">
        <f>Data!$AQ$504*Data!AQ410/Data!AQ409</f>
        <v>0.55974409171625206</v>
      </c>
      <c r="W407" s="6">
        <f>Data!$AR$504*Data!AR410/Data!AR409</f>
        <v>0.57371656841452134</v>
      </c>
      <c r="X407" s="6">
        <f>Data!$AS$504*Data!AS410/Data!AS409</f>
        <v>0.39699366426703897</v>
      </c>
      <c r="Y407" s="6">
        <f>Data!$AT$504*Data!AT410/Data!AT409</f>
        <v>0.6254923462525992</v>
      </c>
      <c r="Z407" s="6">
        <f>Data!$AU$504*Data!AU410/Data!AU409</f>
        <v>0.70245215311004694</v>
      </c>
      <c r="AA407" s="6">
        <f>Data!$AV$504*Data!AV410/Data!AV409</f>
        <v>0.54524069922422347</v>
      </c>
      <c r="AB407" s="6">
        <f>Data!$AW$504*Data!AW410/Data!AW409</f>
        <v>0.85358506324031369</v>
      </c>
      <c r="AC407" s="6">
        <f>Data!$AX$504*Data!AX410/Data!AX409</f>
        <v>0.71790328187832275</v>
      </c>
      <c r="AE407" s="42">
        <f>$AJ$3*B407+$AJ$4*Simulace!C407+$AJ$5*Simulace!D407+$AJ$6*Simulace!E407+$AJ$7*Simulace!F407+$AJ$8*Simulace!G407+$AJ$9*Simulace!H407+$AJ$10*Simulace!I407+$AJ$11*Simulace!J407+$AJ$12*Simulace!K407+$AJ$13*Simulace!L407+$AJ$14*Simulace!M407+$AJ$15*Simulace!N407+$AJ$16*Simulace!O407+$AJ$17*Simulace!P407+$AJ$18*Simulace!Q407+$AJ$19*Simulace!R407+$AJ$20*Simulace!S407+$AJ$21*Simulace!T407+$AJ$22*Simulace!U407+$AJ$23*Simulace!V407+$AJ$24*Simulace!W407+$AJ$25*Simulace!X407+$AJ$26*Simulace!Y407+$AJ$27*Simulace!Z407+$AJ$28*Simulace!AA407+$AJ$29*Simulace!AB407+$AJ$30*Simulace!AC407</f>
        <v>47029158352.279907</v>
      </c>
      <c r="AF407" s="42">
        <f>AE407-$AN$12</f>
        <v>-1074039915.8018417</v>
      </c>
      <c r="AG407" s="42">
        <f t="shared" si="10"/>
        <v>-3396412431.8692913</v>
      </c>
    </row>
    <row r="408" spans="1:33">
      <c r="A408" s="6">
        <v>407</v>
      </c>
      <c r="B408" s="6">
        <f>Data!$D$504*Data!D411/Data!D410</f>
        <v>616.1512712565243</v>
      </c>
      <c r="C408" s="6">
        <f>Data!$F$504*Data!F411/Data!F410</f>
        <v>855.65580441077657</v>
      </c>
      <c r="D408" s="6">
        <f>Data!$H$504*Data!H411/Data!H410</f>
        <v>768.74708013980955</v>
      </c>
      <c r="E408" s="6">
        <f>Data!$J$504*Data!J411/Data!J410</f>
        <v>692.60552634562043</v>
      </c>
      <c r="F408" s="6">
        <f>Data!$L$504*Data!L411/Data!L410</f>
        <v>474.05723372782586</v>
      </c>
      <c r="G408" s="6">
        <f>Data!$N$504*Data!N411/Data!N410</f>
        <v>298.11457831824487</v>
      </c>
      <c r="H408" s="6">
        <f>Data!$P$504*Data!P411/Data!P410</f>
        <v>544.07385447477748</v>
      </c>
      <c r="I408" s="6">
        <f>Data!$R$504*Data!R411/Data!R410</f>
        <v>707.09467663310261</v>
      </c>
      <c r="J408" s="6">
        <f>Data!$T$504*Data!T411/Data!T410</f>
        <v>1388.2577139470773</v>
      </c>
      <c r="K408" s="6">
        <f>Data!$V$504*Data!V411/Data!V410</f>
        <v>906.04680589411566</v>
      </c>
      <c r="L408" s="6">
        <f>Data!$X$504*Data!X411/Data!X410</f>
        <v>1597.3992998065721</v>
      </c>
      <c r="M408" s="6">
        <f>Data!$Z$504*Data!Z411/Data!Z410</f>
        <v>1105.9635265406223</v>
      </c>
      <c r="N408" s="6">
        <f>Data!$AB$504*Data!AB411/Data!AB410</f>
        <v>15324.665063219174</v>
      </c>
      <c r="O408" s="6">
        <f>Data!$AD$504*Data!AD411/Data!AD410</f>
        <v>22419.992409399707</v>
      </c>
      <c r="P408" s="6">
        <f>Data!$AF$504*Data!AF411/Data!AF410</f>
        <v>14807.639165318185</v>
      </c>
      <c r="Q408" s="6">
        <f>Data!$AH$504*Data!AH411/Data!AH410</f>
        <v>17642.43463582878</v>
      </c>
      <c r="R408" s="6">
        <f>Data!$AJ$504*Data!AJ411/Data!AJ410</f>
        <v>19057.256783978642</v>
      </c>
      <c r="S408" s="6">
        <f>Data!$AL$504*Data!AL411/Data!AL410</f>
        <v>27356.04733965221</v>
      </c>
      <c r="T408" s="6">
        <f>Data!$AN$504*Data!AN411/Data!AN410</f>
        <v>16936.302033522232</v>
      </c>
      <c r="U408" s="6">
        <f>Data!$AP$504*Data!AP411/Data!AP410</f>
        <v>2501.1182078630827</v>
      </c>
      <c r="V408" s="6">
        <f>Data!$AQ$504*Data!AQ411/Data!AQ410</f>
        <v>0.48878483510776444</v>
      </c>
      <c r="W408" s="6">
        <f>Data!$AR$504*Data!AR411/Data!AR410</f>
        <v>0.50125079045702947</v>
      </c>
      <c r="X408" s="6">
        <f>Data!$AS$504*Data!AS411/Data!AS410</f>
        <v>0.3195530351640673</v>
      </c>
      <c r="Y408" s="6">
        <f>Data!$AT$504*Data!AT411/Data!AT410</f>
        <v>0.54753967570019479</v>
      </c>
      <c r="Z408" s="6">
        <f>Data!$AU$504*Data!AU411/Data!AU410</f>
        <v>0.61661250000000034</v>
      </c>
      <c r="AA408" s="6">
        <f>Data!$AV$504*Data!AV411/Data!AV410</f>
        <v>0.44300103896895315</v>
      </c>
      <c r="AB408" s="6">
        <f>Data!$AW$504*Data!AW411/Data!AW410</f>
        <v>0.7531315467443308</v>
      </c>
      <c r="AC408" s="6">
        <f>Data!$AX$504*Data!AX411/Data!AX410</f>
        <v>0.58914959879055628</v>
      </c>
      <c r="AE408" s="42">
        <f>$AJ$3*B408+$AJ$4*Simulace!C408+$AJ$5*Simulace!D408+$AJ$6*Simulace!E408+$AJ$7*Simulace!F408+$AJ$8*Simulace!G408+$AJ$9*Simulace!H408+$AJ$10*Simulace!I408+$AJ$11*Simulace!J408+$AJ$12*Simulace!K408+$AJ$13*Simulace!L408+$AJ$14*Simulace!M408+$AJ$15*Simulace!N408+$AJ$16*Simulace!O408+$AJ$17*Simulace!P408+$AJ$18*Simulace!Q408+$AJ$19*Simulace!R408+$AJ$20*Simulace!S408+$AJ$21*Simulace!T408+$AJ$22*Simulace!U408+$AJ$23*Simulace!V408+$AJ$24*Simulace!W408+$AJ$25*Simulace!X408+$AJ$26*Simulace!Y408+$AJ$27*Simulace!Z408+$AJ$28*Simulace!AA408+$AJ$29*Simulace!AB408+$AJ$30*Simulace!AC408</f>
        <v>48180337447.200821</v>
      </c>
      <c r="AF408" s="42">
        <f>AE408-$AN$12</f>
        <v>77139179.11907196</v>
      </c>
      <c r="AG408" s="42">
        <f t="shared" si="10"/>
        <v>243935502.85196841</v>
      </c>
    </row>
    <row r="409" spans="1:33">
      <c r="A409" s="6">
        <v>408</v>
      </c>
      <c r="B409" s="6">
        <f>Data!$D$504*Data!D412/Data!D411</f>
        <v>629.23982136932307</v>
      </c>
      <c r="C409" s="6">
        <f>Data!$F$504*Data!F412/Data!F411</f>
        <v>855.78314739234702</v>
      </c>
      <c r="D409" s="6">
        <f>Data!$H$504*Data!H412/Data!H411</f>
        <v>803.96519251128393</v>
      </c>
      <c r="E409" s="6">
        <f>Data!$J$504*Data!J412/Data!J411</f>
        <v>703.94431833601652</v>
      </c>
      <c r="F409" s="6">
        <f>Data!$L$504*Data!L412/Data!L411</f>
        <v>480.65040454939401</v>
      </c>
      <c r="G409" s="6">
        <f>Data!$N$504*Data!N412/Data!N411</f>
        <v>308.09676028512769</v>
      </c>
      <c r="H409" s="6">
        <f>Data!$P$504*Data!P412/Data!P411</f>
        <v>576.76479807626743</v>
      </c>
      <c r="I409" s="6">
        <f>Data!$R$504*Data!R412/Data!R411</f>
        <v>754.7131123213228</v>
      </c>
      <c r="J409" s="6">
        <f>Data!$T$504*Data!T412/Data!T411</f>
        <v>1431.1683841204353</v>
      </c>
      <c r="K409" s="6">
        <f>Data!$V$504*Data!V412/Data!V411</f>
        <v>988.09972356296339</v>
      </c>
      <c r="L409" s="6">
        <f>Data!$X$504*Data!X412/Data!X411</f>
        <v>1648.7377860254658</v>
      </c>
      <c r="M409" s="6">
        <f>Data!$Z$504*Data!Z412/Data!Z411</f>
        <v>1126.6693489139791</v>
      </c>
      <c r="N409" s="6">
        <f>Data!$AB$504*Data!AB412/Data!AB411</f>
        <v>15413.404763014503</v>
      </c>
      <c r="O409" s="6">
        <f>Data!$AD$504*Data!AD412/Data!AD411</f>
        <v>22463.576398829071</v>
      </c>
      <c r="P409" s="6">
        <f>Data!$AF$504*Data!AF412/Data!AF411</f>
        <v>14904.187195449935</v>
      </c>
      <c r="Q409" s="6">
        <f>Data!$AH$504*Data!AH412/Data!AH411</f>
        <v>17724.206691692496</v>
      </c>
      <c r="R409" s="6">
        <f>Data!$AJ$504*Data!AJ412/Data!AJ411</f>
        <v>19251.961769397334</v>
      </c>
      <c r="S409" s="6">
        <f>Data!$AL$504*Data!AL412/Data!AL411</f>
        <v>27582.145784506931</v>
      </c>
      <c r="T409" s="6">
        <f>Data!$AN$504*Data!AN412/Data!AN411</f>
        <v>16440.211795503488</v>
      </c>
      <c r="U409" s="6">
        <f>Data!$AP$504*Data!AP412/Data!AP411</f>
        <v>2406.7476994761082</v>
      </c>
      <c r="V409" s="6">
        <f>Data!$AQ$504*Data!AQ412/Data!AQ411</f>
        <v>0.45732591572569498</v>
      </c>
      <c r="W409" s="6">
        <f>Data!$AR$504*Data!AR412/Data!AR411</f>
        <v>0.46913258153002219</v>
      </c>
      <c r="X409" s="6">
        <f>Data!$AS$504*Data!AS412/Data!AS411</f>
        <v>0.30422248433726501</v>
      </c>
      <c r="Y409" s="6">
        <f>Data!$AT$504*Data!AT412/Data!AT411</f>
        <v>0.51302332412301899</v>
      </c>
      <c r="Z409" s="6">
        <f>Data!$AU$504*Data!AU412/Data!AU411</f>
        <v>0.57865740740740701</v>
      </c>
      <c r="AA409" s="6">
        <f>Data!$AV$504*Data!AV412/Data!AV411</f>
        <v>0.42296274280365109</v>
      </c>
      <c r="AB409" s="6">
        <f>Data!$AW$504*Data!AW412/Data!AW411</f>
        <v>0.70883105481423059</v>
      </c>
      <c r="AC409" s="6">
        <f>Data!$AX$504*Data!AX412/Data!AX411</f>
        <v>0.56418737216540615</v>
      </c>
      <c r="AE409" s="42">
        <f>$AJ$3*B409+$AJ$4*Simulace!C409+$AJ$5*Simulace!D409+$AJ$6*Simulace!E409+$AJ$7*Simulace!F409+$AJ$8*Simulace!G409+$AJ$9*Simulace!H409+$AJ$10*Simulace!I409+$AJ$11*Simulace!J409+$AJ$12*Simulace!K409+$AJ$13*Simulace!L409+$AJ$14*Simulace!M409+$AJ$15*Simulace!N409+$AJ$16*Simulace!O409+$AJ$17*Simulace!P409+$AJ$18*Simulace!Q409+$AJ$19*Simulace!R409+$AJ$20*Simulace!S409+$AJ$21*Simulace!T409+$AJ$22*Simulace!U409+$AJ$23*Simulace!V409+$AJ$24*Simulace!W409+$AJ$25*Simulace!X409+$AJ$26*Simulace!Y409+$AJ$27*Simulace!Z409+$AJ$28*Simulace!AA409+$AJ$29*Simulace!AB409+$AJ$30*Simulace!AC409</f>
        <v>49088372239.082397</v>
      </c>
      <c r="AF409" s="42">
        <f>AE409-$AN$12</f>
        <v>985173971.0006485</v>
      </c>
      <c r="AG409" s="42">
        <f t="shared" si="10"/>
        <v>3115393639.8747215</v>
      </c>
    </row>
    <row r="410" spans="1:33">
      <c r="A410" s="6">
        <v>409</v>
      </c>
      <c r="B410" s="6">
        <f>Data!$D$504*Data!D413/Data!D412</f>
        <v>621.11109338426388</v>
      </c>
      <c r="C410" s="6">
        <f>Data!$F$504*Data!F413/Data!F412</f>
        <v>848.68472091003787</v>
      </c>
      <c r="D410" s="6">
        <f>Data!$H$504*Data!H413/Data!H412</f>
        <v>783.83195897037888</v>
      </c>
      <c r="E410" s="6">
        <f>Data!$J$504*Data!J413/Data!J412</f>
        <v>691.84944947441966</v>
      </c>
      <c r="F410" s="6">
        <f>Data!$L$504*Data!L413/Data!L412</f>
        <v>476.66759857335313</v>
      </c>
      <c r="G410" s="6">
        <f>Data!$N$504*Data!N413/Data!N412</f>
        <v>304.96948013709169</v>
      </c>
      <c r="H410" s="6">
        <f>Data!$P$504*Data!P413/Data!P412</f>
        <v>590.06922530934162</v>
      </c>
      <c r="I410" s="6">
        <f>Data!$R$504*Data!R413/Data!R412</f>
        <v>746.97366567391691</v>
      </c>
      <c r="J410" s="6">
        <f>Data!$T$504*Data!T413/Data!T412</f>
        <v>1408.2623520072439</v>
      </c>
      <c r="K410" s="6">
        <f>Data!$V$504*Data!V413/Data!V412</f>
        <v>944.23987965783601</v>
      </c>
      <c r="L410" s="6">
        <f>Data!$X$504*Data!X413/Data!X412</f>
        <v>1614.0551420293441</v>
      </c>
      <c r="M410" s="6">
        <f>Data!$Z$504*Data!Z413/Data!Z412</f>
        <v>1100.5622328439181</v>
      </c>
      <c r="N410" s="6">
        <f>Data!$AB$504*Data!AB413/Data!AB412</f>
        <v>15280.14956878985</v>
      </c>
      <c r="O410" s="6">
        <f>Data!$AD$504*Data!AD413/Data!AD412</f>
        <v>22218.351931777961</v>
      </c>
      <c r="P410" s="6">
        <f>Data!$AF$504*Data!AF413/Data!AF412</f>
        <v>14690.801491357202</v>
      </c>
      <c r="Q410" s="6">
        <f>Data!$AH$504*Data!AH413/Data!AH412</f>
        <v>17572.351837355858</v>
      </c>
      <c r="R410" s="6">
        <f>Data!$AJ$504*Data!AJ413/Data!AJ412</f>
        <v>18997.523719108882</v>
      </c>
      <c r="S410" s="6">
        <f>Data!$AL$504*Data!AL413/Data!AL412</f>
        <v>27049.543944557099</v>
      </c>
      <c r="T410" s="6">
        <f>Data!$AN$504*Data!AN413/Data!AN412</f>
        <v>16265.858068911681</v>
      </c>
      <c r="U410" s="6">
        <f>Data!$AP$504*Data!AP413/Data!AP412</f>
        <v>2292.6251033178655</v>
      </c>
      <c r="V410" s="6">
        <f>Data!$AQ$504*Data!AQ413/Data!AQ412</f>
        <v>0.48531331645218312</v>
      </c>
      <c r="W410" s="6">
        <f>Data!$AR$504*Data!AR413/Data!AR412</f>
        <v>0.49773066298342633</v>
      </c>
      <c r="X410" s="6">
        <f>Data!$AS$504*Data!AS413/Data!AS412</f>
        <v>0.3410460625455724</v>
      </c>
      <c r="Y410" s="6">
        <f>Data!$AT$504*Data!AT413/Data!AT412</f>
        <v>0.54385113767574678</v>
      </c>
      <c r="Z410" s="6">
        <f>Data!$AU$504*Data!AU413/Data!AU412</f>
        <v>0.61270550215445774</v>
      </c>
      <c r="AA410" s="6">
        <f>Data!$AV$504*Data!AV413/Data!AV412</f>
        <v>0.47162495581341768</v>
      </c>
      <c r="AB410" s="6">
        <f>Data!$AW$504*Data!AW413/Data!AW412</f>
        <v>0.74889281893850779</v>
      </c>
      <c r="AC410" s="6">
        <f>Data!$AX$504*Data!AX413/Data!AX412</f>
        <v>0.62552855331328494</v>
      </c>
      <c r="AE410" s="42">
        <f>$AJ$3*B410+$AJ$4*Simulace!C410+$AJ$5*Simulace!D410+$AJ$6*Simulace!E410+$AJ$7*Simulace!F410+$AJ$8*Simulace!G410+$AJ$9*Simulace!H410+$AJ$10*Simulace!I410+$AJ$11*Simulace!J410+$AJ$12*Simulace!K410+$AJ$13*Simulace!L410+$AJ$14*Simulace!M410+$AJ$15*Simulace!N410+$AJ$16*Simulace!O410+$AJ$17*Simulace!P410+$AJ$18*Simulace!Q410+$AJ$19*Simulace!R410+$AJ$20*Simulace!S410+$AJ$21*Simulace!T410+$AJ$22*Simulace!U410+$AJ$23*Simulace!V410+$AJ$24*Simulace!W410+$AJ$25*Simulace!X410+$AJ$26*Simulace!Y410+$AJ$27*Simulace!Z410+$AJ$28*Simulace!AA410+$AJ$29*Simulace!AB410+$AJ$30*Simulace!AC410</f>
        <v>48368652785.465202</v>
      </c>
      <c r="AF410" s="42">
        <f>AE410-$AN$12</f>
        <v>265454517.38345337</v>
      </c>
      <c r="AG410" s="42">
        <f t="shared" si="10"/>
        <v>839440890.11247337</v>
      </c>
    </row>
    <row r="411" spans="1:33">
      <c r="A411" s="6">
        <v>410</v>
      </c>
      <c r="B411" s="6">
        <f>Data!$D$504*Data!D414/Data!D413</f>
        <v>601.91141255624552</v>
      </c>
      <c r="C411" s="6">
        <f>Data!$F$504*Data!F414/Data!F413</f>
        <v>817.92192710170673</v>
      </c>
      <c r="D411" s="6">
        <f>Data!$H$504*Data!H414/Data!H413</f>
        <v>760.25411947245902</v>
      </c>
      <c r="E411" s="6">
        <f>Data!$J$504*Data!J414/Data!J413</f>
        <v>671.48343538600716</v>
      </c>
      <c r="F411" s="6">
        <f>Data!$L$504*Data!L414/Data!L413</f>
        <v>458.96686304484626</v>
      </c>
      <c r="G411" s="6">
        <f>Data!$N$504*Data!N414/Data!N413</f>
        <v>290.82109181905486</v>
      </c>
      <c r="H411" s="6">
        <f>Data!$P$504*Data!P414/Data!P413</f>
        <v>560.60046945369606</v>
      </c>
      <c r="I411" s="6">
        <f>Data!$R$504*Data!R414/Data!R413</f>
        <v>723.39723857039314</v>
      </c>
      <c r="J411" s="6">
        <f>Data!$T$504*Data!T414/Data!T413</f>
        <v>1385.4667381016568</v>
      </c>
      <c r="K411" s="6">
        <f>Data!$V$504*Data!V414/Data!V413</f>
        <v>928.92795857615999</v>
      </c>
      <c r="L411" s="6">
        <f>Data!$X$504*Data!X414/Data!X413</f>
        <v>1605.1877058378157</v>
      </c>
      <c r="M411" s="6">
        <f>Data!$Z$504*Data!Z414/Data!Z413</f>
        <v>1082.2450880264062</v>
      </c>
      <c r="N411" s="6">
        <f>Data!$AB$504*Data!AB414/Data!AB413</f>
        <v>14981.838227515638</v>
      </c>
      <c r="O411" s="6">
        <f>Data!$AD$504*Data!AD414/Data!AD413</f>
        <v>21880.426858186987</v>
      </c>
      <c r="P411" s="6">
        <f>Data!$AF$504*Data!AF414/Data!AF413</f>
        <v>14398.058036616594</v>
      </c>
      <c r="Q411" s="6">
        <f>Data!$AH$504*Data!AH414/Data!AH413</f>
        <v>17201.385708099446</v>
      </c>
      <c r="R411" s="6">
        <f>Data!$AJ$504*Data!AJ414/Data!AJ413</f>
        <v>18588.244055219948</v>
      </c>
      <c r="S411" s="6">
        <f>Data!$AL$504*Data!AL414/Data!AL413</f>
        <v>26615.378767011633</v>
      </c>
      <c r="T411" s="6">
        <f>Data!$AN$504*Data!AN414/Data!AN413</f>
        <v>16576.781689025527</v>
      </c>
      <c r="U411" s="6">
        <f>Data!$AP$504*Data!AP414/Data!AP413</f>
        <v>2340.2579190567553</v>
      </c>
      <c r="V411" s="6">
        <f>Data!$AQ$504*Data!AQ414/Data!AQ413</f>
        <v>0.55595129867723914</v>
      </c>
      <c r="W411" s="6">
        <f>Data!$AR$504*Data!AR414/Data!AR413</f>
        <v>0.56981425147492804</v>
      </c>
      <c r="X411" s="6">
        <f>Data!$AS$504*Data!AS414/Data!AS413</f>
        <v>0.39230045167496191</v>
      </c>
      <c r="Y411" s="6">
        <f>Data!$AT$504*Data!AT414/Data!AT413</f>
        <v>0.62118148590886269</v>
      </c>
      <c r="Z411" s="6">
        <f>Data!$AU$504*Data!AU414/Data!AU413</f>
        <v>0.69752779738792847</v>
      </c>
      <c r="AA411" s="6">
        <f>Data!$AV$504*Data!AV414/Data!AV413</f>
        <v>0.53865447309017578</v>
      </c>
      <c r="AB411" s="6">
        <f>Data!$AW$504*Data!AW414/Data!AW413</f>
        <v>0.84744370736297536</v>
      </c>
      <c r="AC411" s="6">
        <f>Data!$AX$504*Data!AX414/Data!AX413</f>
        <v>0.70909720420487599</v>
      </c>
      <c r="AE411" s="42">
        <f>$AJ$3*B411+$AJ$4*Simulace!C411+$AJ$5*Simulace!D411+$AJ$6*Simulace!E411+$AJ$7*Simulace!F411+$AJ$8*Simulace!G411+$AJ$9*Simulace!H411+$AJ$10*Simulace!I411+$AJ$11*Simulace!J411+$AJ$12*Simulace!K411+$AJ$13*Simulace!L411+$AJ$14*Simulace!M411+$AJ$15*Simulace!N411+$AJ$16*Simulace!O411+$AJ$17*Simulace!P411+$AJ$18*Simulace!Q411+$AJ$19*Simulace!R411+$AJ$20*Simulace!S411+$AJ$21*Simulace!T411+$AJ$22*Simulace!U411+$AJ$23*Simulace!V411+$AJ$24*Simulace!W411+$AJ$25*Simulace!X411+$AJ$26*Simulace!Y411+$AJ$27*Simulace!Z411+$AJ$28*Simulace!AA411+$AJ$29*Simulace!AB411+$AJ$30*Simulace!AC411</f>
        <v>47336853209.830269</v>
      </c>
      <c r="AF411" s="42">
        <f>AE411-$AN$12</f>
        <v>-766345058.2514801</v>
      </c>
      <c r="AG411" s="42">
        <f t="shared" si="10"/>
        <v>-2423395857.6890912</v>
      </c>
    </row>
    <row r="412" spans="1:33">
      <c r="A412" s="6">
        <v>411</v>
      </c>
      <c r="B412" s="6">
        <f>Data!$D$504*Data!D415/Data!D414</f>
        <v>605.5424084261366</v>
      </c>
      <c r="C412" s="6">
        <f>Data!$F$504*Data!F415/Data!F414</f>
        <v>837.86364016838286</v>
      </c>
      <c r="D412" s="6">
        <f>Data!$H$504*Data!H415/Data!H414</f>
        <v>769.80741038193833</v>
      </c>
      <c r="E412" s="6">
        <f>Data!$J$504*Data!J415/Data!J414</f>
        <v>681.99757843248085</v>
      </c>
      <c r="F412" s="6">
        <f>Data!$L$504*Data!L415/Data!L414</f>
        <v>464.0255147385908</v>
      </c>
      <c r="G412" s="6">
        <f>Data!$N$504*Data!N415/Data!N414</f>
        <v>291.96052581745539</v>
      </c>
      <c r="H412" s="6">
        <f>Data!$P$504*Data!P415/Data!P414</f>
        <v>561.81513859774861</v>
      </c>
      <c r="I412" s="6">
        <f>Data!$R$504*Data!R415/Data!R414</f>
        <v>709.00232755537684</v>
      </c>
      <c r="J412" s="6">
        <f>Data!$T$504*Data!T415/Data!T414</f>
        <v>1380.0034764965403</v>
      </c>
      <c r="K412" s="6">
        <f>Data!$V$504*Data!V415/Data!V414</f>
        <v>916.70738024642253</v>
      </c>
      <c r="L412" s="6">
        <f>Data!$X$504*Data!X415/Data!X414</f>
        <v>1591.1400626145282</v>
      </c>
      <c r="M412" s="6">
        <f>Data!$Z$504*Data!Z415/Data!Z414</f>
        <v>1089.9282700917097</v>
      </c>
      <c r="N412" s="6">
        <f>Data!$AB$504*Data!AB415/Data!AB414</f>
        <v>15256.230562590556</v>
      </c>
      <c r="O412" s="6">
        <f>Data!$AD$504*Data!AD415/Data!AD414</f>
        <v>22189.717496194175</v>
      </c>
      <c r="P412" s="6">
        <f>Data!$AF$504*Data!AF415/Data!AF414</f>
        <v>14696.756167811154</v>
      </c>
      <c r="Q412" s="6">
        <f>Data!$AH$504*Data!AH415/Data!AH414</f>
        <v>17392.617433096282</v>
      </c>
      <c r="R412" s="6">
        <f>Data!$AJ$504*Data!AJ415/Data!AJ414</f>
        <v>18802.366555423785</v>
      </c>
      <c r="S412" s="6">
        <f>Data!$AL$504*Data!AL415/Data!AL414</f>
        <v>26866.879568804488</v>
      </c>
      <c r="T412" s="6">
        <f>Data!$AN$504*Data!AN415/Data!AN414</f>
        <v>16767.28323295779</v>
      </c>
      <c r="U412" s="6">
        <f>Data!$AP$504*Data!AP415/Data!AP414</f>
        <v>2450.8187030898239</v>
      </c>
      <c r="V412" s="6">
        <f>Data!$AQ$504*Data!AQ415/Data!AQ414</f>
        <v>0.52144477611940199</v>
      </c>
      <c r="W412" s="6">
        <f>Data!$AR$504*Data!AR415/Data!AR414</f>
        <v>0.53460765262252841</v>
      </c>
      <c r="X412" s="6">
        <f>Data!$AS$504*Data!AS415/Data!AS414</f>
        <v>0.33676889381029251</v>
      </c>
      <c r="Y412" s="6">
        <f>Data!$AT$504*Data!AT415/Data!AT414</f>
        <v>0.58343605087784656</v>
      </c>
      <c r="Z412" s="6">
        <f>Data!$AU$504*Data!AU415/Data!AU414</f>
        <v>0.65616270430906287</v>
      </c>
      <c r="AA412" s="6">
        <f>Data!$AV$504*Data!AV415/Data!AV414</f>
        <v>0.46594789678710596</v>
      </c>
      <c r="AB412" s="6">
        <f>Data!$AW$504*Data!AW415/Data!AW414</f>
        <v>0.79946286579212944</v>
      </c>
      <c r="AC412" s="6">
        <f>Data!$AX$504*Data!AX415/Data!AX414</f>
        <v>0.61834028961970433</v>
      </c>
      <c r="AE412" s="42">
        <f>$AJ$3*B412+$AJ$4*Simulace!C412+$AJ$5*Simulace!D412+$AJ$6*Simulace!E412+$AJ$7*Simulace!F412+$AJ$8*Simulace!G412+$AJ$9*Simulace!H412+$AJ$10*Simulace!I412+$AJ$11*Simulace!J412+$AJ$12*Simulace!K412+$AJ$13*Simulace!L412+$AJ$14*Simulace!M412+$AJ$15*Simulace!N412+$AJ$16*Simulace!O412+$AJ$17*Simulace!P412+$AJ$18*Simulace!Q412+$AJ$19*Simulace!R412+$AJ$20*Simulace!S412+$AJ$21*Simulace!T412+$AJ$22*Simulace!U412+$AJ$23*Simulace!V412+$AJ$24*Simulace!W412+$AJ$25*Simulace!X412+$AJ$26*Simulace!Y412+$AJ$27*Simulace!Z412+$AJ$28*Simulace!AA412+$AJ$29*Simulace!AB412+$AJ$30*Simulace!AC412</f>
        <v>47738040764.344475</v>
      </c>
      <c r="AF412" s="42">
        <f>AE412-$AN$12</f>
        <v>-365157503.73727417</v>
      </c>
      <c r="AG412" s="42">
        <f t="shared" si="10"/>
        <v>-1154729416.5112336</v>
      </c>
    </row>
    <row r="413" spans="1:33">
      <c r="A413" s="6">
        <v>412</v>
      </c>
      <c r="B413" s="6">
        <f>Data!$D$504*Data!D416/Data!D415</f>
        <v>612.69969224095746</v>
      </c>
      <c r="C413" s="6">
        <f>Data!$F$504*Data!F416/Data!F415</f>
        <v>843.10579287184385</v>
      </c>
      <c r="D413" s="6">
        <f>Data!$H$504*Data!H416/Data!H415</f>
        <v>786.05958094930577</v>
      </c>
      <c r="E413" s="6">
        <f>Data!$J$504*Data!J416/Data!J415</f>
        <v>682.56198352795161</v>
      </c>
      <c r="F413" s="6">
        <f>Data!$L$504*Data!L416/Data!L415</f>
        <v>468.64015052492437</v>
      </c>
      <c r="G413" s="6">
        <f>Data!$N$504*Data!N416/Data!N415</f>
        <v>299.5983172235762</v>
      </c>
      <c r="H413" s="6">
        <f>Data!$P$504*Data!P416/Data!P415</f>
        <v>580.61961844334269</v>
      </c>
      <c r="I413" s="6">
        <f>Data!$R$504*Data!R416/Data!R415</f>
        <v>738.05264026270379</v>
      </c>
      <c r="J413" s="6">
        <f>Data!$T$504*Data!T416/Data!T415</f>
        <v>1404.0817174190815</v>
      </c>
      <c r="K413" s="6">
        <f>Data!$V$504*Data!V416/Data!V415</f>
        <v>959.78707023311449</v>
      </c>
      <c r="L413" s="6">
        <f>Data!$X$504*Data!X416/Data!X415</f>
        <v>1622.7879848541811</v>
      </c>
      <c r="M413" s="6">
        <f>Data!$Z$504*Data!Z416/Data!Z415</f>
        <v>1103.2770994092266</v>
      </c>
      <c r="N413" s="6">
        <f>Data!$AB$504*Data!AB416/Data!AB415</f>
        <v>15208.249880152473</v>
      </c>
      <c r="O413" s="6">
        <f>Data!$AD$504*Data!AD416/Data!AD415</f>
        <v>22154.357211924907</v>
      </c>
      <c r="P413" s="6">
        <f>Data!$AF$504*Data!AF416/Data!AF415</f>
        <v>14592.566692975519</v>
      </c>
      <c r="Q413" s="6">
        <f>Data!$AH$504*Data!AH416/Data!AH415</f>
        <v>17382.233775454428</v>
      </c>
      <c r="R413" s="6">
        <f>Data!$AJ$504*Data!AJ416/Data!AJ415</f>
        <v>18869.324247400251</v>
      </c>
      <c r="S413" s="6">
        <f>Data!$AL$504*Data!AL416/Data!AL415</f>
        <v>27097.321268115771</v>
      </c>
      <c r="T413" s="6">
        <f>Data!$AN$504*Data!AN416/Data!AN415</f>
        <v>16522.98373387344</v>
      </c>
      <c r="U413" s="6">
        <f>Data!$AP$504*Data!AP416/Data!AP415</f>
        <v>2436.7804600872337</v>
      </c>
      <c r="V413" s="6">
        <f>Data!$AQ$504*Data!AQ416/Data!AQ415</f>
        <v>0.50415530672528686</v>
      </c>
      <c r="W413" s="6">
        <f>Data!$AR$504*Data!AR416/Data!AR415</f>
        <v>0.51696076252350975</v>
      </c>
      <c r="X413" s="6">
        <f>Data!$AS$504*Data!AS416/Data!AS415</f>
        <v>0.34698728856795236</v>
      </c>
      <c r="Y413" s="6">
        <f>Data!$AT$504*Data!AT416/Data!AT415</f>
        <v>0.56449070330631512</v>
      </c>
      <c r="Z413" s="6">
        <f>Data!$AU$504*Data!AU416/Data!AU415</f>
        <v>0.63535995731407013</v>
      </c>
      <c r="AA413" s="6">
        <f>Data!$AV$504*Data!AV416/Data!AV415</f>
        <v>0.4793941724767905</v>
      </c>
      <c r="AB413" s="6">
        <f>Data!$AW$504*Data!AW416/Data!AW415</f>
        <v>0.77524642117809583</v>
      </c>
      <c r="AC413" s="6">
        <f>Data!$AX$504*Data!AX416/Data!AX415</f>
        <v>0.63521388928017908</v>
      </c>
      <c r="AE413" s="42">
        <f>$AJ$3*B413+$AJ$4*Simulace!C413+$AJ$5*Simulace!D413+$AJ$6*Simulace!E413+$AJ$7*Simulace!F413+$AJ$8*Simulace!G413+$AJ$9*Simulace!H413+$AJ$10*Simulace!I413+$AJ$11*Simulace!J413+$AJ$12*Simulace!K413+$AJ$13*Simulace!L413+$AJ$14*Simulace!M413+$AJ$15*Simulace!N413+$AJ$16*Simulace!O413+$AJ$17*Simulace!P413+$AJ$18*Simulace!Q413+$AJ$19*Simulace!R413+$AJ$20*Simulace!S413+$AJ$21*Simulace!T413+$AJ$22*Simulace!U413+$AJ$23*Simulace!V413+$AJ$24*Simulace!W413+$AJ$25*Simulace!X413+$AJ$26*Simulace!Y413+$AJ$27*Simulace!Z413+$AJ$28*Simulace!AA413+$AJ$29*Simulace!AB413+$AJ$30*Simulace!AC413</f>
        <v>48269544230.544609</v>
      </c>
      <c r="AF413" s="42">
        <f>AE413-$AN$12</f>
        <v>166345962.46286011</v>
      </c>
      <c r="AG413" s="42">
        <f t="shared" si="10"/>
        <v>526032120.95551038</v>
      </c>
    </row>
    <row r="414" spans="1:33">
      <c r="A414" s="6">
        <v>413</v>
      </c>
      <c r="B414" s="6">
        <f>Data!$D$504*Data!D417/Data!D416</f>
        <v>601.0773834993272</v>
      </c>
      <c r="C414" s="6">
        <f>Data!$F$504*Data!F417/Data!F416</f>
        <v>813.23319963463007</v>
      </c>
      <c r="D414" s="6">
        <f>Data!$H$504*Data!H417/Data!H416</f>
        <v>771.35205661507041</v>
      </c>
      <c r="E414" s="6">
        <f>Data!$J$504*Data!J417/Data!J416</f>
        <v>679.89244253118454</v>
      </c>
      <c r="F414" s="6">
        <f>Data!$L$504*Data!L417/Data!L416</f>
        <v>461.56882889679656</v>
      </c>
      <c r="G414" s="6">
        <f>Data!$N$504*Data!N417/Data!N416</f>
        <v>295.26952556387846</v>
      </c>
      <c r="H414" s="6">
        <f>Data!$P$504*Data!P417/Data!P416</f>
        <v>552.68304085068496</v>
      </c>
      <c r="I414" s="6">
        <f>Data!$R$504*Data!R417/Data!R416</f>
        <v>722.58453444117686</v>
      </c>
      <c r="J414" s="6">
        <f>Data!$T$504*Data!T417/Data!T416</f>
        <v>1390.7892275536822</v>
      </c>
      <c r="K414" s="6">
        <f>Data!$V$504*Data!V417/Data!V416</f>
        <v>956.89825409700074</v>
      </c>
      <c r="L414" s="6">
        <f>Data!$X$504*Data!X417/Data!X416</f>
        <v>1568.2963149452989</v>
      </c>
      <c r="M414" s="6">
        <f>Data!$Z$504*Data!Z417/Data!Z416</f>
        <v>1084.8224074174939</v>
      </c>
      <c r="N414" s="6">
        <f>Data!$AB$504*Data!AB417/Data!AB416</f>
        <v>15109.143966328536</v>
      </c>
      <c r="O414" s="6">
        <f>Data!$AD$504*Data!AD417/Data!AD416</f>
        <v>21938.923063037037</v>
      </c>
      <c r="P414" s="6">
        <f>Data!$AF$504*Data!AF417/Data!AF416</f>
        <v>14565.521694904679</v>
      </c>
      <c r="Q414" s="6">
        <f>Data!$AH$504*Data!AH417/Data!AH416</f>
        <v>17067.004792809101</v>
      </c>
      <c r="R414" s="6">
        <f>Data!$AJ$504*Data!AJ417/Data!AJ416</f>
        <v>18524.582093100224</v>
      </c>
      <c r="S414" s="6">
        <f>Data!$AL$504*Data!AL417/Data!AL416</f>
        <v>26521.825597986102</v>
      </c>
      <c r="T414" s="6">
        <f>Data!$AN$504*Data!AN417/Data!AN416</f>
        <v>16707.076280262383</v>
      </c>
      <c r="U414" s="6">
        <f>Data!$AP$504*Data!AP417/Data!AP416</f>
        <v>2505.8162228736605</v>
      </c>
      <c r="V414" s="6">
        <f>Data!$AQ$504*Data!AQ417/Data!AQ416</f>
        <v>0.56444704386522548</v>
      </c>
      <c r="W414" s="6">
        <f>Data!$AR$504*Data!AR417/Data!AR416</f>
        <v>0.57849323255405305</v>
      </c>
      <c r="X414" s="6">
        <f>Data!$AS$504*Data!AS417/Data!AS416</f>
        <v>0.36563098243797537</v>
      </c>
      <c r="Y414" s="6">
        <f>Data!$AT$504*Data!AT417/Data!AT416</f>
        <v>0.63052865784107193</v>
      </c>
      <c r="Z414" s="6">
        <f>Data!$AU$504*Data!AU417/Data!AU416</f>
        <v>0.70783763277693468</v>
      </c>
      <c r="AA414" s="6">
        <f>Data!$AV$504*Data!AV417/Data!AV416</f>
        <v>0.50383416884049781</v>
      </c>
      <c r="AB414" s="6">
        <f>Data!$AW$504*Data!AW417/Data!AW416</f>
        <v>0.85954360723248324</v>
      </c>
      <c r="AC414" s="6">
        <f>Data!$AX$504*Data!AX417/Data!AX416</f>
        <v>0.66576063655177242</v>
      </c>
      <c r="AE414" s="42">
        <f>$AJ$3*B414+$AJ$4*Simulace!C414+$AJ$5*Simulace!D414+$AJ$6*Simulace!E414+$AJ$7*Simulace!F414+$AJ$8*Simulace!G414+$AJ$9*Simulace!H414+$AJ$10*Simulace!I414+$AJ$11*Simulace!J414+$AJ$12*Simulace!K414+$AJ$13*Simulace!L414+$AJ$14*Simulace!M414+$AJ$15*Simulace!N414+$AJ$16*Simulace!O414+$AJ$17*Simulace!P414+$AJ$18*Simulace!Q414+$AJ$19*Simulace!R414+$AJ$20*Simulace!S414+$AJ$21*Simulace!T414+$AJ$22*Simulace!U414+$AJ$23*Simulace!V414+$AJ$24*Simulace!W414+$AJ$25*Simulace!X414+$AJ$26*Simulace!Y414+$AJ$27*Simulace!Z414+$AJ$28*Simulace!AA414+$AJ$29*Simulace!AB414+$AJ$30*Simulace!AC414</f>
        <v>47459435473.529114</v>
      </c>
      <c r="AF414" s="42">
        <f>AE414-$AN$12</f>
        <v>-643762794.55263519</v>
      </c>
      <c r="AG414" s="42">
        <f t="shared" si="10"/>
        <v>-2035756703.6613646</v>
      </c>
    </row>
    <row r="415" spans="1:33">
      <c r="A415" s="6">
        <v>414</v>
      </c>
      <c r="B415" s="6">
        <f>Data!$D$504*Data!D418/Data!D417</f>
        <v>626.30184616579379</v>
      </c>
      <c r="C415" s="6">
        <f>Data!$F$504*Data!F418/Data!F417</f>
        <v>861.55335039445788</v>
      </c>
      <c r="D415" s="6">
        <f>Data!$H$504*Data!H418/Data!H417</f>
        <v>812.37792649032508</v>
      </c>
      <c r="E415" s="6">
        <f>Data!$J$504*Data!J418/Data!J417</f>
        <v>698.38253835828516</v>
      </c>
      <c r="F415" s="6">
        <f>Data!$L$504*Data!L418/Data!L417</f>
        <v>478.43985793419785</v>
      </c>
      <c r="G415" s="6">
        <f>Data!$N$504*Data!N418/Data!N417</f>
        <v>305.94053459116998</v>
      </c>
      <c r="H415" s="6">
        <f>Data!$P$504*Data!P418/Data!P417</f>
        <v>595.13111401430967</v>
      </c>
      <c r="I415" s="6">
        <f>Data!$R$504*Data!R418/Data!R417</f>
        <v>764.15611415173669</v>
      </c>
      <c r="J415" s="6">
        <f>Data!$T$504*Data!T418/Data!T417</f>
        <v>1416.6546113858722</v>
      </c>
      <c r="K415" s="6">
        <f>Data!$V$504*Data!V418/Data!V417</f>
        <v>1012.4084092197877</v>
      </c>
      <c r="L415" s="6">
        <f>Data!$X$504*Data!X418/Data!X417</f>
        <v>1649.0545102482383</v>
      </c>
      <c r="M415" s="6">
        <f>Data!$Z$504*Data!Z418/Data!Z417</f>
        <v>1115.6249983709099</v>
      </c>
      <c r="N415" s="6">
        <f>Data!$AB$504*Data!AB418/Data!AB417</f>
        <v>15224.127252410617</v>
      </c>
      <c r="O415" s="6">
        <f>Data!$AD$504*Data!AD418/Data!AD417</f>
        <v>22119.858772417669</v>
      </c>
      <c r="P415" s="6">
        <f>Data!$AF$504*Data!AF418/Data!AF417</f>
        <v>14738.002929966347</v>
      </c>
      <c r="Q415" s="6">
        <f>Data!$AH$504*Data!AH418/Data!AH417</f>
        <v>17540.879716294705</v>
      </c>
      <c r="R415" s="6">
        <f>Data!$AJ$504*Data!AJ418/Data!AJ417</f>
        <v>19012.934077100756</v>
      </c>
      <c r="S415" s="6">
        <f>Data!$AL$504*Data!AL418/Data!AL417</f>
        <v>27171.426476322646</v>
      </c>
      <c r="T415" s="6">
        <f>Data!$AN$504*Data!AN418/Data!AN417</f>
        <v>16387.469072602464</v>
      </c>
      <c r="U415" s="6">
        <f>Data!$AP$504*Data!AP418/Data!AP417</f>
        <v>2314.1499681469313</v>
      </c>
      <c r="V415" s="6">
        <f>Data!$AQ$504*Data!AQ418/Data!AQ417</f>
        <v>0.4883005481851504</v>
      </c>
      <c r="W415" s="6">
        <f>Data!$AR$504*Data!AR418/Data!AR417</f>
        <v>0.50077051033591868</v>
      </c>
      <c r="X415" s="6">
        <f>Data!$AS$504*Data!AS418/Data!AS417</f>
        <v>0.33987993173799685</v>
      </c>
      <c r="Y415" s="6">
        <f>Data!$AT$504*Data!AT418/Data!AT417</f>
        <v>0.54707897983845499</v>
      </c>
      <c r="Z415" s="6">
        <f>Data!$AU$504*Data!AU418/Data!AU417</f>
        <v>0.61619365868821896</v>
      </c>
      <c r="AA415" s="6">
        <f>Data!$AV$504*Data!AV418/Data!AV417</f>
        <v>0.4700538772979288</v>
      </c>
      <c r="AB415" s="6">
        <f>Data!$AW$504*Data!AW418/Data!AW417</f>
        <v>0.75283288388844394</v>
      </c>
      <c r="AC415" s="6">
        <f>Data!$AX$504*Data!AX418/Data!AX417</f>
        <v>0.6235090062433164</v>
      </c>
      <c r="AE415" s="42">
        <f>$AJ$3*B415+$AJ$4*Simulace!C415+$AJ$5*Simulace!D415+$AJ$6*Simulace!E415+$AJ$7*Simulace!F415+$AJ$8*Simulace!G415+$AJ$9*Simulace!H415+$AJ$10*Simulace!I415+$AJ$11*Simulace!J415+$AJ$12*Simulace!K415+$AJ$13*Simulace!L415+$AJ$14*Simulace!M415+$AJ$15*Simulace!N415+$AJ$16*Simulace!O415+$AJ$17*Simulace!P415+$AJ$18*Simulace!Q415+$AJ$19*Simulace!R415+$AJ$20*Simulace!S415+$AJ$21*Simulace!T415+$AJ$22*Simulace!U415+$AJ$23*Simulace!V415+$AJ$24*Simulace!W415+$AJ$25*Simulace!X415+$AJ$26*Simulace!Y415+$AJ$27*Simulace!Z415+$AJ$28*Simulace!AA415+$AJ$29*Simulace!AB415+$AJ$30*Simulace!AC415</f>
        <v>48997599820.24073</v>
      </c>
      <c r="AF415" s="42">
        <f>AE415-$AN$12</f>
        <v>894401552.15898132</v>
      </c>
      <c r="AG415" s="42">
        <f t="shared" si="10"/>
        <v>2828346047.6122704</v>
      </c>
    </row>
    <row r="416" spans="1:33">
      <c r="A416" s="6">
        <v>415</v>
      </c>
      <c r="B416" s="6">
        <f>Data!$D$504*Data!D419/Data!D418</f>
        <v>596.0402959450098</v>
      </c>
      <c r="C416" s="6">
        <f>Data!$F$504*Data!F419/Data!F418</f>
        <v>830.24258208667482</v>
      </c>
      <c r="D416" s="6">
        <f>Data!$H$504*Data!H419/Data!H418</f>
        <v>765.01138482957685</v>
      </c>
      <c r="E416" s="6">
        <f>Data!$J$504*Data!J419/Data!J418</f>
        <v>683.29182776871448</v>
      </c>
      <c r="F416" s="6">
        <f>Data!$L$504*Data!L419/Data!L418</f>
        <v>460.61248562755031</v>
      </c>
      <c r="G416" s="6">
        <f>Data!$N$504*Data!N419/Data!N418</f>
        <v>291.9243185015373</v>
      </c>
      <c r="H416" s="6">
        <f>Data!$P$504*Data!P419/Data!P418</f>
        <v>565.31248662173016</v>
      </c>
      <c r="I416" s="6">
        <f>Data!$R$504*Data!R419/Data!R418</f>
        <v>731.50959235369351</v>
      </c>
      <c r="J416" s="6">
        <f>Data!$T$504*Data!T419/Data!T418</f>
        <v>1382.2467721374276</v>
      </c>
      <c r="K416" s="6">
        <f>Data!$V$504*Data!V419/Data!V418</f>
        <v>954.9994015833106</v>
      </c>
      <c r="L416" s="6">
        <f>Data!$X$504*Data!X419/Data!X418</f>
        <v>1572.3731058291517</v>
      </c>
      <c r="M416" s="6">
        <f>Data!$Z$504*Data!Z419/Data!Z418</f>
        <v>1087.0377456945116</v>
      </c>
      <c r="N416" s="6">
        <f>Data!$AB$504*Data!AB419/Data!AB418</f>
        <v>15239.958128115641</v>
      </c>
      <c r="O416" s="6">
        <f>Data!$AD$504*Data!AD419/Data!AD418</f>
        <v>22235.402045349056</v>
      </c>
      <c r="P416" s="6">
        <f>Data!$AF$504*Data!AF419/Data!AF418</f>
        <v>14656.011839750072</v>
      </c>
      <c r="Q416" s="6">
        <f>Data!$AH$504*Data!AH419/Data!AH418</f>
        <v>17420.249056533852</v>
      </c>
      <c r="R416" s="6">
        <f>Data!$AJ$504*Data!AJ419/Data!AJ418</f>
        <v>18872.562336785621</v>
      </c>
      <c r="S416" s="6">
        <f>Data!$AL$504*Data!AL419/Data!AL418</f>
        <v>27083.261822761957</v>
      </c>
      <c r="T416" s="6">
        <f>Data!$AN$504*Data!AN419/Data!AN418</f>
        <v>16550.552709887266</v>
      </c>
      <c r="U416" s="6">
        <f>Data!$AP$504*Data!AP419/Data!AP418</f>
        <v>2370.8792033118871</v>
      </c>
      <c r="V416" s="6">
        <f>Data!$AQ$504*Data!AQ419/Data!AQ418</f>
        <v>0.50465407210992064</v>
      </c>
      <c r="W416" s="6">
        <f>Data!$AR$504*Data!AR419/Data!AR418</f>
        <v>0.5174700034281805</v>
      </c>
      <c r="X416" s="6">
        <f>Data!$AS$504*Data!AS419/Data!AS418</f>
        <v>0.34692432163998227</v>
      </c>
      <c r="Y416" s="6">
        <f>Data!$AT$504*Data!AT419/Data!AT418</f>
        <v>0.56503805637982318</v>
      </c>
      <c r="Z416" s="6">
        <f>Data!$AU$504*Data!AU419/Data!AU418</f>
        <v>0.63596198156681982</v>
      </c>
      <c r="AA416" s="6">
        <f>Data!$AV$504*Data!AV419/Data!AV418</f>
        <v>0.47931575949605815</v>
      </c>
      <c r="AB416" s="6">
        <f>Data!$AW$504*Data!AW419/Data!AW418</f>
        <v>0.77594939478731173</v>
      </c>
      <c r="AC416" s="6">
        <f>Data!$AX$504*Data!AX419/Data!AX418</f>
        <v>0.63512132735170412</v>
      </c>
      <c r="AE416" s="42">
        <f>$AJ$3*B416+$AJ$4*Simulace!C416+$AJ$5*Simulace!D416+$AJ$6*Simulace!E416+$AJ$7*Simulace!F416+$AJ$8*Simulace!G416+$AJ$9*Simulace!H416+$AJ$10*Simulace!I416+$AJ$11*Simulace!J416+$AJ$12*Simulace!K416+$AJ$13*Simulace!L416+$AJ$14*Simulace!M416+$AJ$15*Simulace!N416+$AJ$16*Simulace!O416+$AJ$17*Simulace!P416+$AJ$18*Simulace!Q416+$AJ$19*Simulace!R416+$AJ$20*Simulace!S416+$AJ$21*Simulace!T416+$AJ$22*Simulace!U416+$AJ$23*Simulace!V416+$AJ$24*Simulace!W416+$AJ$25*Simulace!X416+$AJ$26*Simulace!Y416+$AJ$27*Simulace!Z416+$AJ$28*Simulace!AA416+$AJ$29*Simulace!AB416+$AJ$30*Simulace!AC416</f>
        <v>47765801662.447899</v>
      </c>
      <c r="AF416" s="42">
        <f>AE416-$AN$12</f>
        <v>-337396605.6338501</v>
      </c>
      <c r="AG416" s="42">
        <f t="shared" si="10"/>
        <v>-1066941748.612565</v>
      </c>
    </row>
    <row r="417" spans="1:33">
      <c r="A417" s="6">
        <v>416</v>
      </c>
      <c r="B417" s="6">
        <f>Data!$D$504*Data!D420/Data!D419</f>
        <v>626.52403735804353</v>
      </c>
      <c r="C417" s="6">
        <f>Data!$F$504*Data!F420/Data!F419</f>
        <v>847.87693070436603</v>
      </c>
      <c r="D417" s="6">
        <f>Data!$H$504*Data!H420/Data!H419</f>
        <v>780.77677102095106</v>
      </c>
      <c r="E417" s="6">
        <f>Data!$J$504*Data!J420/Data!J419</f>
        <v>705.3884348735603</v>
      </c>
      <c r="F417" s="6">
        <f>Data!$L$504*Data!L420/Data!L419</f>
        <v>468.50286983062642</v>
      </c>
      <c r="G417" s="6">
        <f>Data!$N$504*Data!N420/Data!N419</f>
        <v>301.78428870940377</v>
      </c>
      <c r="H417" s="6">
        <f>Data!$P$504*Data!P420/Data!P419</f>
        <v>572.39940766633379</v>
      </c>
      <c r="I417" s="6">
        <f>Data!$R$504*Data!R420/Data!R419</f>
        <v>745.31796021129844</v>
      </c>
      <c r="J417" s="6">
        <f>Data!$T$504*Data!T420/Data!T419</f>
        <v>1410.9609629187789</v>
      </c>
      <c r="K417" s="6">
        <f>Data!$V$504*Data!V420/Data!V419</f>
        <v>967.70575767524736</v>
      </c>
      <c r="L417" s="6">
        <f>Data!$X$504*Data!X420/Data!X419</f>
        <v>1641.8578419212015</v>
      </c>
      <c r="M417" s="6">
        <f>Data!$Z$504*Data!Z420/Data!Z419</f>
        <v>1125.0427834331247</v>
      </c>
      <c r="N417" s="6">
        <f>Data!$AB$504*Data!AB420/Data!AB419</f>
        <v>15329.017871612028</v>
      </c>
      <c r="O417" s="6">
        <f>Data!$AD$504*Data!AD420/Data!AD419</f>
        <v>22219.020551972586</v>
      </c>
      <c r="P417" s="6">
        <f>Data!$AF$504*Data!AF420/Data!AF419</f>
        <v>14600.065357253379</v>
      </c>
      <c r="Q417" s="6">
        <f>Data!$AH$504*Data!AH420/Data!AH419</f>
        <v>17618.960896258057</v>
      </c>
      <c r="R417" s="6">
        <f>Data!$AJ$504*Data!AJ420/Data!AJ419</f>
        <v>18983.784521394678</v>
      </c>
      <c r="S417" s="6">
        <f>Data!$AL$504*Data!AL420/Data!AL419</f>
        <v>27367.668052120167</v>
      </c>
      <c r="T417" s="6">
        <f>Data!$AN$504*Data!AN420/Data!AN419</f>
        <v>16742.005941041185</v>
      </c>
      <c r="U417" s="6">
        <f>Data!$AP$504*Data!AP420/Data!AP419</f>
        <v>2443.2854441436216</v>
      </c>
      <c r="V417" s="6">
        <f>Data!$AQ$504*Data!AQ420/Data!AQ419</f>
        <v>0.48236561604584494</v>
      </c>
      <c r="W417" s="6">
        <f>Data!$AR$504*Data!AR420/Data!AR419</f>
        <v>0.49472544014084613</v>
      </c>
      <c r="X417" s="6">
        <f>Data!$AS$504*Data!AS420/Data!AS419</f>
        <v>0.33499260513688972</v>
      </c>
      <c r="Y417" s="6">
        <f>Data!$AT$504*Data!AT420/Data!AT419</f>
        <v>0.54063809804057472</v>
      </c>
      <c r="Z417" s="6">
        <f>Data!$AU$504*Data!AU420/Data!AU419</f>
        <v>0.609198328267477</v>
      </c>
      <c r="AA417" s="6">
        <f>Data!$AV$504*Data!AV420/Data!AV419</f>
        <v>0.46369265139053634</v>
      </c>
      <c r="AB417" s="6">
        <f>Data!$AW$504*Data!AW420/Data!AW419</f>
        <v>0.74485467023230445</v>
      </c>
      <c r="AC417" s="6">
        <f>Data!$AX$504*Data!AX420/Data!AX419</f>
        <v>0.6156184009236535</v>
      </c>
      <c r="AE417" s="42">
        <f>$AJ$3*B417+$AJ$4*Simulace!C417+$AJ$5*Simulace!D417+$AJ$6*Simulace!E417+$AJ$7*Simulace!F417+$AJ$8*Simulace!G417+$AJ$9*Simulace!H417+$AJ$10*Simulace!I417+$AJ$11*Simulace!J417+$AJ$12*Simulace!K417+$AJ$13*Simulace!L417+$AJ$14*Simulace!M417+$AJ$15*Simulace!N417+$AJ$16*Simulace!O417+$AJ$17*Simulace!P417+$AJ$18*Simulace!Q417+$AJ$19*Simulace!R417+$AJ$20*Simulace!S417+$AJ$21*Simulace!T417+$AJ$22*Simulace!U417+$AJ$23*Simulace!V417+$AJ$24*Simulace!W417+$AJ$25*Simulace!X417+$AJ$26*Simulace!Y417+$AJ$27*Simulace!Z417+$AJ$28*Simulace!AA417+$AJ$29*Simulace!AB417+$AJ$30*Simulace!AC417</f>
        <v>48754213797.326653</v>
      </c>
      <c r="AF417" s="42">
        <f>AE417-$AN$12</f>
        <v>651015529.24490356</v>
      </c>
      <c r="AG417" s="42">
        <f t="shared" si="10"/>
        <v>2058691864.5538528</v>
      </c>
    </row>
    <row r="418" spans="1:33">
      <c r="A418" s="6">
        <v>417</v>
      </c>
      <c r="B418" s="6">
        <f>Data!$D$504*Data!D421/Data!D420</f>
        <v>627.22924143058844</v>
      </c>
      <c r="C418" s="6">
        <f>Data!$F$504*Data!F421/Data!F420</f>
        <v>842.4559686330407</v>
      </c>
      <c r="D418" s="6">
        <f>Data!$H$504*Data!H421/Data!H420</f>
        <v>791.58807423664643</v>
      </c>
      <c r="E418" s="6">
        <f>Data!$J$504*Data!J421/Data!J420</f>
        <v>688.89670029264221</v>
      </c>
      <c r="F418" s="6">
        <f>Data!$L$504*Data!L421/Data!L420</f>
        <v>474.91217078879578</v>
      </c>
      <c r="G418" s="6">
        <f>Data!$N$504*Data!N421/Data!N420</f>
        <v>298.07028231726048</v>
      </c>
      <c r="H418" s="6">
        <f>Data!$P$504*Data!P421/Data!P420</f>
        <v>571.4129138632743</v>
      </c>
      <c r="I418" s="6">
        <f>Data!$R$504*Data!R421/Data!R420</f>
        <v>739.02292338099426</v>
      </c>
      <c r="J418" s="6">
        <f>Data!$T$504*Data!T421/Data!T420</f>
        <v>1412.580701687908</v>
      </c>
      <c r="K418" s="6">
        <f>Data!$V$504*Data!V421/Data!V420</f>
        <v>986.46835693704872</v>
      </c>
      <c r="L418" s="6">
        <f>Data!$X$504*Data!X421/Data!X420</f>
        <v>1603.2404380127641</v>
      </c>
      <c r="M418" s="6">
        <f>Data!$Z$504*Data!Z421/Data!Z420</f>
        <v>1112.4238180325119</v>
      </c>
      <c r="N418" s="6">
        <f>Data!$AB$504*Data!AB421/Data!AB420</f>
        <v>15247.392782163681</v>
      </c>
      <c r="O418" s="6">
        <f>Data!$AD$504*Data!AD421/Data!AD420</f>
        <v>22129.394222704024</v>
      </c>
      <c r="P418" s="6">
        <f>Data!$AF$504*Data!AF421/Data!AF420</f>
        <v>14696.744484205718</v>
      </c>
      <c r="Q418" s="6">
        <f>Data!$AH$504*Data!AH421/Data!AH420</f>
        <v>17347.740576909811</v>
      </c>
      <c r="R418" s="6">
        <f>Data!$AJ$504*Data!AJ421/Data!AJ420</f>
        <v>18795.466996733041</v>
      </c>
      <c r="S418" s="6">
        <f>Data!$AL$504*Data!AL421/Data!AL420</f>
        <v>26958.931371791921</v>
      </c>
      <c r="T418" s="6">
        <f>Data!$AN$504*Data!AN421/Data!AN420</f>
        <v>16523.800746618628</v>
      </c>
      <c r="U418" s="6">
        <f>Data!$AP$504*Data!AP421/Data!AP420</f>
        <v>2466.6777128949716</v>
      </c>
      <c r="V418" s="6">
        <f>Data!$AQ$504*Data!AQ421/Data!AQ420</f>
        <v>0.52037080291970816</v>
      </c>
      <c r="W418" s="6">
        <f>Data!$AR$504*Data!AR421/Data!AR420</f>
        <v>0.5335105920181592</v>
      </c>
      <c r="X418" s="6">
        <f>Data!$AS$504*Data!AS421/Data!AS420</f>
        <v>0.33680492880149193</v>
      </c>
      <c r="Y418" s="6">
        <f>Data!$AT$504*Data!AT421/Data!AT420</f>
        <v>0.58225482337209067</v>
      </c>
      <c r="Z418" s="6">
        <f>Data!$AU$504*Data!AU421/Data!AU420</f>
        <v>0.65486028214867087</v>
      </c>
      <c r="AA418" s="6">
        <f>Data!$AV$504*Data!AV421/Data!AV420</f>
        <v>0.46611874799486741</v>
      </c>
      <c r="AB418" s="6">
        <f>Data!$AW$504*Data!AW421/Data!AW420</f>
        <v>0.79793527793065655</v>
      </c>
      <c r="AC418" s="6">
        <f>Data!$AX$504*Data!AX421/Data!AX420</f>
        <v>0.61871636679114272</v>
      </c>
      <c r="AE418" s="42">
        <f>$AJ$3*B418+$AJ$4*Simulace!C418+$AJ$5*Simulace!D418+$AJ$6*Simulace!E418+$AJ$7*Simulace!F418+$AJ$8*Simulace!G418+$AJ$9*Simulace!H418+$AJ$10*Simulace!I418+$AJ$11*Simulace!J418+$AJ$12*Simulace!K418+$AJ$13*Simulace!L418+$AJ$14*Simulace!M418+$AJ$15*Simulace!N418+$AJ$16*Simulace!O418+$AJ$17*Simulace!P418+$AJ$18*Simulace!Q418+$AJ$19*Simulace!R418+$AJ$20*Simulace!S418+$AJ$21*Simulace!T418+$AJ$22*Simulace!U418+$AJ$23*Simulace!V418+$AJ$24*Simulace!W418+$AJ$25*Simulace!X418+$AJ$26*Simulace!Y418+$AJ$27*Simulace!Z418+$AJ$28*Simulace!AA418+$AJ$29*Simulace!AB418+$AJ$30*Simulace!AC418</f>
        <v>48417001132.496132</v>
      </c>
      <c r="AF418" s="42">
        <f>AE418-$AN$12</f>
        <v>313802864.41438293</v>
      </c>
      <c r="AG418" s="42">
        <f t="shared" si="10"/>
        <v>992331787.83445013</v>
      </c>
    </row>
    <row r="419" spans="1:33">
      <c r="A419" s="6">
        <v>418</v>
      </c>
      <c r="B419" s="6">
        <f>Data!$D$504*Data!D422/Data!D421</f>
        <v>625.25223595471232</v>
      </c>
      <c r="C419" s="6">
        <f>Data!$F$504*Data!F422/Data!F421</f>
        <v>831.04706473057786</v>
      </c>
      <c r="D419" s="6">
        <f>Data!$H$504*Data!H422/Data!H421</f>
        <v>803.69892235698148</v>
      </c>
      <c r="E419" s="6">
        <f>Data!$J$504*Data!J422/Data!J421</f>
        <v>697.53217666375826</v>
      </c>
      <c r="F419" s="6">
        <f>Data!$L$504*Data!L422/Data!L421</f>
        <v>483.0194434152292</v>
      </c>
      <c r="G419" s="6">
        <f>Data!$N$504*Data!N422/Data!N421</f>
        <v>306.25447037277917</v>
      </c>
      <c r="H419" s="6">
        <f>Data!$P$504*Data!P422/Data!P421</f>
        <v>587.68180314701146</v>
      </c>
      <c r="I419" s="6">
        <f>Data!$R$504*Data!R422/Data!R421</f>
        <v>755.76508173770969</v>
      </c>
      <c r="J419" s="6">
        <f>Data!$T$504*Data!T422/Data!T421</f>
        <v>1432.5247727730259</v>
      </c>
      <c r="K419" s="6">
        <f>Data!$V$504*Data!V422/Data!V421</f>
        <v>955.16620601419447</v>
      </c>
      <c r="L419" s="6">
        <f>Data!$X$504*Data!X422/Data!X421</f>
        <v>1630.1990770135424</v>
      </c>
      <c r="M419" s="6">
        <f>Data!$Z$504*Data!Z422/Data!Z421</f>
        <v>1113.0208669753595</v>
      </c>
      <c r="N419" s="6">
        <f>Data!$AB$504*Data!AB422/Data!AB421</f>
        <v>15200.279605720058</v>
      </c>
      <c r="O419" s="6">
        <f>Data!$AD$504*Data!AD422/Data!AD421</f>
        <v>22101.651522644781</v>
      </c>
      <c r="P419" s="6">
        <f>Data!$AF$504*Data!AF422/Data!AF421</f>
        <v>14642.286526874108</v>
      </c>
      <c r="Q419" s="6">
        <f>Data!$AH$504*Data!AH422/Data!AH421</f>
        <v>17421.705149999565</v>
      </c>
      <c r="R419" s="6">
        <f>Data!$AJ$504*Data!AJ422/Data!AJ421</f>
        <v>18913.357456362635</v>
      </c>
      <c r="S419" s="6">
        <f>Data!$AL$504*Data!AL422/Data!AL421</f>
        <v>26993.518809504134</v>
      </c>
      <c r="T419" s="6">
        <f>Data!$AN$504*Data!AN422/Data!AN421</f>
        <v>16666.693025336299</v>
      </c>
      <c r="U419" s="6">
        <f>Data!$AP$504*Data!AP422/Data!AP421</f>
        <v>2350.4133415047172</v>
      </c>
      <c r="V419" s="6">
        <f>Data!$AQ$504*Data!AQ422/Data!AQ421</f>
        <v>0.50740530222693492</v>
      </c>
      <c r="W419" s="6">
        <f>Data!$AR$504*Data!AR422/Data!AR421</f>
        <v>0.5202831166384031</v>
      </c>
      <c r="X419" s="6">
        <f>Data!$AS$504*Data!AS422/Data!AS421</f>
        <v>0.34664011785033955</v>
      </c>
      <c r="Y419" s="6">
        <f>Data!$AT$504*Data!AT422/Data!AT421</f>
        <v>0.56807764701528585</v>
      </c>
      <c r="Z419" s="6">
        <f>Data!$AU$504*Data!AU422/Data!AU421</f>
        <v>0.63933005947017441</v>
      </c>
      <c r="AA419" s="6">
        <f>Data!$AV$504*Data!AV422/Data!AV421</f>
        <v>0.47898465559784309</v>
      </c>
      <c r="AB419" s="6">
        <f>Data!$AW$504*Data!AW422/Data!AW421</f>
        <v>0.77993495132318769</v>
      </c>
      <c r="AC419" s="6">
        <f>Data!$AX$504*Data!AX422/Data!AX421</f>
        <v>0.63476142195715313</v>
      </c>
      <c r="AE419" s="42">
        <f>$AJ$3*B419+$AJ$4*Simulace!C419+$AJ$5*Simulace!D419+$AJ$6*Simulace!E419+$AJ$7*Simulace!F419+$AJ$8*Simulace!G419+$AJ$9*Simulace!H419+$AJ$10*Simulace!I419+$AJ$11*Simulace!J419+$AJ$12*Simulace!K419+$AJ$13*Simulace!L419+$AJ$14*Simulace!M419+$AJ$15*Simulace!N419+$AJ$16*Simulace!O419+$AJ$17*Simulace!P419+$AJ$18*Simulace!Q419+$AJ$19*Simulace!R419+$AJ$20*Simulace!S419+$AJ$21*Simulace!T419+$AJ$22*Simulace!U419+$AJ$23*Simulace!V419+$AJ$24*Simulace!W419+$AJ$25*Simulace!X419+$AJ$26*Simulace!Y419+$AJ$27*Simulace!Z419+$AJ$28*Simulace!AA419+$AJ$29*Simulace!AB419+$AJ$30*Simulace!AC419</f>
        <v>48555034803.117104</v>
      </c>
      <c r="AF419" s="42">
        <f>AE419-$AN$12</f>
        <v>451836535.03535461</v>
      </c>
      <c r="AG419" s="42">
        <f t="shared" si="10"/>
        <v>1428832580.7901893</v>
      </c>
    </row>
    <row r="420" spans="1:33">
      <c r="A420" s="6">
        <v>419</v>
      </c>
      <c r="B420" s="6">
        <f>Data!$D$504*Data!D423/Data!D422</f>
        <v>615.56811693816894</v>
      </c>
      <c r="C420" s="6">
        <f>Data!$F$504*Data!F423/Data!F422</f>
        <v>826.30323584623977</v>
      </c>
      <c r="D420" s="6">
        <f>Data!$H$504*Data!H423/Data!H422</f>
        <v>773.77839528478501</v>
      </c>
      <c r="E420" s="6">
        <f>Data!$J$504*Data!J423/Data!J422</f>
        <v>689.54240645413483</v>
      </c>
      <c r="F420" s="6">
        <f>Data!$L$504*Data!L423/Data!L422</f>
        <v>466.8948986687779</v>
      </c>
      <c r="G420" s="6">
        <f>Data!$N$504*Data!N423/Data!N422</f>
        <v>292.6828839275131</v>
      </c>
      <c r="H420" s="6">
        <f>Data!$P$504*Data!P423/Data!P422</f>
        <v>571.07502613643544</v>
      </c>
      <c r="I420" s="6">
        <f>Data!$R$504*Data!R423/Data!R422</f>
        <v>745.73613935322373</v>
      </c>
      <c r="J420" s="6">
        <f>Data!$T$504*Data!T423/Data!T422</f>
        <v>1393.0162336071633</v>
      </c>
      <c r="K420" s="6">
        <f>Data!$V$504*Data!V423/Data!V422</f>
        <v>956.93136844493199</v>
      </c>
      <c r="L420" s="6">
        <f>Data!$X$504*Data!X423/Data!X422</f>
        <v>1655.4625136058012</v>
      </c>
      <c r="M420" s="6">
        <f>Data!$Z$504*Data!Z423/Data!Z422</f>
        <v>1100.6814087416544</v>
      </c>
      <c r="N420" s="6">
        <f>Data!$AB$504*Data!AB423/Data!AB422</f>
        <v>15264.154508227517</v>
      </c>
      <c r="O420" s="6">
        <f>Data!$AD$504*Data!AD423/Data!AD422</f>
        <v>22210.666257763583</v>
      </c>
      <c r="P420" s="6">
        <f>Data!$AF$504*Data!AF423/Data!AF422</f>
        <v>14536.749194030832</v>
      </c>
      <c r="Q420" s="6">
        <f>Data!$AH$504*Data!AH423/Data!AH422</f>
        <v>17434.526785224334</v>
      </c>
      <c r="R420" s="6">
        <f>Data!$AJ$504*Data!AJ423/Data!AJ422</f>
        <v>18900.03279984582</v>
      </c>
      <c r="S420" s="6">
        <f>Data!$AL$504*Data!AL423/Data!AL422</f>
        <v>27173.86043624991</v>
      </c>
      <c r="T420" s="6">
        <f>Data!$AN$504*Data!AN423/Data!AN422</f>
        <v>16505.40655758365</v>
      </c>
      <c r="U420" s="6">
        <f>Data!$AP$504*Data!AP423/Data!AP422</f>
        <v>2401.8501048651274</v>
      </c>
      <c r="V420" s="6">
        <f>Data!$AQ$504*Data!AQ423/Data!AQ422</f>
        <v>0.50135000773873972</v>
      </c>
      <c r="W420" s="6">
        <f>Data!$AR$504*Data!AR423/Data!AR422</f>
        <v>0.51410731472569871</v>
      </c>
      <c r="X420" s="6">
        <f>Data!$AS$504*Data!AS423/Data!AS422</f>
        <v>0.33783916565411048</v>
      </c>
      <c r="Y420" s="6">
        <f>Data!$AT$504*Data!AT423/Data!AT422</f>
        <v>0.56146559464872969</v>
      </c>
      <c r="Z420" s="6">
        <f>Data!$AU$504*Data!AU423/Data!AU422</f>
        <v>0.63209812396542175</v>
      </c>
      <c r="AA420" s="6">
        <f>Data!$AV$504*Data!AV423/Data!AV422</f>
        <v>0.46753160307287439</v>
      </c>
      <c r="AB420" s="6">
        <f>Data!$AW$504*Data!AW423/Data!AW422</f>
        <v>0.77157634558926425</v>
      </c>
      <c r="AC420" s="6">
        <f>Data!$AX$504*Data!AX423/Data!AX422</f>
        <v>0.62055576066199714</v>
      </c>
      <c r="AE420" s="42">
        <f>$AJ$3*B420+$AJ$4*Simulace!C420+$AJ$5*Simulace!D420+$AJ$6*Simulace!E420+$AJ$7*Simulace!F420+$AJ$8*Simulace!G420+$AJ$9*Simulace!H420+$AJ$10*Simulace!I420+$AJ$11*Simulace!J420+$AJ$12*Simulace!K420+$AJ$13*Simulace!L420+$AJ$14*Simulace!M420+$AJ$15*Simulace!N420+$AJ$16*Simulace!O420+$AJ$17*Simulace!P420+$AJ$18*Simulace!Q420+$AJ$19*Simulace!R420+$AJ$20*Simulace!S420+$AJ$21*Simulace!T420+$AJ$22*Simulace!U420+$AJ$23*Simulace!V420+$AJ$24*Simulace!W420+$AJ$25*Simulace!X420+$AJ$26*Simulace!Y420+$AJ$27*Simulace!Z420+$AJ$28*Simulace!AA420+$AJ$29*Simulace!AB420+$AJ$30*Simulace!AC420</f>
        <v>48153651833.526016</v>
      </c>
      <c r="AF420" s="42">
        <f>AE420-$AN$12</f>
        <v>50453565.444267273</v>
      </c>
      <c r="AG420" s="42">
        <f t="shared" si="10"/>
        <v>159548182.88024971</v>
      </c>
    </row>
    <row r="421" spans="1:33">
      <c r="A421" s="6">
        <v>420</v>
      </c>
      <c r="B421" s="6">
        <f>Data!$D$504*Data!D424/Data!D423</f>
        <v>626.28327114285707</v>
      </c>
      <c r="C421" s="6">
        <f>Data!$F$504*Data!F424/Data!F423</f>
        <v>843.58966616669625</v>
      </c>
      <c r="D421" s="6">
        <f>Data!$H$504*Data!H424/Data!H423</f>
        <v>788.93565622264373</v>
      </c>
      <c r="E421" s="6">
        <f>Data!$J$504*Data!J424/Data!J423</f>
        <v>693.87069465803597</v>
      </c>
      <c r="F421" s="6">
        <f>Data!$L$504*Data!L424/Data!L423</f>
        <v>477.38976409195402</v>
      </c>
      <c r="G421" s="6">
        <f>Data!$N$504*Data!N424/Data!N423</f>
        <v>305.75308245619686</v>
      </c>
      <c r="H421" s="6">
        <f>Data!$P$504*Data!P424/Data!P423</f>
        <v>599.20397444678508</v>
      </c>
      <c r="I421" s="6">
        <f>Data!$R$504*Data!R424/Data!R423</f>
        <v>757.89782054160332</v>
      </c>
      <c r="J421" s="6">
        <f>Data!$T$504*Data!T424/Data!T423</f>
        <v>1401.642609104068</v>
      </c>
      <c r="K421" s="6">
        <f>Data!$V$504*Data!V424/Data!V423</f>
        <v>978.07419601544325</v>
      </c>
      <c r="L421" s="6">
        <f>Data!$X$504*Data!X424/Data!X423</f>
        <v>1639.4975622162394</v>
      </c>
      <c r="M421" s="6">
        <f>Data!$Z$504*Data!Z424/Data!Z423</f>
        <v>1126.0243059052304</v>
      </c>
      <c r="N421" s="6">
        <f>Data!$AB$504*Data!AB424/Data!AB423</f>
        <v>15190.949563982136</v>
      </c>
      <c r="O421" s="6">
        <f>Data!$AD$504*Data!AD424/Data!AD423</f>
        <v>22132.111202962842</v>
      </c>
      <c r="P421" s="6">
        <f>Data!$AF$504*Data!AF424/Data!AF423</f>
        <v>14658.982225900994</v>
      </c>
      <c r="Q421" s="6">
        <f>Data!$AH$504*Data!AH424/Data!AH423</f>
        <v>17471.162084174768</v>
      </c>
      <c r="R421" s="6">
        <f>Data!$AJ$504*Data!AJ424/Data!AJ423</f>
        <v>18969.278072165802</v>
      </c>
      <c r="S421" s="6">
        <f>Data!$AL$504*Data!AL424/Data!AL423</f>
        <v>26831.029853497163</v>
      </c>
      <c r="T421" s="6">
        <f>Data!$AN$504*Data!AN424/Data!AN423</f>
        <v>16108.350305032291</v>
      </c>
      <c r="U421" s="6">
        <f>Data!$AP$504*Data!AP424/Data!AP423</f>
        <v>2293.7413312313283</v>
      </c>
      <c r="V421" s="6">
        <f>Data!$AQ$504*Data!AQ424/Data!AQ423</f>
        <v>0.49060708970152805</v>
      </c>
      <c r="W421" s="6">
        <f>Data!$AR$504*Data!AR424/Data!AR423</f>
        <v>0.50315333333333434</v>
      </c>
      <c r="X421" s="6">
        <f>Data!$AS$504*Data!AS424/Data!AS423</f>
        <v>0.36399024905023275</v>
      </c>
      <c r="Y421" s="6">
        <f>Data!$AT$504*Data!AT424/Data!AT423</f>
        <v>0.54974843231424142</v>
      </c>
      <c r="Z421" s="6">
        <f>Data!$AU$504*Data!AU424/Data!AU423</f>
        <v>0.61929893677615311</v>
      </c>
      <c r="AA421" s="6">
        <f>Data!$AV$504*Data!AV424/Data!AV423</f>
        <v>0.50154468470058788</v>
      </c>
      <c r="AB421" s="6">
        <f>Data!$AW$504*Data!AW424/Data!AW423</f>
        <v>0.75681775088250225</v>
      </c>
      <c r="AC421" s="6">
        <f>Data!$AX$504*Data!AX424/Data!AX423</f>
        <v>0.66271998679650113</v>
      </c>
      <c r="AE421" s="42">
        <f>$AJ$3*B421+$AJ$4*Simulace!C421+$AJ$5*Simulace!D421+$AJ$6*Simulace!E421+$AJ$7*Simulace!F421+$AJ$8*Simulace!G421+$AJ$9*Simulace!H421+$AJ$10*Simulace!I421+$AJ$11*Simulace!J421+$AJ$12*Simulace!K421+$AJ$13*Simulace!L421+$AJ$14*Simulace!M421+$AJ$15*Simulace!N421+$AJ$16*Simulace!O421+$AJ$17*Simulace!P421+$AJ$18*Simulace!Q421+$AJ$19*Simulace!R421+$AJ$20*Simulace!S421+$AJ$21*Simulace!T421+$AJ$22*Simulace!U421+$AJ$23*Simulace!V421+$AJ$24*Simulace!W421+$AJ$25*Simulace!X421+$AJ$26*Simulace!Y421+$AJ$27*Simulace!Z421+$AJ$28*Simulace!AA421+$AJ$29*Simulace!AB421+$AJ$30*Simulace!AC421</f>
        <v>48598058238.989235</v>
      </c>
      <c r="AF421" s="42">
        <f>AE421-$AN$12</f>
        <v>494859970.90748596</v>
      </c>
      <c r="AG421" s="42">
        <f t="shared" si="10"/>
        <v>1564884630.912317</v>
      </c>
    </row>
    <row r="422" spans="1:33">
      <c r="A422" s="6">
        <v>421</v>
      </c>
      <c r="B422" s="6">
        <f>Data!$D$504*Data!D425/Data!D424</f>
        <v>587.04069585183004</v>
      </c>
      <c r="C422" s="6">
        <f>Data!$F$504*Data!F425/Data!F424</f>
        <v>838.63188144904871</v>
      </c>
      <c r="D422" s="6">
        <f>Data!$H$504*Data!H425/Data!H424</f>
        <v>785.86135401194679</v>
      </c>
      <c r="E422" s="6">
        <f>Data!$J$504*Data!J425/Data!J424</f>
        <v>679.9719453349968</v>
      </c>
      <c r="F422" s="6">
        <f>Data!$L$504*Data!L425/Data!L424</f>
        <v>477.52451082585458</v>
      </c>
      <c r="G422" s="6">
        <f>Data!$N$504*Data!N425/Data!N424</f>
        <v>300.89868086750687</v>
      </c>
      <c r="H422" s="6">
        <f>Data!$P$504*Data!P425/Data!P424</f>
        <v>572.05930470093961</v>
      </c>
      <c r="I422" s="6">
        <f>Data!$R$504*Data!R425/Data!R424</f>
        <v>739.50237815496575</v>
      </c>
      <c r="J422" s="6">
        <f>Data!$T$504*Data!T425/Data!T424</f>
        <v>1405.2979012794674</v>
      </c>
      <c r="K422" s="6">
        <f>Data!$V$504*Data!V425/Data!V424</f>
        <v>909.94963992946555</v>
      </c>
      <c r="L422" s="6">
        <f>Data!$X$504*Data!X425/Data!X424</f>
        <v>1627.6566099906208</v>
      </c>
      <c r="M422" s="6">
        <f>Data!$Z$504*Data!Z425/Data!Z424</f>
        <v>1086.7955534981986</v>
      </c>
      <c r="N422" s="6">
        <f>Data!$AB$504*Data!AB425/Data!AB424</f>
        <v>15271.158273371622</v>
      </c>
      <c r="O422" s="6">
        <f>Data!$AD$504*Data!AD425/Data!AD424</f>
        <v>22192.227762637776</v>
      </c>
      <c r="P422" s="6">
        <f>Data!$AF$504*Data!AF425/Data!AF424</f>
        <v>14719.188663386327</v>
      </c>
      <c r="Q422" s="6">
        <f>Data!$AH$504*Data!AH425/Data!AH424</f>
        <v>17517.195741413834</v>
      </c>
      <c r="R422" s="6">
        <f>Data!$AJ$504*Data!AJ425/Data!AJ424</f>
        <v>18900.256147416247</v>
      </c>
      <c r="S422" s="6">
        <f>Data!$AL$504*Data!AL425/Data!AL424</f>
        <v>27047.732553003661</v>
      </c>
      <c r="T422" s="6">
        <f>Data!$AN$504*Data!AN425/Data!AN424</f>
        <v>16497.265922043283</v>
      </c>
      <c r="U422" s="6">
        <f>Data!$AP$504*Data!AP425/Data!AP424</f>
        <v>2429.4632420064013</v>
      </c>
      <c r="V422" s="6">
        <f>Data!$AQ$504*Data!AQ425/Data!AQ424</f>
        <v>0.49714152363236691</v>
      </c>
      <c r="W422" s="6">
        <f>Data!$AR$504*Data!AR425/Data!AR424</f>
        <v>0.50982436409501952</v>
      </c>
      <c r="X422" s="6">
        <f>Data!$AS$504*Data!AS425/Data!AS424</f>
        <v>0.33628497345855457</v>
      </c>
      <c r="Y422" s="6">
        <f>Data!$AT$504*Data!AT425/Data!AT424</f>
        <v>0.55691607679947475</v>
      </c>
      <c r="Z422" s="6">
        <f>Data!$AU$504*Data!AU425/Data!AU424</f>
        <v>0.62717793558711787</v>
      </c>
      <c r="AA422" s="6">
        <f>Data!$AV$504*Data!AV425/Data!AV424</f>
        <v>0.46551751849792605</v>
      </c>
      <c r="AB422" s="6">
        <f>Data!$AW$504*Data!AW425/Data!AW424</f>
        <v>0.76600675194913515</v>
      </c>
      <c r="AC422" s="6">
        <f>Data!$AX$504*Data!AX425/Data!AX424</f>
        <v>0.61806850456803897</v>
      </c>
      <c r="AE422" s="42">
        <f>$AJ$3*B422+$AJ$4*Simulace!C422+$AJ$5*Simulace!D422+$AJ$6*Simulace!E422+$AJ$7*Simulace!F422+$AJ$8*Simulace!G422+$AJ$9*Simulace!H422+$AJ$10*Simulace!I422+$AJ$11*Simulace!J422+$AJ$12*Simulace!K422+$AJ$13*Simulace!L422+$AJ$14*Simulace!M422+$AJ$15*Simulace!N422+$AJ$16*Simulace!O422+$AJ$17*Simulace!P422+$AJ$18*Simulace!Q422+$AJ$19*Simulace!R422+$AJ$20*Simulace!S422+$AJ$21*Simulace!T422+$AJ$22*Simulace!U422+$AJ$23*Simulace!V422+$AJ$24*Simulace!W422+$AJ$25*Simulace!X422+$AJ$26*Simulace!Y422+$AJ$27*Simulace!Z422+$AJ$28*Simulace!AA422+$AJ$29*Simulace!AB422+$AJ$30*Simulace!AC422</f>
        <v>47933724352.335945</v>
      </c>
      <c r="AF422" s="42">
        <f>AE422-$AN$12</f>
        <v>-169473915.74580383</v>
      </c>
      <c r="AG422" s="42">
        <f t="shared" si="10"/>
        <v>-535923577.74421364</v>
      </c>
    </row>
    <row r="423" spans="1:33">
      <c r="A423" s="6">
        <v>422</v>
      </c>
      <c r="B423" s="6">
        <f>Data!$D$504*Data!D426/Data!D425</f>
        <v>608.45093175251532</v>
      </c>
      <c r="C423" s="6">
        <f>Data!$F$504*Data!F426/Data!F425</f>
        <v>856.51500944748341</v>
      </c>
      <c r="D423" s="6">
        <f>Data!$H$504*Data!H426/Data!H425</f>
        <v>758.23010182980534</v>
      </c>
      <c r="E423" s="6">
        <f>Data!$J$504*Data!J426/Data!J425</f>
        <v>685.48758950204956</v>
      </c>
      <c r="F423" s="6">
        <f>Data!$L$504*Data!L426/Data!L425</f>
        <v>461.93139946147522</v>
      </c>
      <c r="G423" s="6">
        <f>Data!$N$504*Data!N426/Data!N425</f>
        <v>295.53578608654698</v>
      </c>
      <c r="H423" s="6">
        <f>Data!$P$504*Data!P426/Data!P425</f>
        <v>559.65150438065712</v>
      </c>
      <c r="I423" s="6">
        <f>Data!$R$504*Data!R426/Data!R425</f>
        <v>718.48834353298184</v>
      </c>
      <c r="J423" s="6">
        <f>Data!$T$504*Data!T426/Data!T425</f>
        <v>1336.7992768192894</v>
      </c>
      <c r="K423" s="6">
        <f>Data!$V$504*Data!V426/Data!V425</f>
        <v>911.88615516284096</v>
      </c>
      <c r="L423" s="6">
        <f>Data!$X$504*Data!X426/Data!X425</f>
        <v>1576.6244330828365</v>
      </c>
      <c r="M423" s="6">
        <f>Data!$Z$504*Data!Z426/Data!Z425</f>
        <v>1076.3559756456723</v>
      </c>
      <c r="N423" s="6">
        <f>Data!$AB$504*Data!AB426/Data!AB425</f>
        <v>15258.330858648964</v>
      </c>
      <c r="O423" s="6">
        <f>Data!$AD$504*Data!AD426/Data!AD425</f>
        <v>22218.330977526344</v>
      </c>
      <c r="P423" s="6">
        <f>Data!$AF$504*Data!AF426/Data!AF425</f>
        <v>14455.962024050048</v>
      </c>
      <c r="Q423" s="6">
        <f>Data!$AH$504*Data!AH426/Data!AH425</f>
        <v>17770.003304870272</v>
      </c>
      <c r="R423" s="6">
        <f>Data!$AJ$504*Data!AJ426/Data!AJ425</f>
        <v>19157.869012312505</v>
      </c>
      <c r="S423" s="6">
        <f>Data!$AL$504*Data!AL426/Data!AL425</f>
        <v>27868.451417848471</v>
      </c>
      <c r="T423" s="6">
        <f>Data!$AN$504*Data!AN426/Data!AN425</f>
        <v>16712.101313704086</v>
      </c>
      <c r="U423" s="6">
        <f>Data!$AP$504*Data!AP426/Data!AP425</f>
        <v>2361.856791725736</v>
      </c>
      <c r="V423" s="6">
        <f>Data!$AQ$504*Data!AQ426/Data!AQ425</f>
        <v>0.43921396579086502</v>
      </c>
      <c r="W423" s="6">
        <f>Data!$AR$504*Data!AR426/Data!AR425</f>
        <v>0.45077909270217009</v>
      </c>
      <c r="X423" s="6">
        <f>Data!$AS$504*Data!AS426/Data!AS425</f>
        <v>0.34340245594033492</v>
      </c>
      <c r="Y423" s="6">
        <f>Data!$AT$504*Data!AT426/Data!AT425</f>
        <v>0.49383561220548561</v>
      </c>
      <c r="Z423" s="6">
        <f>Data!$AU$504*Data!AU426/Data!AU425</f>
        <v>0.55839334027055065</v>
      </c>
      <c r="AA423" s="6">
        <f>Data!$AV$504*Data!AV426/Data!AV425</f>
        <v>0.47481099995533887</v>
      </c>
      <c r="AB423" s="6">
        <f>Data!$AW$504*Data!AW426/Data!AW425</f>
        <v>0.68694257425742611</v>
      </c>
      <c r="AC423" s="6">
        <f>Data!$AX$504*Data!AX426/Data!AX425</f>
        <v>0.62963555036301266</v>
      </c>
      <c r="AE423" s="42">
        <f>$AJ$3*B423+$AJ$4*Simulace!C423+$AJ$5*Simulace!D423+$AJ$6*Simulace!E423+$AJ$7*Simulace!F423+$AJ$8*Simulace!G423+$AJ$9*Simulace!H423+$AJ$10*Simulace!I423+$AJ$11*Simulace!J423+$AJ$12*Simulace!K423+$AJ$13*Simulace!L423+$AJ$14*Simulace!M423+$AJ$15*Simulace!N423+$AJ$16*Simulace!O423+$AJ$17*Simulace!P423+$AJ$18*Simulace!Q423+$AJ$19*Simulace!R423+$AJ$20*Simulace!S423+$AJ$21*Simulace!T423+$AJ$22*Simulace!U423+$AJ$23*Simulace!V423+$AJ$24*Simulace!W423+$AJ$25*Simulace!X423+$AJ$26*Simulace!Y423+$AJ$27*Simulace!Z423+$AJ$28*Simulace!AA423+$AJ$29*Simulace!AB423+$AJ$30*Simulace!AC423</f>
        <v>47910268776.025116</v>
      </c>
      <c r="AF423" s="42">
        <f>AE423-$AN$12</f>
        <v>-192929492.056633</v>
      </c>
      <c r="AG423" s="42">
        <f t="shared" si="10"/>
        <v>-610096622.71832335</v>
      </c>
    </row>
    <row r="424" spans="1:33">
      <c r="A424" s="6">
        <v>423</v>
      </c>
      <c r="B424" s="6">
        <f>Data!$D$504*Data!D427/Data!D426</f>
        <v>610.61436071567402</v>
      </c>
      <c r="C424" s="6">
        <f>Data!$F$504*Data!F427/Data!F426</f>
        <v>839.30850178394735</v>
      </c>
      <c r="D424" s="6">
        <f>Data!$H$504*Data!H427/Data!H426</f>
        <v>774.56042718372817</v>
      </c>
      <c r="E424" s="6">
        <f>Data!$J$504*Data!J427/Data!J426</f>
        <v>687.51451132726334</v>
      </c>
      <c r="F424" s="6">
        <f>Data!$L$504*Data!L427/Data!L426</f>
        <v>460.35818305011458</v>
      </c>
      <c r="G424" s="6">
        <f>Data!$N$504*Data!N427/Data!N426</f>
        <v>299.65156059097939</v>
      </c>
      <c r="H424" s="6">
        <f>Data!$P$504*Data!P427/Data!P426</f>
        <v>559.84090979793905</v>
      </c>
      <c r="I424" s="6">
        <f>Data!$R$504*Data!R427/Data!R426</f>
        <v>725.45267332699643</v>
      </c>
      <c r="J424" s="6">
        <f>Data!$T$504*Data!T427/Data!T426</f>
        <v>1377.2292696876464</v>
      </c>
      <c r="K424" s="6">
        <f>Data!$V$504*Data!V427/Data!V426</f>
        <v>909.00331043924928</v>
      </c>
      <c r="L424" s="6">
        <f>Data!$X$504*Data!X427/Data!X426</f>
        <v>1565.0036335855248</v>
      </c>
      <c r="M424" s="6">
        <f>Data!$Z$504*Data!Z427/Data!Z426</f>
        <v>1086.9143858153038</v>
      </c>
      <c r="N424" s="6">
        <f>Data!$AB$504*Data!AB427/Data!AB426</f>
        <v>15260.853678146761</v>
      </c>
      <c r="O424" s="6">
        <f>Data!$AD$504*Data!AD427/Data!AD426</f>
        <v>22155.704116148831</v>
      </c>
      <c r="P424" s="6">
        <f>Data!$AF$504*Data!AF427/Data!AF426</f>
        <v>14608.657179138099</v>
      </c>
      <c r="Q424" s="6">
        <f>Data!$AH$504*Data!AH427/Data!AH426</f>
        <v>17392.865382350141</v>
      </c>
      <c r="R424" s="6">
        <f>Data!$AJ$504*Data!AJ427/Data!AJ426</f>
        <v>18743.330647701867</v>
      </c>
      <c r="S424" s="6">
        <f>Data!$AL$504*Data!AL427/Data!AL426</f>
        <v>26685.046630356559</v>
      </c>
      <c r="T424" s="6">
        <f>Data!$AN$504*Data!AN427/Data!AN426</f>
        <v>16548.973588678695</v>
      </c>
      <c r="U424" s="6">
        <f>Data!$AP$504*Data!AP427/Data!AP426</f>
        <v>2365.2507126686087</v>
      </c>
      <c r="V424" s="6">
        <f>Data!$AQ$504*Data!AQ427/Data!AQ426</f>
        <v>0.5351234507518603</v>
      </c>
      <c r="W424" s="6">
        <f>Data!$AR$504*Data!AR427/Data!AR426</f>
        <v>0.54852997416020821</v>
      </c>
      <c r="X424" s="6">
        <f>Data!$AS$504*Data!AS427/Data!AS426</f>
        <v>0.35535843845891618</v>
      </c>
      <c r="Y424" s="6">
        <f>Data!$AT$504*Data!AT427/Data!AT426</f>
        <v>0.59823178060092963</v>
      </c>
      <c r="Z424" s="6">
        <f>Data!$AU$504*Data!AU427/Data!AU426</f>
        <v>0.67217655642023366</v>
      </c>
      <c r="AA424" s="6">
        <f>Data!$AV$504*Data!AV427/Data!AV426</f>
        <v>0.49032289790133143</v>
      </c>
      <c r="AB424" s="6">
        <f>Data!$AW$504*Data!AW427/Data!AW426</f>
        <v>0.81762343202801835</v>
      </c>
      <c r="AC424" s="6">
        <f>Data!$AX$504*Data!AX427/Data!AX426</f>
        <v>0.64881555915721212</v>
      </c>
      <c r="AE424" s="42">
        <f>$AJ$3*B424+$AJ$4*Simulace!C424+$AJ$5*Simulace!D424+$AJ$6*Simulace!E424+$AJ$7*Simulace!F424+$AJ$8*Simulace!G424+$AJ$9*Simulace!H424+$AJ$10*Simulace!I424+$AJ$11*Simulace!J424+$AJ$12*Simulace!K424+$AJ$13*Simulace!L424+$AJ$14*Simulace!M424+$AJ$15*Simulace!N424+$AJ$16*Simulace!O424+$AJ$17*Simulace!P424+$AJ$18*Simulace!Q424+$AJ$19*Simulace!R424+$AJ$20*Simulace!S424+$AJ$21*Simulace!T424+$AJ$22*Simulace!U424+$AJ$23*Simulace!V424+$AJ$24*Simulace!W424+$AJ$25*Simulace!X424+$AJ$26*Simulace!Y424+$AJ$27*Simulace!Z424+$AJ$28*Simulace!AA424+$AJ$29*Simulace!AB424+$AJ$30*Simulace!AC424</f>
        <v>47683371054.113716</v>
      </c>
      <c r="AF424" s="42">
        <f>AE424-$AN$12</f>
        <v>-419827213.96803284</v>
      </c>
      <c r="AG424" s="42">
        <f t="shared" si="10"/>
        <v>-1327610219.8618405</v>
      </c>
    </row>
    <row r="425" spans="1:33">
      <c r="A425" s="6">
        <v>424</v>
      </c>
      <c r="B425" s="6">
        <f>Data!$D$504*Data!D428/Data!D427</f>
        <v>631.29146061691279</v>
      </c>
      <c r="C425" s="6">
        <f>Data!$F$504*Data!F428/Data!F427</f>
        <v>872.29189136634739</v>
      </c>
      <c r="D425" s="6">
        <f>Data!$H$504*Data!H428/Data!H427</f>
        <v>800.99903166941999</v>
      </c>
      <c r="E425" s="6">
        <f>Data!$J$504*Data!J428/Data!J427</f>
        <v>676.09589740153933</v>
      </c>
      <c r="F425" s="6">
        <f>Data!$L$504*Data!L428/Data!L427</f>
        <v>486.9317817162011</v>
      </c>
      <c r="G425" s="6">
        <f>Data!$N$504*Data!N428/Data!N427</f>
        <v>315.41202476067735</v>
      </c>
      <c r="H425" s="6">
        <f>Data!$P$504*Data!P428/Data!P427</f>
        <v>598.90165744306091</v>
      </c>
      <c r="I425" s="6">
        <f>Data!$R$504*Data!R428/Data!R427</f>
        <v>786.20069366039945</v>
      </c>
      <c r="J425" s="6">
        <f>Data!$T$504*Data!T428/Data!T427</f>
        <v>1420.735882728409</v>
      </c>
      <c r="K425" s="6">
        <f>Data!$V$504*Data!V428/Data!V427</f>
        <v>982.53871225405794</v>
      </c>
      <c r="L425" s="6">
        <f>Data!$X$504*Data!X428/Data!X427</f>
        <v>1639.074705176504</v>
      </c>
      <c r="M425" s="6">
        <f>Data!$Z$504*Data!Z428/Data!Z427</f>
        <v>1102.1824348477926</v>
      </c>
      <c r="N425" s="6">
        <f>Data!$AB$504*Data!AB428/Data!AB427</f>
        <v>15172.671434568741</v>
      </c>
      <c r="O425" s="6">
        <f>Data!$AD$504*Data!AD428/Data!AD427</f>
        <v>22096.317672988043</v>
      </c>
      <c r="P425" s="6">
        <f>Data!$AF$504*Data!AF428/Data!AF427</f>
        <v>14575.083410907346</v>
      </c>
      <c r="Q425" s="6">
        <f>Data!$AH$504*Data!AH428/Data!AH427</f>
        <v>17373.365745677511</v>
      </c>
      <c r="R425" s="6">
        <f>Data!$AJ$504*Data!AJ428/Data!AJ427</f>
        <v>19038.187296259297</v>
      </c>
      <c r="S425" s="6">
        <f>Data!$AL$504*Data!AL428/Data!AL427</f>
        <v>27184.332091547796</v>
      </c>
      <c r="T425" s="6">
        <f>Data!$AN$504*Data!AN428/Data!AN427</f>
        <v>16675.598570817689</v>
      </c>
      <c r="U425" s="6">
        <f>Data!$AP$504*Data!AP428/Data!AP427</f>
        <v>2452.1664776153812</v>
      </c>
      <c r="V425" s="6">
        <f>Data!$AQ$504*Data!AQ428/Data!AQ427</f>
        <v>0.46483278391047861</v>
      </c>
      <c r="W425" s="6">
        <f>Data!$AR$504*Data!AR428/Data!AR427</f>
        <v>0.47693940911367105</v>
      </c>
      <c r="X425" s="6">
        <f>Data!$AS$504*Data!AS428/Data!AS427</f>
        <v>0.34589776555185564</v>
      </c>
      <c r="Y425" s="6">
        <f>Data!$AT$504*Data!AT428/Data!AT427</f>
        <v>0.52196522291748226</v>
      </c>
      <c r="Z425" s="6">
        <f>Data!$AU$504*Data!AU428/Data!AU427</f>
        <v>0.58934490084985769</v>
      </c>
      <c r="AA425" s="6">
        <f>Data!$AV$504*Data!AV428/Data!AV427</f>
        <v>0.47805745886405909</v>
      </c>
      <c r="AB425" s="6">
        <f>Data!$AW$504*Data!AW428/Data!AW427</f>
        <v>0.72309136108285088</v>
      </c>
      <c r="AC425" s="6">
        <f>Data!$AX$504*Data!AX428/Data!AX427</f>
        <v>0.63366117786427412</v>
      </c>
      <c r="AE425" s="42">
        <f>$AJ$3*B425+$AJ$4*Simulace!C425+$AJ$5*Simulace!D425+$AJ$6*Simulace!E425+$AJ$7*Simulace!F425+$AJ$8*Simulace!G425+$AJ$9*Simulace!H425+$AJ$10*Simulace!I425+$AJ$11*Simulace!J425+$AJ$12*Simulace!K425+$AJ$13*Simulace!L425+$AJ$14*Simulace!M425+$AJ$15*Simulace!N425+$AJ$16*Simulace!O425+$AJ$17*Simulace!P425+$AJ$18*Simulace!Q425+$AJ$19*Simulace!R425+$AJ$20*Simulace!S425+$AJ$21*Simulace!T425+$AJ$22*Simulace!U425+$AJ$23*Simulace!V425+$AJ$24*Simulace!W425+$AJ$25*Simulace!X425+$AJ$26*Simulace!Y425+$AJ$27*Simulace!Z425+$AJ$28*Simulace!AA425+$AJ$29*Simulace!AB425+$AJ$30*Simulace!AC425</f>
        <v>49042785530.184692</v>
      </c>
      <c r="AF425" s="42">
        <f>AE425-$AN$12</f>
        <v>939587262.10294342</v>
      </c>
      <c r="AG425" s="42">
        <f t="shared" si="10"/>
        <v>2971235808.7269096</v>
      </c>
    </row>
    <row r="426" spans="1:33">
      <c r="A426" s="6">
        <v>425</v>
      </c>
      <c r="B426" s="6">
        <f>Data!$D$504*Data!D429/Data!D428</f>
        <v>589.59296000048641</v>
      </c>
      <c r="C426" s="6">
        <f>Data!$F$504*Data!F429/Data!F428</f>
        <v>843.6535176818162</v>
      </c>
      <c r="D426" s="6">
        <f>Data!$H$504*Data!H429/Data!H428</f>
        <v>777.68753148761391</v>
      </c>
      <c r="E426" s="6">
        <f>Data!$J$504*Data!J429/Data!J428</f>
        <v>685.13598136035137</v>
      </c>
      <c r="F426" s="6">
        <f>Data!$L$504*Data!L429/Data!L428</f>
        <v>467.21120555742885</v>
      </c>
      <c r="G426" s="6">
        <f>Data!$N$504*Data!N429/Data!N428</f>
        <v>287.81432464770921</v>
      </c>
      <c r="H426" s="6">
        <f>Data!$P$504*Data!P429/Data!P428</f>
        <v>577.38805550318898</v>
      </c>
      <c r="I426" s="6">
        <f>Data!$R$504*Data!R429/Data!R428</f>
        <v>759.08870662244567</v>
      </c>
      <c r="J426" s="6">
        <f>Data!$T$504*Data!T429/Data!T428</f>
        <v>1373.4094511577139</v>
      </c>
      <c r="K426" s="6">
        <f>Data!$V$504*Data!V429/Data!V428</f>
        <v>897.97094657507978</v>
      </c>
      <c r="L426" s="6">
        <f>Data!$X$504*Data!X429/Data!X428</f>
        <v>1592.8563998361378</v>
      </c>
      <c r="M426" s="6">
        <f>Data!$Z$504*Data!Z429/Data!Z428</f>
        <v>1109.0375153013872</v>
      </c>
      <c r="N426" s="6">
        <f>Data!$AB$504*Data!AB429/Data!AB428</f>
        <v>15144.079748593766</v>
      </c>
      <c r="O426" s="6">
        <f>Data!$AD$504*Data!AD429/Data!AD428</f>
        <v>22067.422395369704</v>
      </c>
      <c r="P426" s="6">
        <f>Data!$AF$504*Data!AF429/Data!AF428</f>
        <v>14566.604696796623</v>
      </c>
      <c r="Q426" s="6">
        <f>Data!$AH$504*Data!AH429/Data!AH428</f>
        <v>17446.984523933821</v>
      </c>
      <c r="R426" s="6">
        <f>Data!$AJ$504*Data!AJ429/Data!AJ428</f>
        <v>18723.188874025669</v>
      </c>
      <c r="S426" s="6">
        <f>Data!$AL$504*Data!AL429/Data!AL428</f>
        <v>26642.148692623799</v>
      </c>
      <c r="T426" s="6">
        <f>Data!$AN$504*Data!AN429/Data!AN428</f>
        <v>15892.335860511008</v>
      </c>
      <c r="U426" s="6">
        <f>Data!$AP$504*Data!AP429/Data!AP428</f>
        <v>2280.7027055386757</v>
      </c>
      <c r="V426" s="6">
        <f>Data!$AQ$504*Data!AQ429/Data!AQ428</f>
        <v>0.53617637866097001</v>
      </c>
      <c r="W426" s="6">
        <f>Data!$AR$504*Data!AR429/Data!AR428</f>
        <v>0.54959235491071556</v>
      </c>
      <c r="X426" s="6">
        <f>Data!$AS$504*Data!AS429/Data!AS428</f>
        <v>0.36619714580467655</v>
      </c>
      <c r="Y426" s="6">
        <f>Data!$AT$504*Data!AT429/Data!AT428</f>
        <v>0.59932530696512176</v>
      </c>
      <c r="Z426" s="6">
        <f>Data!$AU$504*Data!AU429/Data!AU428</f>
        <v>0.67330632514375321</v>
      </c>
      <c r="AA426" s="6">
        <f>Data!$AV$504*Data!AV429/Data!AV428</f>
        <v>0.50436011707227146</v>
      </c>
      <c r="AB426" s="6">
        <f>Data!$AW$504*Data!AW429/Data!AW428</f>
        <v>0.81879643916914069</v>
      </c>
      <c r="AC426" s="6">
        <f>Data!$AX$504*Data!AX429/Data!AX428</f>
        <v>0.66614024322117538</v>
      </c>
      <c r="AE426" s="42">
        <f>$AJ$3*B426+$AJ$4*Simulace!C426+$AJ$5*Simulace!D426+$AJ$6*Simulace!E426+$AJ$7*Simulace!F426+$AJ$8*Simulace!G426+$AJ$9*Simulace!H426+$AJ$10*Simulace!I426+$AJ$11*Simulace!J426+$AJ$12*Simulace!K426+$AJ$13*Simulace!L426+$AJ$14*Simulace!M426+$AJ$15*Simulace!N426+$AJ$16*Simulace!O426+$AJ$17*Simulace!P426+$AJ$18*Simulace!Q426+$AJ$19*Simulace!R426+$AJ$20*Simulace!S426+$AJ$21*Simulace!T426+$AJ$22*Simulace!U426+$AJ$23*Simulace!V426+$AJ$24*Simulace!W426+$AJ$25*Simulace!X426+$AJ$26*Simulace!Y426+$AJ$27*Simulace!Z426+$AJ$28*Simulace!AA426+$AJ$29*Simulace!AB426+$AJ$30*Simulace!AC426</f>
        <v>47732798355.737144</v>
      </c>
      <c r="AF426" s="42">
        <f>AE426-$AN$12</f>
        <v>-370399912.34460449</v>
      </c>
      <c r="AG426" s="42">
        <f t="shared" si="10"/>
        <v>-1171307368.1356688</v>
      </c>
    </row>
    <row r="427" spans="1:33">
      <c r="A427" s="6">
        <v>426</v>
      </c>
      <c r="B427" s="6">
        <f>Data!$D$504*Data!D430/Data!D429</f>
        <v>608.28186205860277</v>
      </c>
      <c r="C427" s="6">
        <f>Data!$F$504*Data!F430/Data!F429</f>
        <v>834.29935291658671</v>
      </c>
      <c r="D427" s="6">
        <f>Data!$H$504*Data!H430/Data!H429</f>
        <v>747.94481881543823</v>
      </c>
      <c r="E427" s="6">
        <f>Data!$J$504*Data!J430/Data!J429</f>
        <v>693.3447244053533</v>
      </c>
      <c r="F427" s="6">
        <f>Data!$L$504*Data!L430/Data!L429</f>
        <v>464.17392914202196</v>
      </c>
      <c r="G427" s="6">
        <f>Data!$N$504*Data!N430/Data!N429</f>
        <v>297.26832126707501</v>
      </c>
      <c r="H427" s="6">
        <f>Data!$P$504*Data!P430/Data!P429</f>
        <v>566.86317713205085</v>
      </c>
      <c r="I427" s="6">
        <f>Data!$R$504*Data!R430/Data!R429</f>
        <v>717.91092818874563</v>
      </c>
      <c r="J427" s="6">
        <f>Data!$T$504*Data!T430/Data!T429</f>
        <v>1378.3152579742564</v>
      </c>
      <c r="K427" s="6">
        <f>Data!$V$504*Data!V430/Data!V429</f>
        <v>928.46934126791064</v>
      </c>
      <c r="L427" s="6">
        <f>Data!$X$504*Data!X430/Data!X429</f>
        <v>1574.3632416238768</v>
      </c>
      <c r="M427" s="6">
        <f>Data!$Z$504*Data!Z430/Data!Z429</f>
        <v>1098.2409893332972</v>
      </c>
      <c r="N427" s="6">
        <f>Data!$AB$504*Data!AB430/Data!AB429</f>
        <v>14974.271580352101</v>
      </c>
      <c r="O427" s="6">
        <f>Data!$AD$504*Data!AD430/Data!AD429</f>
        <v>21766.525528983508</v>
      </c>
      <c r="P427" s="6">
        <f>Data!$AF$504*Data!AF430/Data!AF429</f>
        <v>14260.21799329125</v>
      </c>
      <c r="Q427" s="6">
        <f>Data!$AH$504*Data!AH430/Data!AH429</f>
        <v>17358.980275639497</v>
      </c>
      <c r="R427" s="6">
        <f>Data!$AJ$504*Data!AJ430/Data!AJ429</f>
        <v>18698.254906349637</v>
      </c>
      <c r="S427" s="6">
        <f>Data!$AL$504*Data!AL430/Data!AL429</f>
        <v>26876.6332216179</v>
      </c>
      <c r="T427" s="6">
        <f>Data!$AN$504*Data!AN430/Data!AN429</f>
        <v>15961.188624376224</v>
      </c>
      <c r="U427" s="6">
        <f>Data!$AP$504*Data!AP430/Data!AP429</f>
        <v>2417.2521466492653</v>
      </c>
      <c r="V427" s="6">
        <f>Data!$AQ$504*Data!AQ430/Data!AQ429</f>
        <v>0.53812281102233905</v>
      </c>
      <c r="W427" s="6">
        <f>Data!$AR$504*Data!AR430/Data!AR429</f>
        <v>0.55157825148408224</v>
      </c>
      <c r="X427" s="6">
        <f>Data!$AS$504*Data!AS430/Data!AS429</f>
        <v>0.4096440933352235</v>
      </c>
      <c r="Y427" s="6">
        <f>Data!$AT$504*Data!AT430/Data!AT429</f>
        <v>0.60145412284392374</v>
      </c>
      <c r="Z427" s="6">
        <f>Data!$AU$504*Data!AU430/Data!AU429</f>
        <v>0.67563829787234153</v>
      </c>
      <c r="AA427" s="6">
        <f>Data!$AV$504*Data!AV430/Data!AV429</f>
        <v>0.56081485051752611</v>
      </c>
      <c r="AB427" s="6">
        <f>Data!$AW$504*Data!AW430/Data!AW429</f>
        <v>0.82149753862144181</v>
      </c>
      <c r="AC427" s="6">
        <f>Data!$AX$504*Data!AX430/Data!AX429</f>
        <v>0.73605437183426092</v>
      </c>
      <c r="AE427" s="42">
        <f>$AJ$3*B427+$AJ$4*Simulace!C427+$AJ$5*Simulace!D427+$AJ$6*Simulace!E427+$AJ$7*Simulace!F427+$AJ$8*Simulace!G427+$AJ$9*Simulace!H427+$AJ$10*Simulace!I427+$AJ$11*Simulace!J427+$AJ$12*Simulace!K427+$AJ$13*Simulace!L427+$AJ$14*Simulace!M427+$AJ$15*Simulace!N427+$AJ$16*Simulace!O427+$AJ$17*Simulace!P427+$AJ$18*Simulace!Q427+$AJ$19*Simulace!R427+$AJ$20*Simulace!S427+$AJ$21*Simulace!T427+$AJ$22*Simulace!U427+$AJ$23*Simulace!V427+$AJ$24*Simulace!W427+$AJ$25*Simulace!X427+$AJ$26*Simulace!Y427+$AJ$27*Simulace!Z427+$AJ$28*Simulace!AA427+$AJ$29*Simulace!AB427+$AJ$30*Simulace!AC427</f>
        <v>47541364643.926529</v>
      </c>
      <c r="AF427" s="42">
        <f>AE427-$AN$12</f>
        <v>-561833624.15522003</v>
      </c>
      <c r="AG427" s="42">
        <f t="shared" si="10"/>
        <v>-1776673918.39749</v>
      </c>
    </row>
    <row r="428" spans="1:33">
      <c r="A428" s="6">
        <v>427</v>
      </c>
      <c r="B428" s="6">
        <f>Data!$D$504*Data!D431/Data!D430</f>
        <v>587.27586742527524</v>
      </c>
      <c r="C428" s="6">
        <f>Data!$F$504*Data!F431/Data!F430</f>
        <v>844.65397024635001</v>
      </c>
      <c r="D428" s="6">
        <f>Data!$H$504*Data!H431/Data!H430</f>
        <v>790.4913957545557</v>
      </c>
      <c r="E428" s="6">
        <f>Data!$J$504*Data!J431/Data!J430</f>
        <v>684.00811536980393</v>
      </c>
      <c r="F428" s="6">
        <f>Data!$L$504*Data!L431/Data!L430</f>
        <v>478.19884590579426</v>
      </c>
      <c r="G428" s="6">
        <f>Data!$N$504*Data!N431/Data!N430</f>
        <v>299.74363942551406</v>
      </c>
      <c r="H428" s="6">
        <f>Data!$P$504*Data!P431/Data!P430</f>
        <v>568.81856675607798</v>
      </c>
      <c r="I428" s="6">
        <f>Data!$R$504*Data!R431/Data!R430</f>
        <v>723.30385190986556</v>
      </c>
      <c r="J428" s="6">
        <f>Data!$T$504*Data!T431/Data!T430</f>
        <v>1408.1527228418147</v>
      </c>
      <c r="K428" s="6">
        <f>Data!$V$504*Data!V431/Data!V430</f>
        <v>925.04512636390348</v>
      </c>
      <c r="L428" s="6">
        <f>Data!$X$504*Data!X431/Data!X430</f>
        <v>1602.0431323705227</v>
      </c>
      <c r="M428" s="6">
        <f>Data!$Z$504*Data!Z431/Data!Z430</f>
        <v>1096.9226753831288</v>
      </c>
      <c r="N428" s="6">
        <f>Data!$AB$504*Data!AB431/Data!AB430</f>
        <v>15258.880410807682</v>
      </c>
      <c r="O428" s="6">
        <f>Data!$AD$504*Data!AD431/Data!AD430</f>
        <v>22165.041166649087</v>
      </c>
      <c r="P428" s="6">
        <f>Data!$AF$504*Data!AF431/Data!AF430</f>
        <v>14810.745988559118</v>
      </c>
      <c r="Q428" s="6">
        <f>Data!$AH$504*Data!AH431/Data!AH430</f>
        <v>17361.703817651516</v>
      </c>
      <c r="R428" s="6">
        <f>Data!$AJ$504*Data!AJ431/Data!AJ430</f>
        <v>18776.853563461442</v>
      </c>
      <c r="S428" s="6">
        <f>Data!$AL$504*Data!AL431/Data!AL430</f>
        <v>26324.91299886307</v>
      </c>
      <c r="T428" s="6">
        <f>Data!$AN$504*Data!AN431/Data!AN430</f>
        <v>16275.187670730898</v>
      </c>
      <c r="U428" s="6">
        <f>Data!$AP$504*Data!AP431/Data!AP430</f>
        <v>2462.5556189606564</v>
      </c>
      <c r="V428" s="6">
        <f>Data!$AQ$504*Data!AQ431/Data!AQ430</f>
        <v>0.51487143829519799</v>
      </c>
      <c r="W428" s="6">
        <f>Data!$AR$504*Data!AR431/Data!AR430</f>
        <v>0.52790691627665176</v>
      </c>
      <c r="X428" s="6">
        <f>Data!$AS$504*Data!AS431/Data!AS430</f>
        <v>0.33694730624010377</v>
      </c>
      <c r="Y428" s="6">
        <f>Data!$AT$504*Data!AT431/Data!AT430</f>
        <v>0.57627503550416026</v>
      </c>
      <c r="Z428" s="6">
        <f>Data!$AU$504*Data!AU431/Data!AU430</f>
        <v>0.64835004892367831</v>
      </c>
      <c r="AA428" s="6">
        <f>Data!$AV$504*Data!AV431/Data!AV430</f>
        <v>0.46625994763389944</v>
      </c>
      <c r="AB428" s="6">
        <f>Data!$AW$504*Data!AW431/Data!AW430</f>
        <v>0.79047251108977057</v>
      </c>
      <c r="AC428" s="6">
        <f>Data!$AX$504*Data!AX431/Data!AX430</f>
        <v>0.61883357293254804</v>
      </c>
      <c r="AE428" s="42">
        <f>$AJ$3*B428+$AJ$4*Simulace!C428+$AJ$5*Simulace!D428+$AJ$6*Simulace!E428+$AJ$7*Simulace!F428+$AJ$8*Simulace!G428+$AJ$9*Simulace!H428+$AJ$10*Simulace!I428+$AJ$11*Simulace!J428+$AJ$12*Simulace!K428+$AJ$13*Simulace!L428+$AJ$14*Simulace!M428+$AJ$15*Simulace!N428+$AJ$16*Simulace!O428+$AJ$17*Simulace!P428+$AJ$18*Simulace!Q428+$AJ$19*Simulace!R428+$AJ$20*Simulace!S428+$AJ$21*Simulace!T428+$AJ$22*Simulace!U428+$AJ$23*Simulace!V428+$AJ$24*Simulace!W428+$AJ$25*Simulace!X428+$AJ$26*Simulace!Y428+$AJ$27*Simulace!Z428+$AJ$28*Simulace!AA428+$AJ$29*Simulace!AB428+$AJ$30*Simulace!AC428</f>
        <v>47824685470.787086</v>
      </c>
      <c r="AF428" s="42">
        <f>AE428-$AN$12</f>
        <v>-278512797.29466248</v>
      </c>
      <c r="AG428" s="42">
        <f t="shared" si="10"/>
        <v>-880734796.95591545</v>
      </c>
    </row>
    <row r="429" spans="1:33">
      <c r="A429" s="6">
        <v>428</v>
      </c>
      <c r="B429" s="6">
        <f>Data!$D$504*Data!D432/Data!D431</f>
        <v>596.2143367386177</v>
      </c>
      <c r="C429" s="6">
        <f>Data!$F$504*Data!F432/Data!F431</f>
        <v>816.83381322049934</v>
      </c>
      <c r="D429" s="6">
        <f>Data!$H$504*Data!H432/Data!H431</f>
        <v>762.63441702842431</v>
      </c>
      <c r="E429" s="6">
        <f>Data!$J$504*Data!J432/Data!J431</f>
        <v>665.72219334066051</v>
      </c>
      <c r="F429" s="6">
        <f>Data!$L$504*Data!L432/Data!L431</f>
        <v>461.11435927205997</v>
      </c>
      <c r="G429" s="6">
        <f>Data!$N$504*Data!N432/Data!N431</f>
        <v>274.63286519111529</v>
      </c>
      <c r="H429" s="6">
        <f>Data!$P$504*Data!P432/Data!P431</f>
        <v>570.61135322786549</v>
      </c>
      <c r="I429" s="6">
        <f>Data!$R$504*Data!R432/Data!R431</f>
        <v>707.14504812044936</v>
      </c>
      <c r="J429" s="6">
        <f>Data!$T$504*Data!T432/Data!T431</f>
        <v>1390.5417264046725</v>
      </c>
      <c r="K429" s="6">
        <f>Data!$V$504*Data!V432/Data!V431</f>
        <v>960.80974536217468</v>
      </c>
      <c r="L429" s="6">
        <f>Data!$X$504*Data!X432/Data!X431</f>
        <v>1578.322497855082</v>
      </c>
      <c r="M429" s="6">
        <f>Data!$Z$504*Data!Z432/Data!Z431</f>
        <v>1095.0589159538306</v>
      </c>
      <c r="N429" s="6">
        <f>Data!$AB$504*Data!AB432/Data!AB431</f>
        <v>14848.133032637643</v>
      </c>
      <c r="O429" s="6">
        <f>Data!$AD$504*Data!AD432/Data!AD431</f>
        <v>21615.501482673706</v>
      </c>
      <c r="P429" s="6">
        <f>Data!$AF$504*Data!AF432/Data!AF431</f>
        <v>14197.933901250339</v>
      </c>
      <c r="Q429" s="6">
        <f>Data!$AH$504*Data!AH432/Data!AH431</f>
        <v>16376.81953814394</v>
      </c>
      <c r="R429" s="6">
        <f>Data!$AJ$504*Data!AJ432/Data!AJ431</f>
        <v>18095.280067684798</v>
      </c>
      <c r="S429" s="6">
        <f>Data!$AL$504*Data!AL432/Data!AL431</f>
        <v>24980.962770165712</v>
      </c>
      <c r="T429" s="6">
        <f>Data!$AN$504*Data!AN432/Data!AN431</f>
        <v>16393.750146446793</v>
      </c>
      <c r="U429" s="6">
        <f>Data!$AP$504*Data!AP432/Data!AP431</f>
        <v>2368.019042966273</v>
      </c>
      <c r="V429" s="6">
        <f>Data!$AQ$504*Data!AQ432/Data!AQ431</f>
        <v>0.67321764984975507</v>
      </c>
      <c r="W429" s="6">
        <f>Data!$AR$504*Data!AR432/Data!AR431</f>
        <v>0.689141230366494</v>
      </c>
      <c r="X429" s="6">
        <f>Data!$AS$504*Data!AS432/Data!AS431</f>
        <v>0.42215850409401412</v>
      </c>
      <c r="Y429" s="6">
        <f>Data!$AT$504*Data!AT432/Data!AT431</f>
        <v>0.74788650566731585</v>
      </c>
      <c r="Z429" s="6">
        <f>Data!$AU$504*Data!AU432/Data!AU431</f>
        <v>0.83449963072378175</v>
      </c>
      <c r="AA429" s="6">
        <f>Data!$AV$504*Data!AV432/Data!AV431</f>
        <v>0.57761816466621252</v>
      </c>
      <c r="AB429" s="6">
        <f>Data!$AW$504*Data!AW432/Data!AW431</f>
        <v>1.0024414776648132</v>
      </c>
      <c r="AC429" s="6">
        <f>Data!$AX$504*Data!AX432/Data!AX431</f>
        <v>0.75756526466812601</v>
      </c>
      <c r="AE429" s="42">
        <f>$AJ$3*B429+$AJ$4*Simulace!C429+$AJ$5*Simulace!D429+$AJ$6*Simulace!E429+$AJ$7*Simulace!F429+$AJ$8*Simulace!G429+$AJ$9*Simulace!H429+$AJ$10*Simulace!I429+$AJ$11*Simulace!J429+$AJ$12*Simulace!K429+$AJ$13*Simulace!L429+$AJ$14*Simulace!M429+$AJ$15*Simulace!N429+$AJ$16*Simulace!O429+$AJ$17*Simulace!P429+$AJ$18*Simulace!Q429+$AJ$19*Simulace!R429+$AJ$20*Simulace!S429+$AJ$21*Simulace!T429+$AJ$22*Simulace!U429+$AJ$23*Simulace!V429+$AJ$24*Simulace!W429+$AJ$25*Simulace!X429+$AJ$26*Simulace!Y429+$AJ$27*Simulace!Z429+$AJ$28*Simulace!AA429+$AJ$29*Simulace!AB429+$AJ$30*Simulace!AC429</f>
        <v>46888664760.973984</v>
      </c>
      <c r="AF429" s="42">
        <f>AE429-$AN$12</f>
        <v>-1214533507.1077652</v>
      </c>
      <c r="AG429" s="42">
        <f t="shared" si="10"/>
        <v>-3840692177.0528398</v>
      </c>
    </row>
    <row r="430" spans="1:33">
      <c r="A430" s="6">
        <v>429</v>
      </c>
      <c r="B430" s="6">
        <f>Data!$D$504*Data!D433/Data!D432</f>
        <v>602.28621749036802</v>
      </c>
      <c r="C430" s="6">
        <f>Data!$F$504*Data!F433/Data!F432</f>
        <v>842.97251936241196</v>
      </c>
      <c r="D430" s="6">
        <f>Data!$H$504*Data!H433/Data!H432</f>
        <v>766.48669611407138</v>
      </c>
      <c r="E430" s="6">
        <f>Data!$J$504*Data!J433/Data!J432</f>
        <v>682.08511190868967</v>
      </c>
      <c r="F430" s="6">
        <f>Data!$L$504*Data!L433/Data!L432</f>
        <v>458.67857082758388</v>
      </c>
      <c r="G430" s="6">
        <f>Data!$N$504*Data!N433/Data!N432</f>
        <v>274.89245665028324</v>
      </c>
      <c r="H430" s="6">
        <f>Data!$P$504*Data!P433/Data!P432</f>
        <v>555.67313690589765</v>
      </c>
      <c r="I430" s="6">
        <f>Data!$R$504*Data!R433/Data!R432</f>
        <v>693.71242010326046</v>
      </c>
      <c r="J430" s="6">
        <f>Data!$T$504*Data!T433/Data!T432</f>
        <v>1378.3184084729974</v>
      </c>
      <c r="K430" s="6">
        <f>Data!$V$504*Data!V433/Data!V432</f>
        <v>877.5213850089076</v>
      </c>
      <c r="L430" s="6">
        <f>Data!$X$504*Data!X433/Data!X432</f>
        <v>1589.4035619775195</v>
      </c>
      <c r="M430" s="6">
        <f>Data!$Z$504*Data!Z433/Data!Z432</f>
        <v>1125.867477372271</v>
      </c>
      <c r="N430" s="6">
        <f>Data!$AB$504*Data!AB433/Data!AB432</f>
        <v>15312.446460726745</v>
      </c>
      <c r="O430" s="6">
        <f>Data!$AD$504*Data!AD433/Data!AD432</f>
        <v>22192.720546385954</v>
      </c>
      <c r="P430" s="6">
        <f>Data!$AF$504*Data!AF433/Data!AF432</f>
        <v>14566.545734359139</v>
      </c>
      <c r="Q430" s="6">
        <f>Data!$AH$504*Data!AH433/Data!AH432</f>
        <v>17515.856387970143</v>
      </c>
      <c r="R430" s="6">
        <f>Data!$AJ$504*Data!AJ433/Data!AJ432</f>
        <v>18740.861219793464</v>
      </c>
      <c r="S430" s="6">
        <f>Data!$AL$504*Data!AL433/Data!AL432</f>
        <v>27115.812685358233</v>
      </c>
      <c r="T430" s="6">
        <f>Data!$AN$504*Data!AN433/Data!AN432</f>
        <v>16956.944243013197</v>
      </c>
      <c r="U430" s="6">
        <f>Data!$AP$504*Data!AP433/Data!AP432</f>
        <v>2207.0421301161896</v>
      </c>
      <c r="V430" s="6">
        <f>Data!$AQ$504*Data!AQ433/Data!AQ432</f>
        <v>0.51671647316716729</v>
      </c>
      <c r="W430" s="6">
        <f>Data!$AR$504*Data!AR433/Data!AR432</f>
        <v>0.52978306077125115</v>
      </c>
      <c r="X430" s="6">
        <f>Data!$AS$504*Data!AS433/Data!AS432</f>
        <v>0.34661809914723429</v>
      </c>
      <c r="Y430" s="6">
        <f>Data!$AT$504*Data!AT433/Data!AT432</f>
        <v>0.57826213219278633</v>
      </c>
      <c r="Z430" s="6">
        <f>Data!$AU$504*Data!AU433/Data!AU432</f>
        <v>0.65049037536092402</v>
      </c>
      <c r="AA430" s="6">
        <f>Data!$AV$504*Data!AV433/Data!AV432</f>
        <v>0.47887443329617219</v>
      </c>
      <c r="AB430" s="6">
        <f>Data!$AW$504*Data!AW433/Data!AW432</f>
        <v>0.79287841763375089</v>
      </c>
      <c r="AC430" s="6">
        <f>Data!$AX$504*Data!AX433/Data!AX432</f>
        <v>0.63451660251475339</v>
      </c>
      <c r="AE430" s="42">
        <f>$AJ$3*B430+$AJ$4*Simulace!C430+$AJ$5*Simulace!D430+$AJ$6*Simulace!E430+$AJ$7*Simulace!F430+$AJ$8*Simulace!G430+$AJ$9*Simulace!H430+$AJ$10*Simulace!I430+$AJ$11*Simulace!J430+$AJ$12*Simulace!K430+$AJ$13*Simulace!L430+$AJ$14*Simulace!M430+$AJ$15*Simulace!N430+$AJ$16*Simulace!O430+$AJ$17*Simulace!P430+$AJ$18*Simulace!Q430+$AJ$19*Simulace!R430+$AJ$20*Simulace!S430+$AJ$21*Simulace!T430+$AJ$22*Simulace!U430+$AJ$23*Simulace!V430+$AJ$24*Simulace!W430+$AJ$25*Simulace!X430+$AJ$26*Simulace!Y430+$AJ$27*Simulace!Z430+$AJ$28*Simulace!AA430+$AJ$29*Simulace!AB430+$AJ$30*Simulace!AC430</f>
        <v>47683934735.703102</v>
      </c>
      <c r="AF430" s="42">
        <f>AE430-$AN$12</f>
        <v>-419263532.37864685</v>
      </c>
      <c r="AG430" s="42">
        <f t="shared" si="10"/>
        <v>-1325827702.1642771</v>
      </c>
    </row>
    <row r="431" spans="1:33">
      <c r="A431" s="6">
        <v>430</v>
      </c>
      <c r="B431" s="6">
        <f>Data!$D$504*Data!D434/Data!D433</f>
        <v>618.57202653747731</v>
      </c>
      <c r="C431" s="6">
        <f>Data!$F$504*Data!F434/Data!F433</f>
        <v>837.75560717132157</v>
      </c>
      <c r="D431" s="6">
        <f>Data!$H$504*Data!H434/Data!H433</f>
        <v>770.1132156331505</v>
      </c>
      <c r="E431" s="6">
        <f>Data!$J$504*Data!J434/Data!J433</f>
        <v>675.29806664902594</v>
      </c>
      <c r="F431" s="6">
        <f>Data!$L$504*Data!L434/Data!L433</f>
        <v>473.160128800211</v>
      </c>
      <c r="G431" s="6">
        <f>Data!$N$504*Data!N434/Data!N433</f>
        <v>303.45653911014057</v>
      </c>
      <c r="H431" s="6">
        <f>Data!$P$504*Data!P434/Data!P433</f>
        <v>564.90036506440924</v>
      </c>
      <c r="I431" s="6">
        <f>Data!$R$504*Data!R434/Data!R433</f>
        <v>698.27408675692357</v>
      </c>
      <c r="J431" s="6">
        <f>Data!$T$504*Data!T434/Data!T433</f>
        <v>1357.5190952283383</v>
      </c>
      <c r="K431" s="6">
        <f>Data!$V$504*Data!V434/Data!V433</f>
        <v>878.4681188579101</v>
      </c>
      <c r="L431" s="6">
        <f>Data!$X$504*Data!X434/Data!X433</f>
        <v>1531.7534763734086</v>
      </c>
      <c r="M431" s="6">
        <f>Data!$Z$504*Data!Z434/Data!Z433</f>
        <v>1095.6311891290115</v>
      </c>
      <c r="N431" s="6">
        <f>Data!$AB$504*Data!AB434/Data!AB433</f>
        <v>15153.668602303344</v>
      </c>
      <c r="O431" s="6">
        <f>Data!$AD$504*Data!AD434/Data!AD433</f>
        <v>21879.808090351515</v>
      </c>
      <c r="P431" s="6">
        <f>Data!$AF$504*Data!AF434/Data!AF433</f>
        <v>13631.354756508264</v>
      </c>
      <c r="Q431" s="6">
        <f>Data!$AH$504*Data!AH434/Data!AH433</f>
        <v>17055.831073851943</v>
      </c>
      <c r="R431" s="6">
        <f>Data!$AJ$504*Data!AJ434/Data!AJ433</f>
        <v>18602.867185069877</v>
      </c>
      <c r="S431" s="6">
        <f>Data!$AL$504*Data!AL434/Data!AL433</f>
        <v>26926.644303042653</v>
      </c>
      <c r="T431" s="6">
        <f>Data!$AN$504*Data!AN434/Data!AN433</f>
        <v>16254.974196892443</v>
      </c>
      <c r="U431" s="6">
        <f>Data!$AP$504*Data!AP434/Data!AP433</f>
        <v>2152.1128313639542</v>
      </c>
      <c r="V431" s="6">
        <f>Data!$AQ$504*Data!AQ434/Data!AQ433</f>
        <v>0.52906188808340759</v>
      </c>
      <c r="W431" s="6">
        <f>Data!$AR$504*Data!AR434/Data!AR433</f>
        <v>0.54237330362568481</v>
      </c>
      <c r="X431" s="6">
        <f>Data!$AS$504*Data!AS434/Data!AS433</f>
        <v>0.38475224111282891</v>
      </c>
      <c r="Y431" s="6">
        <f>Data!$AT$504*Data!AT434/Data!AT433</f>
        <v>0.59173841325334864</v>
      </c>
      <c r="Z431" s="6">
        <f>Data!$AU$504*Data!AU434/Data!AU433</f>
        <v>0.6652249469009458</v>
      </c>
      <c r="AA431" s="6">
        <f>Data!$AV$504*Data!AV434/Data!AV433</f>
        <v>0.52910737286101395</v>
      </c>
      <c r="AB431" s="6">
        <f>Data!$AW$504*Data!AW434/Data!AW433</f>
        <v>0.80989789912890831</v>
      </c>
      <c r="AC431" s="6">
        <f>Data!$AX$504*Data!AX434/Data!AX433</f>
        <v>0.69762420614263398</v>
      </c>
      <c r="AE431" s="42">
        <f>$AJ$3*B431+$AJ$4*Simulace!C431+$AJ$5*Simulace!D431+$AJ$6*Simulace!E431+$AJ$7*Simulace!F431+$AJ$8*Simulace!G431+$AJ$9*Simulace!H431+$AJ$10*Simulace!I431+$AJ$11*Simulace!J431+$AJ$12*Simulace!K431+$AJ$13*Simulace!L431+$AJ$14*Simulace!M431+$AJ$15*Simulace!N431+$AJ$16*Simulace!O431+$AJ$17*Simulace!P431+$AJ$18*Simulace!Q431+$AJ$19*Simulace!R431+$AJ$20*Simulace!S431+$AJ$21*Simulace!T431+$AJ$22*Simulace!U431+$AJ$23*Simulace!V431+$AJ$24*Simulace!W431+$AJ$25*Simulace!X431+$AJ$26*Simulace!Y431+$AJ$27*Simulace!Z431+$AJ$28*Simulace!AA431+$AJ$29*Simulace!AB431+$AJ$30*Simulace!AC431</f>
        <v>47200475097.70015</v>
      </c>
      <c r="AF431" s="42">
        <f>AE431-$AN$12</f>
        <v>-902723170.38159943</v>
      </c>
      <c r="AG431" s="42">
        <f t="shared" si="10"/>
        <v>-2854661315.0141058</v>
      </c>
    </row>
    <row r="432" spans="1:33">
      <c r="A432" s="6">
        <v>431</v>
      </c>
      <c r="B432" s="6">
        <f>Data!$D$504*Data!D435/Data!D434</f>
        <v>588.07182694547339</v>
      </c>
      <c r="C432" s="6">
        <f>Data!$F$504*Data!F435/Data!F434</f>
        <v>804.28630421344894</v>
      </c>
      <c r="D432" s="6">
        <f>Data!$H$504*Data!H435/Data!H434</f>
        <v>718.61878973020305</v>
      </c>
      <c r="E432" s="6">
        <f>Data!$J$504*Data!J435/Data!J434</f>
        <v>682.2398036186903</v>
      </c>
      <c r="F432" s="6">
        <f>Data!$L$504*Data!L435/Data!L434</f>
        <v>456.18280817734933</v>
      </c>
      <c r="G432" s="6">
        <f>Data!$N$504*Data!N435/Data!N434</f>
        <v>278.53598536234841</v>
      </c>
      <c r="H432" s="6">
        <f>Data!$P$504*Data!P435/Data!P434</f>
        <v>570.11461532227872</v>
      </c>
      <c r="I432" s="6">
        <f>Data!$R$504*Data!R435/Data!R434</f>
        <v>727.12666005499841</v>
      </c>
      <c r="J432" s="6">
        <f>Data!$T$504*Data!T435/Data!T434</f>
        <v>1385.1726522274514</v>
      </c>
      <c r="K432" s="6">
        <f>Data!$V$504*Data!V435/Data!V434</f>
        <v>920.82081536816372</v>
      </c>
      <c r="L432" s="6">
        <f>Data!$X$504*Data!X435/Data!X434</f>
        <v>1623.487735884918</v>
      </c>
      <c r="M432" s="6">
        <f>Data!$Z$504*Data!Z435/Data!Z434</f>
        <v>1074.7508575921772</v>
      </c>
      <c r="N432" s="6">
        <f>Data!$AB$504*Data!AB435/Data!AB434</f>
        <v>15363.983757720327</v>
      </c>
      <c r="O432" s="6">
        <f>Data!$AD$504*Data!AD435/Data!AD434</f>
        <v>22282.760762954884</v>
      </c>
      <c r="P432" s="6">
        <f>Data!$AF$504*Data!AF435/Data!AF434</f>
        <v>14775.647711098089</v>
      </c>
      <c r="Q432" s="6">
        <f>Data!$AH$504*Data!AH435/Data!AH434</f>
        <v>15133.351250688193</v>
      </c>
      <c r="R432" s="6">
        <f>Data!$AJ$504*Data!AJ435/Data!AJ434</f>
        <v>18734.680791350725</v>
      </c>
      <c r="S432" s="6">
        <f>Data!$AL$504*Data!AL435/Data!AL434</f>
        <v>27727.778820670657</v>
      </c>
      <c r="T432" s="6">
        <f>Data!$AN$504*Data!AN435/Data!AN434</f>
        <v>18319.401308433749</v>
      </c>
      <c r="U432" s="6">
        <f>Data!$AP$504*Data!AP435/Data!AP434</f>
        <v>2509.1034601943056</v>
      </c>
      <c r="V432" s="6">
        <f>Data!$AQ$504*Data!AQ435/Data!AQ434</f>
        <v>0.5225374356518605</v>
      </c>
      <c r="W432" s="6">
        <f>Data!$AR$504*Data!AR435/Data!AR434</f>
        <v>0.53571992854307304</v>
      </c>
      <c r="X432" s="6">
        <f>Data!$AS$504*Data!AS435/Data!AS434</f>
        <v>0.32192926548468803</v>
      </c>
      <c r="Y432" s="6">
        <f>Data!$AT$504*Data!AT435/Data!AT434</f>
        <v>0.5846186166069488</v>
      </c>
      <c r="Z432" s="6">
        <f>Data!$AU$504*Data!AU435/Data!AU434</f>
        <v>0.65744318181818073</v>
      </c>
      <c r="AA432" s="6">
        <f>Data!$AV$504*Data!AV435/Data!AV434</f>
        <v>0.44620552597586749</v>
      </c>
      <c r="AB432" s="6">
        <f>Data!$AW$504*Data!AW435/Data!AW434</f>
        <v>0.80091531246630987</v>
      </c>
      <c r="AC432" s="6">
        <f>Data!$AX$504*Data!AX435/Data!AX434</f>
        <v>0.59327649177572261</v>
      </c>
      <c r="AE432" s="42">
        <f>$AJ$3*B432+$AJ$4*Simulace!C432+$AJ$5*Simulace!D432+$AJ$6*Simulace!E432+$AJ$7*Simulace!F432+$AJ$8*Simulace!G432+$AJ$9*Simulace!H432+$AJ$10*Simulace!I432+$AJ$11*Simulace!J432+$AJ$12*Simulace!K432+$AJ$13*Simulace!L432+$AJ$14*Simulace!M432+$AJ$15*Simulace!N432+$AJ$16*Simulace!O432+$AJ$17*Simulace!P432+$AJ$18*Simulace!Q432+$AJ$19*Simulace!R432+$AJ$20*Simulace!S432+$AJ$21*Simulace!T432+$AJ$22*Simulace!U432+$AJ$23*Simulace!V432+$AJ$24*Simulace!W432+$AJ$25*Simulace!X432+$AJ$26*Simulace!Y432+$AJ$27*Simulace!Z432+$AJ$28*Simulace!AA432+$AJ$29*Simulace!AB432+$AJ$30*Simulace!AC432</f>
        <v>47552907148.283997</v>
      </c>
      <c r="AF432" s="42">
        <f>AE432-$AN$12</f>
        <v>-550291119.79775238</v>
      </c>
      <c r="AG432" s="42">
        <f t="shared" si="10"/>
        <v>-1740173314.7254739</v>
      </c>
    </row>
    <row r="433" spans="1:33">
      <c r="A433" s="6">
        <v>432</v>
      </c>
      <c r="B433" s="6">
        <f>Data!$D$504*Data!D436/Data!D435</f>
        <v>622.0095556055893</v>
      </c>
      <c r="C433" s="6">
        <f>Data!$F$504*Data!F436/Data!F435</f>
        <v>848.4396541441547</v>
      </c>
      <c r="D433" s="6">
        <f>Data!$H$504*Data!H436/Data!H435</f>
        <v>792.43033363228346</v>
      </c>
      <c r="E433" s="6">
        <f>Data!$J$504*Data!J436/Data!J435</f>
        <v>701.00727027267794</v>
      </c>
      <c r="F433" s="6">
        <f>Data!$L$504*Data!L436/Data!L435</f>
        <v>508.09717325309038</v>
      </c>
      <c r="G433" s="6">
        <f>Data!$N$504*Data!N436/Data!N435</f>
        <v>315.9467578441093</v>
      </c>
      <c r="H433" s="6">
        <f>Data!$P$504*Data!P436/Data!P435</f>
        <v>575.02997752348119</v>
      </c>
      <c r="I433" s="6">
        <f>Data!$R$504*Data!R436/Data!R435</f>
        <v>738.13428869249924</v>
      </c>
      <c r="J433" s="6">
        <f>Data!$T$504*Data!T436/Data!T435</f>
        <v>1409.7419342136495</v>
      </c>
      <c r="K433" s="6">
        <f>Data!$V$504*Data!V436/Data!V435</f>
        <v>870.73449004572092</v>
      </c>
      <c r="L433" s="6">
        <f>Data!$X$504*Data!X436/Data!X435</f>
        <v>1616.3820538658929</v>
      </c>
      <c r="M433" s="6">
        <f>Data!$Z$504*Data!Z436/Data!Z435</f>
        <v>1102.2083946625958</v>
      </c>
      <c r="N433" s="6">
        <f>Data!$AB$504*Data!AB436/Data!AB435</f>
        <v>15180.960770489424</v>
      </c>
      <c r="O433" s="6">
        <f>Data!$AD$504*Data!AD436/Data!AD435</f>
        <v>21979.386723874544</v>
      </c>
      <c r="P433" s="6">
        <f>Data!$AF$504*Data!AF436/Data!AF435</f>
        <v>14597.788642716638</v>
      </c>
      <c r="Q433" s="6">
        <f>Data!$AH$504*Data!AH436/Data!AH435</f>
        <v>17434.854711013264</v>
      </c>
      <c r="R433" s="6">
        <f>Data!$AJ$504*Data!AJ436/Data!AJ435</f>
        <v>18200.875054607339</v>
      </c>
      <c r="S433" s="6">
        <f>Data!$AL$504*Data!AL436/Data!AL435</f>
        <v>26760.812310470777</v>
      </c>
      <c r="T433" s="6">
        <f>Data!$AN$504*Data!AN436/Data!AN435</f>
        <v>16205.398318754576</v>
      </c>
      <c r="U433" s="6">
        <f>Data!$AP$504*Data!AP436/Data!AP435</f>
        <v>2426.4393512325551</v>
      </c>
      <c r="V433" s="6">
        <f>Data!$AQ$504*Data!AQ436/Data!AQ435</f>
        <v>0.52619888356625411</v>
      </c>
      <c r="W433" s="6">
        <f>Data!$AR$504*Data!AR436/Data!AR435</f>
        <v>0.53945470657739469</v>
      </c>
      <c r="X433" s="6">
        <f>Data!$AS$504*Data!AS436/Data!AS435</f>
        <v>0.35596352352856536</v>
      </c>
      <c r="Y433" s="6">
        <f>Data!$AT$504*Data!AT436/Data!AT435</f>
        <v>0.58861901375792491</v>
      </c>
      <c r="Z433" s="6">
        <f>Data!$AU$504*Data!AU436/Data!AU435</f>
        <v>0.66182142857142934</v>
      </c>
      <c r="AA433" s="6">
        <f>Data!$AV$504*Data!AV436/Data!AV435</f>
        <v>0.49118856740801797</v>
      </c>
      <c r="AB433" s="6">
        <f>Data!$AW$504*Data!AW436/Data!AW435</f>
        <v>0.80598160345381475</v>
      </c>
      <c r="AC433" s="6">
        <f>Data!$AX$504*Data!AX436/Data!AX435</f>
        <v>0.64999178144638659</v>
      </c>
      <c r="AE433" s="42">
        <f>$AJ$3*B433+$AJ$4*Simulace!C433+$AJ$5*Simulace!D433+$AJ$6*Simulace!E433+$AJ$7*Simulace!F433+$AJ$8*Simulace!G433+$AJ$9*Simulace!H433+$AJ$10*Simulace!I433+$AJ$11*Simulace!J433+$AJ$12*Simulace!K433+$AJ$13*Simulace!L433+$AJ$14*Simulace!M433+$AJ$15*Simulace!N433+$AJ$16*Simulace!O433+$AJ$17*Simulace!P433+$AJ$18*Simulace!Q433+$AJ$19*Simulace!R433+$AJ$20*Simulace!S433+$AJ$21*Simulace!T433+$AJ$22*Simulace!U433+$AJ$23*Simulace!V433+$AJ$24*Simulace!W433+$AJ$25*Simulace!X433+$AJ$26*Simulace!Y433+$AJ$27*Simulace!Z433+$AJ$28*Simulace!AA433+$AJ$29*Simulace!AB433+$AJ$30*Simulace!AC433</f>
        <v>48082800086.912888</v>
      </c>
      <c r="AF433" s="42">
        <f>AE433-$AN$12</f>
        <v>-20398181.168861389</v>
      </c>
      <c r="AG433" s="42">
        <f t="shared" si="10"/>
        <v>-64504712.618357696</v>
      </c>
    </row>
    <row r="434" spans="1:33">
      <c r="A434" s="6">
        <v>433</v>
      </c>
      <c r="B434" s="6">
        <f>Data!$D$504*Data!D437/Data!D436</f>
        <v>650.41962578271205</v>
      </c>
      <c r="C434" s="6">
        <f>Data!$F$504*Data!F437/Data!F436</f>
        <v>814.4071727806662</v>
      </c>
      <c r="D434" s="6">
        <f>Data!$H$504*Data!H437/Data!H436</f>
        <v>787.82362899307145</v>
      </c>
      <c r="E434" s="6">
        <f>Data!$J$504*Data!J437/Data!J436</f>
        <v>687.64689770563189</v>
      </c>
      <c r="F434" s="6">
        <f>Data!$L$504*Data!L437/Data!L436</f>
        <v>454.69734856190041</v>
      </c>
      <c r="G434" s="6">
        <f>Data!$N$504*Data!N437/Data!N436</f>
        <v>315.48835936625289</v>
      </c>
      <c r="H434" s="6">
        <f>Data!$P$504*Data!P437/Data!P436</f>
        <v>642.80196059449167</v>
      </c>
      <c r="I434" s="6">
        <f>Data!$R$504*Data!R437/Data!R436</f>
        <v>838.61138647308326</v>
      </c>
      <c r="J434" s="6">
        <f>Data!$T$504*Data!T437/Data!T436</f>
        <v>1496.4608435518401</v>
      </c>
      <c r="K434" s="6">
        <f>Data!$V$504*Data!V437/Data!V436</f>
        <v>1058.3527331551852</v>
      </c>
      <c r="L434" s="6">
        <f>Data!$X$504*Data!X437/Data!X436</f>
        <v>1734.8233656332711</v>
      </c>
      <c r="M434" s="6">
        <f>Data!$Z$504*Data!Z437/Data!Z436</f>
        <v>1156.3748549905183</v>
      </c>
      <c r="N434" s="6">
        <f>Data!$AB$504*Data!AB437/Data!AB436</f>
        <v>14428.229151520243</v>
      </c>
      <c r="O434" s="6">
        <f>Data!$AD$504*Data!AD437/Data!AD436</f>
        <v>21845.835180418155</v>
      </c>
      <c r="P434" s="6">
        <f>Data!$AF$504*Data!AF437/Data!AF436</f>
        <v>13879.987411929073</v>
      </c>
      <c r="Q434" s="6">
        <f>Data!$AH$504*Data!AH437/Data!AH436</f>
        <v>17312.147012741945</v>
      </c>
      <c r="R434" s="6">
        <f>Data!$AJ$504*Data!AJ437/Data!AJ436</f>
        <v>18240.334040997794</v>
      </c>
      <c r="S434" s="6">
        <f>Data!$AL$504*Data!AL437/Data!AL436</f>
        <v>26464.287164870406</v>
      </c>
      <c r="T434" s="6">
        <f>Data!$AN$504*Data!AN437/Data!AN436</f>
        <v>16575.763309998976</v>
      </c>
      <c r="U434" s="6">
        <f>Data!$AP$504*Data!AP437/Data!AP436</f>
        <v>2435.1061812586781</v>
      </c>
      <c r="V434" s="6">
        <f>Data!$AQ$504*Data!AQ437/Data!AQ436</f>
        <v>0.57511484847302907</v>
      </c>
      <c r="W434" s="6">
        <f>Data!$AR$504*Data!AR437/Data!AR436</f>
        <v>0.58935244470314441</v>
      </c>
      <c r="X434" s="6">
        <f>Data!$AS$504*Data!AS437/Data!AS436</f>
        <v>0.37772344756414367</v>
      </c>
      <c r="Y434" s="6">
        <f>Data!$AT$504*Data!AT437/Data!AT436</f>
        <v>0.64207366316270742</v>
      </c>
      <c r="Z434" s="6">
        <f>Data!$AU$504*Data!AU437/Data!AU436</f>
        <v>0.72033775018532231</v>
      </c>
      <c r="AA434" s="6">
        <f>Data!$AV$504*Data!AV437/Data!AV436</f>
        <v>0.51986497061920489</v>
      </c>
      <c r="AB434" s="6">
        <f>Data!$AW$504*Data!AW437/Data!AW436</f>
        <v>0.87372064631957047</v>
      </c>
      <c r="AC434" s="6">
        <f>Data!$AX$504*Data!AX437/Data!AX436</f>
        <v>0.6860349368068086</v>
      </c>
      <c r="AE434" s="42">
        <f>$AJ$3*B434+$AJ$4*Simulace!C434+$AJ$5*Simulace!D434+$AJ$6*Simulace!E434+$AJ$7*Simulace!F434+$AJ$8*Simulace!G434+$AJ$9*Simulace!H434+$AJ$10*Simulace!I434+$AJ$11*Simulace!J434+$AJ$12*Simulace!K434+$AJ$13*Simulace!L434+$AJ$14*Simulace!M434+$AJ$15*Simulace!N434+$AJ$16*Simulace!O434+$AJ$17*Simulace!P434+$AJ$18*Simulace!Q434+$AJ$19*Simulace!R434+$AJ$20*Simulace!S434+$AJ$21*Simulace!T434+$AJ$22*Simulace!U434+$AJ$23*Simulace!V434+$AJ$24*Simulace!W434+$AJ$25*Simulace!X434+$AJ$26*Simulace!Y434+$AJ$27*Simulace!Z434+$AJ$28*Simulace!AA434+$AJ$29*Simulace!AB434+$AJ$30*Simulace!AC434</f>
        <v>49434497453.746925</v>
      </c>
      <c r="AF434" s="42">
        <f>AE434-$AN$12</f>
        <v>1331299185.6651764</v>
      </c>
      <c r="AG434" s="42">
        <f t="shared" si="10"/>
        <v>4209937673.8293428</v>
      </c>
    </row>
    <row r="435" spans="1:33">
      <c r="A435" s="6">
        <v>434</v>
      </c>
      <c r="B435" s="6">
        <f>Data!$D$504*Data!D438/Data!D437</f>
        <v>572.35580291236772</v>
      </c>
      <c r="C435" s="6">
        <f>Data!$F$504*Data!F438/Data!F437</f>
        <v>798.89890915510011</v>
      </c>
      <c r="D435" s="6">
        <f>Data!$H$504*Data!H438/Data!H437</f>
        <v>749.30201436065829</v>
      </c>
      <c r="E435" s="6">
        <f>Data!$J$504*Data!J438/Data!J437</f>
        <v>663.64529819780546</v>
      </c>
      <c r="F435" s="6">
        <f>Data!$L$504*Data!L438/Data!L437</f>
        <v>454.63752655861788</v>
      </c>
      <c r="G435" s="6">
        <f>Data!$N$504*Data!N438/Data!N437</f>
        <v>286.85503543708279</v>
      </c>
      <c r="H435" s="6">
        <f>Data!$P$504*Data!P438/Data!P437</f>
        <v>553.23943199275868</v>
      </c>
      <c r="I435" s="6">
        <f>Data!$R$504*Data!R438/Data!R437</f>
        <v>714.79375649488759</v>
      </c>
      <c r="J435" s="6">
        <f>Data!$T$504*Data!T438/Data!T437</f>
        <v>1342.6062460295427</v>
      </c>
      <c r="K435" s="6">
        <f>Data!$V$504*Data!V438/Data!V437</f>
        <v>874.30805232503656</v>
      </c>
      <c r="L435" s="6">
        <f>Data!$X$504*Data!X438/Data!X437</f>
        <v>1581.6222661012716</v>
      </c>
      <c r="M435" s="6">
        <f>Data!$Z$504*Data!Z438/Data!Z437</f>
        <v>1033.6066939271382</v>
      </c>
      <c r="N435" s="6">
        <f>Data!$AB$504*Data!AB438/Data!AB437</f>
        <v>15183.915256273929</v>
      </c>
      <c r="O435" s="6">
        <f>Data!$AD$504*Data!AD438/Data!AD437</f>
        <v>22104.00299530269</v>
      </c>
      <c r="P435" s="6">
        <f>Data!$AF$504*Data!AF438/Data!AF437</f>
        <v>14674.200324342615</v>
      </c>
      <c r="Q435" s="6">
        <f>Data!$AH$504*Data!AH438/Data!AH437</f>
        <v>18363.510293042844</v>
      </c>
      <c r="R435" s="6">
        <f>Data!$AJ$504*Data!AJ438/Data!AJ437</f>
        <v>18533.829701679188</v>
      </c>
      <c r="S435" s="6">
        <f>Data!$AL$504*Data!AL438/Data!AL437</f>
        <v>26258.323118419401</v>
      </c>
      <c r="T435" s="6">
        <f>Data!$AN$504*Data!AN438/Data!AN437</f>
        <v>16677.229137309288</v>
      </c>
      <c r="U435" s="6">
        <f>Data!$AP$504*Data!AP438/Data!AP437</f>
        <v>2569.8283091015378</v>
      </c>
      <c r="V435" s="6">
        <f>Data!$AQ$504*Data!AQ438/Data!AQ437</f>
        <v>0.58674481788777921</v>
      </c>
      <c r="W435" s="6">
        <f>Data!$AR$504*Data!AR438/Data!AR437</f>
        <v>0.60125065616798035</v>
      </c>
      <c r="X435" s="6">
        <f>Data!$AS$504*Data!AS438/Data!AS437</f>
        <v>0.35145760963311912</v>
      </c>
      <c r="Y435" s="6">
        <f>Data!$AT$504*Data!AT438/Data!AT437</f>
        <v>0.6549554764116875</v>
      </c>
      <c r="Z435" s="6">
        <f>Data!$AU$504*Data!AU438/Data!AU437</f>
        <v>0.73465125062951142</v>
      </c>
      <c r="AA435" s="6">
        <f>Data!$AV$504*Data!AV438/Data!AV437</f>
        <v>0.4852508765800681</v>
      </c>
      <c r="AB435" s="6">
        <f>Data!$AW$504*Data!AW438/Data!AW437</f>
        <v>0.89074017685505713</v>
      </c>
      <c r="AC435" s="6">
        <f>Data!$AX$504*Data!AX438/Data!AX437</f>
        <v>0.64252931248298573</v>
      </c>
      <c r="AE435" s="42">
        <f>$AJ$3*B435+$AJ$4*Simulace!C435+$AJ$5*Simulace!D435+$AJ$6*Simulace!E435+$AJ$7*Simulace!F435+$AJ$8*Simulace!G435+$AJ$9*Simulace!H435+$AJ$10*Simulace!I435+$AJ$11*Simulace!J435+$AJ$12*Simulace!K435+$AJ$13*Simulace!L435+$AJ$14*Simulace!M435+$AJ$15*Simulace!N435+$AJ$16*Simulace!O435+$AJ$17*Simulace!P435+$AJ$18*Simulace!Q435+$AJ$19*Simulace!R435+$AJ$20*Simulace!S435+$AJ$21*Simulace!T435+$AJ$22*Simulace!U435+$AJ$23*Simulace!V435+$AJ$24*Simulace!W435+$AJ$25*Simulace!X435+$AJ$26*Simulace!Y435+$AJ$27*Simulace!Z435+$AJ$28*Simulace!AA435+$AJ$29*Simulace!AB435+$AJ$30*Simulace!AC435</f>
        <v>46756992412.465164</v>
      </c>
      <c r="AF435" s="42">
        <f>AE435-$AN$12</f>
        <v>-1346205855.6165848</v>
      </c>
      <c r="AG435" s="42">
        <f t="shared" si="10"/>
        <v>-4257076703.204185</v>
      </c>
    </row>
    <row r="436" spans="1:33">
      <c r="A436" s="6">
        <v>435</v>
      </c>
      <c r="B436" s="6">
        <f>Data!$D$504*Data!D439/Data!D438</f>
        <v>628.41373656086864</v>
      </c>
      <c r="C436" s="6">
        <f>Data!$F$504*Data!F439/Data!F438</f>
        <v>844.73076122576572</v>
      </c>
      <c r="D436" s="6">
        <f>Data!$H$504*Data!H439/Data!H438</f>
        <v>775.17224061416425</v>
      </c>
      <c r="E436" s="6">
        <f>Data!$J$504*Data!J439/Data!J438</f>
        <v>719.09886926777733</v>
      </c>
      <c r="F436" s="6">
        <f>Data!$L$504*Data!L439/Data!L438</f>
        <v>461.5072125579544</v>
      </c>
      <c r="G436" s="6">
        <f>Data!$N$504*Data!N439/Data!N438</f>
        <v>291.07195707264776</v>
      </c>
      <c r="H436" s="6">
        <f>Data!$P$504*Data!P439/Data!P438</f>
        <v>563.07589158254132</v>
      </c>
      <c r="I436" s="6">
        <f>Data!$R$504*Data!R439/Data!R438</f>
        <v>723.39179555753879</v>
      </c>
      <c r="J436" s="6">
        <f>Data!$T$504*Data!T439/Data!T438</f>
        <v>1413.0486697183583</v>
      </c>
      <c r="K436" s="6">
        <f>Data!$V$504*Data!V439/Data!V438</f>
        <v>918.40469735083502</v>
      </c>
      <c r="L436" s="6">
        <f>Data!$X$504*Data!X439/Data!X438</f>
        <v>1558.2181658382015</v>
      </c>
      <c r="M436" s="6">
        <f>Data!$Z$504*Data!Z439/Data!Z438</f>
        <v>1121.6407503758444</v>
      </c>
      <c r="N436" s="6">
        <f>Data!$AB$504*Data!AB439/Data!AB438</f>
        <v>15292.854499487114</v>
      </c>
      <c r="O436" s="6">
        <f>Data!$AD$504*Data!AD439/Data!AD438</f>
        <v>22344.6468878694</v>
      </c>
      <c r="P436" s="6">
        <f>Data!$AF$504*Data!AF439/Data!AF438</f>
        <v>14744.908848587707</v>
      </c>
      <c r="Q436" s="6">
        <f>Data!$AH$504*Data!AH439/Data!AH438</f>
        <v>17734.06564817885</v>
      </c>
      <c r="R436" s="6">
        <f>Data!$AJ$504*Data!AJ439/Data!AJ438</f>
        <v>19417.961066033371</v>
      </c>
      <c r="S436" s="6">
        <f>Data!$AL$504*Data!AL439/Data!AL438</f>
        <v>27685.828409064969</v>
      </c>
      <c r="T436" s="6">
        <f>Data!$AN$504*Data!AN439/Data!AN438</f>
        <v>16657.709200216734</v>
      </c>
      <c r="U436" s="6">
        <f>Data!$AP$504*Data!AP439/Data!AP438</f>
        <v>2357.206077906279</v>
      </c>
      <c r="V436" s="6">
        <f>Data!$AQ$504*Data!AQ439/Data!AQ438</f>
        <v>0.46349088650058978</v>
      </c>
      <c r="W436" s="6">
        <f>Data!$AR$504*Data!AR439/Data!AR438</f>
        <v>0.47543147718484235</v>
      </c>
      <c r="X436" s="6">
        <f>Data!$AS$504*Data!AS439/Data!AS438</f>
        <v>0.32512879598551081</v>
      </c>
      <c r="Y436" s="6">
        <f>Data!$AT$504*Data!AT439/Data!AT438</f>
        <v>0.5198110420285893</v>
      </c>
      <c r="Z436" s="6">
        <f>Data!$AU$504*Data!AU439/Data!AU438</f>
        <v>0.58615066348590994</v>
      </c>
      <c r="AA436" s="6">
        <f>Data!$AV$504*Data!AV439/Data!AV438</f>
        <v>0.45045173872928052</v>
      </c>
      <c r="AB436" s="6">
        <f>Data!$AW$504*Data!AW439/Data!AW438</f>
        <v>0.71764059264344238</v>
      </c>
      <c r="AC436" s="6">
        <f>Data!$AX$504*Data!AX439/Data!AX438</f>
        <v>0.59865368720838585</v>
      </c>
      <c r="AE436" s="42">
        <f>$AJ$3*B436+$AJ$4*Simulace!C436+$AJ$5*Simulace!D436+$AJ$6*Simulace!E436+$AJ$7*Simulace!F436+$AJ$8*Simulace!G436+$AJ$9*Simulace!H436+$AJ$10*Simulace!I436+$AJ$11*Simulace!J436+$AJ$12*Simulace!K436+$AJ$13*Simulace!L436+$AJ$14*Simulace!M436+$AJ$15*Simulace!N436+$AJ$16*Simulace!O436+$AJ$17*Simulace!P436+$AJ$18*Simulace!Q436+$AJ$19*Simulace!R436+$AJ$20*Simulace!S436+$AJ$21*Simulace!T436+$AJ$22*Simulace!U436+$AJ$23*Simulace!V436+$AJ$24*Simulace!W436+$AJ$25*Simulace!X436+$AJ$26*Simulace!Y436+$AJ$27*Simulace!Z436+$AJ$28*Simulace!AA436+$AJ$29*Simulace!AB436+$AJ$30*Simulace!AC436</f>
        <v>48451808021.788956</v>
      </c>
      <c r="AF436" s="42">
        <f>AE436-$AN$12</f>
        <v>348609753.70720673</v>
      </c>
      <c r="AG436" s="42">
        <f t="shared" si="10"/>
        <v>1102400836.2651007</v>
      </c>
    </row>
    <row r="437" spans="1:33">
      <c r="A437" s="6">
        <v>436</v>
      </c>
      <c r="B437" s="6">
        <f>Data!$D$504*Data!D440/Data!D439</f>
        <v>608.53543161721541</v>
      </c>
      <c r="C437" s="6">
        <f>Data!$F$504*Data!F440/Data!F439</f>
        <v>840.39383873470342</v>
      </c>
      <c r="D437" s="6">
        <f>Data!$H$504*Data!H440/Data!H439</f>
        <v>788.90404744992088</v>
      </c>
      <c r="E437" s="6">
        <f>Data!$J$504*Data!J440/Data!J439</f>
        <v>682.31422963128171</v>
      </c>
      <c r="F437" s="6">
        <f>Data!$L$504*Data!L440/Data!L439</f>
        <v>462.57015530678478</v>
      </c>
      <c r="G437" s="6">
        <f>Data!$N$504*Data!N440/Data!N439</f>
        <v>297.93117887089539</v>
      </c>
      <c r="H437" s="6">
        <f>Data!$P$504*Data!P440/Data!P439</f>
        <v>572.02688463492916</v>
      </c>
      <c r="I437" s="6">
        <f>Data!$R$504*Data!R440/Data!R439</f>
        <v>771.73984801310803</v>
      </c>
      <c r="J437" s="6">
        <f>Data!$T$504*Data!T440/Data!T439</f>
        <v>1426.4751472061605</v>
      </c>
      <c r="K437" s="6">
        <f>Data!$V$504*Data!V440/Data!V439</f>
        <v>931.75802472533144</v>
      </c>
      <c r="L437" s="6">
        <f>Data!$X$504*Data!X440/Data!X439</f>
        <v>1624.1107903645709</v>
      </c>
      <c r="M437" s="6">
        <f>Data!$Z$504*Data!Z440/Data!Z439</f>
        <v>1104.7609121287812</v>
      </c>
      <c r="N437" s="6">
        <f>Data!$AB$504*Data!AB440/Data!AB439</f>
        <v>15358.287903896204</v>
      </c>
      <c r="O437" s="6">
        <f>Data!$AD$504*Data!AD440/Data!AD439</f>
        <v>22432.579550576505</v>
      </c>
      <c r="P437" s="6">
        <f>Data!$AF$504*Data!AF440/Data!AF439</f>
        <v>14803.712159340748</v>
      </c>
      <c r="Q437" s="6">
        <f>Data!$AH$504*Data!AH440/Data!AH439</f>
        <v>17561.582491793717</v>
      </c>
      <c r="R437" s="6">
        <f>Data!$AJ$504*Data!AJ440/Data!AJ439</f>
        <v>18956.58766032639</v>
      </c>
      <c r="S437" s="6">
        <f>Data!$AL$504*Data!AL440/Data!AL439</f>
        <v>27026.433153206057</v>
      </c>
      <c r="T437" s="6">
        <f>Data!$AN$504*Data!AN440/Data!AN439</f>
        <v>16423.992943863832</v>
      </c>
      <c r="U437" s="6">
        <f>Data!$AP$504*Data!AP440/Data!AP439</f>
        <v>2398.9849150792311</v>
      </c>
      <c r="V437" s="6">
        <f>Data!$AQ$504*Data!AQ440/Data!AQ439</f>
        <v>0.48337053918843753</v>
      </c>
      <c r="W437" s="6">
        <f>Data!$AR$504*Data!AR440/Data!AR439</f>
        <v>0.49574805464291977</v>
      </c>
      <c r="X437" s="6">
        <f>Data!$AS$504*Data!AS440/Data!AS439</f>
        <v>0.3154149967609588</v>
      </c>
      <c r="Y437" s="6">
        <f>Data!$AT$504*Data!AT440/Data!AT439</f>
        <v>0.54172394136253987</v>
      </c>
      <c r="Z437" s="6">
        <f>Data!$AU$504*Data!AU440/Data!AU439</f>
        <v>0.61037178423236471</v>
      </c>
      <c r="AA437" s="6">
        <f>Data!$AV$504*Data!AV440/Data!AV439</f>
        <v>0.43778373618073235</v>
      </c>
      <c r="AB437" s="6">
        <f>Data!$AW$504*Data!AW440/Data!AW439</f>
        <v>0.74618047667342879</v>
      </c>
      <c r="AC437" s="6">
        <f>Data!$AX$504*Data!AX440/Data!AX439</f>
        <v>0.58291070649164456</v>
      </c>
      <c r="AE437" s="42">
        <f>$AJ$3*B437+$AJ$4*Simulace!C437+$AJ$5*Simulace!D437+$AJ$6*Simulace!E437+$AJ$7*Simulace!F437+$AJ$8*Simulace!G437+$AJ$9*Simulace!H437+$AJ$10*Simulace!I437+$AJ$11*Simulace!J437+$AJ$12*Simulace!K437+$AJ$13*Simulace!L437+$AJ$14*Simulace!M437+$AJ$15*Simulace!N437+$AJ$16*Simulace!O437+$AJ$17*Simulace!P437+$AJ$18*Simulace!Q437+$AJ$19*Simulace!R437+$AJ$20*Simulace!S437+$AJ$21*Simulace!T437+$AJ$22*Simulace!U437+$AJ$23*Simulace!V437+$AJ$24*Simulace!W437+$AJ$25*Simulace!X437+$AJ$26*Simulace!Y437+$AJ$27*Simulace!Z437+$AJ$28*Simulace!AA437+$AJ$29*Simulace!AB437+$AJ$30*Simulace!AC437</f>
        <v>48338390803.977371</v>
      </c>
      <c r="AF437" s="42">
        <f>AE437-$AN$12</f>
        <v>235192535.89562225</v>
      </c>
      <c r="AG437" s="42">
        <f t="shared" si="10"/>
        <v>743744102.10107601</v>
      </c>
    </row>
    <row r="438" spans="1:33">
      <c r="A438" s="6">
        <v>437</v>
      </c>
      <c r="B438" s="6">
        <f>Data!$D$504*Data!D441/Data!D440</f>
        <v>621.96075730429425</v>
      </c>
      <c r="C438" s="6">
        <f>Data!$F$504*Data!F441/Data!F440</f>
        <v>859.4102605086656</v>
      </c>
      <c r="D438" s="6">
        <f>Data!$H$504*Data!H441/Data!H440</f>
        <v>779.37267176131979</v>
      </c>
      <c r="E438" s="6">
        <f>Data!$J$504*Data!J441/Data!J440</f>
        <v>692.38183118882489</v>
      </c>
      <c r="F438" s="6">
        <f>Data!$L$504*Data!L441/Data!L440</f>
        <v>514.34131981335543</v>
      </c>
      <c r="G438" s="6">
        <f>Data!$N$504*Data!N441/Data!N440</f>
        <v>311.82443555171045</v>
      </c>
      <c r="H438" s="6">
        <f>Data!$P$504*Data!P441/Data!P440</f>
        <v>587.8455659051757</v>
      </c>
      <c r="I438" s="6">
        <f>Data!$R$504*Data!R441/Data!R440</f>
        <v>745.78710923395772</v>
      </c>
      <c r="J438" s="6">
        <f>Data!$T$504*Data!T441/Data!T440</f>
        <v>1419.8960970094481</v>
      </c>
      <c r="K438" s="6">
        <f>Data!$V$504*Data!V441/Data!V440</f>
        <v>981.33289551692133</v>
      </c>
      <c r="L438" s="6">
        <f>Data!$X$504*Data!X441/Data!X440</f>
        <v>1629.1235480548658</v>
      </c>
      <c r="M438" s="6">
        <f>Data!$Z$504*Data!Z441/Data!Z440</f>
        <v>1109.4142857344743</v>
      </c>
      <c r="N438" s="6">
        <f>Data!$AB$504*Data!AB441/Data!AB440</f>
        <v>15136.994876054125</v>
      </c>
      <c r="O438" s="6">
        <f>Data!$AD$504*Data!AD441/Data!AD440</f>
        <v>22063.217057626076</v>
      </c>
      <c r="P438" s="6">
        <f>Data!$AF$504*Data!AF441/Data!AF440</f>
        <v>14754.196640062151</v>
      </c>
      <c r="Q438" s="6">
        <f>Data!$AH$504*Data!AH441/Data!AH440</f>
        <v>17363.120057434659</v>
      </c>
      <c r="R438" s="6">
        <f>Data!$AJ$504*Data!AJ441/Data!AJ440</f>
        <v>18522.197068030757</v>
      </c>
      <c r="S438" s="6">
        <f>Data!$AL$504*Data!AL441/Data!AL440</f>
        <v>26436.836142096243</v>
      </c>
      <c r="T438" s="6">
        <f>Data!$AN$504*Data!AN441/Data!AN440</f>
        <v>16392.891299114184</v>
      </c>
      <c r="U438" s="6">
        <f>Data!$AP$504*Data!AP441/Data!AP440</f>
        <v>2464.4137507049027</v>
      </c>
      <c r="V438" s="6">
        <f>Data!$AQ$504*Data!AQ441/Data!AQ440</f>
        <v>0.52042809344610441</v>
      </c>
      <c r="W438" s="6">
        <f>Data!$AR$504*Data!AR441/Data!AR440</f>
        <v>0.53356924360400571</v>
      </c>
      <c r="X438" s="6">
        <f>Data!$AS$504*Data!AS441/Data!AS440</f>
        <v>0.3542218512715436</v>
      </c>
      <c r="Y438" s="6">
        <f>Data!$AT$504*Data!AT441/Data!AT440</f>
        <v>0.58231847683566607</v>
      </c>
      <c r="Z438" s="6">
        <f>Data!$AU$504*Data!AU441/Data!AU440</f>
        <v>0.65493124556422988</v>
      </c>
      <c r="AA438" s="6">
        <f>Data!$AV$504*Data!AV441/Data!AV440</f>
        <v>0.48887972627806781</v>
      </c>
      <c r="AB438" s="6">
        <f>Data!$AW$504*Data!AW441/Data!AW440</f>
        <v>0.7980201438848934</v>
      </c>
      <c r="AC438" s="6">
        <f>Data!$AX$504*Data!AX441/Data!AX440</f>
        <v>0.64707191253686114</v>
      </c>
      <c r="AE438" s="42">
        <f>$AJ$3*B438+$AJ$4*Simulace!C438+$AJ$5*Simulace!D438+$AJ$6*Simulace!E438+$AJ$7*Simulace!F438+$AJ$8*Simulace!G438+$AJ$9*Simulace!H438+$AJ$10*Simulace!I438+$AJ$11*Simulace!J438+$AJ$12*Simulace!K438+$AJ$13*Simulace!L438+$AJ$14*Simulace!M438+$AJ$15*Simulace!N438+$AJ$16*Simulace!O438+$AJ$17*Simulace!P438+$AJ$18*Simulace!Q438+$AJ$19*Simulace!R438+$AJ$20*Simulace!S438+$AJ$21*Simulace!T438+$AJ$22*Simulace!U438+$AJ$23*Simulace!V438+$AJ$24*Simulace!W438+$AJ$25*Simulace!X438+$AJ$26*Simulace!Y438+$AJ$27*Simulace!Z438+$AJ$28*Simulace!AA438+$AJ$29*Simulace!AB438+$AJ$30*Simulace!AC438</f>
        <v>48580416509.024834</v>
      </c>
      <c r="AF438" s="42">
        <f>AE438-$AN$12</f>
        <v>477218240.94308472</v>
      </c>
      <c r="AG438" s="42">
        <f t="shared" si="10"/>
        <v>1509096582.3591678</v>
      </c>
    </row>
    <row r="439" spans="1:33">
      <c r="A439" s="6">
        <v>438</v>
      </c>
      <c r="B439" s="6">
        <f>Data!$D$504*Data!D442/Data!D441</f>
        <v>650.3247062662499</v>
      </c>
      <c r="C439" s="6">
        <f>Data!$F$504*Data!F442/Data!F441</f>
        <v>853.56027705545034</v>
      </c>
      <c r="D439" s="6">
        <f>Data!$H$504*Data!H442/Data!H441</f>
        <v>789.60094254937144</v>
      </c>
      <c r="E439" s="6">
        <f>Data!$J$504*Data!J442/Data!J441</f>
        <v>693.95560494819222</v>
      </c>
      <c r="F439" s="6">
        <f>Data!$L$504*Data!L442/Data!L441</f>
        <v>488.26303574557312</v>
      </c>
      <c r="G439" s="6">
        <f>Data!$N$504*Data!N442/Data!N441</f>
        <v>293.15831732996543</v>
      </c>
      <c r="H439" s="6">
        <f>Data!$P$504*Data!P442/Data!P441</f>
        <v>555.64082235451951</v>
      </c>
      <c r="I439" s="6">
        <f>Data!$R$504*Data!R442/Data!R441</f>
        <v>724.75786777527094</v>
      </c>
      <c r="J439" s="6">
        <f>Data!$T$504*Data!T442/Data!T441</f>
        <v>1374.626274572189</v>
      </c>
      <c r="K439" s="6">
        <f>Data!$V$504*Data!V442/Data!V441</f>
        <v>918.00453349433951</v>
      </c>
      <c r="L439" s="6">
        <f>Data!$X$504*Data!X442/Data!X441</f>
        <v>1604.0607780041144</v>
      </c>
      <c r="M439" s="6">
        <f>Data!$Z$504*Data!Z442/Data!Z441</f>
        <v>1078.7665824784833</v>
      </c>
      <c r="N439" s="6">
        <f>Data!$AB$504*Data!AB442/Data!AB441</f>
        <v>15200.38902036547</v>
      </c>
      <c r="O439" s="6">
        <f>Data!$AD$504*Data!AD442/Data!AD441</f>
        <v>22197.151154897496</v>
      </c>
      <c r="P439" s="6">
        <f>Data!$AF$504*Data!AF442/Data!AF441</f>
        <v>14640.159520346424</v>
      </c>
      <c r="Q439" s="6">
        <f>Data!$AH$504*Data!AH442/Data!AH441</f>
        <v>17313.090391700185</v>
      </c>
      <c r="R439" s="6">
        <f>Data!$AJ$504*Data!AJ442/Data!AJ441</f>
        <v>18740.376829646641</v>
      </c>
      <c r="S439" s="6">
        <f>Data!$AL$504*Data!AL442/Data!AL441</f>
        <v>26837.536554809965</v>
      </c>
      <c r="T439" s="6">
        <f>Data!$AN$504*Data!AN442/Data!AN441</f>
        <v>16526.154155208416</v>
      </c>
      <c r="U439" s="6">
        <f>Data!$AP$504*Data!AP442/Data!AP441</f>
        <v>2385.1591285206023</v>
      </c>
      <c r="V439" s="6">
        <f>Data!$AQ$504*Data!AQ442/Data!AQ441</f>
        <v>0.52513396674584367</v>
      </c>
      <c r="W439" s="6">
        <f>Data!$AR$504*Data!AR442/Data!AR441</f>
        <v>0.53837072945521891</v>
      </c>
      <c r="X439" s="6">
        <f>Data!$AS$504*Data!AS442/Data!AS441</f>
        <v>0.35350609400583072</v>
      </c>
      <c r="Y439" s="6">
        <f>Data!$AT$504*Data!AT442/Data!AT441</f>
        <v>0.5874667501179226</v>
      </c>
      <c r="Z439" s="6">
        <f>Data!$AU$504*Data!AU442/Data!AU441</f>
        <v>0.66057406752695846</v>
      </c>
      <c r="AA439" s="6">
        <f>Data!$AV$504*Data!AV442/Data!AV441</f>
        <v>0.48794261400250255</v>
      </c>
      <c r="AB439" s="6">
        <f>Data!$AW$504*Data!AW442/Data!AW441</f>
        <v>0.80456725901992687</v>
      </c>
      <c r="AC439" s="6">
        <f>Data!$AX$504*Data!AX442/Data!AX441</f>
        <v>0.64590218915438513</v>
      </c>
      <c r="AE439" s="42">
        <f>$AJ$3*B439+$AJ$4*Simulace!C439+$AJ$5*Simulace!D439+$AJ$6*Simulace!E439+$AJ$7*Simulace!F439+$AJ$8*Simulace!G439+$AJ$9*Simulace!H439+$AJ$10*Simulace!I439+$AJ$11*Simulace!J439+$AJ$12*Simulace!K439+$AJ$13*Simulace!L439+$AJ$14*Simulace!M439+$AJ$15*Simulace!N439+$AJ$16*Simulace!O439+$AJ$17*Simulace!P439+$AJ$18*Simulace!Q439+$AJ$19*Simulace!R439+$AJ$20*Simulace!S439+$AJ$21*Simulace!T439+$AJ$22*Simulace!U439+$AJ$23*Simulace!V439+$AJ$24*Simulace!W439+$AJ$25*Simulace!X439+$AJ$26*Simulace!Y439+$AJ$27*Simulace!Z439+$AJ$28*Simulace!AA439+$AJ$29*Simulace!AB439+$AJ$30*Simulace!AC439</f>
        <v>48041002155.099854</v>
      </c>
      <c r="AF439" s="42">
        <f>AE439-$AN$12</f>
        <v>-62196112.981895447</v>
      </c>
      <c r="AG439" s="42">
        <f t="shared" si="10"/>
        <v>-196681378.63195652</v>
      </c>
    </row>
    <row r="440" spans="1:33">
      <c r="A440" s="6">
        <v>439</v>
      </c>
      <c r="B440" s="6">
        <f>Data!$D$504*Data!D443/Data!D442</f>
        <v>603.59160694293575</v>
      </c>
      <c r="C440" s="6">
        <f>Data!$F$504*Data!F443/Data!F442</f>
        <v>836.51098773706019</v>
      </c>
      <c r="D440" s="6">
        <f>Data!$H$504*Data!H443/Data!H442</f>
        <v>760.01775520098749</v>
      </c>
      <c r="E440" s="6">
        <f>Data!$J$504*Data!J443/Data!J442</f>
        <v>660.75185150937602</v>
      </c>
      <c r="F440" s="6">
        <f>Data!$L$504*Data!L443/Data!L442</f>
        <v>461.82751376273109</v>
      </c>
      <c r="G440" s="6">
        <f>Data!$N$504*Data!N443/Data!N442</f>
        <v>280.36010330717897</v>
      </c>
      <c r="H440" s="6">
        <f>Data!$P$504*Data!P443/Data!P442</f>
        <v>561.42292110711128</v>
      </c>
      <c r="I440" s="6">
        <f>Data!$R$504*Data!R443/Data!R442</f>
        <v>689.65135684576012</v>
      </c>
      <c r="J440" s="6">
        <f>Data!$T$504*Data!T443/Data!T442</f>
        <v>1364.8378002405138</v>
      </c>
      <c r="K440" s="6">
        <f>Data!$V$504*Data!V443/Data!V442</f>
        <v>831.28745550526355</v>
      </c>
      <c r="L440" s="6">
        <f>Data!$X$504*Data!X443/Data!X442</f>
        <v>1506.8909386456494</v>
      </c>
      <c r="M440" s="6">
        <f>Data!$Z$504*Data!Z443/Data!Z442</f>
        <v>1078.1551055065361</v>
      </c>
      <c r="N440" s="6">
        <f>Data!$AB$504*Data!AB443/Data!AB442</f>
        <v>15499.472421710596</v>
      </c>
      <c r="O440" s="6">
        <f>Data!$AD$504*Data!AD443/Data!AD442</f>
        <v>22478.859493267071</v>
      </c>
      <c r="P440" s="6">
        <f>Data!$AF$504*Data!AF443/Data!AF442</f>
        <v>14757.023073212889</v>
      </c>
      <c r="Q440" s="6">
        <f>Data!$AH$504*Data!AH443/Data!AH442</f>
        <v>17787.189708290764</v>
      </c>
      <c r="R440" s="6">
        <f>Data!$AJ$504*Data!AJ443/Data!AJ442</f>
        <v>19360.129030787353</v>
      </c>
      <c r="S440" s="6">
        <f>Data!$AL$504*Data!AL443/Data!AL442</f>
        <v>27604.125872563727</v>
      </c>
      <c r="T440" s="6">
        <f>Data!$AN$504*Data!AN443/Data!AN442</f>
        <v>17412.467407580003</v>
      </c>
      <c r="U440" s="6">
        <f>Data!$AP$504*Data!AP443/Data!AP442</f>
        <v>2306.0894567572554</v>
      </c>
      <c r="V440" s="6">
        <f>Data!$AQ$504*Data!AQ443/Data!AQ442</f>
        <v>0.43701420092327908</v>
      </c>
      <c r="W440" s="6">
        <f>Data!$AR$504*Data!AR443/Data!AR442</f>
        <v>0.44845615314494119</v>
      </c>
      <c r="X440" s="6">
        <f>Data!$AS$504*Data!AS443/Data!AS442</f>
        <v>0.31540686925738881</v>
      </c>
      <c r="Y440" s="6">
        <f>Data!$AT$504*Data!AT443/Data!AT442</f>
        <v>0.49104090143671036</v>
      </c>
      <c r="Z440" s="6">
        <f>Data!$AU$504*Data!AU443/Data!AU442</f>
        <v>0.55485856469355599</v>
      </c>
      <c r="AA440" s="6">
        <f>Data!$AV$504*Data!AV443/Data!AV442</f>
        <v>0.43800581926664495</v>
      </c>
      <c r="AB440" s="6">
        <f>Data!$AW$504*Data!AW443/Data!AW442</f>
        <v>0.68185318342093038</v>
      </c>
      <c r="AC440" s="6">
        <f>Data!$AX$504*Data!AX443/Data!AX442</f>
        <v>0.58349763330481896</v>
      </c>
      <c r="AE440" s="42">
        <f>$AJ$3*B440+$AJ$4*Simulace!C440+$AJ$5*Simulace!D440+$AJ$6*Simulace!E440+$AJ$7*Simulace!F440+$AJ$8*Simulace!G440+$AJ$9*Simulace!H440+$AJ$10*Simulace!I440+$AJ$11*Simulace!J440+$AJ$12*Simulace!K440+$AJ$13*Simulace!L440+$AJ$14*Simulace!M440+$AJ$15*Simulace!N440+$AJ$16*Simulace!O440+$AJ$17*Simulace!P440+$AJ$18*Simulace!Q440+$AJ$19*Simulace!R440+$AJ$20*Simulace!S440+$AJ$21*Simulace!T440+$AJ$22*Simulace!U440+$AJ$23*Simulace!V440+$AJ$24*Simulace!W440+$AJ$25*Simulace!X440+$AJ$26*Simulace!Y440+$AJ$27*Simulace!Z440+$AJ$28*Simulace!AA440+$AJ$29*Simulace!AB440+$AJ$30*Simulace!AC440</f>
        <v>47453351254.277878</v>
      </c>
      <c r="AF440" s="42">
        <f>AE440-$AN$12</f>
        <v>-649847013.80387115</v>
      </c>
      <c r="AG440" s="42">
        <f t="shared" si="10"/>
        <v>-2054996694.2791142</v>
      </c>
    </row>
    <row r="441" spans="1:33">
      <c r="A441" s="6">
        <v>440</v>
      </c>
      <c r="B441" s="6">
        <f>Data!$D$504*Data!D444/Data!D443</f>
        <v>621.90886331218746</v>
      </c>
      <c r="C441" s="6">
        <f>Data!$F$504*Data!F444/Data!F443</f>
        <v>882.5238460392037</v>
      </c>
      <c r="D441" s="6">
        <f>Data!$H$504*Data!H444/Data!H443</f>
        <v>817.86007291757551</v>
      </c>
      <c r="E441" s="6">
        <f>Data!$J$504*Data!J444/Data!J443</f>
        <v>721.32956010512703</v>
      </c>
      <c r="F441" s="6">
        <f>Data!$L$504*Data!L444/Data!L443</f>
        <v>490.00173254687883</v>
      </c>
      <c r="G441" s="6">
        <f>Data!$N$504*Data!N444/Data!N443</f>
        <v>334.8994832009397</v>
      </c>
      <c r="H441" s="6">
        <f>Data!$P$504*Data!P444/Data!P443</f>
        <v>569.78257151001867</v>
      </c>
      <c r="I441" s="6">
        <f>Data!$R$504*Data!R444/Data!R443</f>
        <v>717.76103967356289</v>
      </c>
      <c r="J441" s="6">
        <f>Data!$T$504*Data!T444/Data!T443</f>
        <v>1430.9993377753588</v>
      </c>
      <c r="K441" s="6">
        <f>Data!$V$504*Data!V444/Data!V443</f>
        <v>976.78548806402637</v>
      </c>
      <c r="L441" s="6">
        <f>Data!$X$504*Data!X444/Data!X443</f>
        <v>1644.3938400715481</v>
      </c>
      <c r="M441" s="6">
        <f>Data!$Z$504*Data!Z444/Data!Z443</f>
        <v>1089.8349308144027</v>
      </c>
      <c r="N441" s="6">
        <f>Data!$AB$504*Data!AB444/Data!AB443</f>
        <v>14764.437628740672</v>
      </c>
      <c r="O441" s="6">
        <f>Data!$AD$504*Data!AD444/Data!AD443</f>
        <v>21888.219539009831</v>
      </c>
      <c r="P441" s="6">
        <f>Data!$AF$504*Data!AF444/Data!AF443</f>
        <v>14352.097492794723</v>
      </c>
      <c r="Q441" s="6">
        <f>Data!$AH$504*Data!AH444/Data!AH443</f>
        <v>17747.62215949619</v>
      </c>
      <c r="R441" s="6">
        <f>Data!$AJ$504*Data!AJ444/Data!AJ443</f>
        <v>18897.876770314666</v>
      </c>
      <c r="S441" s="6">
        <f>Data!$AL$504*Data!AL444/Data!AL443</f>
        <v>26900.034873981429</v>
      </c>
      <c r="T441" s="6">
        <f>Data!$AN$504*Data!AN444/Data!AN443</f>
        <v>16060.021788057345</v>
      </c>
      <c r="U441" s="6">
        <f>Data!$AP$504*Data!AP444/Data!AP443</f>
        <v>2328.9136708616948</v>
      </c>
      <c r="V441" s="6">
        <f>Data!$AQ$504*Data!AQ444/Data!AQ443</f>
        <v>0.4590326220174718</v>
      </c>
      <c r="W441" s="6">
        <f>Data!$AR$504*Data!AR444/Data!AR443</f>
        <v>0.47097698789974246</v>
      </c>
      <c r="X441" s="6">
        <f>Data!$AS$504*Data!AS444/Data!AS443</f>
        <v>0.38164882110030585</v>
      </c>
      <c r="Y441" s="6">
        <f>Data!$AT$504*Data!AT444/Data!AT443</f>
        <v>0.51540163802590588</v>
      </c>
      <c r="Z441" s="6">
        <f>Data!$AU$504*Data!AU444/Data!AU443</f>
        <v>0.58189065708418952</v>
      </c>
      <c r="AA441" s="6">
        <f>Data!$AV$504*Data!AV444/Data!AV443</f>
        <v>0.52460337370604715</v>
      </c>
      <c r="AB441" s="6">
        <f>Data!$AW$504*Data!AW444/Data!AW443</f>
        <v>0.71391234045855034</v>
      </c>
      <c r="AC441" s="6">
        <f>Data!$AX$504*Data!AX444/Data!AX443</f>
        <v>0.69142214184620054</v>
      </c>
      <c r="AE441" s="42">
        <f>$AJ$3*B441+$AJ$4*Simulace!C441+$AJ$5*Simulace!D441+$AJ$6*Simulace!E441+$AJ$7*Simulace!F441+$AJ$8*Simulace!G441+$AJ$9*Simulace!H441+$AJ$10*Simulace!I441+$AJ$11*Simulace!J441+$AJ$12*Simulace!K441+$AJ$13*Simulace!L441+$AJ$14*Simulace!M441+$AJ$15*Simulace!N441+$AJ$16*Simulace!O441+$AJ$17*Simulace!P441+$AJ$18*Simulace!Q441+$AJ$19*Simulace!R441+$AJ$20*Simulace!S441+$AJ$21*Simulace!T441+$AJ$22*Simulace!U441+$AJ$23*Simulace!V441+$AJ$24*Simulace!W441+$AJ$25*Simulace!X441+$AJ$26*Simulace!Y441+$AJ$27*Simulace!Z441+$AJ$28*Simulace!AA441+$AJ$29*Simulace!AB441+$AJ$30*Simulace!AC441</f>
        <v>48654924758.687126</v>
      </c>
      <c r="AF441" s="42">
        <f>AE441-$AN$12</f>
        <v>551726490.6053772</v>
      </c>
      <c r="AG441" s="42">
        <f t="shared" si="10"/>
        <v>1744712355.7644837</v>
      </c>
    </row>
    <row r="442" spans="1:33">
      <c r="A442" s="6">
        <v>441</v>
      </c>
      <c r="B442" s="6">
        <f>Data!$D$504*Data!D445/Data!D444</f>
        <v>602.32667413240654</v>
      </c>
      <c r="C442" s="6">
        <f>Data!$F$504*Data!F445/Data!F444</f>
        <v>866.22619283147992</v>
      </c>
      <c r="D442" s="6">
        <f>Data!$H$504*Data!H445/Data!H444</f>
        <v>775.5748634126777</v>
      </c>
      <c r="E442" s="6">
        <f>Data!$J$504*Data!J445/Data!J444</f>
        <v>692.47356498115573</v>
      </c>
      <c r="F442" s="6">
        <f>Data!$L$504*Data!L445/Data!L444</f>
        <v>467.9201086696562</v>
      </c>
      <c r="G442" s="6">
        <f>Data!$N$504*Data!N445/Data!N444</f>
        <v>289.46476867724124</v>
      </c>
      <c r="H442" s="6">
        <f>Data!$P$504*Data!P445/Data!P444</f>
        <v>550.40754138340424</v>
      </c>
      <c r="I442" s="6">
        <f>Data!$R$504*Data!R445/Data!R444</f>
        <v>743.97105196467305</v>
      </c>
      <c r="J442" s="6">
        <f>Data!$T$504*Data!T445/Data!T444</f>
        <v>1363.1811405825026</v>
      </c>
      <c r="K442" s="6">
        <f>Data!$V$504*Data!V445/Data!V444</f>
        <v>923.0413436229901</v>
      </c>
      <c r="L442" s="6">
        <f>Data!$X$504*Data!X445/Data!X444</f>
        <v>1552.284688917809</v>
      </c>
      <c r="M442" s="6">
        <f>Data!$Z$504*Data!Z445/Data!Z444</f>
        <v>1115.0121988675298</v>
      </c>
      <c r="N442" s="6">
        <f>Data!$AB$504*Data!AB445/Data!AB444</f>
        <v>15282.594338037916</v>
      </c>
      <c r="O442" s="6">
        <f>Data!$AD$504*Data!AD445/Data!AD444</f>
        <v>22163.758110538347</v>
      </c>
      <c r="P442" s="6">
        <f>Data!$AF$504*Data!AF445/Data!AF444</f>
        <v>14805.008953791088</v>
      </c>
      <c r="Q442" s="6">
        <f>Data!$AH$504*Data!AH445/Data!AH444</f>
        <v>17409.087577194114</v>
      </c>
      <c r="R442" s="6">
        <f>Data!$AJ$504*Data!AJ445/Data!AJ444</f>
        <v>18576.73010777291</v>
      </c>
      <c r="S442" s="6">
        <f>Data!$AL$504*Data!AL445/Data!AL444</f>
        <v>27329.539665714918</v>
      </c>
      <c r="T442" s="6">
        <f>Data!$AN$504*Data!AN445/Data!AN444</f>
        <v>16669.575333636585</v>
      </c>
      <c r="U442" s="6">
        <f>Data!$AP$504*Data!AP445/Data!AP444</f>
        <v>2335.7005068988387</v>
      </c>
      <c r="V442" s="6">
        <f>Data!$AQ$504*Data!AQ445/Data!AQ444</f>
        <v>0.48137869834102132</v>
      </c>
      <c r="W442" s="6">
        <f>Data!$AR$504*Data!AR445/Data!AR444</f>
        <v>0.4937856620336501</v>
      </c>
      <c r="X442" s="6">
        <f>Data!$AS$504*Data!AS445/Data!AS444</f>
        <v>0.34258027528573209</v>
      </c>
      <c r="Y442" s="6">
        <f>Data!$AT$504*Data!AT445/Data!AT444</f>
        <v>0.53989012433900252</v>
      </c>
      <c r="Z442" s="6">
        <f>Data!$AU$504*Data!AU445/Data!AU444</f>
        <v>0.60877964540639928</v>
      </c>
      <c r="AA442" s="6">
        <f>Data!$AV$504*Data!AV445/Data!AV444</f>
        <v>0.47364122170012873</v>
      </c>
      <c r="AB442" s="6">
        <f>Data!$AW$504*Data!AW445/Data!AW444</f>
        <v>0.74520362976406462</v>
      </c>
      <c r="AC442" s="6">
        <f>Data!$AX$504*Data!AX445/Data!AX444</f>
        <v>0.62805524408987734</v>
      </c>
      <c r="AE442" s="42">
        <f>$AJ$3*B442+$AJ$4*Simulace!C442+$AJ$5*Simulace!D442+$AJ$6*Simulace!E442+$AJ$7*Simulace!F442+$AJ$8*Simulace!G442+$AJ$9*Simulace!H442+$AJ$10*Simulace!I442+$AJ$11*Simulace!J442+$AJ$12*Simulace!K442+$AJ$13*Simulace!L442+$AJ$14*Simulace!M442+$AJ$15*Simulace!N442+$AJ$16*Simulace!O442+$AJ$17*Simulace!P442+$AJ$18*Simulace!Q442+$AJ$19*Simulace!R442+$AJ$20*Simulace!S442+$AJ$21*Simulace!T442+$AJ$22*Simulace!U442+$AJ$23*Simulace!V442+$AJ$24*Simulace!W442+$AJ$25*Simulace!X442+$AJ$26*Simulace!Y442+$AJ$27*Simulace!Z442+$AJ$28*Simulace!AA442+$AJ$29*Simulace!AB442+$AJ$30*Simulace!AC442</f>
        <v>48122204563.30143</v>
      </c>
      <c r="AF442" s="42">
        <f>AE442-$AN$12</f>
        <v>19006295.219680786</v>
      </c>
      <c r="AG442" s="42">
        <f t="shared" si="10"/>
        <v>60103182.775761612</v>
      </c>
    </row>
    <row r="443" spans="1:33">
      <c r="A443" s="6">
        <v>442</v>
      </c>
      <c r="B443" s="6">
        <f>Data!$D$504*Data!D446/Data!D445</f>
        <v>618.13281313522486</v>
      </c>
      <c r="C443" s="6">
        <f>Data!$F$504*Data!F446/Data!F445</f>
        <v>850.57831700303541</v>
      </c>
      <c r="D443" s="6">
        <f>Data!$H$504*Data!H446/Data!H445</f>
        <v>755.44734182630816</v>
      </c>
      <c r="E443" s="6">
        <f>Data!$J$504*Data!J446/Data!J445</f>
        <v>694.60097427421408</v>
      </c>
      <c r="F443" s="6">
        <f>Data!$L$504*Data!L446/Data!L445</f>
        <v>463.30938111309223</v>
      </c>
      <c r="G443" s="6">
        <f>Data!$N$504*Data!N446/Data!N445</f>
        <v>276.7970935709921</v>
      </c>
      <c r="H443" s="6">
        <f>Data!$P$504*Data!P446/Data!P445</f>
        <v>552.35489123513912</v>
      </c>
      <c r="I443" s="6">
        <f>Data!$R$504*Data!R446/Data!R445</f>
        <v>746.61617321999313</v>
      </c>
      <c r="J443" s="6">
        <f>Data!$T$504*Data!T446/Data!T445</f>
        <v>1342.5290995445225</v>
      </c>
      <c r="K443" s="6">
        <f>Data!$V$504*Data!V446/Data!V445</f>
        <v>881.64179584551482</v>
      </c>
      <c r="L443" s="6">
        <f>Data!$X$504*Data!X446/Data!X445</f>
        <v>1544.2358713504268</v>
      </c>
      <c r="M443" s="6">
        <f>Data!$Z$504*Data!Z446/Data!Z445</f>
        <v>1048.5231814649981</v>
      </c>
      <c r="N443" s="6">
        <f>Data!$AB$504*Data!AB446/Data!AB445</f>
        <v>15367.495162568239</v>
      </c>
      <c r="O443" s="6">
        <f>Data!$AD$504*Data!AD446/Data!AD445</f>
        <v>22424.156846223792</v>
      </c>
      <c r="P443" s="6">
        <f>Data!$AF$504*Data!AF446/Data!AF445</f>
        <v>14855.324554781049</v>
      </c>
      <c r="Q443" s="6">
        <f>Data!$AH$504*Data!AH446/Data!AH445</f>
        <v>17777.395795091263</v>
      </c>
      <c r="R443" s="6">
        <f>Data!$AJ$504*Data!AJ446/Data!AJ445</f>
        <v>19294.432729801571</v>
      </c>
      <c r="S443" s="6">
        <f>Data!$AL$504*Data!AL446/Data!AL445</f>
        <v>26901.563818687926</v>
      </c>
      <c r="T443" s="6">
        <f>Data!$AN$504*Data!AN446/Data!AN445</f>
        <v>16207.712462651589</v>
      </c>
      <c r="U443" s="6">
        <f>Data!$AP$504*Data!AP446/Data!AP445</f>
        <v>2309.0303860150248</v>
      </c>
      <c r="V443" s="6">
        <f>Data!$AQ$504*Data!AQ446/Data!AQ445</f>
        <v>0.39975355991331424</v>
      </c>
      <c r="W443" s="6">
        <f>Data!$AR$504*Data!AR446/Data!AR445</f>
        <v>0.41069186351706122</v>
      </c>
      <c r="X443" s="6">
        <f>Data!$AS$504*Data!AS446/Data!AS445</f>
        <v>0.31711385204833481</v>
      </c>
      <c r="Y443" s="6">
        <f>Data!$AT$504*Data!AT446/Data!AT445</f>
        <v>0.45152541973792093</v>
      </c>
      <c r="Z443" s="6">
        <f>Data!$AU$504*Data!AU446/Data!AU445</f>
        <v>0.51304664363277364</v>
      </c>
      <c r="AA443" s="6">
        <f>Data!$AV$504*Data!AV446/Data!AV445</f>
        <v>0.44037858594715262</v>
      </c>
      <c r="AB443" s="6">
        <f>Data!$AW$504*Data!AW446/Data!AW445</f>
        <v>0.63643133674551655</v>
      </c>
      <c r="AC443" s="6">
        <f>Data!$AX$504*Data!AX446/Data!AX445</f>
        <v>0.5866399759993991</v>
      </c>
      <c r="AE443" s="42">
        <f>$AJ$3*B443+$AJ$4*Simulace!C443+$AJ$5*Simulace!D443+$AJ$6*Simulace!E443+$AJ$7*Simulace!F443+$AJ$8*Simulace!G443+$AJ$9*Simulace!H443+$AJ$10*Simulace!I443+$AJ$11*Simulace!J443+$AJ$12*Simulace!K443+$AJ$13*Simulace!L443+$AJ$14*Simulace!M443+$AJ$15*Simulace!N443+$AJ$16*Simulace!O443+$AJ$17*Simulace!P443+$AJ$18*Simulace!Q443+$AJ$19*Simulace!R443+$AJ$20*Simulace!S443+$AJ$21*Simulace!T443+$AJ$22*Simulace!U443+$AJ$23*Simulace!V443+$AJ$24*Simulace!W443+$AJ$25*Simulace!X443+$AJ$26*Simulace!Y443+$AJ$27*Simulace!Z443+$AJ$28*Simulace!AA443+$AJ$29*Simulace!AB443+$AJ$30*Simulace!AC443</f>
        <v>47558153925.478897</v>
      </c>
      <c r="AF443" s="42">
        <f>AE443-$AN$12</f>
        <v>-545044342.60285187</v>
      </c>
      <c r="AG443" s="42">
        <f t="shared" si="10"/>
        <v>-1723581548.4141591</v>
      </c>
    </row>
    <row r="444" spans="1:33">
      <c r="A444" s="6">
        <v>443</v>
      </c>
      <c r="B444" s="6">
        <f>Data!$D$504*Data!D447/Data!D446</f>
        <v>593.15635274994213</v>
      </c>
      <c r="C444" s="6">
        <f>Data!$F$504*Data!F447/Data!F446</f>
        <v>826.32291322684523</v>
      </c>
      <c r="D444" s="6">
        <f>Data!$H$504*Data!H447/Data!H446</f>
        <v>786.2152409697029</v>
      </c>
      <c r="E444" s="6">
        <f>Data!$J$504*Data!J447/Data!J446</f>
        <v>688.18582039833302</v>
      </c>
      <c r="F444" s="6">
        <f>Data!$L$504*Data!L447/Data!L446</f>
        <v>467.64379569098685</v>
      </c>
      <c r="G444" s="6">
        <f>Data!$N$504*Data!N447/Data!N446</f>
        <v>292.26629136743429</v>
      </c>
      <c r="H444" s="6">
        <f>Data!$P$504*Data!P447/Data!P446</f>
        <v>598.2680627962751</v>
      </c>
      <c r="I444" s="6">
        <f>Data!$R$504*Data!R447/Data!R446</f>
        <v>789.53798858178277</v>
      </c>
      <c r="J444" s="6">
        <f>Data!$T$504*Data!T447/Data!T446</f>
        <v>1385.4149138468433</v>
      </c>
      <c r="K444" s="6">
        <f>Data!$V$504*Data!V447/Data!V446</f>
        <v>883.68342856831043</v>
      </c>
      <c r="L444" s="6">
        <f>Data!$X$504*Data!X447/Data!X446</f>
        <v>1540.4164442300416</v>
      </c>
      <c r="M444" s="6">
        <f>Data!$Z$504*Data!Z447/Data!Z446</f>
        <v>1140.8924641039648</v>
      </c>
      <c r="N444" s="6">
        <f>Data!$AB$504*Data!AB447/Data!AB446</f>
        <v>14798.935443046223</v>
      </c>
      <c r="O444" s="6">
        <f>Data!$AD$504*Data!AD447/Data!AD446</f>
        <v>22178.470673555974</v>
      </c>
      <c r="P444" s="6">
        <f>Data!$AF$504*Data!AF447/Data!AF446</f>
        <v>14620.331634941718</v>
      </c>
      <c r="Q444" s="6">
        <f>Data!$AH$504*Data!AH447/Data!AH446</f>
        <v>17515.586471893959</v>
      </c>
      <c r="R444" s="6">
        <f>Data!$AJ$504*Data!AJ447/Data!AJ446</f>
        <v>18746.746007637812</v>
      </c>
      <c r="S444" s="6">
        <f>Data!$AL$504*Data!AL447/Data!AL446</f>
        <v>27325.339188826871</v>
      </c>
      <c r="T444" s="6">
        <f>Data!$AN$504*Data!AN447/Data!AN446</f>
        <v>16534.363510720541</v>
      </c>
      <c r="U444" s="6">
        <f>Data!$AP$504*Data!AP447/Data!AP446</f>
        <v>2354.9477117829947</v>
      </c>
      <c r="V444" s="6">
        <f>Data!$AQ$504*Data!AQ447/Data!AQ446</f>
        <v>0.48961776681061187</v>
      </c>
      <c r="W444" s="6">
        <f>Data!$AR$504*Data!AR447/Data!AR446</f>
        <v>0.50225305706521994</v>
      </c>
      <c r="X444" s="6">
        <f>Data!$AS$504*Data!AS447/Data!AS446</f>
        <v>0.34930176709831251</v>
      </c>
      <c r="Y444" s="6">
        <f>Data!$AT$504*Data!AT447/Data!AT446</f>
        <v>0.54919897408917839</v>
      </c>
      <c r="Z444" s="6">
        <f>Data!$AU$504*Data!AU447/Data!AU446</f>
        <v>0.61932203389830653</v>
      </c>
      <c r="AA444" s="6">
        <f>Data!$AV$504*Data!AV447/Data!AV446</f>
        <v>0.48246456821081396</v>
      </c>
      <c r="AB444" s="6">
        <f>Data!$AW$504*Data!AW447/Data!AW446</f>
        <v>0.75809036123754403</v>
      </c>
      <c r="AC444" s="6">
        <f>Data!$AX$504*Data!AX447/Data!AX446</f>
        <v>0.63909856002633036</v>
      </c>
      <c r="AE444" s="42">
        <f>$AJ$3*B444+$AJ$4*Simulace!C444+$AJ$5*Simulace!D444+$AJ$6*Simulace!E444+$AJ$7*Simulace!F444+$AJ$8*Simulace!G444+$AJ$9*Simulace!H444+$AJ$10*Simulace!I444+$AJ$11*Simulace!J444+$AJ$12*Simulace!K444+$AJ$13*Simulace!L444+$AJ$14*Simulace!M444+$AJ$15*Simulace!N444+$AJ$16*Simulace!O444+$AJ$17*Simulace!P444+$AJ$18*Simulace!Q444+$AJ$19*Simulace!R444+$AJ$20*Simulace!S444+$AJ$21*Simulace!T444+$AJ$22*Simulace!U444+$AJ$23*Simulace!V444+$AJ$24*Simulace!W444+$AJ$25*Simulace!X444+$AJ$26*Simulace!Y444+$AJ$27*Simulace!Z444+$AJ$28*Simulace!AA444+$AJ$29*Simulace!AB444+$AJ$30*Simulace!AC444</f>
        <v>48218555882.39151</v>
      </c>
      <c r="AF444" s="42">
        <f>AE444-$AN$12</f>
        <v>115357614.30976105</v>
      </c>
      <c r="AG444" s="42">
        <f t="shared" si="10"/>
        <v>364792806.66207755</v>
      </c>
    </row>
    <row r="445" spans="1:33">
      <c r="A445" s="6">
        <v>444</v>
      </c>
      <c r="B445" s="6">
        <f>Data!$D$504*Data!D448/Data!D447</f>
        <v>602.8569609186477</v>
      </c>
      <c r="C445" s="6">
        <f>Data!$F$504*Data!F448/Data!F447</f>
        <v>827.63504535604125</v>
      </c>
      <c r="D445" s="6">
        <f>Data!$H$504*Data!H448/Data!H447</f>
        <v>756.20571139694755</v>
      </c>
      <c r="E445" s="6">
        <f>Data!$J$504*Data!J448/Data!J447</f>
        <v>681.47523322321615</v>
      </c>
      <c r="F445" s="6">
        <f>Data!$L$504*Data!L448/Data!L447</f>
        <v>462.07405779292657</v>
      </c>
      <c r="G445" s="6">
        <f>Data!$N$504*Data!N448/Data!N447</f>
        <v>301.69750312587166</v>
      </c>
      <c r="H445" s="6">
        <f>Data!$P$504*Data!P448/Data!P447</f>
        <v>547.76147807151665</v>
      </c>
      <c r="I445" s="6">
        <f>Data!$R$504*Data!R448/Data!R447</f>
        <v>666.44974303513823</v>
      </c>
      <c r="J445" s="6">
        <f>Data!$T$504*Data!T448/Data!T447</f>
        <v>1288.274653124789</v>
      </c>
      <c r="K445" s="6">
        <f>Data!$V$504*Data!V448/Data!V447</f>
        <v>862.69380911826545</v>
      </c>
      <c r="L445" s="6">
        <f>Data!$X$504*Data!X448/Data!X447</f>
        <v>1537.8064606323858</v>
      </c>
      <c r="M445" s="6">
        <f>Data!$Z$504*Data!Z448/Data!Z447</f>
        <v>1053.9149021132991</v>
      </c>
      <c r="N445" s="6">
        <f>Data!$AB$504*Data!AB448/Data!AB447</f>
        <v>15137.365171017933</v>
      </c>
      <c r="O445" s="6">
        <f>Data!$AD$504*Data!AD448/Data!AD447</f>
        <v>22155.24817653271</v>
      </c>
      <c r="P445" s="6">
        <f>Data!$AF$504*Data!AF448/Data!AF447</f>
        <v>14647.057090011474</v>
      </c>
      <c r="Q445" s="6">
        <f>Data!$AH$504*Data!AH448/Data!AH447</f>
        <v>17795.309279612993</v>
      </c>
      <c r="R445" s="6">
        <f>Data!$AJ$504*Data!AJ448/Data!AJ447</f>
        <v>18999.915209688683</v>
      </c>
      <c r="S445" s="6">
        <f>Data!$AL$504*Data!AL448/Data!AL447</f>
        <v>26735.145948646914</v>
      </c>
      <c r="T445" s="6">
        <f>Data!$AN$504*Data!AN448/Data!AN447</f>
        <v>17355.345008938515</v>
      </c>
      <c r="U445" s="6">
        <f>Data!$AP$504*Data!AP448/Data!AP447</f>
        <v>2226.3835500562427</v>
      </c>
      <c r="V445" s="6">
        <f>Data!$AQ$504*Data!AQ448/Data!AQ447</f>
        <v>0.39123605486610002</v>
      </c>
      <c r="W445" s="6">
        <f>Data!$AR$504*Data!AR448/Data!AR447</f>
        <v>0.40235046728972035</v>
      </c>
      <c r="X445" s="6">
        <f>Data!$AS$504*Data!AS448/Data!AS447</f>
        <v>0.35956642476791895</v>
      </c>
      <c r="Y445" s="6">
        <f>Data!$AT$504*Data!AT448/Data!AT447</f>
        <v>0.44389980550152924</v>
      </c>
      <c r="Z445" s="6">
        <f>Data!$AU$504*Data!AU448/Data!AU447</f>
        <v>0.50663690476190426</v>
      </c>
      <c r="AA445" s="6">
        <f>Data!$AV$504*Data!AV448/Data!AV447</f>
        <v>0.49579571384247234</v>
      </c>
      <c r="AB445" s="6">
        <f>Data!$AW$504*Data!AW448/Data!AW447</f>
        <v>0.63276717229709378</v>
      </c>
      <c r="AC445" s="6">
        <f>Data!$AX$504*Data!AX448/Data!AX447</f>
        <v>0.65559950281736801</v>
      </c>
      <c r="AE445" s="42">
        <f>$AJ$3*B445+$AJ$4*Simulace!C445+$AJ$5*Simulace!D445+$AJ$6*Simulace!E445+$AJ$7*Simulace!F445+$AJ$8*Simulace!G445+$AJ$9*Simulace!H445+$AJ$10*Simulace!I445+$AJ$11*Simulace!J445+$AJ$12*Simulace!K445+$AJ$13*Simulace!L445+$AJ$14*Simulace!M445+$AJ$15*Simulace!N445+$AJ$16*Simulace!O445+$AJ$17*Simulace!P445+$AJ$18*Simulace!Q445+$AJ$19*Simulace!R445+$AJ$20*Simulace!S445+$AJ$21*Simulace!T445+$AJ$22*Simulace!U445+$AJ$23*Simulace!V445+$AJ$24*Simulace!W445+$AJ$25*Simulace!X445+$AJ$26*Simulace!Y445+$AJ$27*Simulace!Z445+$AJ$28*Simulace!AA445+$AJ$29*Simulace!AB445+$AJ$30*Simulace!AC445</f>
        <v>47020605663.207764</v>
      </c>
      <c r="AF445" s="42">
        <f>AE445-$AN$12</f>
        <v>-1082592604.8739853</v>
      </c>
      <c r="AG445" s="42">
        <f t="shared" si="10"/>
        <v>-3423458409.4564972</v>
      </c>
    </row>
    <row r="446" spans="1:33">
      <c r="A446" s="6">
        <v>445</v>
      </c>
      <c r="B446" s="6">
        <f>Data!$D$504*Data!D449/Data!D448</f>
        <v>566.97286843563722</v>
      </c>
      <c r="C446" s="6">
        <f>Data!$F$504*Data!F449/Data!F448</f>
        <v>800.701533181434</v>
      </c>
      <c r="D446" s="6">
        <f>Data!$H$504*Data!H449/Data!H448</f>
        <v>738.06279851528677</v>
      </c>
      <c r="E446" s="6">
        <f>Data!$J$504*Data!J449/Data!J448</f>
        <v>673.96380825027143</v>
      </c>
      <c r="F446" s="6">
        <f>Data!$L$504*Data!L449/Data!L448</f>
        <v>438.75607257003151</v>
      </c>
      <c r="G446" s="6">
        <f>Data!$N$504*Data!N449/Data!N448</f>
        <v>279.72171277816915</v>
      </c>
      <c r="H446" s="6">
        <f>Data!$P$504*Data!P449/Data!P448</f>
        <v>566.60422659707956</v>
      </c>
      <c r="I446" s="6">
        <f>Data!$R$504*Data!R449/Data!R448</f>
        <v>669.30216915412734</v>
      </c>
      <c r="J446" s="6">
        <f>Data!$T$504*Data!T449/Data!T448</f>
        <v>1342.5858628224041</v>
      </c>
      <c r="K446" s="6">
        <f>Data!$V$504*Data!V449/Data!V448</f>
        <v>889.53635338274887</v>
      </c>
      <c r="L446" s="6">
        <f>Data!$X$504*Data!X449/Data!X448</f>
        <v>1634.6847681050995</v>
      </c>
      <c r="M446" s="6">
        <f>Data!$Z$504*Data!Z449/Data!Z448</f>
        <v>1093.4084925743268</v>
      </c>
      <c r="N446" s="6">
        <f>Data!$AB$504*Data!AB449/Data!AB448</f>
        <v>15188.214976438276</v>
      </c>
      <c r="O446" s="6">
        <f>Data!$AD$504*Data!AD449/Data!AD448</f>
        <v>22045.089882451353</v>
      </c>
      <c r="P446" s="6">
        <f>Data!$AF$504*Data!AF449/Data!AF448</f>
        <v>14393.214996544426</v>
      </c>
      <c r="Q446" s="6">
        <f>Data!$AH$504*Data!AH449/Data!AH448</f>
        <v>17110.038378147841</v>
      </c>
      <c r="R446" s="6">
        <f>Data!$AJ$504*Data!AJ449/Data!AJ448</f>
        <v>18184.716233710998</v>
      </c>
      <c r="S446" s="6">
        <f>Data!$AL$504*Data!AL449/Data!AL448</f>
        <v>26633.365913216552</v>
      </c>
      <c r="T446" s="6">
        <f>Data!$AN$504*Data!AN449/Data!AN448</f>
        <v>16686.243809054013</v>
      </c>
      <c r="U446" s="6">
        <f>Data!$AP$504*Data!AP449/Data!AP448</f>
        <v>2372.0967183068092</v>
      </c>
      <c r="V446" s="6">
        <f>Data!$AQ$504*Data!AQ449/Data!AQ448</f>
        <v>0.64626767958457465</v>
      </c>
      <c r="W446" s="6">
        <f>Data!$AR$504*Data!AR449/Data!AR448</f>
        <v>0.66096794871794962</v>
      </c>
      <c r="X446" s="6">
        <f>Data!$AS$504*Data!AS449/Data!AS448</f>
        <v>0.37679622998477197</v>
      </c>
      <c r="Y446" s="6">
        <f>Data!$AT$504*Data!AT449/Data!AT448</f>
        <v>0.71517230392157005</v>
      </c>
      <c r="Z446" s="6">
        <f>Data!$AU$504*Data!AU449/Data!AU448</f>
        <v>0.79506068994889201</v>
      </c>
      <c r="AA446" s="6">
        <f>Data!$AV$504*Data!AV449/Data!AV448</f>
        <v>0.51820951284168426</v>
      </c>
      <c r="AB446" s="6">
        <f>Data!$AW$504*Data!AW449/Data!AW448</f>
        <v>0.95010909090909179</v>
      </c>
      <c r="AC446" s="6">
        <f>Data!$AX$504*Data!AX449/Data!AX448</f>
        <v>0.68338979907264152</v>
      </c>
      <c r="AE446" s="42">
        <f>$AJ$3*B446+$AJ$4*Simulace!C446+$AJ$5*Simulace!D446+$AJ$6*Simulace!E446+$AJ$7*Simulace!F446+$AJ$8*Simulace!G446+$AJ$9*Simulace!H446+$AJ$10*Simulace!I446+$AJ$11*Simulace!J446+$AJ$12*Simulace!K446+$AJ$13*Simulace!L446+$AJ$14*Simulace!M446+$AJ$15*Simulace!N446+$AJ$16*Simulace!O446+$AJ$17*Simulace!P446+$AJ$18*Simulace!Q446+$AJ$19*Simulace!R446+$AJ$20*Simulace!S446+$AJ$21*Simulace!T446+$AJ$22*Simulace!U446+$AJ$23*Simulace!V446+$AJ$24*Simulace!W446+$AJ$25*Simulace!X446+$AJ$26*Simulace!Y446+$AJ$27*Simulace!Z446+$AJ$28*Simulace!AA446+$AJ$29*Simulace!AB446+$AJ$30*Simulace!AC446</f>
        <v>46746169242.27813</v>
      </c>
      <c r="AF446" s="42">
        <f>AE446-$AN$12</f>
        <v>-1357029025.8036194</v>
      </c>
      <c r="AG446" s="42">
        <f t="shared" si="10"/>
        <v>-4291302572.4988451</v>
      </c>
    </row>
    <row r="447" spans="1:33">
      <c r="A447" s="6">
        <v>446</v>
      </c>
      <c r="B447" s="6">
        <f>Data!$D$504*Data!D450/Data!D449</f>
        <v>613.87236757234359</v>
      </c>
      <c r="C447" s="6">
        <f>Data!$F$504*Data!F450/Data!F449</f>
        <v>806.39504343786984</v>
      </c>
      <c r="D447" s="6">
        <f>Data!$H$504*Data!H450/Data!H449</f>
        <v>753.90335021123258</v>
      </c>
      <c r="E447" s="6">
        <f>Data!$J$504*Data!J450/Data!J449</f>
        <v>653.25895711355463</v>
      </c>
      <c r="F447" s="6">
        <f>Data!$L$504*Data!L450/Data!L449</f>
        <v>450.67142850685536</v>
      </c>
      <c r="G447" s="6">
        <f>Data!$N$504*Data!N450/Data!N449</f>
        <v>303.86070261069591</v>
      </c>
      <c r="H447" s="6">
        <f>Data!$P$504*Data!P450/Data!P449</f>
        <v>531.58290828795339</v>
      </c>
      <c r="I447" s="6">
        <f>Data!$R$504*Data!R450/Data!R449</f>
        <v>662.44051237991607</v>
      </c>
      <c r="J447" s="6">
        <f>Data!$T$504*Data!T450/Data!T449</f>
        <v>1323.3728968543055</v>
      </c>
      <c r="K447" s="6">
        <f>Data!$V$504*Data!V450/Data!V449</f>
        <v>948.9337918420963</v>
      </c>
      <c r="L447" s="6">
        <f>Data!$X$504*Data!X450/Data!X449</f>
        <v>1554.875955131344</v>
      </c>
      <c r="M447" s="6">
        <f>Data!$Z$504*Data!Z450/Data!Z449</f>
        <v>1026.1620252041052</v>
      </c>
      <c r="N447" s="6">
        <f>Data!$AB$504*Data!AB450/Data!AB449</f>
        <v>15134.802203148703</v>
      </c>
      <c r="O447" s="6">
        <f>Data!$AD$504*Data!AD450/Data!AD449</f>
        <v>22111.317325128261</v>
      </c>
      <c r="P447" s="6">
        <f>Data!$AF$504*Data!AF450/Data!AF449</f>
        <v>14001.313648844724</v>
      </c>
      <c r="Q447" s="6">
        <f>Data!$AH$504*Data!AH450/Data!AH449</f>
        <v>17397.142594939298</v>
      </c>
      <c r="R447" s="6">
        <f>Data!$AJ$504*Data!AJ450/Data!AJ449</f>
        <v>17680.38582102727</v>
      </c>
      <c r="S447" s="6">
        <f>Data!$AL$504*Data!AL450/Data!AL449</f>
        <v>23448.021876006129</v>
      </c>
      <c r="T447" s="6">
        <f>Data!$AN$504*Data!AN450/Data!AN449</f>
        <v>16846.159257693747</v>
      </c>
      <c r="U447" s="6">
        <f>Data!$AP$504*Data!AP450/Data!AP449</f>
        <v>2368.7173545210267</v>
      </c>
      <c r="V447" s="6">
        <f>Data!$AQ$504*Data!AQ450/Data!AQ449</f>
        <v>0.51999950632520853</v>
      </c>
      <c r="W447" s="6">
        <f>Data!$AR$504*Data!AR450/Data!AR449</f>
        <v>0.53312352042764588</v>
      </c>
      <c r="X447" s="6">
        <f>Data!$AS$504*Data!AS450/Data!AS449</f>
        <v>0.34299043163296133</v>
      </c>
      <c r="Y447" s="6">
        <f>Data!$AT$504*Data!AT450/Data!AT449</f>
        <v>0.58180856343421172</v>
      </c>
      <c r="Z447" s="6">
        <f>Data!$AU$504*Data!AU450/Data!AU449</f>
        <v>0.65432453687521897</v>
      </c>
      <c r="AA447" s="6">
        <f>Data!$AV$504*Data!AV450/Data!AV449</f>
        <v>0.47421055399290762</v>
      </c>
      <c r="AB447" s="6">
        <f>Data!$AW$504*Data!AW450/Data!AW449</f>
        <v>0.79722186625985436</v>
      </c>
      <c r="AC447" s="6">
        <f>Data!$AX$504*Data!AX450/Data!AX449</f>
        <v>0.62880799816134181</v>
      </c>
      <c r="AE447" s="42">
        <f>$AJ$3*B447+$AJ$4*Simulace!C447+$AJ$5*Simulace!D447+$AJ$6*Simulace!E447+$AJ$7*Simulace!F447+$AJ$8*Simulace!G447+$AJ$9*Simulace!H447+$AJ$10*Simulace!I447+$AJ$11*Simulace!J447+$AJ$12*Simulace!K447+$AJ$13*Simulace!L447+$AJ$14*Simulace!M447+$AJ$15*Simulace!N447+$AJ$16*Simulace!O447+$AJ$17*Simulace!P447+$AJ$18*Simulace!Q447+$AJ$19*Simulace!R447+$AJ$20*Simulace!S447+$AJ$21*Simulace!T447+$AJ$22*Simulace!U447+$AJ$23*Simulace!V447+$AJ$24*Simulace!W447+$AJ$25*Simulace!X447+$AJ$26*Simulace!Y447+$AJ$27*Simulace!Z447+$AJ$28*Simulace!AA447+$AJ$29*Simulace!AB447+$AJ$30*Simulace!AC447</f>
        <v>46123886750.439308</v>
      </c>
      <c r="AF447" s="42">
        <f>AE447-$AN$12</f>
        <v>-1979311517.6424408</v>
      </c>
      <c r="AG447" s="42">
        <f t="shared" si="10"/>
        <v>-6259132594.7546616</v>
      </c>
    </row>
    <row r="448" spans="1:33">
      <c r="A448" s="6">
        <v>447</v>
      </c>
      <c r="B448" s="6">
        <f>Data!$D$504*Data!D451/Data!D450</f>
        <v>580.71259464761317</v>
      </c>
      <c r="C448" s="6">
        <f>Data!$F$504*Data!F451/Data!F450</f>
        <v>773.16825236109605</v>
      </c>
      <c r="D448" s="6">
        <f>Data!$H$504*Data!H451/Data!H450</f>
        <v>732.08523118079813</v>
      </c>
      <c r="E448" s="6">
        <f>Data!$J$504*Data!J451/Data!J450</f>
        <v>628.730327380522</v>
      </c>
      <c r="F448" s="6">
        <f>Data!$L$504*Data!L451/Data!L450</f>
        <v>451.3256525236423</v>
      </c>
      <c r="G448" s="6">
        <f>Data!$N$504*Data!N451/Data!N450</f>
        <v>277.61558207873912</v>
      </c>
      <c r="H448" s="6">
        <f>Data!$P$504*Data!P451/Data!P450</f>
        <v>549.61694795509266</v>
      </c>
      <c r="I448" s="6">
        <f>Data!$R$504*Data!R451/Data!R450</f>
        <v>712.28809400064654</v>
      </c>
      <c r="J448" s="6">
        <f>Data!$T$504*Data!T451/Data!T450</f>
        <v>1423.6331574809174</v>
      </c>
      <c r="K448" s="6">
        <f>Data!$V$504*Data!V451/Data!V450</f>
        <v>995.80665431125453</v>
      </c>
      <c r="L448" s="6">
        <f>Data!$X$504*Data!X451/Data!X450</f>
        <v>1661.8008355537106</v>
      </c>
      <c r="M448" s="6">
        <f>Data!$Z$504*Data!Z451/Data!Z450</f>
        <v>1075.8542430771827</v>
      </c>
      <c r="N448" s="6">
        <f>Data!$AB$504*Data!AB451/Data!AB450</f>
        <v>15922.606423408104</v>
      </c>
      <c r="O448" s="6">
        <f>Data!$AD$504*Data!AD451/Data!AD450</f>
        <v>22152.049811953711</v>
      </c>
      <c r="P448" s="6">
        <f>Data!$AF$504*Data!AF451/Data!AF450</f>
        <v>14135.289624917592</v>
      </c>
      <c r="Q448" s="6">
        <f>Data!$AH$504*Data!AH451/Data!AH450</f>
        <v>17516.347409091915</v>
      </c>
      <c r="R448" s="6">
        <f>Data!$AJ$504*Data!AJ451/Data!AJ450</f>
        <v>18122.866932228233</v>
      </c>
      <c r="S448" s="6">
        <f>Data!$AL$504*Data!AL451/Data!AL450</f>
        <v>28001.327208883398</v>
      </c>
      <c r="T448" s="6">
        <f>Data!$AN$504*Data!AN451/Data!AN450</f>
        <v>16606.374192793319</v>
      </c>
      <c r="U448" s="6">
        <f>Data!$AP$504*Data!AP451/Data!AP450</f>
        <v>2338.7458647916364</v>
      </c>
      <c r="V448" s="6">
        <f>Data!$AQ$504*Data!AQ451/Data!AQ450</f>
        <v>0.45102872962165441</v>
      </c>
      <c r="W448" s="6">
        <f>Data!$AR$504*Data!AR451/Data!AR450</f>
        <v>0.46311515036163015</v>
      </c>
      <c r="X448" s="6">
        <f>Data!$AS$504*Data!AS451/Data!AS450</f>
        <v>0.32233102120313373</v>
      </c>
      <c r="Y448" s="6">
        <f>Data!$AT$504*Data!AT451/Data!AT450</f>
        <v>0.50812518170472198</v>
      </c>
      <c r="Z448" s="6">
        <f>Data!$AU$504*Data!AU451/Data!AU450</f>
        <v>0.57562826768908992</v>
      </c>
      <c r="AA448" s="6">
        <f>Data!$AV$504*Data!AV451/Data!AV450</f>
        <v>0.44730300029250752</v>
      </c>
      <c r="AB448" s="6">
        <f>Data!$AW$504*Data!AW451/Data!AW450</f>
        <v>0.70999279736241538</v>
      </c>
      <c r="AC448" s="6">
        <f>Data!$AX$504*Data!AX451/Data!AX450</f>
        <v>0.59540443817140931</v>
      </c>
      <c r="AE448" s="42">
        <f>$AJ$3*B448+$AJ$4*Simulace!C448+$AJ$5*Simulace!D448+$AJ$6*Simulace!E448+$AJ$7*Simulace!F448+$AJ$8*Simulace!G448+$AJ$9*Simulace!H448+$AJ$10*Simulace!I448+$AJ$11*Simulace!J448+$AJ$12*Simulace!K448+$AJ$13*Simulace!L448+$AJ$14*Simulace!M448+$AJ$15*Simulace!N448+$AJ$16*Simulace!O448+$AJ$17*Simulace!P448+$AJ$18*Simulace!Q448+$AJ$19*Simulace!R448+$AJ$20*Simulace!S448+$AJ$21*Simulace!T448+$AJ$22*Simulace!U448+$AJ$23*Simulace!V448+$AJ$24*Simulace!W448+$AJ$25*Simulace!X448+$AJ$26*Simulace!Y448+$AJ$27*Simulace!Z448+$AJ$28*Simulace!AA448+$AJ$29*Simulace!AB448+$AJ$30*Simulace!AC448</f>
        <v>47072531692.24147</v>
      </c>
      <c r="AF448" s="42">
        <f>AE448-$AN$12</f>
        <v>-1030666575.8402786</v>
      </c>
      <c r="AG448" s="42">
        <f t="shared" si="10"/>
        <v>-3259253887.8619518</v>
      </c>
    </row>
    <row r="449" spans="1:33">
      <c r="A449" s="6">
        <v>448</v>
      </c>
      <c r="B449" s="6">
        <f>Data!$D$504*Data!D452/Data!D451</f>
        <v>597.68358181445353</v>
      </c>
      <c r="C449" s="6">
        <f>Data!$F$504*Data!F452/Data!F451</f>
        <v>815.93673141884256</v>
      </c>
      <c r="D449" s="6">
        <f>Data!$H$504*Data!H452/Data!H451</f>
        <v>744.27764085042702</v>
      </c>
      <c r="E449" s="6">
        <f>Data!$J$504*Data!J452/Data!J451</f>
        <v>691.65434617540961</v>
      </c>
      <c r="F449" s="6">
        <f>Data!$L$504*Data!L452/Data!L451</f>
        <v>489.2818383201602</v>
      </c>
      <c r="G449" s="6">
        <f>Data!$N$504*Data!N452/Data!N451</f>
        <v>342.98753190455022</v>
      </c>
      <c r="H449" s="6">
        <f>Data!$P$504*Data!P452/Data!P451</f>
        <v>524.08074478174933</v>
      </c>
      <c r="I449" s="6">
        <f>Data!$R$504*Data!R452/Data!R451</f>
        <v>620.89961060352152</v>
      </c>
      <c r="J449" s="6">
        <f>Data!$T$504*Data!T452/Data!T451</f>
        <v>1260.5206296608806</v>
      </c>
      <c r="K449" s="6">
        <f>Data!$V$504*Data!V452/Data!V451</f>
        <v>834.25216974516877</v>
      </c>
      <c r="L449" s="6">
        <f>Data!$X$504*Data!X452/Data!X451</f>
        <v>1582.168427492282</v>
      </c>
      <c r="M449" s="6">
        <f>Data!$Z$504*Data!Z452/Data!Z451</f>
        <v>1006.809483062113</v>
      </c>
      <c r="N449" s="6">
        <f>Data!$AB$504*Data!AB452/Data!AB451</f>
        <v>15188.709580569042</v>
      </c>
      <c r="O449" s="6">
        <f>Data!$AD$504*Data!AD452/Data!AD451</f>
        <v>22014.859627502825</v>
      </c>
      <c r="P449" s="6">
        <f>Data!$AF$504*Data!AF452/Data!AF451</f>
        <v>14559.735478124843</v>
      </c>
      <c r="Q449" s="6">
        <f>Data!$AH$504*Data!AH452/Data!AH451</f>
        <v>15535.627887308721</v>
      </c>
      <c r="R449" s="6">
        <f>Data!$AJ$504*Data!AJ452/Data!AJ451</f>
        <v>19080.533668204498</v>
      </c>
      <c r="S449" s="6">
        <f>Data!$AL$504*Data!AL452/Data!AL451</f>
        <v>29304.316648537999</v>
      </c>
      <c r="T449" s="6">
        <f>Data!$AN$504*Data!AN452/Data!AN451</f>
        <v>15693.935331517299</v>
      </c>
      <c r="U449" s="6">
        <f>Data!$AP$504*Data!AP452/Data!AP451</f>
        <v>2230.701080276353</v>
      </c>
      <c r="V449" s="6">
        <f>Data!$AQ$504*Data!AQ452/Data!AQ451</f>
        <v>0.39262591479582803</v>
      </c>
      <c r="W449" s="6">
        <f>Data!$AR$504*Data!AR452/Data!AR451</f>
        <v>0.40402359108781238</v>
      </c>
      <c r="X449" s="6">
        <f>Data!$AS$504*Data!AS452/Data!AS451</f>
        <v>0.35022721821962272</v>
      </c>
      <c r="Y449" s="6">
        <f>Data!$AT$504*Data!AT452/Data!AT451</f>
        <v>0.44663469952225449</v>
      </c>
      <c r="Z449" s="6">
        <f>Data!$AU$504*Data!AU452/Data!AU451</f>
        <v>0.51096602133544056</v>
      </c>
      <c r="AA449" s="6">
        <f>Data!$AV$504*Data!AV452/Data!AV451</f>
        <v>0.48367181781027335</v>
      </c>
      <c r="AB449" s="6">
        <f>Data!$AW$504*Data!AW452/Data!AW451</f>
        <v>0.64019190455901276</v>
      </c>
      <c r="AC449" s="6">
        <f>Data!$AX$504*Data!AX452/Data!AX451</f>
        <v>0.64059966095948506</v>
      </c>
      <c r="AE449" s="42">
        <f>$AJ$3*B449+$AJ$4*Simulace!C449+$AJ$5*Simulace!D449+$AJ$6*Simulace!E449+$AJ$7*Simulace!F449+$AJ$8*Simulace!G449+$AJ$9*Simulace!H449+$AJ$10*Simulace!I449+$AJ$11*Simulace!J449+$AJ$12*Simulace!K449+$AJ$13*Simulace!L449+$AJ$14*Simulace!M449+$AJ$15*Simulace!N449+$AJ$16*Simulace!O449+$AJ$17*Simulace!P449+$AJ$18*Simulace!Q449+$AJ$19*Simulace!R449+$AJ$20*Simulace!S449+$AJ$21*Simulace!T449+$AJ$22*Simulace!U449+$AJ$23*Simulace!V449+$AJ$24*Simulace!W449+$AJ$25*Simulace!X449+$AJ$26*Simulace!Y449+$AJ$27*Simulace!Z449+$AJ$28*Simulace!AA449+$AJ$29*Simulace!AB449+$AJ$30*Simulace!AC449</f>
        <v>46114346558.391045</v>
      </c>
      <c r="AF449" s="42">
        <f>AE449-$AN$12</f>
        <v>-1988851709.6907043</v>
      </c>
      <c r="AG449" s="42">
        <f t="shared" si="10"/>
        <v>-6289301330.9426022</v>
      </c>
    </row>
    <row r="450" spans="1:33">
      <c r="A450" s="6">
        <v>449</v>
      </c>
      <c r="B450" s="6">
        <f>Data!$D$504*Data!D453/Data!D452</f>
        <v>702.07096312993576</v>
      </c>
      <c r="C450" s="6">
        <f>Data!$F$504*Data!F453/Data!F452</f>
        <v>940.87392318323759</v>
      </c>
      <c r="D450" s="6">
        <f>Data!$H$504*Data!H453/Data!H452</f>
        <v>864.34905899716944</v>
      </c>
      <c r="E450" s="6">
        <f>Data!$J$504*Data!J453/Data!J452</f>
        <v>753.26883898661993</v>
      </c>
      <c r="F450" s="6">
        <f>Data!$L$504*Data!L453/Data!L452</f>
        <v>473.40377755541959</v>
      </c>
      <c r="G450" s="6">
        <f>Data!$N$504*Data!N453/Data!N452</f>
        <v>287.46988300149513</v>
      </c>
      <c r="H450" s="6">
        <f>Data!$P$504*Data!P453/Data!P452</f>
        <v>638.41049702615612</v>
      </c>
      <c r="I450" s="6">
        <f>Data!$R$504*Data!R453/Data!R452</f>
        <v>827.92865561286987</v>
      </c>
      <c r="J450" s="6">
        <f>Data!$T$504*Data!T453/Data!T452</f>
        <v>1627.7495767770913</v>
      </c>
      <c r="K450" s="6">
        <f>Data!$V$504*Data!V453/Data!V452</f>
        <v>1077.3082514182179</v>
      </c>
      <c r="L450" s="6">
        <f>Data!$X$504*Data!X453/Data!X452</f>
        <v>1733.0842997895984</v>
      </c>
      <c r="M450" s="6">
        <f>Data!$Z$504*Data!Z453/Data!Z452</f>
        <v>1198.7817985713343</v>
      </c>
      <c r="N450" s="6">
        <f>Data!$AB$504*Data!AB453/Data!AB452</f>
        <v>15094.039701691312</v>
      </c>
      <c r="O450" s="6">
        <f>Data!$AD$504*Data!AD453/Data!AD452</f>
        <v>22008.60014643582</v>
      </c>
      <c r="P450" s="6">
        <f>Data!$AF$504*Data!AF453/Data!AF452</f>
        <v>14634.459595730137</v>
      </c>
      <c r="Q450" s="6">
        <f>Data!$AH$504*Data!AH453/Data!AH452</f>
        <v>17031.304093817085</v>
      </c>
      <c r="R450" s="6">
        <f>Data!$AJ$504*Data!AJ453/Data!AJ452</f>
        <v>18454.320435057434</v>
      </c>
      <c r="S450" s="6">
        <f>Data!$AL$504*Data!AL453/Data!AL452</f>
        <v>25331.927316894355</v>
      </c>
      <c r="T450" s="6">
        <f>Data!$AN$504*Data!AN453/Data!AN452</f>
        <v>15918.014645237874</v>
      </c>
      <c r="U450" s="6">
        <f>Data!$AP$504*Data!AP453/Data!AP452</f>
        <v>2519.8349565294679</v>
      </c>
      <c r="V450" s="6">
        <f>Data!$AQ$504*Data!AQ453/Data!AQ452</f>
        <v>0.68597708017271597</v>
      </c>
      <c r="W450" s="6">
        <f>Data!$AR$504*Data!AR453/Data!AR452</f>
        <v>0.70072471264368008</v>
      </c>
      <c r="X450" s="6">
        <f>Data!$AS$504*Data!AS453/Data!AS452</f>
        <v>0.35757722521996932</v>
      </c>
      <c r="Y450" s="6">
        <f>Data!$AT$504*Data!AT453/Data!AT452</f>
        <v>0.75502673633790796</v>
      </c>
      <c r="Z450" s="6">
        <f>Data!$AU$504*Data!AU453/Data!AU452</f>
        <v>0.83488395560040418</v>
      </c>
      <c r="AA450" s="6">
        <f>Data!$AV$504*Data!AV453/Data!AV452</f>
        <v>0.49319926520925522</v>
      </c>
      <c r="AB450" s="6">
        <f>Data!$AW$504*Data!AW453/Data!AW452</f>
        <v>0.98949337567257867</v>
      </c>
      <c r="AC450" s="6">
        <f>Data!$AX$504*Data!AX453/Data!AX452</f>
        <v>0.65236913906156691</v>
      </c>
      <c r="AE450" s="42">
        <f>$AJ$3*B450+$AJ$4*Simulace!C450+$AJ$5*Simulace!D450+$AJ$6*Simulace!E450+$AJ$7*Simulace!F450+$AJ$8*Simulace!G450+$AJ$9*Simulace!H450+$AJ$10*Simulace!I450+$AJ$11*Simulace!J450+$AJ$12*Simulace!K450+$AJ$13*Simulace!L450+$AJ$14*Simulace!M450+$AJ$15*Simulace!N450+$AJ$16*Simulace!O450+$AJ$17*Simulace!P450+$AJ$18*Simulace!Q450+$AJ$19*Simulace!R450+$AJ$20*Simulace!S450+$AJ$21*Simulace!T450+$AJ$22*Simulace!U450+$AJ$23*Simulace!V450+$AJ$24*Simulace!W450+$AJ$25*Simulace!X450+$AJ$26*Simulace!Y450+$AJ$27*Simulace!Z450+$AJ$28*Simulace!AA450+$AJ$29*Simulace!AB450+$AJ$30*Simulace!AC450</f>
        <v>51129133024.196075</v>
      </c>
      <c r="AF450" s="42">
        <f>AE450-$AN$12</f>
        <v>3025934756.1143265</v>
      </c>
      <c r="AG450" s="42">
        <f t="shared" si="10"/>
        <v>9568845880.3873882</v>
      </c>
    </row>
    <row r="451" spans="1:33">
      <c r="A451" s="6">
        <v>450</v>
      </c>
      <c r="B451" s="6">
        <f>Data!$D$504*Data!D454/Data!D453</f>
        <v>593.64743036635423</v>
      </c>
      <c r="C451" s="6">
        <f>Data!$F$504*Data!F454/Data!F453</f>
        <v>766.58638956671814</v>
      </c>
      <c r="D451" s="6">
        <f>Data!$H$504*Data!H454/Data!H453</f>
        <v>736.66430696750319</v>
      </c>
      <c r="E451" s="6">
        <f>Data!$J$504*Data!J454/Data!J453</f>
        <v>670.70359623175671</v>
      </c>
      <c r="F451" s="6">
        <f>Data!$L$504*Data!L454/Data!L453</f>
        <v>474.02210380426112</v>
      </c>
      <c r="G451" s="6">
        <f>Data!$N$504*Data!N454/Data!N453</f>
        <v>293.01362463501283</v>
      </c>
      <c r="H451" s="6">
        <f>Data!$P$504*Data!P454/Data!P453</f>
        <v>585.8663774902559</v>
      </c>
      <c r="I451" s="6">
        <f>Data!$R$504*Data!R454/Data!R453</f>
        <v>810.48266783579015</v>
      </c>
      <c r="J451" s="6">
        <f>Data!$T$504*Data!T454/Data!T453</f>
        <v>1409.4439788444906</v>
      </c>
      <c r="K451" s="6">
        <f>Data!$V$504*Data!V454/Data!V453</f>
        <v>961.16285357317827</v>
      </c>
      <c r="L451" s="6">
        <f>Data!$X$504*Data!X454/Data!X453</f>
        <v>1632.1023786830858</v>
      </c>
      <c r="M451" s="6">
        <f>Data!$Z$504*Data!Z454/Data!Z453</f>
        <v>1108.8063716684701</v>
      </c>
      <c r="N451" s="6">
        <f>Data!$AB$504*Data!AB454/Data!AB453</f>
        <v>14997.817747382211</v>
      </c>
      <c r="O451" s="6">
        <f>Data!$AD$504*Data!AD454/Data!AD453</f>
        <v>21805.737619479212</v>
      </c>
      <c r="P451" s="6">
        <f>Data!$AF$504*Data!AF454/Data!AF453</f>
        <v>14499.657228925269</v>
      </c>
      <c r="Q451" s="6">
        <f>Data!$AH$504*Data!AH454/Data!AH453</f>
        <v>17041.825758677835</v>
      </c>
      <c r="R451" s="6">
        <f>Data!$AJ$504*Data!AJ454/Data!AJ453</f>
        <v>18701.493981154494</v>
      </c>
      <c r="S451" s="6">
        <f>Data!$AL$504*Data!AL454/Data!AL453</f>
        <v>26164.037757026232</v>
      </c>
      <c r="T451" s="6">
        <f>Data!$AN$504*Data!AN454/Data!AN453</f>
        <v>16364.251501994409</v>
      </c>
      <c r="U451" s="6">
        <f>Data!$AP$504*Data!AP454/Data!AP453</f>
        <v>2323.3236355399313</v>
      </c>
      <c r="V451" s="6">
        <f>Data!$AQ$504*Data!AQ454/Data!AQ453</f>
        <v>0.62058043919216721</v>
      </c>
      <c r="W451" s="6">
        <f>Data!$AR$504*Data!AR454/Data!AR453</f>
        <v>0.63506604184830007</v>
      </c>
      <c r="X451" s="6">
        <f>Data!$AS$504*Data!AS454/Data!AS453</f>
        <v>0.39474099372935728</v>
      </c>
      <c r="Y451" s="6">
        <f>Data!$AT$504*Data!AT454/Data!AT453</f>
        <v>0.68854124289059948</v>
      </c>
      <c r="Z451" s="6">
        <f>Data!$AU$504*Data!AU454/Data!AU453</f>
        <v>0.76751084384857904</v>
      </c>
      <c r="AA451" s="6">
        <f>Data!$AV$504*Data!AV454/Data!AV453</f>
        <v>0.54142063334982737</v>
      </c>
      <c r="AB451" s="6">
        <f>Data!$AW$504*Data!AW454/Data!AW453</f>
        <v>0.92118511377330403</v>
      </c>
      <c r="AC451" s="6">
        <f>Data!$AX$504*Data!AX454/Data!AX453</f>
        <v>0.71199905906074035</v>
      </c>
      <c r="AE451" s="42">
        <f>$AJ$3*B451+$AJ$4*Simulace!C451+$AJ$5*Simulace!D451+$AJ$6*Simulace!E451+$AJ$7*Simulace!F451+$AJ$8*Simulace!G451+$AJ$9*Simulace!H451+$AJ$10*Simulace!I451+$AJ$11*Simulace!J451+$AJ$12*Simulace!K451+$AJ$13*Simulace!L451+$AJ$14*Simulace!M451+$AJ$15*Simulace!N451+$AJ$16*Simulace!O451+$AJ$17*Simulace!P451+$AJ$18*Simulace!Q451+$AJ$19*Simulace!R451+$AJ$20*Simulace!S451+$AJ$21*Simulace!T451+$AJ$22*Simulace!U451+$AJ$23*Simulace!V451+$AJ$24*Simulace!W451+$AJ$25*Simulace!X451+$AJ$26*Simulace!Y451+$AJ$27*Simulace!Z451+$AJ$28*Simulace!AA451+$AJ$29*Simulace!AB451+$AJ$30*Simulace!AC451</f>
        <v>47536312520.686188</v>
      </c>
      <c r="AF451" s="42">
        <f>AE451-$AN$12</f>
        <v>-566885747.39556122</v>
      </c>
      <c r="AG451" s="42">
        <f t="shared" ref="AG451:AG501" si="11">AF451*SQRT(10)</f>
        <v>-1792650134.8568385</v>
      </c>
    </row>
    <row r="452" spans="1:33">
      <c r="A452" s="6">
        <v>451</v>
      </c>
      <c r="B452" s="6">
        <f>Data!$D$504*Data!D455/Data!D454</f>
        <v>592.96771004167078</v>
      </c>
      <c r="C452" s="6">
        <f>Data!$F$504*Data!F455/Data!F454</f>
        <v>869.4055284917473</v>
      </c>
      <c r="D452" s="6">
        <f>Data!$H$504*Data!H455/Data!H454</f>
        <v>750.21414797068155</v>
      </c>
      <c r="E452" s="6">
        <f>Data!$J$504*Data!J455/Data!J454</f>
        <v>665.86197397365447</v>
      </c>
      <c r="F452" s="6">
        <f>Data!$L$504*Data!L455/Data!L454</f>
        <v>424.16722751436595</v>
      </c>
      <c r="G452" s="6">
        <f>Data!$N$504*Data!N455/Data!N454</f>
        <v>282.83408131908163</v>
      </c>
      <c r="H452" s="6">
        <f>Data!$P$504*Data!P455/Data!P454</f>
        <v>523.22778279491058</v>
      </c>
      <c r="I452" s="6">
        <f>Data!$R$504*Data!R455/Data!R454</f>
        <v>655.70046120008647</v>
      </c>
      <c r="J452" s="6">
        <f>Data!$T$504*Data!T455/Data!T454</f>
        <v>1207.5204901083227</v>
      </c>
      <c r="K452" s="6">
        <f>Data!$V$504*Data!V455/Data!V454</f>
        <v>828.01162274886485</v>
      </c>
      <c r="L452" s="6">
        <f>Data!$X$504*Data!X455/Data!X454</f>
        <v>1506.1777613394033</v>
      </c>
      <c r="M452" s="6">
        <f>Data!$Z$504*Data!Z455/Data!Z454</f>
        <v>1020.2536105185908</v>
      </c>
      <c r="N452" s="6">
        <f>Data!$AB$504*Data!AB455/Data!AB454</f>
        <v>15396.374768586531</v>
      </c>
      <c r="O452" s="6">
        <f>Data!$AD$504*Data!AD455/Data!AD454</f>
        <v>22613.632400583683</v>
      </c>
      <c r="P452" s="6">
        <f>Data!$AF$504*Data!AF455/Data!AF454</f>
        <v>14869.644313236302</v>
      </c>
      <c r="Q452" s="6">
        <f>Data!$AH$504*Data!AH455/Data!AH454</f>
        <v>19621.75697267642</v>
      </c>
      <c r="R452" s="6">
        <f>Data!$AJ$504*Data!AJ455/Data!AJ454</f>
        <v>19324.379913604793</v>
      </c>
      <c r="S452" s="6">
        <f>Data!$AL$504*Data!AL455/Data!AL454</f>
        <v>27151.837924692361</v>
      </c>
      <c r="T452" s="6">
        <f>Data!$AN$504*Data!AN455/Data!AN454</f>
        <v>17157.80369641514</v>
      </c>
      <c r="U452" s="6">
        <f>Data!$AP$504*Data!AP455/Data!AP454</f>
        <v>2294.0071042648556</v>
      </c>
      <c r="V452" s="6">
        <f>Data!$AQ$504*Data!AQ455/Data!AQ454</f>
        <v>0.34386869014292099</v>
      </c>
      <c r="W452" s="6">
        <f>Data!$AR$504*Data!AR455/Data!AR454</f>
        <v>0.3542686975556385</v>
      </c>
      <c r="X452" s="6">
        <f>Data!$AS$504*Data!AS455/Data!AS454</f>
        <v>0.30414308099568782</v>
      </c>
      <c r="Y452" s="6">
        <f>Data!$AT$504*Data!AT455/Data!AT454</f>
        <v>0.39328744274540434</v>
      </c>
      <c r="Z452" s="6">
        <f>Data!$AU$504*Data!AU455/Data!AU454</f>
        <v>0.45257207509219</v>
      </c>
      <c r="AA452" s="6">
        <f>Data!$AV$504*Data!AV455/Data!AV454</f>
        <v>0.42347494446912537</v>
      </c>
      <c r="AB452" s="6">
        <f>Data!$AW$504*Data!AW455/Data!AW454</f>
        <v>0.5728242809937607</v>
      </c>
      <c r="AC452" s="6">
        <f>Data!$AX$504*Data!AX455/Data!AX454</f>
        <v>0.56564267922235678</v>
      </c>
      <c r="AE452" s="42">
        <f>$AJ$3*B452+$AJ$4*Simulace!C452+$AJ$5*Simulace!D452+$AJ$6*Simulace!E452+$AJ$7*Simulace!F452+$AJ$8*Simulace!G452+$AJ$9*Simulace!H452+$AJ$10*Simulace!I452+$AJ$11*Simulace!J452+$AJ$12*Simulace!K452+$AJ$13*Simulace!L452+$AJ$14*Simulace!M452+$AJ$15*Simulace!N452+$AJ$16*Simulace!O452+$AJ$17*Simulace!P452+$AJ$18*Simulace!Q452+$AJ$19*Simulace!R452+$AJ$20*Simulace!S452+$AJ$21*Simulace!T452+$AJ$22*Simulace!U452+$AJ$23*Simulace!V452+$AJ$24*Simulace!W452+$AJ$25*Simulace!X452+$AJ$26*Simulace!Y452+$AJ$27*Simulace!Z452+$AJ$28*Simulace!AA452+$AJ$29*Simulace!AB452+$AJ$30*Simulace!AC452</f>
        <v>46947710560.311043</v>
      </c>
      <c r="AF452" s="42">
        <f>AE452-$AN$12</f>
        <v>-1155487707.7707062</v>
      </c>
      <c r="AG452" s="42">
        <f t="shared" si="11"/>
        <v>-3653972964.882473</v>
      </c>
    </row>
    <row r="453" spans="1:33">
      <c r="A453" s="6">
        <v>452</v>
      </c>
      <c r="B453" s="6">
        <f>Data!$D$504*Data!D456/Data!D455</f>
        <v>607.5432909611568</v>
      </c>
      <c r="C453" s="6">
        <f>Data!$F$504*Data!F456/Data!F455</f>
        <v>869.89704299072764</v>
      </c>
      <c r="D453" s="6">
        <f>Data!$H$504*Data!H456/Data!H455</f>
        <v>825.63587392931208</v>
      </c>
      <c r="E453" s="6">
        <f>Data!$J$504*Data!J456/Data!J455</f>
        <v>713.18393620801965</v>
      </c>
      <c r="F453" s="6">
        <f>Data!$L$504*Data!L456/Data!L455</f>
        <v>522.3244967602551</v>
      </c>
      <c r="G453" s="6">
        <f>Data!$N$504*Data!N456/Data!N455</f>
        <v>309.202029912027</v>
      </c>
      <c r="H453" s="6">
        <f>Data!$P$504*Data!P456/Data!P455</f>
        <v>558.55123550371843</v>
      </c>
      <c r="I453" s="6">
        <f>Data!$R$504*Data!R456/Data!R455</f>
        <v>697.2893630809283</v>
      </c>
      <c r="J453" s="6">
        <f>Data!$T$504*Data!T456/Data!T455</f>
        <v>1361.0369670616553</v>
      </c>
      <c r="K453" s="6">
        <f>Data!$V$504*Data!V456/Data!V455</f>
        <v>904.07551406256778</v>
      </c>
      <c r="L453" s="6">
        <f>Data!$X$504*Data!X456/Data!X455</f>
        <v>1551.7622598861437</v>
      </c>
      <c r="M453" s="6">
        <f>Data!$Z$504*Data!Z456/Data!Z455</f>
        <v>1037.3361329628956</v>
      </c>
      <c r="N453" s="6">
        <f>Data!$AB$504*Data!AB456/Data!AB455</f>
        <v>12805.334152775873</v>
      </c>
      <c r="O453" s="6">
        <f>Data!$AD$504*Data!AD456/Data!AD455</f>
        <v>22408.274247369613</v>
      </c>
      <c r="P453" s="6">
        <f>Data!$AF$504*Data!AF456/Data!AF455</f>
        <v>14640.824564947286</v>
      </c>
      <c r="Q453" s="6">
        <f>Data!$AH$504*Data!AH456/Data!AH455</f>
        <v>17315.507471731755</v>
      </c>
      <c r="R453" s="6">
        <f>Data!$AJ$504*Data!AJ456/Data!AJ455</f>
        <v>18515.448938733713</v>
      </c>
      <c r="S453" s="6">
        <f>Data!$AL$504*Data!AL456/Data!AL455</f>
        <v>27174.962295156103</v>
      </c>
      <c r="T453" s="6">
        <f>Data!$AN$504*Data!AN456/Data!AN455</f>
        <v>15698.970203946503</v>
      </c>
      <c r="U453" s="6">
        <f>Data!$AP$504*Data!AP456/Data!AP455</f>
        <v>2204.363468790013</v>
      </c>
      <c r="V453" s="6">
        <f>Data!$AQ$504*Data!AQ456/Data!AQ455</f>
        <v>0.50141554864504512</v>
      </c>
      <c r="W453" s="6">
        <f>Data!$AR$504*Data!AR456/Data!AR455</f>
        <v>0.51433607006020787</v>
      </c>
      <c r="X453" s="6">
        <f>Data!$AS$504*Data!AS456/Data!AS455</f>
        <v>0.33774171321239699</v>
      </c>
      <c r="Y453" s="6">
        <f>Data!$AT$504*Data!AT456/Data!AT455</f>
        <v>0.56231291965492169</v>
      </c>
      <c r="Z453" s="6">
        <f>Data!$AU$504*Data!AU456/Data!AU455</f>
        <v>0.63389318511357995</v>
      </c>
      <c r="AA453" s="6">
        <f>Data!$AV$504*Data!AV456/Data!AV455</f>
        <v>0.46750872004079608</v>
      </c>
      <c r="AB453" s="6">
        <f>Data!$AW$504*Data!AW456/Data!AW455</f>
        <v>0.77527271491675132</v>
      </c>
      <c r="AC453" s="6">
        <f>Data!$AX$504*Data!AX456/Data!AX455</f>
        <v>0.62065996716495231</v>
      </c>
      <c r="AE453" s="42">
        <f>$AJ$3*B453+$AJ$4*Simulace!C453+$AJ$5*Simulace!D453+$AJ$6*Simulace!E453+$AJ$7*Simulace!F453+$AJ$8*Simulace!G453+$AJ$9*Simulace!H453+$AJ$10*Simulace!I453+$AJ$11*Simulace!J453+$AJ$12*Simulace!K453+$AJ$13*Simulace!L453+$AJ$14*Simulace!M453+$AJ$15*Simulace!N453+$AJ$16*Simulace!O453+$AJ$17*Simulace!P453+$AJ$18*Simulace!Q453+$AJ$19*Simulace!R453+$AJ$20*Simulace!S453+$AJ$21*Simulace!T453+$AJ$22*Simulace!U453+$AJ$23*Simulace!V453+$AJ$24*Simulace!W453+$AJ$25*Simulace!X453+$AJ$26*Simulace!Y453+$AJ$27*Simulace!Z453+$AJ$28*Simulace!AA453+$AJ$29*Simulace!AB453+$AJ$30*Simulace!AC453</f>
        <v>47428400612.692024</v>
      </c>
      <c r="AF453" s="42">
        <f>AE453-$AN$12</f>
        <v>-674797655.38972473</v>
      </c>
      <c r="AG453" s="42">
        <f t="shared" si="11"/>
        <v>-2133897550.7729273</v>
      </c>
    </row>
    <row r="454" spans="1:33">
      <c r="A454" s="6">
        <v>453</v>
      </c>
      <c r="B454" s="6">
        <f>Data!$D$504*Data!D457/Data!D456</f>
        <v>624.0308915992324</v>
      </c>
      <c r="C454" s="6">
        <f>Data!$F$504*Data!F457/Data!F456</f>
        <v>810.87268004426051</v>
      </c>
      <c r="D454" s="6">
        <f>Data!$H$504*Data!H457/Data!H456</f>
        <v>775.91833255487222</v>
      </c>
      <c r="E454" s="6">
        <f>Data!$J$504*Data!J457/Data!J456</f>
        <v>712.7333563834992</v>
      </c>
      <c r="F454" s="6">
        <f>Data!$L$504*Data!L457/Data!L456</f>
        <v>482.53172020490018</v>
      </c>
      <c r="G454" s="6">
        <f>Data!$N$504*Data!N457/Data!N456</f>
        <v>295.2686985673601</v>
      </c>
      <c r="H454" s="6">
        <f>Data!$P$504*Data!P457/Data!P456</f>
        <v>596.83264954720562</v>
      </c>
      <c r="I454" s="6">
        <f>Data!$R$504*Data!R457/Data!R456</f>
        <v>753.83220126634308</v>
      </c>
      <c r="J454" s="6">
        <f>Data!$T$504*Data!T457/Data!T456</f>
        <v>1486.9273594452395</v>
      </c>
      <c r="K454" s="6">
        <f>Data!$V$504*Data!V457/Data!V456</f>
        <v>953.93028093786552</v>
      </c>
      <c r="L454" s="6">
        <f>Data!$X$504*Data!X457/Data!X456</f>
        <v>1694.6429872610979</v>
      </c>
      <c r="M454" s="6">
        <f>Data!$Z$504*Data!Z457/Data!Z456</f>
        <v>1140.6541529657868</v>
      </c>
      <c r="N454" s="6">
        <f>Data!$AB$504*Data!AB457/Data!AB456</f>
        <v>13875.949704158786</v>
      </c>
      <c r="O454" s="6">
        <f>Data!$AD$504*Data!AD457/Data!AD456</f>
        <v>22105.722077223847</v>
      </c>
      <c r="P454" s="6">
        <f>Data!$AF$504*Data!AF457/Data!AF456</f>
        <v>14618.00550391674</v>
      </c>
      <c r="Q454" s="6">
        <f>Data!$AH$504*Data!AH457/Data!AH456</f>
        <v>17440.453896925585</v>
      </c>
      <c r="R454" s="6">
        <f>Data!$AJ$504*Data!AJ457/Data!AJ456</f>
        <v>18637.322539547182</v>
      </c>
      <c r="S454" s="6">
        <f>Data!$AL$504*Data!AL457/Data!AL456</f>
        <v>26339.347022777558</v>
      </c>
      <c r="T454" s="6">
        <f>Data!$AN$504*Data!AN457/Data!AN456</f>
        <v>16037.667807460228</v>
      </c>
      <c r="U454" s="6">
        <f>Data!$AP$504*Data!AP457/Data!AP456</f>
        <v>2415.4687204186184</v>
      </c>
      <c r="V454" s="6">
        <f>Data!$AQ$504*Data!AQ457/Data!AQ456</f>
        <v>0.50351884257664548</v>
      </c>
      <c r="W454" s="6">
        <f>Data!$AR$504*Data!AR457/Data!AR456</f>
        <v>0.51646889140271701</v>
      </c>
      <c r="X454" s="6">
        <f>Data!$AS$504*Data!AS457/Data!AS456</f>
        <v>0.36960883747294643</v>
      </c>
      <c r="Y454" s="6">
        <f>Data!$AT$504*Data!AT457/Data!AT456</f>
        <v>0.56454938880549255</v>
      </c>
      <c r="Z454" s="6">
        <f>Data!$AU$504*Data!AU457/Data!AU456</f>
        <v>0.63626865671641875</v>
      </c>
      <c r="AA454" s="6">
        <f>Data!$AV$504*Data!AV457/Data!AV456</f>
        <v>0.50871093704810577</v>
      </c>
      <c r="AB454" s="6">
        <f>Data!$AW$504*Data!AW457/Data!AW456</f>
        <v>0.77787840027882071</v>
      </c>
      <c r="AC454" s="6">
        <f>Data!$AX$504*Data!AX457/Data!AX456</f>
        <v>0.67142464943326807</v>
      </c>
      <c r="AE454" s="42">
        <f>$AJ$3*B454+$AJ$4*Simulace!C454+$AJ$5*Simulace!D454+$AJ$6*Simulace!E454+$AJ$7*Simulace!F454+$AJ$8*Simulace!G454+$AJ$9*Simulace!H454+$AJ$10*Simulace!I454+$AJ$11*Simulace!J454+$AJ$12*Simulace!K454+$AJ$13*Simulace!L454+$AJ$14*Simulace!M454+$AJ$15*Simulace!N454+$AJ$16*Simulace!O454+$AJ$17*Simulace!P454+$AJ$18*Simulace!Q454+$AJ$19*Simulace!R454+$AJ$20*Simulace!S454+$AJ$21*Simulace!T454+$AJ$22*Simulace!U454+$AJ$23*Simulace!V454+$AJ$24*Simulace!W454+$AJ$25*Simulace!X454+$AJ$26*Simulace!Y454+$AJ$27*Simulace!Z454+$AJ$28*Simulace!AA454+$AJ$29*Simulace!AB454+$AJ$30*Simulace!AC454</f>
        <v>48393743888.287766</v>
      </c>
      <c r="AF454" s="42">
        <f>AE454-$AN$12</f>
        <v>290545620.20601654</v>
      </c>
      <c r="AG454" s="42">
        <f t="shared" si="11"/>
        <v>918785924.03725266</v>
      </c>
    </row>
    <row r="455" spans="1:33">
      <c r="A455" s="6">
        <v>454</v>
      </c>
      <c r="B455" s="6">
        <f>Data!$D$504*Data!D458/Data!D457</f>
        <v>630.83827034328738</v>
      </c>
      <c r="C455" s="6">
        <f>Data!$F$504*Data!F458/Data!F457</f>
        <v>894.93742395358618</v>
      </c>
      <c r="D455" s="6">
        <f>Data!$H$504*Data!H458/Data!H457</f>
        <v>829.16521057736361</v>
      </c>
      <c r="E455" s="6">
        <f>Data!$J$504*Data!J458/Data!J457</f>
        <v>717.05151651683548</v>
      </c>
      <c r="F455" s="6">
        <f>Data!$L$504*Data!L458/Data!L457</f>
        <v>495.12529193103694</v>
      </c>
      <c r="G455" s="6">
        <f>Data!$N$504*Data!N458/Data!N457</f>
        <v>311.17206792135971</v>
      </c>
      <c r="H455" s="6">
        <f>Data!$P$504*Data!P458/Data!P457</f>
        <v>575.0854020517861</v>
      </c>
      <c r="I455" s="6">
        <f>Data!$R$504*Data!R458/Data!R457</f>
        <v>777.11733198899435</v>
      </c>
      <c r="J455" s="6">
        <f>Data!$T$504*Data!T458/Data!T457</f>
        <v>1489.9470619703959</v>
      </c>
      <c r="K455" s="6">
        <f>Data!$V$504*Data!V458/Data!V457</f>
        <v>1057.0901336566606</v>
      </c>
      <c r="L455" s="6">
        <f>Data!$X$504*Data!X458/Data!X457</f>
        <v>1656.6585796295592</v>
      </c>
      <c r="M455" s="6">
        <f>Data!$Z$504*Data!Z458/Data!Z457</f>
        <v>1145.4730951349575</v>
      </c>
      <c r="N455" s="6">
        <f>Data!$AB$504*Data!AB458/Data!AB457</f>
        <v>15858.861428743454</v>
      </c>
      <c r="O455" s="6">
        <f>Data!$AD$504*Data!AD458/Data!AD457</f>
        <v>20222.965252583504</v>
      </c>
      <c r="P455" s="6">
        <f>Data!$AF$504*Data!AF458/Data!AF457</f>
        <v>14893.456062774123</v>
      </c>
      <c r="Q455" s="6">
        <f>Data!$AH$504*Data!AH458/Data!AH457</f>
        <v>17353.100512942161</v>
      </c>
      <c r="R455" s="6">
        <f>Data!$AJ$504*Data!AJ458/Data!AJ457</f>
        <v>19024.441835088157</v>
      </c>
      <c r="S455" s="6">
        <f>Data!$AL$504*Data!AL458/Data!AL457</f>
        <v>25287.30093310032</v>
      </c>
      <c r="T455" s="6">
        <f>Data!$AN$504*Data!AN458/Data!AN457</f>
        <v>16999.525849920414</v>
      </c>
      <c r="U455" s="6">
        <f>Data!$AP$504*Data!AP458/Data!AP457</f>
        <v>2503.0308092726273</v>
      </c>
      <c r="V455" s="6">
        <f>Data!$AQ$504*Data!AQ458/Data!AQ457</f>
        <v>0.34649882964889456</v>
      </c>
      <c r="W455" s="6">
        <f>Data!$AR$504*Data!AR458/Data!AR457</f>
        <v>0.35794266589057161</v>
      </c>
      <c r="X455" s="6">
        <f>Data!$AS$504*Data!AS458/Data!AS457</f>
        <v>0.30577787541112356</v>
      </c>
      <c r="Y455" s="6">
        <f>Data!$AT$504*Data!AT458/Data!AT457</f>
        <v>0.40081611943587636</v>
      </c>
      <c r="Z455" s="6">
        <f>Data!$AU$504*Data!AU458/Data!AU457</f>
        <v>0.46573852040816327</v>
      </c>
      <c r="AA455" s="6">
        <f>Data!$AV$504*Data!AV458/Data!AV457</f>
        <v>0.42609594675510132</v>
      </c>
      <c r="AB455" s="6">
        <f>Data!$AW$504*Data!AW458/Data!AW457</f>
        <v>0.59652395118909907</v>
      </c>
      <c r="AC455" s="6">
        <f>Data!$AX$504*Data!AX458/Data!AX457</f>
        <v>0.56952768186893332</v>
      </c>
      <c r="AE455" s="42">
        <f>$AJ$3*B455+$AJ$4*Simulace!C455+$AJ$5*Simulace!D455+$AJ$6*Simulace!E455+$AJ$7*Simulace!F455+$AJ$8*Simulace!G455+$AJ$9*Simulace!H455+$AJ$10*Simulace!I455+$AJ$11*Simulace!J455+$AJ$12*Simulace!K455+$AJ$13*Simulace!L455+$AJ$14*Simulace!M455+$AJ$15*Simulace!N455+$AJ$16*Simulace!O455+$AJ$17*Simulace!P455+$AJ$18*Simulace!Q455+$AJ$19*Simulace!R455+$AJ$20*Simulace!S455+$AJ$21*Simulace!T455+$AJ$22*Simulace!U455+$AJ$23*Simulace!V455+$AJ$24*Simulace!W455+$AJ$25*Simulace!X455+$AJ$26*Simulace!Y455+$AJ$27*Simulace!Z455+$AJ$28*Simulace!AA455+$AJ$29*Simulace!AB455+$AJ$30*Simulace!AC455</f>
        <v>49549880936.373276</v>
      </c>
      <c r="AF455" s="42">
        <f>AE455-$AN$12</f>
        <v>1446682668.2915268</v>
      </c>
      <c r="AG455" s="42">
        <f t="shared" si="11"/>
        <v>4574812283.2910776</v>
      </c>
    </row>
    <row r="456" spans="1:33">
      <c r="A456" s="6">
        <v>455</v>
      </c>
      <c r="B456" s="6">
        <f>Data!$D$504*Data!D459/Data!D458</f>
        <v>621.59137107136223</v>
      </c>
      <c r="C456" s="6">
        <f>Data!$F$504*Data!F459/Data!F458</f>
        <v>864.22260218425561</v>
      </c>
      <c r="D456" s="6">
        <f>Data!$H$504*Data!H459/Data!H458</f>
        <v>804.85036225736371</v>
      </c>
      <c r="E456" s="6">
        <f>Data!$J$504*Data!J459/Data!J458</f>
        <v>676.53947107477427</v>
      </c>
      <c r="F456" s="6">
        <f>Data!$L$504*Data!L459/Data!L458</f>
        <v>466.52225688805629</v>
      </c>
      <c r="G456" s="6">
        <f>Data!$N$504*Data!N459/Data!N458</f>
        <v>313.97459160663294</v>
      </c>
      <c r="H456" s="6">
        <f>Data!$P$504*Data!P459/Data!P458</f>
        <v>605.37912889925906</v>
      </c>
      <c r="I456" s="6">
        <f>Data!$R$504*Data!R459/Data!R458</f>
        <v>777.34593749032638</v>
      </c>
      <c r="J456" s="6">
        <f>Data!$T$504*Data!T459/Data!T458</f>
        <v>1426.4381412518419</v>
      </c>
      <c r="K456" s="6">
        <f>Data!$V$504*Data!V459/Data!V458</f>
        <v>994.63693797640769</v>
      </c>
      <c r="L456" s="6">
        <f>Data!$X$504*Data!X459/Data!X458</f>
        <v>1629.9174157784491</v>
      </c>
      <c r="M456" s="6">
        <f>Data!$Z$504*Data!Z459/Data!Z458</f>
        <v>1143.8392130897005</v>
      </c>
      <c r="N456" s="6">
        <f>Data!$AB$504*Data!AB459/Data!AB458</f>
        <v>15499.994741736062</v>
      </c>
      <c r="O456" s="6">
        <f>Data!$AD$504*Data!AD459/Data!AD458</f>
        <v>22479.427958606364</v>
      </c>
      <c r="P456" s="6">
        <f>Data!$AF$504*Data!AF459/Data!AF458</f>
        <v>14928.072125855644</v>
      </c>
      <c r="Q456" s="6">
        <f>Data!$AH$504*Data!AH459/Data!AH458</f>
        <v>18150.919875987514</v>
      </c>
      <c r="R456" s="6">
        <f>Data!$AJ$504*Data!AJ459/Data!AJ458</f>
        <v>19313.297871706021</v>
      </c>
      <c r="S456" s="6">
        <f>Data!$AL$504*Data!AL459/Data!AL458</f>
        <v>27115.003046622038</v>
      </c>
      <c r="T456" s="6">
        <f>Data!$AN$504*Data!AN459/Data!AN458</f>
        <v>16631.368404213703</v>
      </c>
      <c r="U456" s="6">
        <f>Data!$AP$504*Data!AP459/Data!AP458</f>
        <v>2318.601567791557</v>
      </c>
      <c r="V456" s="6">
        <f>Data!$AQ$504*Data!AQ459/Data!AQ458</f>
        <v>-0.17292224973470183</v>
      </c>
      <c r="W456" s="6">
        <f>Data!$AR$504*Data!AR459/Data!AR458</f>
        <v>-0.16124157303370731</v>
      </c>
      <c r="X456" s="6">
        <f>Data!$AS$504*Data!AS459/Data!AS458</f>
        <v>0.26910542648804514</v>
      </c>
      <c r="Y456" s="6">
        <f>Data!$AT$504*Data!AT459/Data!AT458</f>
        <v>-0.11738907670227944</v>
      </c>
      <c r="Z456" s="6">
        <f>Data!$AU$504*Data!AU459/Data!AU458</f>
        <v>-5.083809864188784E-2</v>
      </c>
      <c r="AA456" s="6">
        <f>Data!$AV$504*Data!AV459/Data!AV458</f>
        <v>0.37958762545320862</v>
      </c>
      <c r="AB456" s="6">
        <f>Data!$AW$504*Data!AW459/Data!AW458</f>
        <v>8.3277891237236237E-2</v>
      </c>
      <c r="AC456" s="6">
        <f>Data!$AX$504*Data!AX459/Data!AX458</f>
        <v>0.51335579928176245</v>
      </c>
      <c r="AE456" s="42">
        <f>$AJ$3*B456+$AJ$4*Simulace!C456+$AJ$5*Simulace!D456+$AJ$6*Simulace!E456+$AJ$7*Simulace!F456+$AJ$8*Simulace!G456+$AJ$9*Simulace!H456+$AJ$10*Simulace!I456+$AJ$11*Simulace!J456+$AJ$12*Simulace!K456+$AJ$13*Simulace!L456+$AJ$14*Simulace!M456+$AJ$15*Simulace!N456+$AJ$16*Simulace!O456+$AJ$17*Simulace!P456+$AJ$18*Simulace!Q456+$AJ$19*Simulace!R456+$AJ$20*Simulace!S456+$AJ$21*Simulace!T456+$AJ$22*Simulace!U456+$AJ$23*Simulace!V456+$AJ$24*Simulace!W456+$AJ$25*Simulace!X456+$AJ$26*Simulace!Y456+$AJ$27*Simulace!Z456+$AJ$28*Simulace!AA456+$AJ$29*Simulace!AB456+$AJ$30*Simulace!AC456</f>
        <v>49366282284.954643</v>
      </c>
      <c r="AF456" s="42">
        <f>AE456-$AN$12</f>
        <v>1263084016.8728943</v>
      </c>
      <c r="AG456" s="42">
        <f t="shared" si="11"/>
        <v>3994222369.4728942</v>
      </c>
    </row>
    <row r="457" spans="1:33">
      <c r="A457" s="6">
        <v>456</v>
      </c>
      <c r="B457" s="6">
        <f>Data!$D$504*Data!D460/Data!D459</f>
        <v>615.18445722478418</v>
      </c>
      <c r="C457" s="6">
        <f>Data!$F$504*Data!F460/Data!F459</f>
        <v>861.869691439137</v>
      </c>
      <c r="D457" s="6">
        <f>Data!$H$504*Data!H460/Data!H459</f>
        <v>750.93406447384223</v>
      </c>
      <c r="E457" s="6">
        <f>Data!$J$504*Data!J460/Data!J459</f>
        <v>693.99359862910171</v>
      </c>
      <c r="F457" s="6">
        <f>Data!$L$504*Data!L460/Data!L459</f>
        <v>449.51834945647602</v>
      </c>
      <c r="G457" s="6">
        <f>Data!$N$504*Data!N460/Data!N459</f>
        <v>290.14675469816262</v>
      </c>
      <c r="H457" s="6">
        <f>Data!$P$504*Data!P460/Data!P459</f>
        <v>555.0829130606179</v>
      </c>
      <c r="I457" s="6">
        <f>Data!$R$504*Data!R460/Data!R459</f>
        <v>717.88483413372592</v>
      </c>
      <c r="J457" s="6">
        <f>Data!$T$504*Data!T460/Data!T459</f>
        <v>1355.3251303818408</v>
      </c>
      <c r="K457" s="6">
        <f>Data!$V$504*Data!V460/Data!V459</f>
        <v>975.3250419221074</v>
      </c>
      <c r="L457" s="6">
        <f>Data!$X$504*Data!X460/Data!X459</f>
        <v>1536.1902017176176</v>
      </c>
      <c r="M457" s="6">
        <f>Data!$Z$504*Data!Z460/Data!Z459</f>
        <v>1089.2225636885162</v>
      </c>
      <c r="N457" s="6">
        <f>Data!$AB$504*Data!AB460/Data!AB459</f>
        <v>15597.090827294007</v>
      </c>
      <c r="O457" s="6">
        <f>Data!$AD$504*Data!AD460/Data!AD459</f>
        <v>21958.013791119563</v>
      </c>
      <c r="P457" s="6">
        <f>Data!$AF$504*Data!AF460/Data!AF459</f>
        <v>15041.257279200401</v>
      </c>
      <c r="Q457" s="6">
        <f>Data!$AH$504*Data!AH460/Data!AH459</f>
        <v>18510.030032572773</v>
      </c>
      <c r="R457" s="6">
        <f>Data!$AJ$504*Data!AJ460/Data!AJ459</f>
        <v>19315.634473935257</v>
      </c>
      <c r="S457" s="6">
        <f>Data!$AL$504*Data!AL460/Data!AL459</f>
        <v>27146.368737682813</v>
      </c>
      <c r="T457" s="6">
        <f>Data!$AN$504*Data!AN460/Data!AN459</f>
        <v>16234.291017783898</v>
      </c>
      <c r="U457" s="6">
        <f>Data!$AP$504*Data!AP460/Data!AP459</f>
        <v>2309.2194208891001</v>
      </c>
      <c r="V457" s="6">
        <f>Data!$AQ$504*Data!AQ460/Data!AQ459</f>
        <v>2.7970511134676452</v>
      </c>
      <c r="W457" s="6">
        <f>Data!$AR$504*Data!AR460/Data!AR459</f>
        <v>3.0421182336182491</v>
      </c>
      <c r="X457" s="6">
        <f>Data!$AS$504*Data!AS460/Data!AS459</f>
        <v>0.18726063900599096</v>
      </c>
      <c r="Y457" s="6">
        <f>Data!$AT$504*Data!AT460/Data!AT459</f>
        <v>4.3697209613869603</v>
      </c>
      <c r="Z457" s="6">
        <f>Data!$AU$504*Data!AU460/Data!AU459</f>
        <v>10.577683486238376</v>
      </c>
      <c r="AA457" s="6">
        <f>Data!$AV$504*Data!AV460/Data!AV459</f>
        <v>0.27904710988493431</v>
      </c>
      <c r="AB457" s="6">
        <f>Data!$AW$504*Data!AW460/Data!AW459</f>
        <v>-6.678958730158703</v>
      </c>
      <c r="AC457" s="6">
        <f>Data!$AX$504*Data!AX460/Data!AX459</f>
        <v>0.3957302019956192</v>
      </c>
      <c r="AE457" s="42">
        <f>$AJ$3*B457+$AJ$4*Simulace!C457+$AJ$5*Simulace!D457+$AJ$6*Simulace!E457+$AJ$7*Simulace!F457+$AJ$8*Simulace!G457+$AJ$9*Simulace!H457+$AJ$10*Simulace!I457+$AJ$11*Simulace!J457+$AJ$12*Simulace!K457+$AJ$13*Simulace!L457+$AJ$14*Simulace!M457+$AJ$15*Simulace!N457+$AJ$16*Simulace!O457+$AJ$17*Simulace!P457+$AJ$18*Simulace!Q457+$AJ$19*Simulace!R457+$AJ$20*Simulace!S457+$AJ$21*Simulace!T457+$AJ$22*Simulace!U457+$AJ$23*Simulace!V457+$AJ$24*Simulace!W457+$AJ$25*Simulace!X457+$AJ$26*Simulace!Y457+$AJ$27*Simulace!Z457+$AJ$28*Simulace!AA457+$AJ$29*Simulace!AB457+$AJ$30*Simulace!AC457</f>
        <v>48221327166.805115</v>
      </c>
      <c r="AF457" s="42">
        <f>AE457-$AN$12</f>
        <v>118128898.72336578</v>
      </c>
      <c r="AG457" s="42">
        <f t="shared" si="11"/>
        <v>373556377.45319265</v>
      </c>
    </row>
    <row r="458" spans="1:33">
      <c r="A458" s="6">
        <v>457</v>
      </c>
      <c r="B458" s="6">
        <f>Data!$D$504*Data!D461/Data!D460</f>
        <v>570.90583283536091</v>
      </c>
      <c r="C458" s="6">
        <f>Data!$F$504*Data!F461/Data!F460</f>
        <v>755.70904990650899</v>
      </c>
      <c r="D458" s="6">
        <f>Data!$H$504*Data!H461/Data!H460</f>
        <v>801.99093677403539</v>
      </c>
      <c r="E458" s="6">
        <f>Data!$J$504*Data!J461/Data!J460</f>
        <v>662.05715418305874</v>
      </c>
      <c r="F458" s="6">
        <f>Data!$L$504*Data!L461/Data!L460</f>
        <v>430.53540954819704</v>
      </c>
      <c r="G458" s="6">
        <f>Data!$N$504*Data!N461/Data!N460</f>
        <v>281.31332984210383</v>
      </c>
      <c r="H458" s="6">
        <f>Data!$P$504*Data!P461/Data!P460</f>
        <v>535.83237148971762</v>
      </c>
      <c r="I458" s="6">
        <f>Data!$R$504*Data!R461/Data!R460</f>
        <v>703.63326753966692</v>
      </c>
      <c r="J458" s="6">
        <f>Data!$T$504*Data!T461/Data!T460</f>
        <v>1229.0297837629021</v>
      </c>
      <c r="K458" s="6">
        <f>Data!$V$504*Data!V461/Data!V460</f>
        <v>844.30669418424748</v>
      </c>
      <c r="L458" s="6">
        <f>Data!$X$504*Data!X461/Data!X460</f>
        <v>1558.5399404892464</v>
      </c>
      <c r="M458" s="6">
        <f>Data!$Z$504*Data!Z461/Data!Z460</f>
        <v>1084.3877369267591</v>
      </c>
      <c r="N458" s="6">
        <f>Data!$AB$504*Data!AB461/Data!AB460</f>
        <v>14623.669045647184</v>
      </c>
      <c r="O458" s="6">
        <f>Data!$AD$504*Data!AD461/Data!AD460</f>
        <v>24637.243525804402</v>
      </c>
      <c r="P458" s="6">
        <f>Data!$AF$504*Data!AF461/Data!AF460</f>
        <v>14038.403448251311</v>
      </c>
      <c r="Q458" s="6">
        <f>Data!$AH$504*Data!AH461/Data!AH460</f>
        <v>16528.081809669682</v>
      </c>
      <c r="R458" s="6">
        <f>Data!$AJ$504*Data!AJ461/Data!AJ460</f>
        <v>17620.809921091186</v>
      </c>
      <c r="S458" s="6">
        <f>Data!$AL$504*Data!AL461/Data!AL460</f>
        <v>26163.650886299092</v>
      </c>
      <c r="T458" s="6">
        <f>Data!$AN$504*Data!AN461/Data!AN460</f>
        <v>15459.46381260061</v>
      </c>
      <c r="U458" s="6">
        <f>Data!$AP$504*Data!AP461/Data!AP460</f>
        <v>2369.527667290668</v>
      </c>
      <c r="V458" s="6">
        <f>Data!$AQ$504*Data!AQ461/Data!AQ460</f>
        <v>-6.3169811320734053E-3</v>
      </c>
      <c r="W458" s="6">
        <f>Data!$AR$504*Data!AR461/Data!AR460</f>
        <v>-1.3492533598804035E-2</v>
      </c>
      <c r="X458" s="6">
        <f>Data!$AS$504*Data!AS461/Data!AS460</f>
        <v>0.87013893756083938</v>
      </c>
      <c r="Y458" s="6">
        <f>Data!$AT$504*Data!AT461/Data!AT460</f>
        <v>-4.4968521811903833E-2</v>
      </c>
      <c r="Z458" s="6">
        <f>Data!$AU$504*Data!AU461/Data!AU460</f>
        <v>-0.10819609507639757</v>
      </c>
      <c r="AA458" s="6">
        <f>Data!$AV$504*Data!AV461/Data!AV460</f>
        <v>1.0889528894619622</v>
      </c>
      <c r="AB458" s="6">
        <f>Data!$AW$504*Data!AW461/Data!AW460</f>
        <v>-0.31043714902807545</v>
      </c>
      <c r="AC458" s="6">
        <f>Data!$AX$504*Data!AX461/Data!AX460</f>
        <v>1.317386661389272</v>
      </c>
      <c r="AE458" s="42">
        <f>$AJ$3*B458+$AJ$4*Simulace!C458+$AJ$5*Simulace!D458+$AJ$6*Simulace!E458+$AJ$7*Simulace!F458+$AJ$8*Simulace!G458+$AJ$9*Simulace!H458+$AJ$10*Simulace!I458+$AJ$11*Simulace!J458+$AJ$12*Simulace!K458+$AJ$13*Simulace!L458+$AJ$14*Simulace!M458+$AJ$15*Simulace!N458+$AJ$16*Simulace!O458+$AJ$17*Simulace!P458+$AJ$18*Simulace!Q458+$AJ$19*Simulace!R458+$AJ$20*Simulace!S458+$AJ$21*Simulace!T458+$AJ$22*Simulace!U458+$AJ$23*Simulace!V458+$AJ$24*Simulace!W458+$AJ$25*Simulace!X458+$AJ$26*Simulace!Y458+$AJ$27*Simulace!Z458+$AJ$28*Simulace!AA458+$AJ$29*Simulace!AB458+$AJ$30*Simulace!AC458</f>
        <v>45916839516.719742</v>
      </c>
      <c r="AF458" s="42">
        <f>AE458-$AN$12</f>
        <v>-2186358751.3620071</v>
      </c>
      <c r="AG458" s="42">
        <f t="shared" si="11"/>
        <v>-6913873436.5457077</v>
      </c>
    </row>
    <row r="459" spans="1:33">
      <c r="A459" s="6">
        <v>458</v>
      </c>
      <c r="B459" s="6">
        <f>Data!$D$504*Data!D462/Data!D461</f>
        <v>607.07153331346774</v>
      </c>
      <c r="C459" s="6">
        <f>Data!$F$504*Data!F462/Data!F461</f>
        <v>818.36231822632374</v>
      </c>
      <c r="D459" s="6">
        <f>Data!$H$504*Data!H462/Data!H461</f>
        <v>764.97634086155722</v>
      </c>
      <c r="E459" s="6">
        <f>Data!$J$504*Data!J462/Data!J461</f>
        <v>668.87458684845001</v>
      </c>
      <c r="F459" s="6">
        <f>Data!$L$504*Data!L462/Data!L461</f>
        <v>446.32614699357367</v>
      </c>
      <c r="G459" s="6">
        <f>Data!$N$504*Data!N462/Data!N461</f>
        <v>286.11533374423914</v>
      </c>
      <c r="H459" s="6">
        <f>Data!$P$504*Data!P462/Data!P461</f>
        <v>534.0118314064448</v>
      </c>
      <c r="I459" s="6">
        <f>Data!$R$504*Data!R462/Data!R461</f>
        <v>668.43603538317416</v>
      </c>
      <c r="J459" s="6">
        <f>Data!$T$504*Data!T462/Data!T461</f>
        <v>1324.6726676552519</v>
      </c>
      <c r="K459" s="6">
        <f>Data!$V$504*Data!V462/Data!V461</f>
        <v>901.10361958415706</v>
      </c>
      <c r="L459" s="6">
        <f>Data!$X$504*Data!X462/Data!X461</f>
        <v>1507.6507511120351</v>
      </c>
      <c r="M459" s="6">
        <f>Data!$Z$504*Data!Z462/Data!Z461</f>
        <v>1043.9233365582347</v>
      </c>
      <c r="N459" s="6">
        <f>Data!$AB$504*Data!AB462/Data!AB461</f>
        <v>14931.200743730466</v>
      </c>
      <c r="O459" s="6">
        <f>Data!$AD$504*Data!AD462/Data!AD461</f>
        <v>21775.966776929203</v>
      </c>
      <c r="P459" s="6">
        <f>Data!$AF$504*Data!AF462/Data!AF461</f>
        <v>14331.786991544863</v>
      </c>
      <c r="Q459" s="6">
        <f>Data!$AH$504*Data!AH462/Data!AH461</f>
        <v>17555.018366482858</v>
      </c>
      <c r="R459" s="6">
        <f>Data!$AJ$504*Data!AJ462/Data!AJ461</f>
        <v>17540.103344692616</v>
      </c>
      <c r="S459" s="6">
        <f>Data!$AL$504*Data!AL462/Data!AL461</f>
        <v>27174.153531095293</v>
      </c>
      <c r="T459" s="6">
        <f>Data!$AN$504*Data!AN462/Data!AN461</f>
        <v>16913.869660010208</v>
      </c>
      <c r="U459" s="6">
        <f>Data!$AP$504*Data!AP462/Data!AP461</f>
        <v>2189.3038253341192</v>
      </c>
      <c r="V459" s="6">
        <f>Data!$AQ$504*Data!AQ462/Data!AQ461</f>
        <v>-7.3621161290347183</v>
      </c>
      <c r="W459" s="6">
        <f>Data!$AR$504*Data!AR462/Data!AR461</f>
        <v>-3.3974313725493772</v>
      </c>
      <c r="X459" s="6">
        <f>Data!$AS$504*Data!AS462/Data!AS461</f>
        <v>0.43630600979123241</v>
      </c>
      <c r="Y459" s="6">
        <f>Data!$AT$504*Data!AT462/Data!AT461</f>
        <v>-0.89559298245616781</v>
      </c>
      <c r="Z459" s="6">
        <f>Data!$AU$504*Data!AU462/Data!AU461</f>
        <v>-0.18706484641639431</v>
      </c>
      <c r="AA459" s="6">
        <f>Data!$AV$504*Data!AV462/Data!AV461</f>
        <v>0.59420135524043727</v>
      </c>
      <c r="AB459" s="6">
        <f>Data!$AW$504*Data!AW462/Data!AW461</f>
        <v>0.27689017980636466</v>
      </c>
      <c r="AC459" s="6">
        <f>Data!$AX$504*Data!AX462/Data!AX461</f>
        <v>0.77582952721647325</v>
      </c>
      <c r="AE459" s="42">
        <f>$AJ$3*B459+$AJ$4*Simulace!C459+$AJ$5*Simulace!D459+$AJ$6*Simulace!E459+$AJ$7*Simulace!F459+$AJ$8*Simulace!G459+$AJ$9*Simulace!H459+$AJ$10*Simulace!I459+$AJ$11*Simulace!J459+$AJ$12*Simulace!K459+$AJ$13*Simulace!L459+$AJ$14*Simulace!M459+$AJ$15*Simulace!N459+$AJ$16*Simulace!O459+$AJ$17*Simulace!P459+$AJ$18*Simulace!Q459+$AJ$19*Simulace!R459+$AJ$20*Simulace!S459+$AJ$21*Simulace!T459+$AJ$22*Simulace!U459+$AJ$23*Simulace!V459+$AJ$24*Simulace!W459+$AJ$25*Simulace!X459+$AJ$26*Simulace!Y459+$AJ$27*Simulace!Z459+$AJ$28*Simulace!AA459+$AJ$29*Simulace!AB459+$AJ$30*Simulace!AC459</f>
        <v>46738097179.476105</v>
      </c>
      <c r="AF459" s="42">
        <f>AE459-$AN$12</f>
        <v>-1365101088.6056442</v>
      </c>
      <c r="AG459" s="42">
        <f t="shared" si="11"/>
        <v>-4316828676.3691645</v>
      </c>
    </row>
    <row r="460" spans="1:33">
      <c r="A460" s="6">
        <v>459</v>
      </c>
      <c r="B460" s="6">
        <f>Data!$D$504*Data!D463/Data!D462</f>
        <v>591.19472180538503</v>
      </c>
      <c r="C460" s="6">
        <f>Data!$F$504*Data!F463/Data!F462</f>
        <v>836.44862960412445</v>
      </c>
      <c r="D460" s="6">
        <f>Data!$H$504*Data!H463/Data!H462</f>
        <v>738.11453126916638</v>
      </c>
      <c r="E460" s="6">
        <f>Data!$J$504*Data!J463/Data!J462</f>
        <v>707.87448029884285</v>
      </c>
      <c r="F460" s="6">
        <f>Data!$L$504*Data!L463/Data!L462</f>
        <v>462.47483187419465</v>
      </c>
      <c r="G460" s="6">
        <f>Data!$N$504*Data!N463/Data!N462</f>
        <v>300.62861696310858</v>
      </c>
      <c r="H460" s="6">
        <f>Data!$P$504*Data!P463/Data!P462</f>
        <v>540.40586504982628</v>
      </c>
      <c r="I460" s="6">
        <f>Data!$R$504*Data!R463/Data!R462</f>
        <v>627.63329563972684</v>
      </c>
      <c r="J460" s="6">
        <f>Data!$T$504*Data!T463/Data!T462</f>
        <v>1252.3490654750804</v>
      </c>
      <c r="K460" s="6">
        <f>Data!$V$504*Data!V463/Data!V462</f>
        <v>949.05064437625526</v>
      </c>
      <c r="L460" s="6">
        <f>Data!$X$504*Data!X463/Data!X462</f>
        <v>1498.7765113328576</v>
      </c>
      <c r="M460" s="6">
        <f>Data!$Z$504*Data!Z463/Data!Z462</f>
        <v>1015.0210319740929</v>
      </c>
      <c r="N460" s="6">
        <f>Data!$AB$504*Data!AB463/Data!AB462</f>
        <v>14325.308547983825</v>
      </c>
      <c r="O460" s="6">
        <f>Data!$AD$504*Data!AD463/Data!AD462</f>
        <v>22043.525855077092</v>
      </c>
      <c r="P460" s="6">
        <f>Data!$AF$504*Data!AF463/Data!AF462</f>
        <v>14690.976506899058</v>
      </c>
      <c r="Q460" s="6">
        <f>Data!$AH$504*Data!AH463/Data!AH462</f>
        <v>19500.794440099664</v>
      </c>
      <c r="R460" s="6">
        <f>Data!$AJ$504*Data!AJ463/Data!AJ462</f>
        <v>20409.989705873668</v>
      </c>
      <c r="S460" s="6">
        <f>Data!$AL$504*Data!AL463/Data!AL462</f>
        <v>28752.042977036363</v>
      </c>
      <c r="T460" s="6">
        <f>Data!$AN$504*Data!AN463/Data!AN462</f>
        <v>16629.375011507989</v>
      </c>
      <c r="U460" s="6">
        <f>Data!$AP$504*Data!AP463/Data!AP462</f>
        <v>2303.8306465430805</v>
      </c>
      <c r="V460" s="6">
        <f>Data!$AQ$504*Data!AQ463/Data!AQ462</f>
        <v>1.2028293015332072</v>
      </c>
      <c r="W460" s="6">
        <f>Data!$AR$504*Data!AR463/Data!AR462</f>
        <v>1.2896211656441674</v>
      </c>
      <c r="X460" s="6">
        <f>Data!$AS$504*Data!AS463/Data!AS462</f>
        <v>0.35369892829571803</v>
      </c>
      <c r="Y460" s="6">
        <f>Data!$AT$504*Data!AT463/Data!AT462</f>
        <v>1.7590619755244727</v>
      </c>
      <c r="Z460" s="6">
        <f>Data!$AU$504*Data!AU463/Data!AU462</f>
        <v>4.2645535714284053</v>
      </c>
      <c r="AA460" s="6">
        <f>Data!$AV$504*Data!AV463/Data!AV462</f>
        <v>0.48818081845811473</v>
      </c>
      <c r="AB460" s="6">
        <f>Data!$AW$504*Data!AW463/Data!AW462</f>
        <v>-1.0407880834160783</v>
      </c>
      <c r="AC460" s="6">
        <f>Data!$AX$504*Data!AX463/Data!AX462</f>
        <v>0.64618100737888973</v>
      </c>
      <c r="AE460" s="42">
        <f>$AJ$3*B460+$AJ$4*Simulace!C460+$AJ$5*Simulace!D460+$AJ$6*Simulace!E460+$AJ$7*Simulace!F460+$AJ$8*Simulace!G460+$AJ$9*Simulace!H460+$AJ$10*Simulace!I460+$AJ$11*Simulace!J460+$AJ$12*Simulace!K460+$AJ$13*Simulace!L460+$AJ$14*Simulace!M460+$AJ$15*Simulace!N460+$AJ$16*Simulace!O460+$AJ$17*Simulace!P460+$AJ$18*Simulace!Q460+$AJ$19*Simulace!R460+$AJ$20*Simulace!S460+$AJ$21*Simulace!T460+$AJ$22*Simulace!U460+$AJ$23*Simulace!V460+$AJ$24*Simulace!W460+$AJ$25*Simulace!X460+$AJ$26*Simulace!Y460+$AJ$27*Simulace!Z460+$AJ$28*Simulace!AA460+$AJ$29*Simulace!AB460+$AJ$30*Simulace!AC460</f>
        <v>47275868423.44545</v>
      </c>
      <c r="AF460" s="42">
        <f>AE460-$AN$12</f>
        <v>-827329844.63629913</v>
      </c>
      <c r="AG460" s="42">
        <f t="shared" si="11"/>
        <v>-2616246685.2839451</v>
      </c>
    </row>
    <row r="461" spans="1:33">
      <c r="A461" s="6">
        <v>460</v>
      </c>
      <c r="B461" s="6">
        <f>Data!$D$504*Data!D464/Data!D463</f>
        <v>634.39734552311188</v>
      </c>
      <c r="C461" s="6">
        <f>Data!$F$504*Data!F464/Data!F463</f>
        <v>831.13262531253667</v>
      </c>
      <c r="D461" s="6">
        <f>Data!$H$504*Data!H464/Data!H463</f>
        <v>848.80332681750019</v>
      </c>
      <c r="E461" s="6">
        <f>Data!$J$504*Data!J464/Data!J463</f>
        <v>654.4656996006205</v>
      </c>
      <c r="F461" s="6">
        <f>Data!$L$504*Data!L464/Data!L463</f>
        <v>490.2559475239778</v>
      </c>
      <c r="G461" s="6">
        <f>Data!$N$504*Data!N464/Data!N463</f>
        <v>299.85320910868569</v>
      </c>
      <c r="H461" s="6">
        <f>Data!$P$504*Data!P464/Data!P463</f>
        <v>594.83275859813523</v>
      </c>
      <c r="I461" s="6">
        <f>Data!$R$504*Data!R464/Data!R463</f>
        <v>687.31135559075278</v>
      </c>
      <c r="J461" s="6">
        <f>Data!$T$504*Data!T464/Data!T463</f>
        <v>1632.2636904071478</v>
      </c>
      <c r="K461" s="6">
        <f>Data!$V$504*Data!V464/Data!V463</f>
        <v>1004.8862794458171</v>
      </c>
      <c r="L461" s="6">
        <f>Data!$X$504*Data!X464/Data!X463</f>
        <v>1750.0857521533046</v>
      </c>
      <c r="M461" s="6">
        <f>Data!$Z$504*Data!Z464/Data!Z463</f>
        <v>1215.8276084862412</v>
      </c>
      <c r="N461" s="6">
        <f>Data!$AB$504*Data!AB464/Data!AB463</f>
        <v>14378.134369615324</v>
      </c>
      <c r="O461" s="6">
        <f>Data!$AD$504*Data!AD464/Data!AD463</f>
        <v>18793.541851877217</v>
      </c>
      <c r="P461" s="6">
        <f>Data!$AF$504*Data!AF464/Data!AF463</f>
        <v>14119.469939890952</v>
      </c>
      <c r="Q461" s="6">
        <f>Data!$AH$504*Data!AH464/Data!AH463</f>
        <v>13976.822187489759</v>
      </c>
      <c r="R461" s="6">
        <f>Data!$AJ$504*Data!AJ464/Data!AJ463</f>
        <v>17128.35466310944</v>
      </c>
      <c r="S461" s="6">
        <f>Data!$AL$504*Data!AL464/Data!AL463</f>
        <v>25985.428401623467</v>
      </c>
      <c r="T461" s="6">
        <f>Data!$AN$504*Data!AN464/Data!AN463</f>
        <v>15815.766281305689</v>
      </c>
      <c r="U461" s="6">
        <f>Data!$AP$504*Data!AP464/Data!AP463</f>
        <v>2502.6197394723345</v>
      </c>
      <c r="V461" s="6">
        <f>Data!$AQ$504*Data!AQ464/Data!AQ463</f>
        <v>-1.3225162995594675</v>
      </c>
      <c r="W461" s="6">
        <f>Data!$AR$504*Data!AR464/Data!AR463</f>
        <v>-1.4184532237673899</v>
      </c>
      <c r="X461" s="6">
        <f>Data!$AS$504*Data!AS464/Data!AS463</f>
        <v>0.49893434293205557</v>
      </c>
      <c r="Y461" s="6">
        <f>Data!$AT$504*Data!AT464/Data!AT463</f>
        <v>-1.8463200057653646</v>
      </c>
      <c r="Z461" s="6">
        <f>Data!$AU$504*Data!AU464/Data!AU463</f>
        <v>-2.7965983606557332</v>
      </c>
      <c r="AA461" s="6">
        <f>Data!$AV$504*Data!AV464/Data!AV463</f>
        <v>0.67723731298751166</v>
      </c>
      <c r="AB461" s="6">
        <f>Data!$AW$504*Data!AW464/Data!AW463</f>
        <v>-7.9592400606981304</v>
      </c>
      <c r="AC461" s="6">
        <f>Data!$AX$504*Data!AX464/Data!AX463</f>
        <v>0.88074690845182835</v>
      </c>
      <c r="AE461" s="42">
        <f>$AJ$3*B461+$AJ$4*Simulace!C461+$AJ$5*Simulace!D461+$AJ$6*Simulace!E461+$AJ$7*Simulace!F461+$AJ$8*Simulace!G461+$AJ$9*Simulace!H461+$AJ$10*Simulace!I461+$AJ$11*Simulace!J461+$AJ$12*Simulace!K461+$AJ$13*Simulace!L461+$AJ$14*Simulace!M461+$AJ$15*Simulace!N461+$AJ$16*Simulace!O461+$AJ$17*Simulace!P461+$AJ$18*Simulace!Q461+$AJ$19*Simulace!R461+$AJ$20*Simulace!S461+$AJ$21*Simulace!T461+$AJ$22*Simulace!U461+$AJ$23*Simulace!V461+$AJ$24*Simulace!W461+$AJ$25*Simulace!X461+$AJ$26*Simulace!Y461+$AJ$27*Simulace!Z461+$AJ$28*Simulace!AA461+$AJ$29*Simulace!AB461+$AJ$30*Simulace!AC461</f>
        <v>48374350350.730949</v>
      </c>
      <c r="AF461" s="42">
        <f>AE461-$AN$12</f>
        <v>271152082.64920044</v>
      </c>
      <c r="AG461" s="42">
        <f t="shared" si="11"/>
        <v>857458173.46969664</v>
      </c>
    </row>
    <row r="462" spans="1:33">
      <c r="A462" s="6">
        <v>461</v>
      </c>
      <c r="B462" s="6">
        <f>Data!$D$504*Data!D465/Data!D464</f>
        <v>656.20972716310234</v>
      </c>
      <c r="C462" s="6">
        <f>Data!$F$504*Data!F465/Data!F464</f>
        <v>878.13212457247585</v>
      </c>
      <c r="D462" s="6">
        <f>Data!$H$504*Data!H465/Data!H464</f>
        <v>815.32834412150271</v>
      </c>
      <c r="E462" s="6">
        <f>Data!$J$504*Data!J465/Data!J464</f>
        <v>718.07116475350483</v>
      </c>
      <c r="F462" s="6">
        <f>Data!$L$504*Data!L465/Data!L464</f>
        <v>512.96433185321121</v>
      </c>
      <c r="G462" s="6">
        <f>Data!$N$504*Data!N465/Data!N464</f>
        <v>309.53958127947664</v>
      </c>
      <c r="H462" s="6">
        <f>Data!$P$504*Data!P465/Data!P464</f>
        <v>642.49364462489007</v>
      </c>
      <c r="I462" s="6">
        <f>Data!$R$504*Data!R465/Data!R464</f>
        <v>891.75178614245488</v>
      </c>
      <c r="J462" s="6">
        <f>Data!$T$504*Data!T465/Data!T464</f>
        <v>1464.5311913512251</v>
      </c>
      <c r="K462" s="6">
        <f>Data!$V$504*Data!V465/Data!V464</f>
        <v>1010.4383661390381</v>
      </c>
      <c r="L462" s="6">
        <f>Data!$X$504*Data!X465/Data!X464</f>
        <v>1660.9254256358697</v>
      </c>
      <c r="M462" s="6">
        <f>Data!$Z$504*Data!Z465/Data!Z464</f>
        <v>1063.9432823193301</v>
      </c>
      <c r="N462" s="6">
        <f>Data!$AB$504*Data!AB465/Data!AB464</f>
        <v>15840.248769936583</v>
      </c>
      <c r="O462" s="6">
        <f>Data!$AD$504*Data!AD465/Data!AD464</f>
        <v>21785.559499333132</v>
      </c>
      <c r="P462" s="6">
        <f>Data!$AF$504*Data!AF465/Data!AF464</f>
        <v>14881.765524396509</v>
      </c>
      <c r="Q462" s="6">
        <f>Data!$AH$504*Data!AH465/Data!AH464</f>
        <v>17783.30940041877</v>
      </c>
      <c r="R462" s="6">
        <f>Data!$AJ$504*Data!AJ465/Data!AJ464</f>
        <v>19682.534881826163</v>
      </c>
      <c r="S462" s="6">
        <f>Data!$AL$504*Data!AL465/Data!AL464</f>
        <v>28835.707653825011</v>
      </c>
      <c r="T462" s="6">
        <f>Data!$AN$504*Data!AN465/Data!AN464</f>
        <v>16546.518954340176</v>
      </c>
      <c r="U462" s="6">
        <f>Data!$AP$504*Data!AP465/Data!AP464</f>
        <v>2333.6113667864684</v>
      </c>
      <c r="V462" s="6">
        <f>Data!$AQ$504*Data!AQ465/Data!AQ464</f>
        <v>0.26278066001535044</v>
      </c>
      <c r="W462" s="6">
        <f>Data!$AR$504*Data!AR465/Data!AR464</f>
        <v>0.27267385125533161</v>
      </c>
      <c r="X462" s="6">
        <f>Data!$AS$504*Data!AS465/Data!AS464</f>
        <v>0.28779283162125935</v>
      </c>
      <c r="Y462" s="6">
        <f>Data!$AT$504*Data!AT465/Data!AT464</f>
        <v>0.31004167195000737</v>
      </c>
      <c r="Z462" s="6">
        <f>Data!$AU$504*Data!AU465/Data!AU464</f>
        <v>0.36742987675308275</v>
      </c>
      <c r="AA462" s="6">
        <f>Data!$AV$504*Data!AV465/Data!AV464</f>
        <v>0.40095888453772266</v>
      </c>
      <c r="AB462" s="6">
        <f>Data!$AW$504*Data!AW465/Data!AW464</f>
        <v>0.48536616130988774</v>
      </c>
      <c r="AC462" s="6">
        <f>Data!$AX$504*Data!AX465/Data!AX464</f>
        <v>0.53605468608621953</v>
      </c>
      <c r="AE462" s="42">
        <f>$AJ$3*B462+$AJ$4*Simulace!C462+$AJ$5*Simulace!D462+$AJ$6*Simulace!E462+$AJ$7*Simulace!F462+$AJ$8*Simulace!G462+$AJ$9*Simulace!H462+$AJ$10*Simulace!I462+$AJ$11*Simulace!J462+$AJ$12*Simulace!K462+$AJ$13*Simulace!L462+$AJ$14*Simulace!M462+$AJ$15*Simulace!N462+$AJ$16*Simulace!O462+$AJ$17*Simulace!P462+$AJ$18*Simulace!Q462+$AJ$19*Simulace!R462+$AJ$20*Simulace!S462+$AJ$21*Simulace!T462+$AJ$22*Simulace!U462+$AJ$23*Simulace!V462+$AJ$24*Simulace!W462+$AJ$25*Simulace!X462+$AJ$26*Simulace!Y462+$AJ$27*Simulace!Z462+$AJ$28*Simulace!AA462+$AJ$29*Simulace!AB462+$AJ$30*Simulace!AC462</f>
        <v>50304227583.406708</v>
      </c>
      <c r="AF462" s="42">
        <f>AE462-$AN$12</f>
        <v>2201029315.3249588</v>
      </c>
      <c r="AG462" s="42">
        <f t="shared" si="11"/>
        <v>6960265833.2278214</v>
      </c>
    </row>
    <row r="463" spans="1:33">
      <c r="A463" s="6">
        <v>462</v>
      </c>
      <c r="B463" s="6">
        <f>Data!$D$504*Data!D466/Data!D465</f>
        <v>631.25969524739889</v>
      </c>
      <c r="C463" s="6">
        <f>Data!$F$504*Data!F466/Data!F465</f>
        <v>827.80978516072901</v>
      </c>
      <c r="D463" s="6">
        <f>Data!$H$504*Data!H466/Data!H465</f>
        <v>805.81807012978925</v>
      </c>
      <c r="E463" s="6">
        <f>Data!$J$504*Data!J466/Data!J465</f>
        <v>702.64458705879417</v>
      </c>
      <c r="F463" s="6">
        <f>Data!$L$504*Data!L466/Data!L465</f>
        <v>484.72967352102359</v>
      </c>
      <c r="G463" s="6">
        <f>Data!$N$504*Data!N466/Data!N465</f>
        <v>301.37469761801026</v>
      </c>
      <c r="H463" s="6">
        <f>Data!$P$504*Data!P466/Data!P465</f>
        <v>564.35850356227638</v>
      </c>
      <c r="I463" s="6">
        <f>Data!$R$504*Data!R466/Data!R465</f>
        <v>735.86779982064979</v>
      </c>
      <c r="J463" s="6">
        <f>Data!$T$504*Data!T466/Data!T465</f>
        <v>1471.5992965050007</v>
      </c>
      <c r="K463" s="6">
        <f>Data!$V$504*Data!V466/Data!V465</f>
        <v>931.9611217680299</v>
      </c>
      <c r="L463" s="6">
        <f>Data!$X$504*Data!X466/Data!X465</f>
        <v>1729.6232854022733</v>
      </c>
      <c r="M463" s="6">
        <f>Data!$Z$504*Data!Z466/Data!Z465</f>
        <v>1166.1448356005012</v>
      </c>
      <c r="N463" s="6">
        <f>Data!$AB$504*Data!AB466/Data!AB465</f>
        <v>14993.127509901498</v>
      </c>
      <c r="O463" s="6">
        <f>Data!$AD$504*Data!AD466/Data!AD465</f>
        <v>20679.769742363071</v>
      </c>
      <c r="P463" s="6">
        <f>Data!$AF$504*Data!AF466/Data!AF465</f>
        <v>14459.788197010199</v>
      </c>
      <c r="Q463" s="6">
        <f>Data!$AH$504*Data!AH466/Data!AH465</f>
        <v>17768.567188504545</v>
      </c>
      <c r="R463" s="6">
        <f>Data!$AJ$504*Data!AJ466/Data!AJ465</f>
        <v>19139.437075659229</v>
      </c>
      <c r="S463" s="6">
        <f>Data!$AL$504*Data!AL466/Data!AL465</f>
        <v>28616.943133171462</v>
      </c>
      <c r="T463" s="6">
        <f>Data!$AN$504*Data!AN466/Data!AN465</f>
        <v>16180.468266124473</v>
      </c>
      <c r="U463" s="6">
        <f>Data!$AP$504*Data!AP466/Data!AP465</f>
        <v>2280.0700763567261</v>
      </c>
      <c r="V463" s="6">
        <f>Data!$AQ$504*Data!AQ466/Data!AQ465</f>
        <v>0.51055140045419856</v>
      </c>
      <c r="W463" s="6">
        <f>Data!$AR$504*Data!AR466/Data!AR465</f>
        <v>0.52364773776546492</v>
      </c>
      <c r="X463" s="6">
        <f>Data!$AS$504*Data!AS466/Data!AS465</f>
        <v>0.39607642558838468</v>
      </c>
      <c r="Y463" s="6">
        <f>Data!$AT$504*Data!AT466/Data!AT465</f>
        <v>0.57223557024233085</v>
      </c>
      <c r="Z463" s="6">
        <f>Data!$AU$504*Data!AU466/Data!AU465</f>
        <v>0.64462075471697844</v>
      </c>
      <c r="AA463" s="6">
        <f>Data!$AV$504*Data!AV466/Data!AV465</f>
        <v>0.54379518934757676</v>
      </c>
      <c r="AB463" s="6">
        <f>Data!$AW$504*Data!AW466/Data!AW465</f>
        <v>0.78729935419771346</v>
      </c>
      <c r="AC463" s="6">
        <f>Data!$AX$504*Data!AX466/Data!AX465</f>
        <v>0.71577269414073386</v>
      </c>
      <c r="AE463" s="42">
        <f>$AJ$3*B463+$AJ$4*Simulace!C463+$AJ$5*Simulace!D463+$AJ$6*Simulace!E463+$AJ$7*Simulace!F463+$AJ$8*Simulace!G463+$AJ$9*Simulace!H463+$AJ$10*Simulace!I463+$AJ$11*Simulace!J463+$AJ$12*Simulace!K463+$AJ$13*Simulace!L463+$AJ$14*Simulace!M463+$AJ$15*Simulace!N463+$AJ$16*Simulace!O463+$AJ$17*Simulace!P463+$AJ$18*Simulace!Q463+$AJ$19*Simulace!R463+$AJ$20*Simulace!S463+$AJ$21*Simulace!T463+$AJ$22*Simulace!U463+$AJ$23*Simulace!V463+$AJ$24*Simulace!W463+$AJ$25*Simulace!X463+$AJ$26*Simulace!Y463+$AJ$27*Simulace!Z463+$AJ$28*Simulace!AA463+$AJ$29*Simulace!AB463+$AJ$30*Simulace!AC463</f>
        <v>48720134375.968033</v>
      </c>
      <c r="AF463" s="42">
        <f>AE463-$AN$12</f>
        <v>616936107.88628387</v>
      </c>
      <c r="AG463" s="42">
        <f t="shared" si="11"/>
        <v>1950923271.7200248</v>
      </c>
    </row>
    <row r="464" spans="1:33">
      <c r="A464" s="6">
        <v>463</v>
      </c>
      <c r="B464" s="6">
        <f>Data!$D$504*Data!D467/Data!D466</f>
        <v>607.41828563653166</v>
      </c>
      <c r="C464" s="6">
        <f>Data!$F$504*Data!F467/Data!F466</f>
        <v>880.97091004715344</v>
      </c>
      <c r="D464" s="6">
        <f>Data!$H$504*Data!H467/Data!H466</f>
        <v>799.76675023571897</v>
      </c>
      <c r="E464" s="6">
        <f>Data!$J$504*Data!J467/Data!J466</f>
        <v>708.520047407883</v>
      </c>
      <c r="F464" s="6">
        <f>Data!$L$504*Data!L467/Data!L466</f>
        <v>462.94264783867879</v>
      </c>
      <c r="G464" s="6">
        <f>Data!$N$504*Data!N467/Data!N466</f>
        <v>300.95247478719517</v>
      </c>
      <c r="H464" s="6">
        <f>Data!$P$504*Data!P467/Data!P466</f>
        <v>593.89275118874855</v>
      </c>
      <c r="I464" s="6">
        <f>Data!$R$504*Data!R467/Data!R466</f>
        <v>792.43462823611969</v>
      </c>
      <c r="J464" s="6">
        <f>Data!$T$504*Data!T467/Data!T466</f>
        <v>1416.2635808993523</v>
      </c>
      <c r="K464" s="6">
        <f>Data!$V$504*Data!V467/Data!V466</f>
        <v>986.8874202897922</v>
      </c>
      <c r="L464" s="6">
        <f>Data!$X$504*Data!X467/Data!X466</f>
        <v>1710.5338956737805</v>
      </c>
      <c r="M464" s="6">
        <f>Data!$Z$504*Data!Z467/Data!Z466</f>
        <v>1091.8882284235106</v>
      </c>
      <c r="N464" s="6">
        <f>Data!$AB$504*Data!AB467/Data!AB466</f>
        <v>15418.100593788462</v>
      </c>
      <c r="O464" s="6">
        <f>Data!$AD$504*Data!AD467/Data!AD466</f>
        <v>22405.009593421048</v>
      </c>
      <c r="P464" s="6">
        <f>Data!$AF$504*Data!AF467/Data!AF466</f>
        <v>14802.946358521158</v>
      </c>
      <c r="Q464" s="6">
        <f>Data!$AH$504*Data!AH467/Data!AH466</f>
        <v>17679.114344884594</v>
      </c>
      <c r="R464" s="6">
        <f>Data!$AJ$504*Data!AJ467/Data!AJ466</f>
        <v>19516.215837558833</v>
      </c>
      <c r="S464" s="6">
        <f>Data!$AL$504*Data!AL467/Data!AL466</f>
        <v>27508.108059192447</v>
      </c>
      <c r="T464" s="6">
        <f>Data!$AN$504*Data!AN467/Data!AN466</f>
        <v>16735.795326679116</v>
      </c>
      <c r="U464" s="6">
        <f>Data!$AP$504*Data!AP467/Data!AP466</f>
        <v>2413.7508931043226</v>
      </c>
      <c r="V464" s="6">
        <f>Data!$AQ$504*Data!AQ467/Data!AQ466</f>
        <v>0.17522398155265079</v>
      </c>
      <c r="W464" s="6">
        <f>Data!$AR$504*Data!AR467/Data!AR466</f>
        <v>0.18829147141518321</v>
      </c>
      <c r="X464" s="6">
        <f>Data!$AS$504*Data!AS467/Data!AS466</f>
        <v>0.31972551611672045</v>
      </c>
      <c r="Y464" s="6">
        <f>Data!$AT$504*Data!AT467/Data!AT466</f>
        <v>0.23678364542174976</v>
      </c>
      <c r="Z464" s="6">
        <f>Data!$AU$504*Data!AU467/Data!AU466</f>
        <v>0.30905271199388773</v>
      </c>
      <c r="AA464" s="6">
        <f>Data!$AV$504*Data!AV467/Data!AV466</f>
        <v>0.443390374987567</v>
      </c>
      <c r="AB464" s="6">
        <f>Data!$AW$504*Data!AW467/Data!AW466</f>
        <v>0.45156427496236901</v>
      </c>
      <c r="AC464" s="6">
        <f>Data!$AX$504*Data!AX467/Data!AX466</f>
        <v>0.58985850768842873</v>
      </c>
      <c r="AE464" s="42">
        <f>$AJ$3*B464+$AJ$4*Simulace!C464+$AJ$5*Simulace!D464+$AJ$6*Simulace!E464+$AJ$7*Simulace!F464+$AJ$8*Simulace!G464+$AJ$9*Simulace!H464+$AJ$10*Simulace!I464+$AJ$11*Simulace!J464+$AJ$12*Simulace!K464+$AJ$13*Simulace!L464+$AJ$14*Simulace!M464+$AJ$15*Simulace!N464+$AJ$16*Simulace!O464+$AJ$17*Simulace!P464+$AJ$18*Simulace!Q464+$AJ$19*Simulace!R464+$AJ$20*Simulace!S464+$AJ$21*Simulace!T464+$AJ$22*Simulace!U464+$AJ$23*Simulace!V464+$AJ$24*Simulace!W464+$AJ$25*Simulace!X464+$AJ$26*Simulace!Y464+$AJ$27*Simulace!Z464+$AJ$28*Simulace!AA464+$AJ$29*Simulace!AB464+$AJ$30*Simulace!AC464</f>
        <v>49342894952.826042</v>
      </c>
      <c r="AF464" s="42">
        <f>AE464-$AN$12</f>
        <v>1239696684.7442932</v>
      </c>
      <c r="AG464" s="42">
        <f t="shared" si="11"/>
        <v>3920265131.5516806</v>
      </c>
    </row>
    <row r="465" spans="1:33">
      <c r="A465" s="6">
        <v>464</v>
      </c>
      <c r="B465" s="6">
        <f>Data!$D$504*Data!D468/Data!D467</f>
        <v>603.44455952089709</v>
      </c>
      <c r="C465" s="6">
        <f>Data!$F$504*Data!F468/Data!F467</f>
        <v>814.88517236122425</v>
      </c>
      <c r="D465" s="6">
        <f>Data!$H$504*Data!H468/Data!H467</f>
        <v>758.25332925567341</v>
      </c>
      <c r="E465" s="6">
        <f>Data!$J$504*Data!J468/Data!J467</f>
        <v>677.38369107100823</v>
      </c>
      <c r="F465" s="6">
        <f>Data!$L$504*Data!L468/Data!L467</f>
        <v>453.20322086815719</v>
      </c>
      <c r="G465" s="6">
        <f>Data!$N$504*Data!N468/Data!N467</f>
        <v>308.45670968021102</v>
      </c>
      <c r="H465" s="6">
        <f>Data!$P$504*Data!P468/Data!P467</f>
        <v>634.67311023427635</v>
      </c>
      <c r="I465" s="6">
        <f>Data!$R$504*Data!R468/Data!R467</f>
        <v>844.8811250767742</v>
      </c>
      <c r="J465" s="6">
        <f>Data!$T$504*Data!T468/Data!T467</f>
        <v>1482.8241498602615</v>
      </c>
      <c r="K465" s="6">
        <f>Data!$V$504*Data!V468/Data!V467</f>
        <v>1086.4248116704116</v>
      </c>
      <c r="L465" s="6">
        <f>Data!$X$504*Data!X468/Data!X467</f>
        <v>1705.9862800351809</v>
      </c>
      <c r="M465" s="6">
        <f>Data!$Z$504*Data!Z468/Data!Z467</f>
        <v>1131.6033492582337</v>
      </c>
      <c r="N465" s="6">
        <f>Data!$AB$504*Data!AB468/Data!AB467</f>
        <v>15053.559636429294</v>
      </c>
      <c r="O465" s="6">
        <f>Data!$AD$504*Data!AD468/Data!AD467</f>
        <v>22083.61641513418</v>
      </c>
      <c r="P465" s="6">
        <f>Data!$AF$504*Data!AF468/Data!AF467</f>
        <v>14546.129531655288</v>
      </c>
      <c r="Q465" s="6">
        <f>Data!$AH$504*Data!AH468/Data!AH467</f>
        <v>16652.413950800241</v>
      </c>
      <c r="R465" s="6">
        <f>Data!$AJ$504*Data!AJ468/Data!AJ467</f>
        <v>18521.216448897118</v>
      </c>
      <c r="S465" s="6">
        <f>Data!$AL$504*Data!AL468/Data!AL467</f>
        <v>25229.043997443794</v>
      </c>
      <c r="T465" s="6">
        <f>Data!$AN$504*Data!AN468/Data!AN467</f>
        <v>16723.322213459047</v>
      </c>
      <c r="U465" s="6">
        <f>Data!$AP$504*Data!AP468/Data!AP467</f>
        <v>2602.6974780377318</v>
      </c>
      <c r="V465" s="6">
        <f>Data!$AQ$504*Data!AQ468/Data!AQ467</f>
        <v>2.8230549175668163</v>
      </c>
      <c r="W465" s="6">
        <f>Data!$AR$504*Data!AR468/Data!AR467</f>
        <v>2.7306164021164077</v>
      </c>
      <c r="X465" s="6">
        <f>Data!$AS$504*Data!AS468/Data!AS467</f>
        <v>0.38506186618776578</v>
      </c>
      <c r="Y465" s="6">
        <f>Data!$AT$504*Data!AT468/Data!AT467</f>
        <v>2.4893516835016869</v>
      </c>
      <c r="Z465" s="6">
        <f>Data!$AU$504*Data!AU468/Data!AU467</f>
        <v>2.2984838709677482</v>
      </c>
      <c r="AA465" s="6">
        <f>Data!$AV$504*Data!AV468/Data!AV467</f>
        <v>0.52938977499909257</v>
      </c>
      <c r="AB465" s="6">
        <f>Data!$AW$504*Data!AW468/Data!AW467</f>
        <v>2.168839054561523</v>
      </c>
      <c r="AC465" s="6">
        <f>Data!$AX$504*Data!AX468/Data!AX467</f>
        <v>0.6978123358316719</v>
      </c>
      <c r="AE465" s="42">
        <f>$AJ$3*B465+$AJ$4*Simulace!C465+$AJ$5*Simulace!D465+$AJ$6*Simulace!E465+$AJ$7*Simulace!F465+$AJ$8*Simulace!G465+$AJ$9*Simulace!H465+$AJ$10*Simulace!I465+$AJ$11*Simulace!J465+$AJ$12*Simulace!K465+$AJ$13*Simulace!L465+$AJ$14*Simulace!M465+$AJ$15*Simulace!N465+$AJ$16*Simulace!O465+$AJ$17*Simulace!P465+$AJ$18*Simulace!Q465+$AJ$19*Simulace!R465+$AJ$20*Simulace!S465+$AJ$21*Simulace!T465+$AJ$22*Simulace!U465+$AJ$23*Simulace!V465+$AJ$24*Simulace!W465+$AJ$25*Simulace!X465+$AJ$26*Simulace!Y465+$AJ$27*Simulace!Z465+$AJ$28*Simulace!AA465+$AJ$29*Simulace!AB465+$AJ$30*Simulace!AC465</f>
        <v>48877242201.348022</v>
      </c>
      <c r="AF465" s="42">
        <f>AE465-$AN$12</f>
        <v>774043933.2662735</v>
      </c>
      <c r="AG465" s="42">
        <f t="shared" si="11"/>
        <v>2447741838.1568007</v>
      </c>
    </row>
    <row r="466" spans="1:33">
      <c r="A466" s="6">
        <v>465</v>
      </c>
      <c r="B466" s="6">
        <f>Data!$D$504*Data!D469/Data!D468</f>
        <v>597.3576269537067</v>
      </c>
      <c r="C466" s="6">
        <f>Data!$F$504*Data!F469/Data!F468</f>
        <v>837.75010583833773</v>
      </c>
      <c r="D466" s="6">
        <f>Data!$H$504*Data!H469/Data!H468</f>
        <v>739.97423260143887</v>
      </c>
      <c r="E466" s="6">
        <f>Data!$J$504*Data!J469/Data!J468</f>
        <v>650.17414126453627</v>
      </c>
      <c r="F466" s="6">
        <f>Data!$L$504*Data!L469/Data!L468</f>
        <v>452.78636539945848</v>
      </c>
      <c r="G466" s="6">
        <f>Data!$N$504*Data!N469/Data!N468</f>
        <v>294.68163868932896</v>
      </c>
      <c r="H466" s="6">
        <f>Data!$P$504*Data!P469/Data!P468</f>
        <v>581.76071148186418</v>
      </c>
      <c r="I466" s="6">
        <f>Data!$R$504*Data!R469/Data!R468</f>
        <v>725.23623672636131</v>
      </c>
      <c r="J466" s="6">
        <f>Data!$T$504*Data!T469/Data!T468</f>
        <v>1352.8064289911467</v>
      </c>
      <c r="K466" s="6">
        <f>Data!$V$504*Data!V469/Data!V468</f>
        <v>1002.1053503340883</v>
      </c>
      <c r="L466" s="6">
        <f>Data!$X$504*Data!X469/Data!X468</f>
        <v>1526.9101052778128</v>
      </c>
      <c r="M466" s="6">
        <f>Data!$Z$504*Data!Z469/Data!Z468</f>
        <v>1062.694129277651</v>
      </c>
      <c r="N466" s="6">
        <f>Data!$AB$504*Data!AB469/Data!AB468</f>
        <v>15538.657806700159</v>
      </c>
      <c r="O466" s="6">
        <f>Data!$AD$504*Data!AD469/Data!AD468</f>
        <v>22637.858590047519</v>
      </c>
      <c r="P466" s="6">
        <f>Data!$AF$504*Data!AF469/Data!AF468</f>
        <v>14946.845217501996</v>
      </c>
      <c r="Q466" s="6">
        <f>Data!$AH$504*Data!AH469/Data!AH468</f>
        <v>17951.294140632894</v>
      </c>
      <c r="R466" s="6">
        <f>Data!$AJ$504*Data!AJ469/Data!AJ468</f>
        <v>20080.10537546999</v>
      </c>
      <c r="S466" s="6">
        <f>Data!$AL$504*Data!AL469/Data!AL468</f>
        <v>27447.179110169367</v>
      </c>
      <c r="T466" s="6">
        <f>Data!$AN$504*Data!AN469/Data!AN468</f>
        <v>16422.196740208681</v>
      </c>
      <c r="U466" s="6">
        <f>Data!$AP$504*Data!AP469/Data!AP468</f>
        <v>2283.5364714853035</v>
      </c>
      <c r="V466" s="6">
        <f>Data!$AQ$504*Data!AQ469/Data!AQ468</f>
        <v>0.24023150642029426</v>
      </c>
      <c r="W466" s="6">
        <f>Data!$AR$504*Data!AR469/Data!AR468</f>
        <v>0.25014984552008335</v>
      </c>
      <c r="X466" s="6">
        <f>Data!$AS$504*Data!AS469/Data!AS468</f>
        <v>0.29120432898920329</v>
      </c>
      <c r="Y466" s="6">
        <f>Data!$AT$504*Data!AT469/Data!AT468</f>
        <v>0.28766041584935398</v>
      </c>
      <c r="Z466" s="6">
        <f>Data!$AU$504*Data!AU469/Data!AU468</f>
        <v>0.34537087912087905</v>
      </c>
      <c r="AA466" s="6">
        <f>Data!$AV$504*Data!AV469/Data!AV468</f>
        <v>0.40578909582457162</v>
      </c>
      <c r="AB466" s="6">
        <f>Data!$AW$504*Data!AW469/Data!AW468</f>
        <v>0.46416185308172142</v>
      </c>
      <c r="AC466" s="6">
        <f>Data!$AX$504*Data!AX469/Data!AX468</f>
        <v>0.54257831050228156</v>
      </c>
      <c r="AE466" s="42">
        <f>$AJ$3*B466+$AJ$4*Simulace!C466+$AJ$5*Simulace!D466+$AJ$6*Simulace!E466+$AJ$7*Simulace!F466+$AJ$8*Simulace!G466+$AJ$9*Simulace!H466+$AJ$10*Simulace!I466+$AJ$11*Simulace!J466+$AJ$12*Simulace!K466+$AJ$13*Simulace!L466+$AJ$14*Simulace!M466+$AJ$15*Simulace!N466+$AJ$16*Simulace!O466+$AJ$17*Simulace!P466+$AJ$18*Simulace!Q466+$AJ$19*Simulace!R466+$AJ$20*Simulace!S466+$AJ$21*Simulace!T466+$AJ$22*Simulace!U466+$AJ$23*Simulace!V466+$AJ$24*Simulace!W466+$AJ$25*Simulace!X466+$AJ$26*Simulace!Y466+$AJ$27*Simulace!Z466+$AJ$28*Simulace!AA466+$AJ$29*Simulace!AB466+$AJ$30*Simulace!AC466</f>
        <v>47862741065.285957</v>
      </c>
      <c r="AF466" s="42">
        <f>AE466-$AN$12</f>
        <v>-240457202.79579163</v>
      </c>
      <c r="AG466" s="42">
        <f t="shared" si="11"/>
        <v>-760392440.62770951</v>
      </c>
    </row>
    <row r="467" spans="1:33">
      <c r="A467" s="6">
        <v>466</v>
      </c>
      <c r="B467" s="6">
        <f>Data!$D$504*Data!D470/Data!D469</f>
        <v>594.35490105897884</v>
      </c>
      <c r="C467" s="6">
        <f>Data!$F$504*Data!F470/Data!F469</f>
        <v>862.91384471664787</v>
      </c>
      <c r="D467" s="6">
        <f>Data!$H$504*Data!H470/Data!H469</f>
        <v>743.54913369743588</v>
      </c>
      <c r="E467" s="6">
        <f>Data!$J$504*Data!J470/Data!J469</f>
        <v>701.47064809196638</v>
      </c>
      <c r="F467" s="6">
        <f>Data!$L$504*Data!L470/Data!L469</f>
        <v>465.6788013246441</v>
      </c>
      <c r="G467" s="6">
        <f>Data!$N$504*Data!N470/Data!N469</f>
        <v>284.39481092102733</v>
      </c>
      <c r="H467" s="6">
        <f>Data!$P$504*Data!P470/Data!P469</f>
        <v>538.25390040365016</v>
      </c>
      <c r="I467" s="6">
        <f>Data!$R$504*Data!R470/Data!R469</f>
        <v>654.08924893580092</v>
      </c>
      <c r="J467" s="6">
        <f>Data!$T$504*Data!T470/Data!T469</f>
        <v>1277.0150415924109</v>
      </c>
      <c r="K467" s="6">
        <f>Data!$V$504*Data!V470/Data!V469</f>
        <v>857.90818399542206</v>
      </c>
      <c r="L467" s="6">
        <f>Data!$X$504*Data!X470/Data!X469</f>
        <v>1506.0862515357294</v>
      </c>
      <c r="M467" s="6">
        <f>Data!$Z$504*Data!Z470/Data!Z469</f>
        <v>1067.3804464302355</v>
      </c>
      <c r="N467" s="6">
        <f>Data!$AB$504*Data!AB470/Data!AB469</f>
        <v>16067.7759202836</v>
      </c>
      <c r="O467" s="6">
        <f>Data!$AD$504*Data!AD470/Data!AD469</f>
        <v>22560.154625575178</v>
      </c>
      <c r="P467" s="6">
        <f>Data!$AF$504*Data!AF470/Data!AF469</f>
        <v>14814.786136933164</v>
      </c>
      <c r="Q467" s="6">
        <f>Data!$AH$504*Data!AH470/Data!AH469</f>
        <v>17716.108715579248</v>
      </c>
      <c r="R467" s="6">
        <f>Data!$AJ$504*Data!AJ470/Data!AJ469</f>
        <v>19509.401281150596</v>
      </c>
      <c r="S467" s="6">
        <f>Data!$AL$504*Data!AL470/Data!AL469</f>
        <v>28165.505235342214</v>
      </c>
      <c r="T467" s="6">
        <f>Data!$AN$504*Data!AN470/Data!AN469</f>
        <v>16848.040985303454</v>
      </c>
      <c r="U467" s="6">
        <f>Data!$AP$504*Data!AP470/Data!AP469</f>
        <v>2312.8635783728214</v>
      </c>
      <c r="V467" s="6">
        <f>Data!$AQ$504*Data!AQ470/Data!AQ469</f>
        <v>-0.24302554629421269</v>
      </c>
      <c r="W467" s="6">
        <f>Data!$AR$504*Data!AR470/Data!AR469</f>
        <v>-0.22678884026258253</v>
      </c>
      <c r="X467" s="6">
        <f>Data!$AS$504*Data!AS470/Data!AS469</f>
        <v>0.29929466858180942</v>
      </c>
      <c r="Y467" s="6">
        <f>Data!$AT$504*Data!AT470/Data!AT469</f>
        <v>-0.167971993670886</v>
      </c>
      <c r="Z467" s="6">
        <f>Data!$AU$504*Data!AU470/Data!AU469</f>
        <v>-8.3538062283738931E-2</v>
      </c>
      <c r="AA467" s="6">
        <f>Data!$AV$504*Data!AV470/Data!AV469</f>
        <v>0.41710415817040597</v>
      </c>
      <c r="AB467" s="6">
        <f>Data!$AW$504*Data!AW470/Data!AW469</f>
        <v>7.5801637297072053E-2</v>
      </c>
      <c r="AC467" s="6">
        <f>Data!$AX$504*Data!AX470/Data!AX469</f>
        <v>0.55766078387121043</v>
      </c>
      <c r="AE467" s="42">
        <f>$AJ$3*B467+$AJ$4*Simulace!C467+$AJ$5*Simulace!D467+$AJ$6*Simulace!E467+$AJ$7*Simulace!F467+$AJ$8*Simulace!G467+$AJ$9*Simulace!H467+$AJ$10*Simulace!I467+$AJ$11*Simulace!J467+$AJ$12*Simulace!K467+$AJ$13*Simulace!L467+$AJ$14*Simulace!M467+$AJ$15*Simulace!N467+$AJ$16*Simulace!O467+$AJ$17*Simulace!P467+$AJ$18*Simulace!Q467+$AJ$19*Simulace!R467+$AJ$20*Simulace!S467+$AJ$21*Simulace!T467+$AJ$22*Simulace!U467+$AJ$23*Simulace!V467+$AJ$24*Simulace!W467+$AJ$25*Simulace!X467+$AJ$26*Simulace!Y467+$AJ$27*Simulace!Z467+$AJ$28*Simulace!AA467+$AJ$29*Simulace!AB467+$AJ$30*Simulace!AC467</f>
        <v>47465763022.266983</v>
      </c>
      <c r="AF467" s="42">
        <f>AE467-$AN$12</f>
        <v>-637435245.81476593</v>
      </c>
      <c r="AG467" s="42">
        <f t="shared" si="11"/>
        <v>-2015747237.6439738</v>
      </c>
    </row>
    <row r="468" spans="1:33">
      <c r="A468" s="6">
        <v>467</v>
      </c>
      <c r="B468" s="6">
        <f>Data!$D$504*Data!D471/Data!D470</f>
        <v>637.03722162914733</v>
      </c>
      <c r="C468" s="6">
        <f>Data!$F$504*Data!F471/Data!F470</f>
        <v>874.77430697933255</v>
      </c>
      <c r="D468" s="6">
        <f>Data!$H$504*Data!H471/Data!H470</f>
        <v>796.31176048890154</v>
      </c>
      <c r="E468" s="6">
        <f>Data!$J$504*Data!J471/Data!J470</f>
        <v>727.77623849506415</v>
      </c>
      <c r="F468" s="6">
        <f>Data!$L$504*Data!L471/Data!L470</f>
        <v>459.33133382843323</v>
      </c>
      <c r="G468" s="6">
        <f>Data!$N$504*Data!N471/Data!N470</f>
        <v>308.25827983982015</v>
      </c>
      <c r="H468" s="6">
        <f>Data!$P$504*Data!P471/Data!P470</f>
        <v>591.7440772424676</v>
      </c>
      <c r="I468" s="6">
        <f>Data!$R$504*Data!R471/Data!R470</f>
        <v>741.60672142788121</v>
      </c>
      <c r="J468" s="6">
        <f>Data!$T$504*Data!T471/Data!T470</f>
        <v>1434.0823829954152</v>
      </c>
      <c r="K468" s="6">
        <f>Data!$V$504*Data!V471/Data!V470</f>
        <v>1017.3059283499874</v>
      </c>
      <c r="L468" s="6">
        <f>Data!$X$504*Data!X471/Data!X470</f>
        <v>1714.0942410561618</v>
      </c>
      <c r="M468" s="6">
        <f>Data!$Z$504*Data!Z471/Data!Z470</f>
        <v>1169.8571370819188</v>
      </c>
      <c r="N468" s="6">
        <f>Data!$AB$504*Data!AB471/Data!AB470</f>
        <v>15524.698431750232</v>
      </c>
      <c r="O468" s="6">
        <f>Data!$AD$504*Data!AD471/Data!AD470</f>
        <v>22303.890932456328</v>
      </c>
      <c r="P468" s="6">
        <f>Data!$AF$504*Data!AF471/Data!AF470</f>
        <v>14761.178693397687</v>
      </c>
      <c r="Q468" s="6">
        <f>Data!$AH$504*Data!AH471/Data!AH470</f>
        <v>17427.626940916434</v>
      </c>
      <c r="R468" s="6">
        <f>Data!$AJ$504*Data!AJ471/Data!AJ470</f>
        <v>18778.936505956386</v>
      </c>
      <c r="S468" s="6">
        <f>Data!$AL$504*Data!AL471/Data!AL470</f>
        <v>26477.781498421449</v>
      </c>
      <c r="T468" s="6">
        <f>Data!$AN$504*Data!AN471/Data!AN470</f>
        <v>16614.705510634351</v>
      </c>
      <c r="U468" s="6">
        <f>Data!$AP$504*Data!AP471/Data!AP470</f>
        <v>2406.2695699736814</v>
      </c>
      <c r="V468" s="6">
        <f>Data!$AQ$504*Data!AQ471/Data!AQ470</f>
        <v>0.67907659778951979</v>
      </c>
      <c r="W468" s="6">
        <f>Data!$AR$504*Data!AR471/Data!AR470</f>
        <v>0.70730384615384445</v>
      </c>
      <c r="X468" s="6">
        <f>Data!$AS$504*Data!AS471/Data!AS470</f>
        <v>0.32270146115998233</v>
      </c>
      <c r="Y468" s="6">
        <f>Data!$AT$504*Data!AT471/Data!AT470</f>
        <v>0.83567684426229327</v>
      </c>
      <c r="Z468" s="6">
        <f>Data!$AU$504*Data!AU471/Data!AU470</f>
        <v>1.2212331081080856</v>
      </c>
      <c r="AA468" s="6">
        <f>Data!$AV$504*Data!AV471/Data!AV470</f>
        <v>0.44804734634919208</v>
      </c>
      <c r="AB468" s="6">
        <f>Data!$AW$504*Data!AW471/Data!AW470</f>
        <v>4.8614847161582361E-2</v>
      </c>
      <c r="AC468" s="6">
        <f>Data!$AX$504*Data!AX471/Data!AX470</f>
        <v>0.59666268449383519</v>
      </c>
      <c r="AE468" s="42">
        <f>$AJ$3*B468+$AJ$4*Simulace!C468+$AJ$5*Simulace!D468+$AJ$6*Simulace!E468+$AJ$7*Simulace!F468+$AJ$8*Simulace!G468+$AJ$9*Simulace!H468+$AJ$10*Simulace!I468+$AJ$11*Simulace!J468+$AJ$12*Simulace!K468+$AJ$13*Simulace!L468+$AJ$14*Simulace!M468+$AJ$15*Simulace!N468+$AJ$16*Simulace!O468+$AJ$17*Simulace!P468+$AJ$18*Simulace!Q468+$AJ$19*Simulace!R468+$AJ$20*Simulace!S468+$AJ$21*Simulace!T468+$AJ$22*Simulace!U468+$AJ$23*Simulace!V468+$AJ$24*Simulace!W468+$AJ$25*Simulace!X468+$AJ$26*Simulace!Y468+$AJ$27*Simulace!Z468+$AJ$28*Simulace!AA468+$AJ$29*Simulace!AB468+$AJ$30*Simulace!AC468</f>
        <v>49514188520.821655</v>
      </c>
      <c r="AF468" s="42">
        <f>AE468-$AN$12</f>
        <v>1410990252.7399063</v>
      </c>
      <c r="AG468" s="42">
        <f t="shared" si="11"/>
        <v>4461942954.9547415</v>
      </c>
    </row>
    <row r="469" spans="1:33">
      <c r="A469" s="6">
        <v>468</v>
      </c>
      <c r="B469" s="6">
        <f>Data!$D$504*Data!D472/Data!D471</f>
        <v>607.98078915712847</v>
      </c>
      <c r="C469" s="6">
        <f>Data!$F$504*Data!F472/Data!F471</f>
        <v>839.76186643124402</v>
      </c>
      <c r="D469" s="6">
        <f>Data!$H$504*Data!H472/Data!H471</f>
        <v>778.53203335409933</v>
      </c>
      <c r="E469" s="6">
        <f>Data!$J$504*Data!J472/Data!J471</f>
        <v>678.94067798797585</v>
      </c>
      <c r="F469" s="6">
        <f>Data!$L$504*Data!L472/Data!L471</f>
        <v>459.58759033603673</v>
      </c>
      <c r="G469" s="6">
        <f>Data!$N$504*Data!N472/Data!N471</f>
        <v>294.87339434597004</v>
      </c>
      <c r="H469" s="6">
        <f>Data!$P$504*Data!P472/Data!P471</f>
        <v>604.73825576965396</v>
      </c>
      <c r="I469" s="6">
        <f>Data!$R$504*Data!R472/Data!R471</f>
        <v>750.52212542684117</v>
      </c>
      <c r="J469" s="6">
        <f>Data!$T$504*Data!T472/Data!T471</f>
        <v>1431.525251938255</v>
      </c>
      <c r="K469" s="6">
        <f>Data!$V$504*Data!V472/Data!V471</f>
        <v>935.76068357007694</v>
      </c>
      <c r="L469" s="6">
        <f>Data!$X$504*Data!X472/Data!X471</f>
        <v>1619.4446679499215</v>
      </c>
      <c r="M469" s="6">
        <f>Data!$Z$504*Data!Z472/Data!Z471</f>
        <v>1099.1154541130043</v>
      </c>
      <c r="N469" s="6">
        <f>Data!$AB$504*Data!AB472/Data!AB471</f>
        <v>15313.653107057502</v>
      </c>
      <c r="O469" s="6">
        <f>Data!$AD$504*Data!AD472/Data!AD471</f>
        <v>22339.432556516593</v>
      </c>
      <c r="P469" s="6">
        <f>Data!$AF$504*Data!AF472/Data!AF471</f>
        <v>14788.717777733315</v>
      </c>
      <c r="Q469" s="6">
        <f>Data!$AH$504*Data!AH472/Data!AH471</f>
        <v>17396.302266852228</v>
      </c>
      <c r="R469" s="6">
        <f>Data!$AJ$504*Data!AJ472/Data!AJ471</f>
        <v>19160.816417202714</v>
      </c>
      <c r="S469" s="6">
        <f>Data!$AL$504*Data!AL472/Data!AL471</f>
        <v>26078.045850962419</v>
      </c>
      <c r="T469" s="6">
        <f>Data!$AN$504*Data!AN472/Data!AN471</f>
        <v>16880.822220692422</v>
      </c>
      <c r="U469" s="6">
        <f>Data!$AP$504*Data!AP472/Data!AP471</f>
        <v>2452.4024348283601</v>
      </c>
      <c r="V469" s="6">
        <f>Data!$AQ$504*Data!AQ472/Data!AQ471</f>
        <v>0.85024446074835158</v>
      </c>
      <c r="W469" s="6">
        <f>Data!$AR$504*Data!AR472/Data!AR471</f>
        <v>0.88890558766860039</v>
      </c>
      <c r="X469" s="6">
        <f>Data!$AS$504*Data!AS472/Data!AS471</f>
        <v>0.31419975055582627</v>
      </c>
      <c r="Y469" s="6">
        <f>Data!$AT$504*Data!AT472/Data!AT471</f>
        <v>1.0600784257942262</v>
      </c>
      <c r="Z469" s="6">
        <f>Data!$AU$504*Data!AU472/Data!AU471</f>
        <v>1.474602888086648</v>
      </c>
      <c r="AA469" s="6">
        <f>Data!$AV$504*Data!AV472/Data!AV471</f>
        <v>0.43732043880491356</v>
      </c>
      <c r="AB469" s="6">
        <f>Data!$AW$504*Data!AW472/Data!AW471</f>
        <v>-32.243466666660233</v>
      </c>
      <c r="AC469" s="6">
        <f>Data!$AX$504*Data!AX472/Data!AX471</f>
        <v>0.58377859149653344</v>
      </c>
      <c r="AE469" s="42">
        <f>$AJ$3*B469+$AJ$4*Simulace!C469+$AJ$5*Simulace!D469+$AJ$6*Simulace!E469+$AJ$7*Simulace!F469+$AJ$8*Simulace!G469+$AJ$9*Simulace!H469+$AJ$10*Simulace!I469+$AJ$11*Simulace!J469+$AJ$12*Simulace!K469+$AJ$13*Simulace!L469+$AJ$14*Simulace!M469+$AJ$15*Simulace!N469+$AJ$16*Simulace!O469+$AJ$17*Simulace!P469+$AJ$18*Simulace!Q469+$AJ$19*Simulace!R469+$AJ$20*Simulace!S469+$AJ$21*Simulace!T469+$AJ$22*Simulace!U469+$AJ$23*Simulace!V469+$AJ$24*Simulace!W469+$AJ$25*Simulace!X469+$AJ$26*Simulace!Y469+$AJ$27*Simulace!Z469+$AJ$28*Simulace!AA469+$AJ$29*Simulace!AB469+$AJ$30*Simulace!AC469</f>
        <v>49692650390.801826</v>
      </c>
      <c r="AF469" s="42">
        <f>AE469-$AN$12</f>
        <v>1589452122.7200775</v>
      </c>
      <c r="AG469" s="42">
        <f t="shared" si="11"/>
        <v>5026288939.5849104</v>
      </c>
    </row>
    <row r="470" spans="1:33">
      <c r="A470" s="6">
        <v>469</v>
      </c>
      <c r="B470" s="6">
        <f>Data!$D$504*Data!D473/Data!D472</f>
        <v>615.13364260551054</v>
      </c>
      <c r="C470" s="6">
        <f>Data!$F$504*Data!F473/Data!F472</f>
        <v>828.26808493997237</v>
      </c>
      <c r="D470" s="6">
        <f>Data!$H$504*Data!H473/Data!H472</f>
        <v>757.23663645415047</v>
      </c>
      <c r="E470" s="6">
        <f>Data!$J$504*Data!J473/Data!J472</f>
        <v>708.84320329127604</v>
      </c>
      <c r="F470" s="6">
        <f>Data!$L$504*Data!L473/Data!L472</f>
        <v>455.64759638423192</v>
      </c>
      <c r="G470" s="6">
        <f>Data!$N$504*Data!N473/Data!N472</f>
        <v>294.17300545891345</v>
      </c>
      <c r="H470" s="6">
        <f>Data!$P$504*Data!P473/Data!P472</f>
        <v>547.24012440262925</v>
      </c>
      <c r="I470" s="6">
        <f>Data!$R$504*Data!R473/Data!R472</f>
        <v>666.80649276823567</v>
      </c>
      <c r="J470" s="6">
        <f>Data!$T$504*Data!T473/Data!T472</f>
        <v>1321.9313613020283</v>
      </c>
      <c r="K470" s="6">
        <f>Data!$V$504*Data!V473/Data!V472</f>
        <v>935.40863801597243</v>
      </c>
      <c r="L470" s="6">
        <f>Data!$X$504*Data!X473/Data!X472</f>
        <v>1540.7260396018348</v>
      </c>
      <c r="M470" s="6">
        <f>Data!$Z$504*Data!Z473/Data!Z472</f>
        <v>1058.8008179637279</v>
      </c>
      <c r="N470" s="6">
        <f>Data!$AB$504*Data!AB473/Data!AB472</f>
        <v>15231.121902759922</v>
      </c>
      <c r="O470" s="6">
        <f>Data!$AD$504*Data!AD473/Data!AD472</f>
        <v>22096.589835478342</v>
      </c>
      <c r="P470" s="6">
        <f>Data!$AF$504*Data!AF473/Data!AF472</f>
        <v>14705.360680926933</v>
      </c>
      <c r="Q470" s="6">
        <f>Data!$AH$504*Data!AH473/Data!AH472</f>
        <v>17910.141537199899</v>
      </c>
      <c r="R470" s="6">
        <f>Data!$AJ$504*Data!AJ473/Data!AJ472</f>
        <v>19243.427277896852</v>
      </c>
      <c r="S470" s="6">
        <f>Data!$AL$504*Data!AL473/Data!AL472</f>
        <v>27901.935692019419</v>
      </c>
      <c r="T470" s="6">
        <f>Data!$AN$504*Data!AN473/Data!AN472</f>
        <v>16493.20301317691</v>
      </c>
      <c r="U470" s="6">
        <f>Data!$AP$504*Data!AP473/Data!AP472</f>
        <v>2276.9111747627912</v>
      </c>
      <c r="V470" s="6">
        <f>Data!$AQ$504*Data!AQ473/Data!AQ472</f>
        <v>0.97813070901364008</v>
      </c>
      <c r="W470" s="6">
        <f>Data!$AR$504*Data!AR473/Data!AR472</f>
        <v>1.0170754608294936</v>
      </c>
      <c r="X470" s="6">
        <f>Data!$AS$504*Data!AS473/Data!AS472</f>
        <v>0.33840627126883815</v>
      </c>
      <c r="Y470" s="6">
        <f>Data!$AT$504*Data!AT473/Data!AT472</f>
        <v>1.1769076024909204</v>
      </c>
      <c r="Z470" s="6">
        <f>Data!$AU$504*Data!AU473/Data!AU472</f>
        <v>1.4790694888178841</v>
      </c>
      <c r="AA470" s="6">
        <f>Data!$AV$504*Data!AV473/Data!AV472</f>
        <v>0.468618318723309</v>
      </c>
      <c r="AB470" s="6">
        <f>Data!$AW$504*Data!AW473/Data!AW472</f>
        <v>2.6466198473282359</v>
      </c>
      <c r="AC470" s="6">
        <f>Data!$AX$504*Data!AX473/Data!AX472</f>
        <v>0.62233604873264092</v>
      </c>
      <c r="AE470" s="42">
        <f>$AJ$3*B470+$AJ$4*Simulace!C470+$AJ$5*Simulace!D470+$AJ$6*Simulace!E470+$AJ$7*Simulace!F470+$AJ$8*Simulace!G470+$AJ$9*Simulace!H470+$AJ$10*Simulace!I470+$AJ$11*Simulace!J470+$AJ$12*Simulace!K470+$AJ$13*Simulace!L470+$AJ$14*Simulace!M470+$AJ$15*Simulace!N470+$AJ$16*Simulace!O470+$AJ$17*Simulace!P470+$AJ$18*Simulace!Q470+$AJ$19*Simulace!R470+$AJ$20*Simulace!S470+$AJ$21*Simulace!T470+$AJ$22*Simulace!U470+$AJ$23*Simulace!V470+$AJ$24*Simulace!W470+$AJ$25*Simulace!X470+$AJ$26*Simulace!Y470+$AJ$27*Simulace!Z470+$AJ$28*Simulace!AA470+$AJ$29*Simulace!AB470+$AJ$30*Simulace!AC470</f>
        <v>47320211111.794518</v>
      </c>
      <c r="AF470" s="42">
        <f>AE470-$AN$12</f>
        <v>-782987156.28723145</v>
      </c>
      <c r="AG470" s="42">
        <f t="shared" si="11"/>
        <v>-2476022792.5258794</v>
      </c>
    </row>
    <row r="471" spans="1:33">
      <c r="A471" s="6">
        <v>470</v>
      </c>
      <c r="B471" s="6">
        <f>Data!$D$504*Data!D474/Data!D473</f>
        <v>586.97348425940538</v>
      </c>
      <c r="C471" s="6">
        <f>Data!$F$504*Data!F474/Data!F473</f>
        <v>834.26191581537773</v>
      </c>
      <c r="D471" s="6">
        <f>Data!$H$504*Data!H474/Data!H473</f>
        <v>759.77494535560959</v>
      </c>
      <c r="E471" s="6">
        <f>Data!$J$504*Data!J474/Data!J473</f>
        <v>665.20276233831544</v>
      </c>
      <c r="F471" s="6">
        <f>Data!$L$504*Data!L474/Data!L473</f>
        <v>459.74989958914091</v>
      </c>
      <c r="G471" s="6">
        <f>Data!$N$504*Data!N474/Data!N473</f>
        <v>275.60549285793667</v>
      </c>
      <c r="H471" s="6">
        <f>Data!$P$504*Data!P474/Data!P473</f>
        <v>557.48812917292912</v>
      </c>
      <c r="I471" s="6">
        <f>Data!$R$504*Data!R474/Data!R473</f>
        <v>691.9799251695066</v>
      </c>
      <c r="J471" s="6">
        <f>Data!$T$504*Data!T474/Data!T473</f>
        <v>1360.9293468729111</v>
      </c>
      <c r="K471" s="6">
        <f>Data!$V$504*Data!V474/Data!V473</f>
        <v>895.22852188177569</v>
      </c>
      <c r="L471" s="6">
        <f>Data!$X$504*Data!X474/Data!X473</f>
        <v>1621.4071466088653</v>
      </c>
      <c r="M471" s="6">
        <f>Data!$Z$504*Data!Z474/Data!Z473</f>
        <v>1081.1637234494685</v>
      </c>
      <c r="N471" s="6">
        <f>Data!$AB$504*Data!AB474/Data!AB473</f>
        <v>15280.581794409718</v>
      </c>
      <c r="O471" s="6">
        <f>Data!$AD$504*Data!AD474/Data!AD473</f>
        <v>22342.194321045383</v>
      </c>
      <c r="P471" s="6">
        <f>Data!$AF$504*Data!AF474/Data!AF473</f>
        <v>14657.116850512171</v>
      </c>
      <c r="Q471" s="6">
        <f>Data!$AH$504*Data!AH474/Data!AH473</f>
        <v>17799.698219797432</v>
      </c>
      <c r="R471" s="6">
        <f>Data!$AJ$504*Data!AJ474/Data!AJ473</f>
        <v>19025.061224410714</v>
      </c>
      <c r="S471" s="6">
        <f>Data!$AL$504*Data!AL474/Data!AL473</f>
        <v>26702.283931841317</v>
      </c>
      <c r="T471" s="6">
        <f>Data!$AN$504*Data!AN474/Data!AN473</f>
        <v>16358.599179320257</v>
      </c>
      <c r="U471" s="6">
        <f>Data!$AP$504*Data!AP474/Data!AP473</f>
        <v>2380.8966252566856</v>
      </c>
      <c r="V471" s="6">
        <f>Data!$AQ$504*Data!AQ474/Data!AQ473</f>
        <v>0.62440284495021248</v>
      </c>
      <c r="W471" s="6">
        <f>Data!$AR$504*Data!AR474/Data!AR473</f>
        <v>0.64189584587597925</v>
      </c>
      <c r="X471" s="6">
        <f>Data!$AS$504*Data!AS474/Data!AS473</f>
        <v>0.32104413884673794</v>
      </c>
      <c r="Y471" s="6">
        <f>Data!$AT$504*Data!AT474/Data!AT473</f>
        <v>0.70807960097199274</v>
      </c>
      <c r="Z471" s="6">
        <f>Data!$AU$504*Data!AU474/Data!AU473</f>
        <v>0.81114164904862462</v>
      </c>
      <c r="AA471" s="6">
        <f>Data!$AV$504*Data!AV474/Data!AV473</f>
        <v>0.44657391583119699</v>
      </c>
      <c r="AB471" s="6">
        <f>Data!$AW$504*Data!AW474/Data!AW473</f>
        <v>1.0372112914608334</v>
      </c>
      <c r="AC471" s="6">
        <f>Data!$AX$504*Data!AX474/Data!AX473</f>
        <v>0.59566758848966939</v>
      </c>
      <c r="AE471" s="42">
        <f>$AJ$3*B471+$AJ$4*Simulace!C471+$AJ$5*Simulace!D471+$AJ$6*Simulace!E471+$AJ$7*Simulace!F471+$AJ$8*Simulace!G471+$AJ$9*Simulace!H471+$AJ$10*Simulace!I471+$AJ$11*Simulace!J471+$AJ$12*Simulace!K471+$AJ$13*Simulace!L471+$AJ$14*Simulace!M471+$AJ$15*Simulace!N471+$AJ$16*Simulace!O471+$AJ$17*Simulace!P471+$AJ$18*Simulace!Q471+$AJ$19*Simulace!R471+$AJ$20*Simulace!S471+$AJ$21*Simulace!T471+$AJ$22*Simulace!U471+$AJ$23*Simulace!V471+$AJ$24*Simulace!W471+$AJ$25*Simulace!X471+$AJ$26*Simulace!Y471+$AJ$27*Simulace!Z471+$AJ$28*Simulace!AA471+$AJ$29*Simulace!AB471+$AJ$30*Simulace!AC471</f>
        <v>47269416421.036446</v>
      </c>
      <c r="AF471" s="42">
        <f>AE471-$AN$12</f>
        <v>-833781847.04530334</v>
      </c>
      <c r="AG471" s="42">
        <f t="shared" si="11"/>
        <v>-2636649708.3652916</v>
      </c>
    </row>
    <row r="472" spans="1:33">
      <c r="A472" s="6">
        <v>471</v>
      </c>
      <c r="B472" s="6">
        <f>Data!$D$504*Data!D475/Data!D474</f>
        <v>621.22122201990919</v>
      </c>
      <c r="C472" s="6">
        <f>Data!$F$504*Data!F475/Data!F474</f>
        <v>859.1119903488111</v>
      </c>
      <c r="D472" s="6">
        <f>Data!$H$504*Data!H475/Data!H474</f>
        <v>767.11285513235441</v>
      </c>
      <c r="E472" s="6">
        <f>Data!$J$504*Data!J475/Data!J474</f>
        <v>681.90038244845596</v>
      </c>
      <c r="F472" s="6">
        <f>Data!$L$504*Data!L475/Data!L474</f>
        <v>501.24512591492055</v>
      </c>
      <c r="G472" s="6">
        <f>Data!$N$504*Data!N475/Data!N474</f>
        <v>299.97847483115737</v>
      </c>
      <c r="H472" s="6">
        <f>Data!$P$504*Data!P475/Data!P474</f>
        <v>608.38460672361123</v>
      </c>
      <c r="I472" s="6">
        <f>Data!$R$504*Data!R475/Data!R474</f>
        <v>711.56849136347887</v>
      </c>
      <c r="J472" s="6">
        <f>Data!$T$504*Data!T475/Data!T474</f>
        <v>1440.1671726360075</v>
      </c>
      <c r="K472" s="6">
        <f>Data!$V$504*Data!V475/Data!V474</f>
        <v>977.20095734472147</v>
      </c>
      <c r="L472" s="6">
        <f>Data!$X$504*Data!X475/Data!X474</f>
        <v>1544.6228474551849</v>
      </c>
      <c r="M472" s="6">
        <f>Data!$Z$504*Data!Z475/Data!Z474</f>
        <v>1088.9986733213893</v>
      </c>
      <c r="N472" s="6">
        <f>Data!$AB$504*Data!AB475/Data!AB474</f>
        <v>15090.550032972978</v>
      </c>
      <c r="O472" s="6">
        <f>Data!$AD$504*Data!AD475/Data!AD474</f>
        <v>21897.677175933535</v>
      </c>
      <c r="P472" s="6">
        <f>Data!$AF$504*Data!AF475/Data!AF474</f>
        <v>14579.407871600226</v>
      </c>
      <c r="Q472" s="6">
        <f>Data!$AH$504*Data!AH475/Data!AH474</f>
        <v>16593.902663192392</v>
      </c>
      <c r="R472" s="6">
        <f>Data!$AJ$504*Data!AJ475/Data!AJ474</f>
        <v>18253.925387321644</v>
      </c>
      <c r="S472" s="6">
        <f>Data!$AL$504*Data!AL475/Data!AL474</f>
        <v>25892.427024933495</v>
      </c>
      <c r="T472" s="6">
        <f>Data!$AN$504*Data!AN475/Data!AN474</f>
        <v>15697.659750220926</v>
      </c>
      <c r="U472" s="6">
        <f>Data!$AP$504*Data!AP475/Data!AP474</f>
        <v>2341.20862832391</v>
      </c>
      <c r="V472" s="6">
        <f>Data!$AQ$504*Data!AQ475/Data!AQ474</f>
        <v>0.20667635075287868</v>
      </c>
      <c r="W472" s="6">
        <f>Data!$AR$504*Data!AR475/Data!AR474</f>
        <v>0.20772482552342986</v>
      </c>
      <c r="X472" s="6">
        <f>Data!$AS$504*Data!AS475/Data!AS474</f>
        <v>0.3923860411899312</v>
      </c>
      <c r="Y472" s="6">
        <f>Data!$AT$504*Data!AT475/Data!AT474</f>
        <v>0.20872416177703276</v>
      </c>
      <c r="Z472" s="6">
        <f>Data!$AU$504*Data!AU475/Data!AU474</f>
        <v>0.20048469387755122</v>
      </c>
      <c r="AA472" s="6">
        <f>Data!$AV$504*Data!AV475/Data!AV474</f>
        <v>0.53698922022714313</v>
      </c>
      <c r="AB472" s="6">
        <f>Data!$AW$504*Data!AW475/Data!AW474</f>
        <v>0.13800102799945851</v>
      </c>
      <c r="AC472" s="6">
        <f>Data!$AX$504*Data!AX475/Data!AX474</f>
        <v>0.70485634517766382</v>
      </c>
      <c r="AE472" s="42">
        <f>$AJ$3*B472+$AJ$4*Simulace!C472+$AJ$5*Simulace!D472+$AJ$6*Simulace!E472+$AJ$7*Simulace!F472+$AJ$8*Simulace!G472+$AJ$9*Simulace!H472+$AJ$10*Simulace!I472+$AJ$11*Simulace!J472+$AJ$12*Simulace!K472+$AJ$13*Simulace!L472+$AJ$14*Simulace!M472+$AJ$15*Simulace!N472+$AJ$16*Simulace!O472+$AJ$17*Simulace!P472+$AJ$18*Simulace!Q472+$AJ$19*Simulace!R472+$AJ$20*Simulace!S472+$AJ$21*Simulace!T472+$AJ$22*Simulace!U472+$AJ$23*Simulace!V472+$AJ$24*Simulace!W472+$AJ$25*Simulace!X472+$AJ$26*Simulace!Y472+$AJ$27*Simulace!Z472+$AJ$28*Simulace!AA472+$AJ$29*Simulace!AB472+$AJ$30*Simulace!AC472</f>
        <v>47826183819.464973</v>
      </c>
      <c r="AF472" s="42">
        <f>AE472-$AN$12</f>
        <v>-277014448.61677551</v>
      </c>
      <c r="AG472" s="42">
        <f t="shared" si="11"/>
        <v>-875996602.40469062</v>
      </c>
    </row>
    <row r="473" spans="1:33">
      <c r="A473" s="6">
        <v>472</v>
      </c>
      <c r="B473" s="6">
        <f>Data!$D$504*Data!D476/Data!D475</f>
        <v>602.49312515702104</v>
      </c>
      <c r="C473" s="6">
        <f>Data!$F$504*Data!F476/Data!F475</f>
        <v>822.19402078709049</v>
      </c>
      <c r="D473" s="6">
        <f>Data!$H$504*Data!H476/Data!H475</f>
        <v>746.50250528955121</v>
      </c>
      <c r="E473" s="6">
        <f>Data!$J$504*Data!J476/Data!J475</f>
        <v>674.89516485428226</v>
      </c>
      <c r="F473" s="6">
        <f>Data!$L$504*Data!L476/Data!L475</f>
        <v>450.2979725475862</v>
      </c>
      <c r="G473" s="6">
        <f>Data!$N$504*Data!N476/Data!N475</f>
        <v>286.08350713023759</v>
      </c>
      <c r="H473" s="6">
        <f>Data!$P$504*Data!P476/Data!P475</f>
        <v>558.00937667524488</v>
      </c>
      <c r="I473" s="6">
        <f>Data!$R$504*Data!R476/Data!R475</f>
        <v>740.15642762239418</v>
      </c>
      <c r="J473" s="6">
        <f>Data!$T$504*Data!T476/Data!T475</f>
        <v>1443.9873636895938</v>
      </c>
      <c r="K473" s="6">
        <f>Data!$V$504*Data!V476/Data!V475</f>
        <v>1031.4852418646783</v>
      </c>
      <c r="L473" s="6">
        <f>Data!$X$504*Data!X476/Data!X475</f>
        <v>1629.1517241622423</v>
      </c>
      <c r="M473" s="6">
        <f>Data!$Z$504*Data!Z476/Data!Z475</f>
        <v>1103.449394345563</v>
      </c>
      <c r="N473" s="6">
        <f>Data!$AB$504*Data!AB476/Data!AB475</f>
        <v>15212.677591695838</v>
      </c>
      <c r="O473" s="6">
        <f>Data!$AD$504*Data!AD476/Data!AD475</f>
        <v>22097.605115198854</v>
      </c>
      <c r="P473" s="6">
        <f>Data!$AF$504*Data!AF476/Data!AF475</f>
        <v>14654.28352800462</v>
      </c>
      <c r="Q473" s="6">
        <f>Data!$AH$504*Data!AH476/Data!AH475</f>
        <v>17387.51548917211</v>
      </c>
      <c r="R473" s="6">
        <f>Data!$AJ$504*Data!AJ476/Data!AJ475</f>
        <v>18705.831295790598</v>
      </c>
      <c r="S473" s="6">
        <f>Data!$AL$504*Data!AL476/Data!AL475</f>
        <v>27401.742945500391</v>
      </c>
      <c r="T473" s="6">
        <f>Data!$AN$504*Data!AN476/Data!AN475</f>
        <v>17425.601355768838</v>
      </c>
      <c r="U473" s="6">
        <f>Data!$AP$504*Data!AP476/Data!AP475</f>
        <v>2421.8177158571166</v>
      </c>
      <c r="V473" s="6">
        <f>Data!$AQ$504*Data!AQ476/Data!AQ475</f>
        <v>0.71419165638113802</v>
      </c>
      <c r="W473" s="6">
        <f>Data!$AR$504*Data!AR476/Data!AR475</f>
        <v>0.73894770408163291</v>
      </c>
      <c r="X473" s="6">
        <f>Data!$AS$504*Data!AS476/Data!AS475</f>
        <v>0.345527291394437</v>
      </c>
      <c r="Y473" s="6">
        <f>Data!$AT$504*Data!AT476/Data!AT475</f>
        <v>0.83856039603960475</v>
      </c>
      <c r="Z473" s="6">
        <f>Data!$AU$504*Data!AU476/Data!AU475</f>
        <v>1.0208856088560843</v>
      </c>
      <c r="AA473" s="6">
        <f>Data!$AV$504*Data!AV476/Data!AV475</f>
        <v>0.47772426052495559</v>
      </c>
      <c r="AB473" s="6">
        <f>Data!$AW$504*Data!AW476/Data!AW475</f>
        <v>1.7434899454403732</v>
      </c>
      <c r="AC473" s="6">
        <f>Data!$AX$504*Data!AX476/Data!AX475</f>
        <v>0.63343040134836093</v>
      </c>
      <c r="AE473" s="42">
        <f>$AJ$3*B473+$AJ$4*Simulace!C473+$AJ$5*Simulace!D473+$AJ$6*Simulace!E473+$AJ$7*Simulace!F473+$AJ$8*Simulace!G473+$AJ$9*Simulace!H473+$AJ$10*Simulace!I473+$AJ$11*Simulace!J473+$AJ$12*Simulace!K473+$AJ$13*Simulace!L473+$AJ$14*Simulace!M473+$AJ$15*Simulace!N473+$AJ$16*Simulace!O473+$AJ$17*Simulace!P473+$AJ$18*Simulace!Q473+$AJ$19*Simulace!R473+$AJ$20*Simulace!S473+$AJ$21*Simulace!T473+$AJ$22*Simulace!U473+$AJ$23*Simulace!V473+$AJ$24*Simulace!W473+$AJ$25*Simulace!X473+$AJ$26*Simulace!Y473+$AJ$27*Simulace!Z473+$AJ$28*Simulace!AA473+$AJ$29*Simulace!AB473+$AJ$30*Simulace!AC473</f>
        <v>48223186772.657021</v>
      </c>
      <c r="AF473" s="42">
        <f>AE473-$AN$12</f>
        <v>119988504.57527161</v>
      </c>
      <c r="AG473" s="42">
        <f t="shared" si="11"/>
        <v>379436967.4953928</v>
      </c>
    </row>
    <row r="474" spans="1:33">
      <c r="A474" s="6">
        <v>473</v>
      </c>
      <c r="B474" s="6">
        <f>Data!$D$504*Data!D477/Data!D476</f>
        <v>591.92234399408721</v>
      </c>
      <c r="C474" s="6">
        <f>Data!$F$504*Data!F477/Data!F476</f>
        <v>823.8641844183179</v>
      </c>
      <c r="D474" s="6">
        <f>Data!$H$504*Data!H477/Data!H476</f>
        <v>786.18873784526534</v>
      </c>
      <c r="E474" s="6">
        <f>Data!$J$504*Data!J477/Data!J476</f>
        <v>679.3691217688945</v>
      </c>
      <c r="F474" s="6">
        <f>Data!$L$504*Data!L477/Data!L476</f>
        <v>469.68274411606745</v>
      </c>
      <c r="G474" s="6">
        <f>Data!$N$504*Data!N477/Data!N476</f>
        <v>302.17837613366635</v>
      </c>
      <c r="H474" s="6">
        <f>Data!$P$504*Data!P477/Data!P476</f>
        <v>580.35829120754943</v>
      </c>
      <c r="I474" s="6">
        <f>Data!$R$504*Data!R477/Data!R476</f>
        <v>720.562961972175</v>
      </c>
      <c r="J474" s="6">
        <f>Data!$T$504*Data!T477/Data!T476</f>
        <v>1430.7179844838515</v>
      </c>
      <c r="K474" s="6">
        <f>Data!$V$504*Data!V477/Data!V476</f>
        <v>943.05293877176632</v>
      </c>
      <c r="L474" s="6">
        <f>Data!$X$504*Data!X477/Data!X476</f>
        <v>1597.0684858612233</v>
      </c>
      <c r="M474" s="6">
        <f>Data!$Z$504*Data!Z477/Data!Z476</f>
        <v>1113.3520545713632</v>
      </c>
      <c r="N474" s="6">
        <f>Data!$AB$504*Data!AB477/Data!AB476</f>
        <v>15211.581396251302</v>
      </c>
      <c r="O474" s="6">
        <f>Data!$AD$504*Data!AD477/Data!AD476</f>
        <v>22022.453265776803</v>
      </c>
      <c r="P474" s="6">
        <f>Data!$AF$504*Data!AF477/Data!AF476</f>
        <v>14696.635303743771</v>
      </c>
      <c r="Q474" s="6">
        <f>Data!$AH$504*Data!AH477/Data!AH476</f>
        <v>17534.88757127371</v>
      </c>
      <c r="R474" s="6">
        <f>Data!$AJ$504*Data!AJ477/Data!AJ476</f>
        <v>18816.264736446425</v>
      </c>
      <c r="S474" s="6">
        <f>Data!$AL$504*Data!AL477/Data!AL476</f>
        <v>26844.598267238751</v>
      </c>
      <c r="T474" s="6">
        <f>Data!$AN$504*Data!AN477/Data!AN476</f>
        <v>16471.04587835183</v>
      </c>
      <c r="U474" s="6">
        <f>Data!$AP$504*Data!AP477/Data!AP476</f>
        <v>2356.5002889769034</v>
      </c>
      <c r="V474" s="6">
        <f>Data!$AQ$504*Data!AQ477/Data!AQ476</f>
        <v>0.62475513348862144</v>
      </c>
      <c r="W474" s="6">
        <f>Data!$AR$504*Data!AR477/Data!AR476</f>
        <v>0.64316376146789134</v>
      </c>
      <c r="X474" s="6">
        <f>Data!$AS$504*Data!AS477/Data!AS476</f>
        <v>0.34261154016866474</v>
      </c>
      <c r="Y474" s="6">
        <f>Data!$AT$504*Data!AT477/Data!AT476</f>
        <v>0.71390630539887401</v>
      </c>
      <c r="Z474" s="6">
        <f>Data!$AU$504*Data!AU477/Data!AU476</f>
        <v>0.8287057783018863</v>
      </c>
      <c r="AA474" s="6">
        <f>Data!$AV$504*Data!AV477/Data!AV476</f>
        <v>0.47402633393723465</v>
      </c>
      <c r="AB474" s="6">
        <f>Data!$AW$504*Data!AW477/Data!AW476</f>
        <v>1.1188772129399245</v>
      </c>
      <c r="AC474" s="6">
        <f>Data!$AX$504*Data!AX477/Data!AX476</f>
        <v>0.62896176816868288</v>
      </c>
      <c r="AE474" s="42">
        <f>$AJ$3*B474+$AJ$4*Simulace!C474+$AJ$5*Simulace!D474+$AJ$6*Simulace!E474+$AJ$7*Simulace!F474+$AJ$8*Simulace!G474+$AJ$9*Simulace!H474+$AJ$10*Simulace!I474+$AJ$11*Simulace!J474+$AJ$12*Simulace!K474+$AJ$13*Simulace!L474+$AJ$14*Simulace!M474+$AJ$15*Simulace!N474+$AJ$16*Simulace!O474+$AJ$17*Simulace!P474+$AJ$18*Simulace!Q474+$AJ$19*Simulace!R474+$AJ$20*Simulace!S474+$AJ$21*Simulace!T474+$AJ$22*Simulace!U474+$AJ$23*Simulace!V474+$AJ$24*Simulace!W474+$AJ$25*Simulace!X474+$AJ$26*Simulace!Y474+$AJ$27*Simulace!Z474+$AJ$28*Simulace!AA474+$AJ$29*Simulace!AB474+$AJ$30*Simulace!AC474</f>
        <v>47904755670.315659</v>
      </c>
      <c r="AF474" s="42">
        <f>AE474-$AN$12</f>
        <v>-198442597.76609039</v>
      </c>
      <c r="AG474" s="42">
        <f t="shared" si="11"/>
        <v>-627530593.74148726</v>
      </c>
    </row>
    <row r="475" spans="1:33">
      <c r="A475" s="6">
        <v>474</v>
      </c>
      <c r="B475" s="6">
        <f>Data!$D$504*Data!D478/Data!D477</f>
        <v>646.16419905500049</v>
      </c>
      <c r="C475" s="6">
        <f>Data!$F$504*Data!F478/Data!F477</f>
        <v>844.54957802973377</v>
      </c>
      <c r="D475" s="6">
        <f>Data!$H$504*Data!H478/Data!H477</f>
        <v>761.91290153168939</v>
      </c>
      <c r="E475" s="6">
        <f>Data!$J$504*Data!J478/Data!J477</f>
        <v>731.71897512712042</v>
      </c>
      <c r="F475" s="6">
        <f>Data!$L$504*Data!L478/Data!L477</f>
        <v>481.09871386008996</v>
      </c>
      <c r="G475" s="6">
        <f>Data!$N$504*Data!N478/Data!N477</f>
        <v>303.22703108078105</v>
      </c>
      <c r="H475" s="6">
        <f>Data!$P$504*Data!P478/Data!P477</f>
        <v>589.8142136018497</v>
      </c>
      <c r="I475" s="6">
        <f>Data!$R$504*Data!R478/Data!R477</f>
        <v>739.43940054100699</v>
      </c>
      <c r="J475" s="6">
        <f>Data!$T$504*Data!T478/Data!T477</f>
        <v>1374.8566599939334</v>
      </c>
      <c r="K475" s="6">
        <f>Data!$V$504*Data!V478/Data!V477</f>
        <v>925.07480598034499</v>
      </c>
      <c r="L475" s="6">
        <f>Data!$X$504*Data!X478/Data!X477</f>
        <v>1625.7480572660122</v>
      </c>
      <c r="M475" s="6">
        <f>Data!$Z$504*Data!Z478/Data!Z477</f>
        <v>1087.0449034475896</v>
      </c>
      <c r="N475" s="6">
        <f>Data!$AB$504*Data!AB478/Data!AB477</f>
        <v>15465.734925096767</v>
      </c>
      <c r="O475" s="6">
        <f>Data!$AD$504*Data!AD478/Data!AD477</f>
        <v>22461.331431462339</v>
      </c>
      <c r="P475" s="6">
        <f>Data!$AF$504*Data!AF478/Data!AF477</f>
        <v>14915.149409377689</v>
      </c>
      <c r="Q475" s="6">
        <f>Data!$AH$504*Data!AH478/Data!AH477</f>
        <v>17735.01922464135</v>
      </c>
      <c r="R475" s="6">
        <f>Data!$AJ$504*Data!AJ478/Data!AJ477</f>
        <v>19069.640540081848</v>
      </c>
      <c r="S475" s="6">
        <f>Data!$AL$504*Data!AL478/Data!AL477</f>
        <v>27398.469179907363</v>
      </c>
      <c r="T475" s="6">
        <f>Data!$AN$504*Data!AN478/Data!AN477</f>
        <v>16806.351803703659</v>
      </c>
      <c r="U475" s="6">
        <f>Data!$AP$504*Data!AP478/Data!AP477</f>
        <v>2284.1241412157183</v>
      </c>
      <c r="V475" s="6">
        <f>Data!$AQ$504*Data!AQ478/Data!AQ477</f>
        <v>0.79779339875111821</v>
      </c>
      <c r="W475" s="6">
        <f>Data!$AR$504*Data!AR478/Data!AR477</f>
        <v>0.82364366944655665</v>
      </c>
      <c r="X475" s="6">
        <f>Data!$AS$504*Data!AS478/Data!AS477</f>
        <v>0.25630842564837664</v>
      </c>
      <c r="Y475" s="6">
        <f>Data!$AT$504*Data!AT478/Data!AT477</f>
        <v>0.92432368636438844</v>
      </c>
      <c r="Z475" s="6">
        <f>Data!$AU$504*Data!AU478/Data!AU477</f>
        <v>1.0917409470752146</v>
      </c>
      <c r="AA475" s="6">
        <f>Data!$AV$504*Data!AV478/Data!AV477</f>
        <v>0.36447303727675817</v>
      </c>
      <c r="AB475" s="6">
        <f>Data!$AW$504*Data!AW478/Data!AW477</f>
        <v>1.5234971197574685</v>
      </c>
      <c r="AC475" s="6">
        <f>Data!$AX$504*Data!AX478/Data!AX477</f>
        <v>0.49645417008925935</v>
      </c>
      <c r="AE475" s="42">
        <f>$AJ$3*B475+$AJ$4*Simulace!C475+$AJ$5*Simulace!D475+$AJ$6*Simulace!E475+$AJ$7*Simulace!F475+$AJ$8*Simulace!G475+$AJ$9*Simulace!H475+$AJ$10*Simulace!I475+$AJ$11*Simulace!J475+$AJ$12*Simulace!K475+$AJ$13*Simulace!L475+$AJ$14*Simulace!M475+$AJ$15*Simulace!N475+$AJ$16*Simulace!O475+$AJ$17*Simulace!P475+$AJ$18*Simulace!Q475+$AJ$19*Simulace!R475+$AJ$20*Simulace!S475+$AJ$21*Simulace!T475+$AJ$22*Simulace!U475+$AJ$23*Simulace!V475+$AJ$24*Simulace!W475+$AJ$25*Simulace!X475+$AJ$26*Simulace!Y475+$AJ$27*Simulace!Z475+$AJ$28*Simulace!AA475+$AJ$29*Simulace!AB475+$AJ$30*Simulace!AC475</f>
        <v>48600457357.270233</v>
      </c>
      <c r="AF475" s="42">
        <f>AE475-$AN$12</f>
        <v>497259089.18848419</v>
      </c>
      <c r="AG475" s="42">
        <f t="shared" si="11"/>
        <v>1572471309.0564194</v>
      </c>
    </row>
    <row r="476" spans="1:33">
      <c r="A476" s="6">
        <v>475</v>
      </c>
      <c r="B476" s="6">
        <f>Data!$D$504*Data!D479/Data!D478</f>
        <v>581.99853888942835</v>
      </c>
      <c r="C476" s="6">
        <f>Data!$F$504*Data!F479/Data!F478</f>
        <v>819.1075093458943</v>
      </c>
      <c r="D476" s="6">
        <f>Data!$H$504*Data!H479/Data!H478</f>
        <v>741.62531580259122</v>
      </c>
      <c r="E476" s="6">
        <f>Data!$J$504*Data!J479/Data!J478</f>
        <v>651.18189612331503</v>
      </c>
      <c r="F476" s="6">
        <f>Data!$L$504*Data!L479/Data!L478</f>
        <v>443.16790338893719</v>
      </c>
      <c r="G476" s="6">
        <f>Data!$N$504*Data!N479/Data!N478</f>
        <v>270.11336881912564</v>
      </c>
      <c r="H476" s="6">
        <f>Data!$P$504*Data!P479/Data!P478</f>
        <v>494.87638724398954</v>
      </c>
      <c r="I476" s="6">
        <f>Data!$R$504*Data!R479/Data!R478</f>
        <v>669.90593574702234</v>
      </c>
      <c r="J476" s="6">
        <f>Data!$T$504*Data!T479/Data!T478</f>
        <v>1360.120728694608</v>
      </c>
      <c r="K476" s="6">
        <f>Data!$V$504*Data!V479/Data!V478</f>
        <v>871.37385036646458</v>
      </c>
      <c r="L476" s="6">
        <f>Data!$X$504*Data!X479/Data!X478</f>
        <v>1518.0180479470719</v>
      </c>
      <c r="M476" s="6">
        <f>Data!$Z$504*Data!Z479/Data!Z478</f>
        <v>1058.4620562508319</v>
      </c>
      <c r="N476" s="6">
        <f>Data!$AB$504*Data!AB479/Data!AB478</f>
        <v>14614.563840320867</v>
      </c>
      <c r="O476" s="6">
        <f>Data!$AD$504*Data!AD479/Data!AD478</f>
        <v>22016.301920181682</v>
      </c>
      <c r="P476" s="6">
        <f>Data!$AF$504*Data!AF479/Data!AF478</f>
        <v>14131.596525403409</v>
      </c>
      <c r="Q476" s="6">
        <f>Data!$AH$504*Data!AH479/Data!AH478</f>
        <v>17581.996807851723</v>
      </c>
      <c r="R476" s="6">
        <f>Data!$AJ$504*Data!AJ479/Data!AJ478</f>
        <v>18848.35329976066</v>
      </c>
      <c r="S476" s="6">
        <f>Data!$AL$504*Data!AL479/Data!AL478</f>
        <v>28049.346896780211</v>
      </c>
      <c r="T476" s="6">
        <f>Data!$AN$504*Data!AN479/Data!AN478</f>
        <v>16461.823934781751</v>
      </c>
      <c r="U476" s="6">
        <f>Data!$AP$504*Data!AP479/Data!AP478</f>
        <v>2331.9186882093372</v>
      </c>
      <c r="V476" s="6">
        <f>Data!$AQ$504*Data!AQ479/Data!AQ478</f>
        <v>0.56748047531639356</v>
      </c>
      <c r="W476" s="6">
        <f>Data!$AR$504*Data!AR479/Data!AR478</f>
        <v>0.58246575342465823</v>
      </c>
      <c r="X476" s="6">
        <f>Data!$AS$504*Data!AS479/Data!AS478</f>
        <v>0.41230150389401232</v>
      </c>
      <c r="Y476" s="6">
        <f>Data!$AT$504*Data!AT479/Data!AT478</f>
        <v>0.63850332853914227</v>
      </c>
      <c r="Z476" s="6">
        <f>Data!$AU$504*Data!AU479/Data!AU478</f>
        <v>0.72347114317424965</v>
      </c>
      <c r="AA476" s="6">
        <f>Data!$AV$504*Data!AV479/Data!AV478</f>
        <v>0.56031077451842537</v>
      </c>
      <c r="AB476" s="6">
        <f>Data!$AW$504*Data!AW479/Data!AW478</f>
        <v>0.89796882500329689</v>
      </c>
      <c r="AC476" s="6">
        <f>Data!$AX$504*Data!AX479/Data!AX478</f>
        <v>0.73086934544938287</v>
      </c>
      <c r="AE476" s="42">
        <f>$AJ$3*B476+$AJ$4*Simulace!C476+$AJ$5*Simulace!D476+$AJ$6*Simulace!E476+$AJ$7*Simulace!F476+$AJ$8*Simulace!G476+$AJ$9*Simulace!H476+$AJ$10*Simulace!I476+$AJ$11*Simulace!J476+$AJ$12*Simulace!K476+$AJ$13*Simulace!L476+$AJ$14*Simulace!M476+$AJ$15*Simulace!N476+$AJ$16*Simulace!O476+$AJ$17*Simulace!P476+$AJ$18*Simulace!Q476+$AJ$19*Simulace!R476+$AJ$20*Simulace!S476+$AJ$21*Simulace!T476+$AJ$22*Simulace!U476+$AJ$23*Simulace!V476+$AJ$24*Simulace!W476+$AJ$25*Simulace!X476+$AJ$26*Simulace!Y476+$AJ$27*Simulace!Z476+$AJ$28*Simulace!AA476+$AJ$29*Simulace!AB476+$AJ$30*Simulace!AC476</f>
        <v>46339006956.543343</v>
      </c>
      <c r="AF476" s="42">
        <f>AE476-$AN$12</f>
        <v>-1764191311.5384064</v>
      </c>
      <c r="AG476" s="42">
        <f t="shared" si="11"/>
        <v>-5578862772.7410564</v>
      </c>
    </row>
    <row r="477" spans="1:33">
      <c r="A477" s="6">
        <v>476</v>
      </c>
      <c r="B477" s="6">
        <f>Data!$D$504*Data!D480/Data!D479</f>
        <v>607.87119151202387</v>
      </c>
      <c r="C477" s="6">
        <f>Data!$F$504*Data!F480/Data!F479</f>
        <v>817.57521504696922</v>
      </c>
      <c r="D477" s="6">
        <f>Data!$H$504*Data!H480/Data!H479</f>
        <v>773.87321286355359</v>
      </c>
      <c r="E477" s="6">
        <f>Data!$J$504*Data!J480/Data!J479</f>
        <v>640.65461184655487</v>
      </c>
      <c r="F477" s="6">
        <f>Data!$L$504*Data!L480/Data!L479</f>
        <v>468.28368944126379</v>
      </c>
      <c r="G477" s="6">
        <f>Data!$N$504*Data!N480/Data!N479</f>
        <v>266.35333863796484</v>
      </c>
      <c r="H477" s="6">
        <f>Data!$P$504*Data!P480/Data!P479</f>
        <v>563.11790665615399</v>
      </c>
      <c r="I477" s="6">
        <f>Data!$R$504*Data!R480/Data!R479</f>
        <v>671.07183325484652</v>
      </c>
      <c r="J477" s="6">
        <f>Data!$T$504*Data!T480/Data!T479</f>
        <v>1399.1296638512054</v>
      </c>
      <c r="K477" s="6">
        <f>Data!$V$504*Data!V480/Data!V479</f>
        <v>967.62986026072713</v>
      </c>
      <c r="L477" s="6">
        <f>Data!$X$504*Data!X480/Data!X479</f>
        <v>1536.8560195991613</v>
      </c>
      <c r="M477" s="6">
        <f>Data!$Z$504*Data!Z480/Data!Z479</f>
        <v>1100.9718193670135</v>
      </c>
      <c r="N477" s="6">
        <f>Data!$AB$504*Data!AB480/Data!AB479</f>
        <v>15383.204479239868</v>
      </c>
      <c r="O477" s="6">
        <f>Data!$AD$504*Data!AD480/Data!AD479</f>
        <v>22334.903406295274</v>
      </c>
      <c r="P477" s="6">
        <f>Data!$AF$504*Data!AF480/Data!AF479</f>
        <v>14630.583260978341</v>
      </c>
      <c r="Q477" s="6">
        <f>Data!$AH$504*Data!AH480/Data!AH479</f>
        <v>16903.372997068462</v>
      </c>
      <c r="R477" s="6">
        <f>Data!$AJ$504*Data!AJ480/Data!AJ479</f>
        <v>18808.931179520849</v>
      </c>
      <c r="S477" s="6">
        <f>Data!$AL$504*Data!AL480/Data!AL479</f>
        <v>27215.919121695748</v>
      </c>
      <c r="T477" s="6">
        <f>Data!$AN$504*Data!AN480/Data!AN479</f>
        <v>16785.279062456084</v>
      </c>
      <c r="U477" s="6">
        <f>Data!$AP$504*Data!AP480/Data!AP479</f>
        <v>2262.2658509626744</v>
      </c>
      <c r="V477" s="6">
        <f>Data!$AQ$504*Data!AQ480/Data!AQ479</f>
        <v>0.54905289912629052</v>
      </c>
      <c r="W477" s="6">
        <f>Data!$AR$504*Data!AR480/Data!AR479</f>
        <v>0.56329508928571559</v>
      </c>
      <c r="X477" s="6">
        <f>Data!$AS$504*Data!AS480/Data!AS479</f>
        <v>0.33837237978747758</v>
      </c>
      <c r="Y477" s="6">
        <f>Data!$AT$504*Data!AT480/Data!AT479</f>
        <v>0.61637655404144287</v>
      </c>
      <c r="Z477" s="6">
        <f>Data!$AU$504*Data!AU480/Data!AU479</f>
        <v>0.69626126126126109</v>
      </c>
      <c r="AA477" s="6">
        <f>Data!$AV$504*Data!AV480/Data!AV479</f>
        <v>0.4689090285001038</v>
      </c>
      <c r="AB477" s="6">
        <f>Data!$AW$504*Data!AW480/Data!AW479</f>
        <v>0.85741931566040075</v>
      </c>
      <c r="AC477" s="6">
        <f>Data!$AX$504*Data!AX480/Data!AX479</f>
        <v>0.62308012003000601</v>
      </c>
      <c r="AE477" s="42">
        <f>$AJ$3*B477+$AJ$4*Simulace!C477+$AJ$5*Simulace!D477+$AJ$6*Simulace!E477+$AJ$7*Simulace!F477+$AJ$8*Simulace!G477+$AJ$9*Simulace!H477+$AJ$10*Simulace!I477+$AJ$11*Simulace!J477+$AJ$12*Simulace!K477+$AJ$13*Simulace!L477+$AJ$14*Simulace!M477+$AJ$15*Simulace!N477+$AJ$16*Simulace!O477+$AJ$17*Simulace!P477+$AJ$18*Simulace!Q477+$AJ$19*Simulace!R477+$AJ$20*Simulace!S477+$AJ$21*Simulace!T477+$AJ$22*Simulace!U477+$AJ$23*Simulace!V477+$AJ$24*Simulace!W477+$AJ$25*Simulace!X477+$AJ$26*Simulace!Y477+$AJ$27*Simulace!Z477+$AJ$28*Simulace!AA477+$AJ$29*Simulace!AB477+$AJ$30*Simulace!AC477</f>
        <v>47293582999.543846</v>
      </c>
      <c r="AF477" s="42">
        <f>AE477-$AN$12</f>
        <v>-809615268.53790283</v>
      </c>
      <c r="AG477" s="42">
        <f t="shared" si="11"/>
        <v>-2560228277.0286336</v>
      </c>
    </row>
    <row r="478" spans="1:33">
      <c r="A478" s="6">
        <v>477</v>
      </c>
      <c r="B478" s="6">
        <f>Data!$D$504*Data!D481/Data!D480</f>
        <v>647.75116675812922</v>
      </c>
      <c r="C478" s="6">
        <f>Data!$F$504*Data!F481/Data!F480</f>
        <v>890.32111392891727</v>
      </c>
      <c r="D478" s="6">
        <f>Data!$H$504*Data!H481/Data!H480</f>
        <v>823.27838713103779</v>
      </c>
      <c r="E478" s="6">
        <f>Data!$J$504*Data!J481/Data!J480</f>
        <v>688.01149249759021</v>
      </c>
      <c r="F478" s="6">
        <f>Data!$L$504*Data!L481/Data!L480</f>
        <v>510.44033157675545</v>
      </c>
      <c r="G478" s="6">
        <f>Data!$N$504*Data!N481/Data!N480</f>
        <v>323.47226715121815</v>
      </c>
      <c r="H478" s="6">
        <f>Data!$P$504*Data!P481/Data!P480</f>
        <v>557.01702589137437</v>
      </c>
      <c r="I478" s="6">
        <f>Data!$R$504*Data!R481/Data!R480</f>
        <v>718.93713400434672</v>
      </c>
      <c r="J478" s="6">
        <f>Data!$T$504*Data!T481/Data!T480</f>
        <v>1383.5916469756071</v>
      </c>
      <c r="K478" s="6">
        <f>Data!$V$504*Data!V481/Data!V480</f>
        <v>921.22671590452785</v>
      </c>
      <c r="L478" s="6">
        <f>Data!$X$504*Data!X481/Data!X480</f>
        <v>1577.6502645200665</v>
      </c>
      <c r="M478" s="6">
        <f>Data!$Z$504*Data!Z481/Data!Z480</f>
        <v>1066.919012924511</v>
      </c>
      <c r="N478" s="6">
        <f>Data!$AB$504*Data!AB481/Data!AB480</f>
        <v>14473.649061225226</v>
      </c>
      <c r="O478" s="6">
        <f>Data!$AD$504*Data!AD481/Data!AD480</f>
        <v>22090.364091185231</v>
      </c>
      <c r="P478" s="6">
        <f>Data!$AF$504*Data!AF481/Data!AF480</f>
        <v>14630.58448591444</v>
      </c>
      <c r="Q478" s="6">
        <f>Data!$AH$504*Data!AH481/Data!AH480</f>
        <v>17295.194740497776</v>
      </c>
      <c r="R478" s="6">
        <f>Data!$AJ$504*Data!AJ481/Data!AJ480</f>
        <v>18429.237817260902</v>
      </c>
      <c r="S478" s="6">
        <f>Data!$AL$504*Data!AL481/Data!AL480</f>
        <v>27668.951313970876</v>
      </c>
      <c r="T478" s="6">
        <f>Data!$AN$504*Data!AN481/Data!AN480</f>
        <v>17478.909408982887</v>
      </c>
      <c r="U478" s="6">
        <f>Data!$AP$504*Data!AP481/Data!AP480</f>
        <v>2447.2816496210048</v>
      </c>
      <c r="V478" s="6">
        <f>Data!$AQ$504*Data!AQ481/Data!AQ480</f>
        <v>0.43675880343304724</v>
      </c>
      <c r="W478" s="6">
        <f>Data!$AR$504*Data!AR481/Data!AR480</f>
        <v>0.4468719460825622</v>
      </c>
      <c r="X478" s="6">
        <f>Data!$AS$504*Data!AS481/Data!AS480</f>
        <v>0.34089643624214488</v>
      </c>
      <c r="Y478" s="6">
        <f>Data!$AT$504*Data!AT481/Data!AT480</f>
        <v>0.48379035488404915</v>
      </c>
      <c r="Z478" s="6">
        <f>Data!$AU$504*Data!AU481/Data!AU480</f>
        <v>0.53681285178236404</v>
      </c>
      <c r="AA478" s="6">
        <f>Data!$AV$504*Data!AV481/Data!AV480</f>
        <v>0.47212257206527281</v>
      </c>
      <c r="AB478" s="6">
        <f>Data!$AW$504*Data!AW481/Data!AW480</f>
        <v>0.63242213798332181</v>
      </c>
      <c r="AC478" s="6">
        <f>Data!$AX$504*Data!AX481/Data!AX480</f>
        <v>0.62697595247320126</v>
      </c>
      <c r="AE478" s="42">
        <f>$AJ$3*B478+$AJ$4*Simulace!C478+$AJ$5*Simulace!D478+$AJ$6*Simulace!E478+$AJ$7*Simulace!F478+$AJ$8*Simulace!G478+$AJ$9*Simulace!H478+$AJ$10*Simulace!I478+$AJ$11*Simulace!J478+$AJ$12*Simulace!K478+$AJ$13*Simulace!L478+$AJ$14*Simulace!M478+$AJ$15*Simulace!N478+$AJ$16*Simulace!O478+$AJ$17*Simulace!P478+$AJ$18*Simulace!Q478+$AJ$19*Simulace!R478+$AJ$20*Simulace!S478+$AJ$21*Simulace!T478+$AJ$22*Simulace!U478+$AJ$23*Simulace!V478+$AJ$24*Simulace!W478+$AJ$25*Simulace!X478+$AJ$26*Simulace!Y478+$AJ$27*Simulace!Z478+$AJ$28*Simulace!AA478+$AJ$29*Simulace!AB478+$AJ$30*Simulace!AC478</f>
        <v>48596719949.737793</v>
      </c>
      <c r="AF478" s="42">
        <f>AE478-$AN$12</f>
        <v>493521681.65604401</v>
      </c>
      <c r="AG478" s="42">
        <f t="shared" si="11"/>
        <v>1560652588.7096386</v>
      </c>
    </row>
    <row r="479" spans="1:33">
      <c r="A479" s="6">
        <v>478</v>
      </c>
      <c r="B479" s="6">
        <f>Data!$D$504*Data!D482/Data!D481</f>
        <v>621.51429387215398</v>
      </c>
      <c r="C479" s="6">
        <f>Data!$F$504*Data!F482/Data!F481</f>
        <v>831.72471809323338</v>
      </c>
      <c r="D479" s="6">
        <f>Data!$H$504*Data!H482/Data!H481</f>
        <v>773.75006794674698</v>
      </c>
      <c r="E479" s="6">
        <f>Data!$J$504*Data!J482/Data!J481</f>
        <v>699.08678225430947</v>
      </c>
      <c r="F479" s="6">
        <f>Data!$L$504*Data!L482/Data!L481</f>
        <v>475.71891080137897</v>
      </c>
      <c r="G479" s="6">
        <f>Data!$N$504*Data!N482/Data!N481</f>
        <v>313.49330168289913</v>
      </c>
      <c r="H479" s="6">
        <f>Data!$P$504*Data!P482/Data!P481</f>
        <v>623.73344623392427</v>
      </c>
      <c r="I479" s="6">
        <f>Data!$R$504*Data!R482/Data!R481</f>
        <v>904.64626122289224</v>
      </c>
      <c r="J479" s="6">
        <f>Data!$T$504*Data!T482/Data!T481</f>
        <v>1579.0807693138584</v>
      </c>
      <c r="K479" s="6">
        <f>Data!$V$504*Data!V482/Data!V481</f>
        <v>996.35378307833321</v>
      </c>
      <c r="L479" s="6">
        <f>Data!$X$504*Data!X482/Data!X481</f>
        <v>1606.5958702007968</v>
      </c>
      <c r="M479" s="6">
        <f>Data!$Z$504*Data!Z482/Data!Z481</f>
        <v>1179.1182397877358</v>
      </c>
      <c r="N479" s="6">
        <f>Data!$AB$504*Data!AB482/Data!AB481</f>
        <v>15134.934063614684</v>
      </c>
      <c r="O479" s="6">
        <f>Data!$AD$504*Data!AD482/Data!AD481</f>
        <v>21806.939684896188</v>
      </c>
      <c r="P479" s="6">
        <f>Data!$AF$504*Data!AF482/Data!AF481</f>
        <v>12511.034394717501</v>
      </c>
      <c r="Q479" s="6">
        <f>Data!$AH$504*Data!AH482/Data!AH481</f>
        <v>16144.802571281985</v>
      </c>
      <c r="R479" s="6">
        <f>Data!$AJ$504*Data!AJ482/Data!AJ481</f>
        <v>18049.859139355212</v>
      </c>
      <c r="S479" s="6">
        <f>Data!$AL$504*Data!AL482/Data!AL481</f>
        <v>25962.098208469051</v>
      </c>
      <c r="T479" s="6">
        <f>Data!$AN$504*Data!AN482/Data!AN481</f>
        <v>16370.18871577643</v>
      </c>
      <c r="U479" s="6">
        <f>Data!$AP$504*Data!AP482/Data!AP481</f>
        <v>2526.2090437522206</v>
      </c>
      <c r="V479" s="6">
        <f>Data!$AQ$504*Data!AQ482/Data!AQ481</f>
        <v>0.14873686084462365</v>
      </c>
      <c r="W479" s="6">
        <f>Data!$AR$504*Data!AR482/Data!AR481</f>
        <v>0.14752054108216314</v>
      </c>
      <c r="X479" s="6">
        <f>Data!$AS$504*Data!AS482/Data!AS481</f>
        <v>0.43339167693698116</v>
      </c>
      <c r="Y479" s="6">
        <f>Data!$AT$504*Data!AT482/Data!AT481</f>
        <v>0.13955639351169008</v>
      </c>
      <c r="Z479" s="6">
        <f>Data!$AU$504*Data!AU482/Data!AU481</f>
        <v>0.11606613454959967</v>
      </c>
      <c r="AA479" s="6">
        <f>Data!$AV$504*Data!AV482/Data!AV481</f>
        <v>0.58719843830952578</v>
      </c>
      <c r="AB479" s="6">
        <f>Data!$AW$504*Data!AW482/Data!AW481</f>
        <v>1.4403050524306078E-2</v>
      </c>
      <c r="AC479" s="6">
        <f>Data!$AX$504*Data!AX482/Data!AX481</f>
        <v>0.76348041893145846</v>
      </c>
      <c r="AE479" s="42">
        <f>$AJ$3*B479+$AJ$4*Simulace!C479+$AJ$5*Simulace!D479+$AJ$6*Simulace!E479+$AJ$7*Simulace!F479+$AJ$8*Simulace!G479+$AJ$9*Simulace!H479+$AJ$10*Simulace!I479+$AJ$11*Simulace!J479+$AJ$12*Simulace!K479+$AJ$13*Simulace!L479+$AJ$14*Simulace!M479+$AJ$15*Simulace!N479+$AJ$16*Simulace!O479+$AJ$17*Simulace!P479+$AJ$18*Simulace!Q479+$AJ$19*Simulace!R479+$AJ$20*Simulace!S479+$AJ$21*Simulace!T479+$AJ$22*Simulace!U479+$AJ$23*Simulace!V479+$AJ$24*Simulace!W479+$AJ$25*Simulace!X479+$AJ$26*Simulace!Y479+$AJ$27*Simulace!Z479+$AJ$28*Simulace!AA479+$AJ$29*Simulace!AB479+$AJ$30*Simulace!AC479</f>
        <v>49315376291.90863</v>
      </c>
      <c r="AF479" s="42">
        <f>AE479-$AN$12</f>
        <v>1212178023.8268814</v>
      </c>
      <c r="AG479" s="42">
        <f t="shared" si="11"/>
        <v>3833243484.8948007</v>
      </c>
    </row>
    <row r="480" spans="1:33">
      <c r="A480" s="6">
        <v>479</v>
      </c>
      <c r="B480" s="6">
        <f>Data!$D$504*Data!D483/Data!D482</f>
        <v>589.34977272132608</v>
      </c>
      <c r="C480" s="6">
        <f>Data!$F$504*Data!F483/Data!F482</f>
        <v>819.23137255459642</v>
      </c>
      <c r="D480" s="6">
        <f>Data!$H$504*Data!H483/Data!H482</f>
        <v>752.95861045288882</v>
      </c>
      <c r="E480" s="6">
        <f>Data!$J$504*Data!J483/Data!J482</f>
        <v>669.93913750022796</v>
      </c>
      <c r="F480" s="6">
        <f>Data!$L$504*Data!L483/Data!L482</f>
        <v>450.52824000076072</v>
      </c>
      <c r="G480" s="6">
        <f>Data!$N$504*Data!N483/Data!N482</f>
        <v>302.65543041625978</v>
      </c>
      <c r="H480" s="6">
        <f>Data!$P$504*Data!P483/Data!P482</f>
        <v>553.40983792387851</v>
      </c>
      <c r="I480" s="6">
        <f>Data!$R$504*Data!R483/Data!R482</f>
        <v>763.32340511531766</v>
      </c>
      <c r="J480" s="6">
        <f>Data!$T$504*Data!T483/Data!T482</f>
        <v>1432.1195025375018</v>
      </c>
      <c r="K480" s="6">
        <f>Data!$V$504*Data!V483/Data!V482</f>
        <v>916.38243334280924</v>
      </c>
      <c r="L480" s="6">
        <f>Data!$X$504*Data!X483/Data!X482</f>
        <v>1645.6404655993472</v>
      </c>
      <c r="M480" s="6">
        <f>Data!$Z$504*Data!Z483/Data!Z482</f>
        <v>1124.26307985529</v>
      </c>
      <c r="N480" s="6">
        <f>Data!$AB$504*Data!AB483/Data!AB482</f>
        <v>15288.679353506972</v>
      </c>
      <c r="O480" s="6">
        <f>Data!$AD$504*Data!AD483/Data!AD482</f>
        <v>21888.373797612418</v>
      </c>
      <c r="P480" s="6">
        <f>Data!$AF$504*Data!AF483/Data!AF482</f>
        <v>14493.245654567618</v>
      </c>
      <c r="Q480" s="6">
        <f>Data!$AH$504*Data!AH483/Data!AH482</f>
        <v>16953.413113369697</v>
      </c>
      <c r="R480" s="6">
        <f>Data!$AJ$504*Data!AJ483/Data!AJ482</f>
        <v>18691.242565383887</v>
      </c>
      <c r="S480" s="6">
        <f>Data!$AL$504*Data!AL483/Data!AL482</f>
        <v>26581.674258652056</v>
      </c>
      <c r="T480" s="6">
        <f>Data!$AN$504*Data!AN483/Data!AN482</f>
        <v>16179.352282566935</v>
      </c>
      <c r="U480" s="6">
        <f>Data!$AP$504*Data!AP483/Data!AP482</f>
        <v>2264.3826737474906</v>
      </c>
      <c r="V480" s="6">
        <f>Data!$AQ$504*Data!AQ483/Data!AQ482</f>
        <v>-0.17762481902792068</v>
      </c>
      <c r="W480" s="6">
        <f>Data!$AR$504*Data!AR483/Data!AR482</f>
        <v>-0.21586191335740454</v>
      </c>
      <c r="X480" s="6">
        <f>Data!$AS$504*Data!AS483/Data!AS482</f>
        <v>0.40239664241372475</v>
      </c>
      <c r="Y480" s="6">
        <f>Data!$AT$504*Data!AT483/Data!AT482</f>
        <v>-0.40916860770578867</v>
      </c>
      <c r="Z480" s="6">
        <f>Data!$AU$504*Data!AU483/Data!AU482</f>
        <v>-0.97665865384615858</v>
      </c>
      <c r="AA480" s="6">
        <f>Data!$AV$504*Data!AV483/Data!AV482</f>
        <v>0.54983714845904175</v>
      </c>
      <c r="AB480" s="6">
        <f>Data!$AW$504*Data!AW483/Data!AW482</f>
        <v>-22.492800000004436</v>
      </c>
      <c r="AC480" s="6">
        <f>Data!$AX$504*Data!AX483/Data!AX482</f>
        <v>0.7205615556548951</v>
      </c>
      <c r="AE480" s="42">
        <f>$AJ$3*B480+$AJ$4*Simulace!C480+$AJ$5*Simulace!D480+$AJ$6*Simulace!E480+$AJ$7*Simulace!F480+$AJ$8*Simulace!G480+$AJ$9*Simulace!H480+$AJ$10*Simulace!I480+$AJ$11*Simulace!J480+$AJ$12*Simulace!K480+$AJ$13*Simulace!L480+$AJ$14*Simulace!M480+$AJ$15*Simulace!N480+$AJ$16*Simulace!O480+$AJ$17*Simulace!P480+$AJ$18*Simulace!Q480+$AJ$19*Simulace!R480+$AJ$20*Simulace!S480+$AJ$21*Simulace!T480+$AJ$22*Simulace!U480+$AJ$23*Simulace!V480+$AJ$24*Simulace!W480+$AJ$25*Simulace!X480+$AJ$26*Simulace!Y480+$AJ$27*Simulace!Z480+$AJ$28*Simulace!AA480+$AJ$29*Simulace!AB480+$AJ$30*Simulace!AC480</f>
        <v>48616816087.936737</v>
      </c>
      <c r="AF480" s="42">
        <f>AE480-$AN$12</f>
        <v>513617819.8549881</v>
      </c>
      <c r="AG480" s="42">
        <f t="shared" si="11"/>
        <v>1624202157.5918159</v>
      </c>
    </row>
    <row r="481" spans="1:33">
      <c r="A481" s="6">
        <v>480</v>
      </c>
      <c r="B481" s="6">
        <f>Data!$D$504*Data!D484/Data!D483</f>
        <v>640.40786085844013</v>
      </c>
      <c r="C481" s="6">
        <f>Data!$F$504*Data!F484/Data!F483</f>
        <v>850.09553812336151</v>
      </c>
      <c r="D481" s="6">
        <f>Data!$H$504*Data!H484/Data!H483</f>
        <v>805.68214491199865</v>
      </c>
      <c r="E481" s="6">
        <f>Data!$J$504*Data!J484/Data!J483</f>
        <v>674.67128064175961</v>
      </c>
      <c r="F481" s="6">
        <f>Data!$L$504*Data!L484/Data!L483</f>
        <v>510.28150189080435</v>
      </c>
      <c r="G481" s="6">
        <f>Data!$N$504*Data!N484/Data!N483</f>
        <v>308.76755914858188</v>
      </c>
      <c r="H481" s="6">
        <f>Data!$P$504*Data!P484/Data!P483</f>
        <v>580.01758345077974</v>
      </c>
      <c r="I481" s="6">
        <f>Data!$R$504*Data!R484/Data!R483</f>
        <v>735.44293685306377</v>
      </c>
      <c r="J481" s="6">
        <f>Data!$T$504*Data!T484/Data!T483</f>
        <v>1401.9459655190292</v>
      </c>
      <c r="K481" s="6">
        <f>Data!$V$504*Data!V484/Data!V483</f>
        <v>973.10629070628295</v>
      </c>
      <c r="L481" s="6">
        <f>Data!$X$504*Data!X484/Data!X483</f>
        <v>1613.1372426485605</v>
      </c>
      <c r="M481" s="6">
        <f>Data!$Z$504*Data!Z484/Data!Z483</f>
        <v>1093.9809871249267</v>
      </c>
      <c r="N481" s="6">
        <f>Data!$AB$504*Data!AB484/Data!AB483</f>
        <v>15119.828134538688</v>
      </c>
      <c r="O481" s="6">
        <f>Data!$AD$504*Data!AD484/Data!AD483</f>
        <v>22395.991963254153</v>
      </c>
      <c r="P481" s="6">
        <f>Data!$AF$504*Data!AF484/Data!AF483</f>
        <v>14519.445964703551</v>
      </c>
      <c r="Q481" s="6">
        <f>Data!$AH$504*Data!AH484/Data!AH483</f>
        <v>17643.574899314503</v>
      </c>
      <c r="R481" s="6">
        <f>Data!$AJ$504*Data!AJ484/Data!AJ483</f>
        <v>19067.663589743956</v>
      </c>
      <c r="S481" s="6">
        <f>Data!$AL$504*Data!AL484/Data!AL483</f>
        <v>26885.756368522052</v>
      </c>
      <c r="T481" s="6">
        <f>Data!$AN$504*Data!AN484/Data!AN483</f>
        <v>16429.486829641788</v>
      </c>
      <c r="U481" s="6">
        <f>Data!$AP$504*Data!AP484/Data!AP483</f>
        <v>2548.5332271546176</v>
      </c>
      <c r="V481" s="6">
        <f>Data!$AQ$504*Data!AQ484/Data!AQ483</f>
        <v>-0.14915734406439177</v>
      </c>
      <c r="W481" s="6">
        <f>Data!$AR$504*Data!AR484/Data!AR483</f>
        <v>-7.3228888888885763E-2</v>
      </c>
      <c r="X481" s="6">
        <f>Data!$AS$504*Data!AS484/Data!AS483</f>
        <v>0.3864441971847436</v>
      </c>
      <c r="Y481" s="6">
        <f>Data!$AT$504*Data!AT484/Data!AT483</f>
        <v>0.11918876474239919</v>
      </c>
      <c r="Z481" s="6">
        <f>Data!$AU$504*Data!AU484/Data!AU483</f>
        <v>0.29481263383297512</v>
      </c>
      <c r="AA481" s="6">
        <f>Data!$AV$504*Data!AV484/Data!AV483</f>
        <v>0.53007307838145279</v>
      </c>
      <c r="AB481" s="6">
        <f>Data!$AW$504*Data!AW484/Data!AW483</f>
        <v>0.52463753322700801</v>
      </c>
      <c r="AC481" s="6">
        <f>Data!$AX$504*Data!AX484/Data!AX483</f>
        <v>0.69724404072669055</v>
      </c>
      <c r="AE481" s="42">
        <f>$AJ$3*B481+$AJ$4*Simulace!C481+$AJ$5*Simulace!D481+$AJ$6*Simulace!E481+$AJ$7*Simulace!F481+$AJ$8*Simulace!G481+$AJ$9*Simulace!H481+$AJ$10*Simulace!I481+$AJ$11*Simulace!J481+$AJ$12*Simulace!K481+$AJ$13*Simulace!L481+$AJ$14*Simulace!M481+$AJ$15*Simulace!N481+$AJ$16*Simulace!O481+$AJ$17*Simulace!P481+$AJ$18*Simulace!Q481+$AJ$19*Simulace!R481+$AJ$20*Simulace!S481+$AJ$21*Simulace!T481+$AJ$22*Simulace!U481+$AJ$23*Simulace!V481+$AJ$24*Simulace!W481+$AJ$25*Simulace!X481+$AJ$26*Simulace!Y481+$AJ$27*Simulace!Z481+$AJ$28*Simulace!AA481+$AJ$29*Simulace!AB481+$AJ$30*Simulace!AC481</f>
        <v>48567212048.043701</v>
      </c>
      <c r="AF481" s="42">
        <f>AE481-$AN$12</f>
        <v>464013779.96195221</v>
      </c>
      <c r="AG481" s="42">
        <f t="shared" si="11"/>
        <v>1467340410.3839676</v>
      </c>
    </row>
    <row r="482" spans="1:33">
      <c r="A482" s="6">
        <v>481</v>
      </c>
      <c r="B482" s="6">
        <f>Data!$D$504*Data!D485/Data!D484</f>
        <v>637.85400288975791</v>
      </c>
      <c r="C482" s="6">
        <f>Data!$F$504*Data!F485/Data!F484</f>
        <v>890.51582068527648</v>
      </c>
      <c r="D482" s="6">
        <f>Data!$H$504*Data!H485/Data!H484</f>
        <v>827.0466392487748</v>
      </c>
      <c r="E482" s="6">
        <f>Data!$J$504*Data!J485/Data!J484</f>
        <v>726.70652669793492</v>
      </c>
      <c r="F482" s="6">
        <f>Data!$L$504*Data!L485/Data!L484</f>
        <v>482.35791069778202</v>
      </c>
      <c r="G482" s="6">
        <f>Data!$N$504*Data!N485/Data!N484</f>
        <v>325.73192799207379</v>
      </c>
      <c r="H482" s="6">
        <f>Data!$P$504*Data!P485/Data!P484</f>
        <v>587.82788647985706</v>
      </c>
      <c r="I482" s="6">
        <f>Data!$R$504*Data!R485/Data!R484</f>
        <v>865.03208455999766</v>
      </c>
      <c r="J482" s="6">
        <f>Data!$T$504*Data!T485/Data!T484</f>
        <v>1422.158582725312</v>
      </c>
      <c r="K482" s="6">
        <f>Data!$V$504*Data!V485/Data!V484</f>
        <v>1093.9499752845122</v>
      </c>
      <c r="L482" s="6">
        <f>Data!$X$504*Data!X485/Data!X484</f>
        <v>1654.5025865031303</v>
      </c>
      <c r="M482" s="6">
        <f>Data!$Z$504*Data!Z485/Data!Z484</f>
        <v>1103.3236062327155</v>
      </c>
      <c r="N482" s="6">
        <f>Data!$AB$504*Data!AB485/Data!AB484</f>
        <v>14887.184482736855</v>
      </c>
      <c r="O482" s="6">
        <f>Data!$AD$504*Data!AD485/Data!AD484</f>
        <v>23620.452105144774</v>
      </c>
      <c r="P482" s="6">
        <f>Data!$AF$504*Data!AF485/Data!AF484</f>
        <v>15294.60318688119</v>
      </c>
      <c r="Q482" s="6">
        <f>Data!$AH$504*Data!AH485/Data!AH484</f>
        <v>17711.300023328276</v>
      </c>
      <c r="R482" s="6">
        <f>Data!$AJ$504*Data!AJ485/Data!AJ484</f>
        <v>19773.615061747245</v>
      </c>
      <c r="S482" s="6">
        <f>Data!$AL$504*Data!AL485/Data!AL484</f>
        <v>27243.549068044718</v>
      </c>
      <c r="T482" s="6">
        <f>Data!$AN$504*Data!AN485/Data!AN484</f>
        <v>17036.745842712739</v>
      </c>
      <c r="U482" s="6">
        <f>Data!$AP$504*Data!AP485/Data!AP484</f>
        <v>2335.0161177365057</v>
      </c>
      <c r="V482" s="6">
        <f>Data!$AQ$504*Data!AQ485/Data!AQ484</f>
        <v>10.378875524475237</v>
      </c>
      <c r="W482" s="6">
        <f>Data!$AR$504*Data!AR485/Data!AR484</f>
        <v>19.185435483871746</v>
      </c>
      <c r="X482" s="6">
        <f>Data!$AS$504*Data!AS485/Data!AS484</f>
        <v>0.2927015113618221</v>
      </c>
      <c r="Y482" s="6">
        <f>Data!$AT$504*Data!AT485/Data!AT484</f>
        <v>-8.953869788519377</v>
      </c>
      <c r="Z482" s="6">
        <f>Data!$AU$504*Data!AU485/Data!AU484</f>
        <v>-2.712049763033201</v>
      </c>
      <c r="AA482" s="6">
        <f>Data!$AV$504*Data!AV485/Data!AV484</f>
        <v>0.40955452287516791</v>
      </c>
      <c r="AB482" s="6">
        <f>Data!$AW$504*Data!AW485/Data!AW484</f>
        <v>-0.94770410958903961</v>
      </c>
      <c r="AC482" s="6">
        <f>Data!$AX$504*Data!AX485/Data!AX484</f>
        <v>0.54960700267207141</v>
      </c>
      <c r="AE482" s="42">
        <f>$AJ$3*B482+$AJ$4*Simulace!C482+$AJ$5*Simulace!D482+$AJ$6*Simulace!E482+$AJ$7*Simulace!F482+$AJ$8*Simulace!G482+$AJ$9*Simulace!H482+$AJ$10*Simulace!I482+$AJ$11*Simulace!J482+$AJ$12*Simulace!K482+$AJ$13*Simulace!L482+$AJ$14*Simulace!M482+$AJ$15*Simulace!N482+$AJ$16*Simulace!O482+$AJ$17*Simulace!P482+$AJ$18*Simulace!Q482+$AJ$19*Simulace!R482+$AJ$20*Simulace!S482+$AJ$21*Simulace!T482+$AJ$22*Simulace!U482+$AJ$23*Simulace!V482+$AJ$24*Simulace!W482+$AJ$25*Simulace!X482+$AJ$26*Simulace!Y482+$AJ$27*Simulace!Z482+$AJ$28*Simulace!AA482+$AJ$29*Simulace!AB482+$AJ$30*Simulace!AC482</f>
        <v>50227851377.371643</v>
      </c>
      <c r="AF482" s="42">
        <f>AE482-$AN$12</f>
        <v>2124653109.2898941</v>
      </c>
      <c r="AG482" s="42">
        <f t="shared" si="11"/>
        <v>6718743063.1147184</v>
      </c>
    </row>
    <row r="483" spans="1:33">
      <c r="A483" s="6">
        <v>482</v>
      </c>
      <c r="B483" s="6">
        <f>Data!$D$504*Data!D486/Data!D485</f>
        <v>586.75155262883663</v>
      </c>
      <c r="C483" s="6">
        <f>Data!$F$504*Data!F486/Data!F485</f>
        <v>810.17092468255441</v>
      </c>
      <c r="D483" s="6">
        <f>Data!$H$504*Data!H486/Data!H485</f>
        <v>744.31517281203423</v>
      </c>
      <c r="E483" s="6">
        <f>Data!$J$504*Data!J486/Data!J485</f>
        <v>653.11736146098519</v>
      </c>
      <c r="F483" s="6">
        <f>Data!$L$504*Data!L486/Data!L485</f>
        <v>432.15012898156209</v>
      </c>
      <c r="G483" s="6">
        <f>Data!$N$504*Data!N486/Data!N485</f>
        <v>275.46154843984959</v>
      </c>
      <c r="H483" s="6">
        <f>Data!$P$504*Data!P486/Data!P485</f>
        <v>560.40367261634515</v>
      </c>
      <c r="I483" s="6">
        <f>Data!$R$504*Data!R486/Data!R485</f>
        <v>668.01683349135499</v>
      </c>
      <c r="J483" s="6">
        <f>Data!$T$504*Data!T486/Data!T485</f>
        <v>1344.8829211765544</v>
      </c>
      <c r="K483" s="6">
        <f>Data!$V$504*Data!V486/Data!V485</f>
        <v>896.70743518056804</v>
      </c>
      <c r="L483" s="6">
        <f>Data!$X$504*Data!X486/Data!X485</f>
        <v>1528.7048303214781</v>
      </c>
      <c r="M483" s="6">
        <f>Data!$Z$504*Data!Z486/Data!Z485</f>
        <v>1066.7399629657727</v>
      </c>
      <c r="N483" s="6">
        <f>Data!$AB$504*Data!AB486/Data!AB485</f>
        <v>15188.178177159141</v>
      </c>
      <c r="O483" s="6">
        <f>Data!$AD$504*Data!AD486/Data!AD485</f>
        <v>22584.153419334023</v>
      </c>
      <c r="P483" s="6">
        <f>Data!$AF$504*Data!AF486/Data!AF485</f>
        <v>14365.029282157913</v>
      </c>
      <c r="Q483" s="6">
        <f>Data!$AH$504*Data!AH486/Data!AH485</f>
        <v>17739.028185565876</v>
      </c>
      <c r="R483" s="6">
        <f>Data!$AJ$504*Data!AJ486/Data!AJ485</f>
        <v>18993.32496593157</v>
      </c>
      <c r="S483" s="6">
        <f>Data!$AL$504*Data!AL486/Data!AL485</f>
        <v>27698.841721759094</v>
      </c>
      <c r="T483" s="6">
        <f>Data!$AN$504*Data!AN486/Data!AN485</f>
        <v>15876.098653003222</v>
      </c>
      <c r="U483" s="6">
        <f>Data!$AP$504*Data!AP486/Data!AP485</f>
        <v>2350.5658136171883</v>
      </c>
      <c r="V483" s="6">
        <f>Data!$AQ$504*Data!AQ486/Data!AQ485</f>
        <v>0.90362389102340024</v>
      </c>
      <c r="W483" s="6">
        <f>Data!$AR$504*Data!AR486/Data!AR485</f>
        <v>0.93570598748883116</v>
      </c>
      <c r="X483" s="6">
        <f>Data!$AS$504*Data!AS486/Data!AS485</f>
        <v>0.26306632737981006</v>
      </c>
      <c r="Y483" s="6">
        <f>Data!$AT$504*Data!AT486/Data!AT485</f>
        <v>1.0632328048541819</v>
      </c>
      <c r="Z483" s="6">
        <f>Data!$AU$504*Data!AU486/Data!AU485</f>
        <v>1.2856556442417304</v>
      </c>
      <c r="AA483" s="6">
        <f>Data!$AV$504*Data!AV486/Data!AV485</f>
        <v>0.37289352632510009</v>
      </c>
      <c r="AB483" s="6">
        <f>Data!$AW$504*Data!AW486/Data!AW485</f>
        <v>1.9390728870858711</v>
      </c>
      <c r="AC483" s="6">
        <f>Data!$AX$504*Data!AX486/Data!AX485</f>
        <v>0.50644958998705281</v>
      </c>
      <c r="AE483" s="42">
        <f>$AJ$3*B483+$AJ$4*Simulace!C483+$AJ$5*Simulace!D483+$AJ$6*Simulace!E483+$AJ$7*Simulace!F483+$AJ$8*Simulace!G483+$AJ$9*Simulace!H483+$AJ$10*Simulace!I483+$AJ$11*Simulace!J483+$AJ$12*Simulace!K483+$AJ$13*Simulace!L483+$AJ$14*Simulace!M483+$AJ$15*Simulace!N483+$AJ$16*Simulace!O483+$AJ$17*Simulace!P483+$AJ$18*Simulace!Q483+$AJ$19*Simulace!R483+$AJ$20*Simulace!S483+$AJ$21*Simulace!T483+$AJ$22*Simulace!U483+$AJ$23*Simulace!V483+$AJ$24*Simulace!W483+$AJ$25*Simulace!X483+$AJ$26*Simulace!Y483+$AJ$27*Simulace!Z483+$AJ$28*Simulace!AA483+$AJ$29*Simulace!AB483+$AJ$30*Simulace!AC483</f>
        <v>46627269125.372482</v>
      </c>
      <c r="AF483" s="42">
        <f>AE483-$AN$12</f>
        <v>-1475929142.7092667</v>
      </c>
      <c r="AG483" s="42">
        <f t="shared" si="11"/>
        <v>-4667297755.9809818</v>
      </c>
    </row>
    <row r="484" spans="1:33">
      <c r="A484" s="6">
        <v>483</v>
      </c>
      <c r="B484" s="6">
        <f>Data!$D$504*Data!D487/Data!D486</f>
        <v>629.96159447673449</v>
      </c>
      <c r="C484" s="6">
        <f>Data!$F$504*Data!F487/Data!F486</f>
        <v>827.55390451019946</v>
      </c>
      <c r="D484" s="6">
        <f>Data!$H$504*Data!H487/Data!H486</f>
        <v>791.61726847064904</v>
      </c>
      <c r="E484" s="6">
        <f>Data!$J$504*Data!J487/Data!J486</f>
        <v>718.85148341768195</v>
      </c>
      <c r="F484" s="6">
        <f>Data!$L$504*Data!L487/Data!L486</f>
        <v>486.54806179345758</v>
      </c>
      <c r="G484" s="6">
        <f>Data!$N$504*Data!N487/Data!N486</f>
        <v>337.97625073587852</v>
      </c>
      <c r="H484" s="6">
        <f>Data!$P$504*Data!P487/Data!P486</f>
        <v>598.57541877345272</v>
      </c>
      <c r="I484" s="6">
        <f>Data!$R$504*Data!R487/Data!R486</f>
        <v>777.6493499338028</v>
      </c>
      <c r="J484" s="6">
        <f>Data!$T$504*Data!T487/Data!T486</f>
        <v>1463.0584790860432</v>
      </c>
      <c r="K484" s="6">
        <f>Data!$V$504*Data!V487/Data!V486</f>
        <v>962.74569741873063</v>
      </c>
      <c r="L484" s="6">
        <f>Data!$X$504*Data!X487/Data!X486</f>
        <v>1658.9055498346697</v>
      </c>
      <c r="M484" s="6">
        <f>Data!$Z$504*Data!Z487/Data!Z486</f>
        <v>1118.2658228230387</v>
      </c>
      <c r="N484" s="6">
        <f>Data!$AB$504*Data!AB487/Data!AB486</f>
        <v>15158.083217019586</v>
      </c>
      <c r="O484" s="6">
        <f>Data!$AD$504*Data!AD487/Data!AD486</f>
        <v>22261.06829336494</v>
      </c>
      <c r="P484" s="6">
        <f>Data!$AF$504*Data!AF487/Data!AF486</f>
        <v>14653.131065605592</v>
      </c>
      <c r="Q484" s="6">
        <f>Data!$AH$504*Data!AH487/Data!AH486</f>
        <v>18302.748510311103</v>
      </c>
      <c r="R484" s="6">
        <f>Data!$AJ$504*Data!AJ487/Data!AJ486</f>
        <v>18859.501569881009</v>
      </c>
      <c r="S484" s="6">
        <f>Data!$AL$504*Data!AL487/Data!AL486</f>
        <v>27001.932957574958</v>
      </c>
      <c r="T484" s="6">
        <f>Data!$AN$504*Data!AN487/Data!AN486</f>
        <v>16650.396400551155</v>
      </c>
      <c r="U484" s="6">
        <f>Data!$AP$504*Data!AP487/Data!AP486</f>
        <v>2283.2175224883645</v>
      </c>
      <c r="V484" s="6">
        <f>Data!$AQ$504*Data!AQ487/Data!AQ486</f>
        <v>0.47243426510369696</v>
      </c>
      <c r="W484" s="6">
        <f>Data!$AR$504*Data!AR487/Data!AR486</f>
        <v>0.4837459390862956</v>
      </c>
      <c r="X484" s="6">
        <f>Data!$AS$504*Data!AS487/Data!AS486</f>
        <v>0.33249028360894389</v>
      </c>
      <c r="Y484" s="6">
        <f>Data!$AT$504*Data!AT487/Data!AT486</f>
        <v>0.5252742310978229</v>
      </c>
      <c r="Z484" s="6">
        <f>Data!$AU$504*Data!AU487/Data!AU486</f>
        <v>0.58566406250000003</v>
      </c>
      <c r="AA484" s="6">
        <f>Data!$AV$504*Data!AV487/Data!AV486</f>
        <v>0.46181554838213684</v>
      </c>
      <c r="AB484" s="6">
        <f>Data!$AW$504*Data!AW487/Data!AW486</f>
        <v>0.6976328296131995</v>
      </c>
      <c r="AC484" s="6">
        <f>Data!$AX$504*Data!AX487/Data!AX486</f>
        <v>0.61491907308377614</v>
      </c>
      <c r="AE484" s="42">
        <f>$AJ$3*B484+$AJ$4*Simulace!C484+$AJ$5*Simulace!D484+$AJ$6*Simulace!E484+$AJ$7*Simulace!F484+$AJ$8*Simulace!G484+$AJ$9*Simulace!H484+$AJ$10*Simulace!I484+$AJ$11*Simulace!J484+$AJ$12*Simulace!K484+$AJ$13*Simulace!L484+$AJ$14*Simulace!M484+$AJ$15*Simulace!N484+$AJ$16*Simulace!O484+$AJ$17*Simulace!P484+$AJ$18*Simulace!Q484+$AJ$19*Simulace!R484+$AJ$20*Simulace!S484+$AJ$21*Simulace!T484+$AJ$22*Simulace!U484+$AJ$23*Simulace!V484+$AJ$24*Simulace!W484+$AJ$25*Simulace!X484+$AJ$26*Simulace!Y484+$AJ$27*Simulace!Z484+$AJ$28*Simulace!AA484+$AJ$29*Simulace!AB484+$AJ$30*Simulace!AC484</f>
        <v>49072078411.359512</v>
      </c>
      <c r="AF484" s="42">
        <f>AE484-$AN$12</f>
        <v>968880143.27776337</v>
      </c>
      <c r="AG484" s="42">
        <f t="shared" si="11"/>
        <v>3063868032.4680099</v>
      </c>
    </row>
    <row r="485" spans="1:33">
      <c r="A485" s="6">
        <v>484</v>
      </c>
      <c r="B485" s="6">
        <f>Data!$D$504*Data!D488/Data!D487</f>
        <v>627.25699164463185</v>
      </c>
      <c r="C485" s="6">
        <f>Data!$F$504*Data!F488/Data!F487</f>
        <v>877.34373799393734</v>
      </c>
      <c r="D485" s="6">
        <f>Data!$H$504*Data!H488/Data!H487</f>
        <v>771.49900204774906</v>
      </c>
      <c r="E485" s="6">
        <f>Data!$J$504*Data!J488/Data!J487</f>
        <v>690.33397239251019</v>
      </c>
      <c r="F485" s="6">
        <f>Data!$L$504*Data!L488/Data!L487</f>
        <v>486.00598880513451</v>
      </c>
      <c r="G485" s="6">
        <f>Data!$N$504*Data!N488/Data!N487</f>
        <v>306.34976242165914</v>
      </c>
      <c r="H485" s="6">
        <f>Data!$P$504*Data!P488/Data!P487</f>
        <v>581.82042348123707</v>
      </c>
      <c r="I485" s="6">
        <f>Data!$R$504*Data!R488/Data!R487</f>
        <v>736.92471017884873</v>
      </c>
      <c r="J485" s="6">
        <f>Data!$T$504*Data!T488/Data!T487</f>
        <v>1418.5274125908002</v>
      </c>
      <c r="K485" s="6">
        <f>Data!$V$504*Data!V488/Data!V487</f>
        <v>933.05666005871126</v>
      </c>
      <c r="L485" s="6">
        <f>Data!$X$504*Data!X488/Data!X487</f>
        <v>1561.03983450642</v>
      </c>
      <c r="M485" s="6">
        <f>Data!$Z$504*Data!Z488/Data!Z487</f>
        <v>1093.76313599846</v>
      </c>
      <c r="N485" s="6">
        <f>Data!$AB$504*Data!AB488/Data!AB487</f>
        <v>15109.879106775415</v>
      </c>
      <c r="O485" s="6">
        <f>Data!$AD$504*Data!AD488/Data!AD487</f>
        <v>22098.813592870098</v>
      </c>
      <c r="P485" s="6">
        <f>Data!$AF$504*Data!AF488/Data!AF487</f>
        <v>14552.578049370763</v>
      </c>
      <c r="Q485" s="6">
        <f>Data!$AH$504*Data!AH488/Data!AH487</f>
        <v>17291.772784936304</v>
      </c>
      <c r="R485" s="6">
        <f>Data!$AJ$504*Data!AJ488/Data!AJ487</f>
        <v>18652.266029075363</v>
      </c>
      <c r="S485" s="6">
        <f>Data!$AL$504*Data!AL488/Data!AL487</f>
        <v>27007.856689253535</v>
      </c>
      <c r="T485" s="6">
        <f>Data!$AN$504*Data!AN488/Data!AN487</f>
        <v>16223.840272746886</v>
      </c>
      <c r="U485" s="6">
        <f>Data!$AP$504*Data!AP488/Data!AP487</f>
        <v>2350.2013526261335</v>
      </c>
      <c r="V485" s="6">
        <f>Data!$AQ$504*Data!AQ488/Data!AQ487</f>
        <v>0.471381530343008</v>
      </c>
      <c r="W485" s="6">
        <f>Data!$AR$504*Data!AR488/Data!AR487</f>
        <v>0.48258895705521604</v>
      </c>
      <c r="X485" s="6">
        <f>Data!$AS$504*Data!AS488/Data!AS487</f>
        <v>0.38804161146901522</v>
      </c>
      <c r="Y485" s="6">
        <f>Data!$AT$504*Data!AT488/Data!AT487</f>
        <v>0.52365672838778321</v>
      </c>
      <c r="Z485" s="6">
        <f>Data!$AU$504*Data!AU488/Data!AU487</f>
        <v>0.58308510638297906</v>
      </c>
      <c r="AA485" s="6">
        <f>Data!$AV$504*Data!AV488/Data!AV487</f>
        <v>0.53034095946930093</v>
      </c>
      <c r="AB485" s="6">
        <f>Data!$AW$504*Data!AW488/Data!AW487</f>
        <v>0.69152743362832014</v>
      </c>
      <c r="AC485" s="6">
        <f>Data!$AX$504*Data!AX488/Data!AX487</f>
        <v>0.69555536739380164</v>
      </c>
      <c r="AE485" s="42">
        <f>$AJ$3*B485+$AJ$4*Simulace!C485+$AJ$5*Simulace!D485+$AJ$6*Simulace!E485+$AJ$7*Simulace!F485+$AJ$8*Simulace!G485+$AJ$9*Simulace!H485+$AJ$10*Simulace!I485+$AJ$11*Simulace!J485+$AJ$12*Simulace!K485+$AJ$13*Simulace!L485+$AJ$14*Simulace!M485+$AJ$15*Simulace!N485+$AJ$16*Simulace!O485+$AJ$17*Simulace!P485+$AJ$18*Simulace!Q485+$AJ$19*Simulace!R485+$AJ$20*Simulace!S485+$AJ$21*Simulace!T485+$AJ$22*Simulace!U485+$AJ$23*Simulace!V485+$AJ$24*Simulace!W485+$AJ$25*Simulace!X485+$AJ$26*Simulace!Y485+$AJ$27*Simulace!Z485+$AJ$28*Simulace!AA485+$AJ$29*Simulace!AB485+$AJ$30*Simulace!AC485</f>
        <v>48285826231.991066</v>
      </c>
      <c r="AF485" s="42">
        <f>AE485-$AN$12</f>
        <v>182627963.90931702</v>
      </c>
      <c r="AG485" s="42">
        <f t="shared" si="11"/>
        <v>577520330.39247024</v>
      </c>
    </row>
    <row r="486" spans="1:33">
      <c r="A486" s="6">
        <v>485</v>
      </c>
      <c r="B486" s="6">
        <f>Data!$D$504*Data!D489/Data!D488</f>
        <v>574.86547117273676</v>
      </c>
      <c r="C486" s="6">
        <f>Data!$F$504*Data!F489/Data!F488</f>
        <v>809.11758997246386</v>
      </c>
      <c r="D486" s="6">
        <f>Data!$H$504*Data!H489/Data!H488</f>
        <v>750.38031417591367</v>
      </c>
      <c r="E486" s="6">
        <f>Data!$J$504*Data!J489/Data!J488</f>
        <v>688.80222903967183</v>
      </c>
      <c r="F486" s="6">
        <f>Data!$L$504*Data!L489/Data!L488</f>
        <v>466.2691798600685</v>
      </c>
      <c r="G486" s="6">
        <f>Data!$N$504*Data!N489/Data!N488</f>
        <v>287.67439998089685</v>
      </c>
      <c r="H486" s="6">
        <f>Data!$P$504*Data!P489/Data!P488</f>
        <v>596.61122718533068</v>
      </c>
      <c r="I486" s="6">
        <f>Data!$R$504*Data!R489/Data!R488</f>
        <v>751.08936863570841</v>
      </c>
      <c r="J486" s="6">
        <f>Data!$T$504*Data!T489/Data!T488</f>
        <v>1425.3359313102653</v>
      </c>
      <c r="K486" s="6">
        <f>Data!$V$504*Data!V489/Data!V488</f>
        <v>963.67819343402107</v>
      </c>
      <c r="L486" s="6">
        <f>Data!$X$504*Data!X489/Data!X488</f>
        <v>1613.4108082523937</v>
      </c>
      <c r="M486" s="6">
        <f>Data!$Z$504*Data!Z489/Data!Z488</f>
        <v>1114.8664699701542</v>
      </c>
      <c r="N486" s="6">
        <f>Data!$AB$504*Data!AB489/Data!AB488</f>
        <v>15193.504017783363</v>
      </c>
      <c r="O486" s="6">
        <f>Data!$AD$504*Data!AD489/Data!AD488</f>
        <v>20682.534517077391</v>
      </c>
      <c r="P486" s="6">
        <f>Data!$AF$504*Data!AF489/Data!AF488</f>
        <v>14702.938502673796</v>
      </c>
      <c r="Q486" s="6">
        <f>Data!$AH$504*Data!AH489/Data!AH488</f>
        <v>17349.522461110661</v>
      </c>
      <c r="R486" s="6">
        <f>Data!$AJ$504*Data!AJ489/Data!AJ488</f>
        <v>18730.998592019718</v>
      </c>
      <c r="S486" s="6">
        <f>Data!$AL$504*Data!AL489/Data!AL488</f>
        <v>26566.090566156963</v>
      </c>
      <c r="T486" s="6">
        <f>Data!$AN$504*Data!AN489/Data!AN488</f>
        <v>16219.819565749625</v>
      </c>
      <c r="U486" s="6">
        <f>Data!$AP$504*Data!AP489/Data!AP488</f>
        <v>2242.5455633174333</v>
      </c>
      <c r="V486" s="6">
        <f>Data!$AQ$504*Data!AQ489/Data!AQ488</f>
        <v>0.4507090315560387</v>
      </c>
      <c r="W486" s="6">
        <f>Data!$AR$504*Data!AR489/Data!AR488</f>
        <v>0.46098157248157318</v>
      </c>
      <c r="X486" s="6">
        <f>Data!$AS$504*Data!AS489/Data!AS488</f>
        <v>0.30789182446896007</v>
      </c>
      <c r="Y486" s="6">
        <f>Data!$AT$504*Data!AT489/Data!AT488</f>
        <v>0.49824632871701169</v>
      </c>
      <c r="Z486" s="6">
        <f>Data!$AU$504*Data!AU489/Data!AU488</f>
        <v>0.55081168831168781</v>
      </c>
      <c r="AA486" s="6">
        <f>Data!$AV$504*Data!AV489/Data!AV488</f>
        <v>0.4311316995402632</v>
      </c>
      <c r="AB486" s="6">
        <f>Data!$AW$504*Data!AW489/Data!AW488</f>
        <v>0.63913676176630951</v>
      </c>
      <c r="AC486" s="6">
        <f>Data!$AX$504*Data!AX489/Data!AX488</f>
        <v>0.57843234844963598</v>
      </c>
      <c r="AE486" s="42">
        <f>$AJ$3*B486+$AJ$4*Simulace!C486+$AJ$5*Simulace!D486+$AJ$6*Simulace!E486+$AJ$7*Simulace!F486+$AJ$8*Simulace!G486+$AJ$9*Simulace!H486+$AJ$10*Simulace!I486+$AJ$11*Simulace!J486+$AJ$12*Simulace!K486+$AJ$13*Simulace!L486+$AJ$14*Simulace!M486+$AJ$15*Simulace!N486+$AJ$16*Simulace!O486+$AJ$17*Simulace!P486+$AJ$18*Simulace!Q486+$AJ$19*Simulace!R486+$AJ$20*Simulace!S486+$AJ$21*Simulace!T486+$AJ$22*Simulace!U486+$AJ$23*Simulace!V486+$AJ$24*Simulace!W486+$AJ$25*Simulace!X486+$AJ$26*Simulace!Y486+$AJ$27*Simulace!Z486+$AJ$28*Simulace!AA486+$AJ$29*Simulace!AB486+$AJ$30*Simulace!AC486</f>
        <v>47649342557.433487</v>
      </c>
      <c r="AF486" s="42">
        <f>AE486-$AN$12</f>
        <v>-453855710.64826202</v>
      </c>
      <c r="AG486" s="42">
        <f t="shared" si="11"/>
        <v>-1435217774.7228432</v>
      </c>
    </row>
    <row r="487" spans="1:33">
      <c r="A487" s="6">
        <v>486</v>
      </c>
      <c r="B487" s="6">
        <f>Data!$D$504*Data!D490/Data!D489</f>
        <v>600.52000588924773</v>
      </c>
      <c r="C487" s="6">
        <f>Data!$F$504*Data!F490/Data!F489</f>
        <v>870.66664706587517</v>
      </c>
      <c r="D487" s="6">
        <f>Data!$H$504*Data!H490/Data!H489</f>
        <v>793.90897464906584</v>
      </c>
      <c r="E487" s="6">
        <f>Data!$J$504*Data!J490/Data!J489</f>
        <v>729.76846260478396</v>
      </c>
      <c r="F487" s="6">
        <f>Data!$L$504*Data!L490/Data!L489</f>
        <v>486.65151272024173</v>
      </c>
      <c r="G487" s="6">
        <f>Data!$N$504*Data!N490/Data!N489</f>
        <v>307.01725645263582</v>
      </c>
      <c r="H487" s="6">
        <f>Data!$P$504*Data!P490/Data!P489</f>
        <v>551.65555162336886</v>
      </c>
      <c r="I487" s="6">
        <f>Data!$R$504*Data!R490/Data!R489</f>
        <v>703.8695633055969</v>
      </c>
      <c r="J487" s="6">
        <f>Data!$T$504*Data!T490/Data!T489</f>
        <v>1361.7569131113635</v>
      </c>
      <c r="K487" s="6">
        <f>Data!$V$504*Data!V490/Data!V489</f>
        <v>884.19977996707223</v>
      </c>
      <c r="L487" s="6">
        <f>Data!$X$504*Data!X490/Data!X489</f>
        <v>1501.6555145010034</v>
      </c>
      <c r="M487" s="6">
        <f>Data!$Z$504*Data!Z490/Data!Z489</f>
        <v>1032.4969199204265</v>
      </c>
      <c r="N487" s="6">
        <f>Data!$AB$504*Data!AB490/Data!AB489</f>
        <v>15205.173362028649</v>
      </c>
      <c r="O487" s="6">
        <f>Data!$AD$504*Data!AD490/Data!AD489</f>
        <v>23691.59442554519</v>
      </c>
      <c r="P487" s="6">
        <f>Data!$AF$504*Data!AF490/Data!AF489</f>
        <v>14631.790184612411</v>
      </c>
      <c r="Q487" s="6">
        <f>Data!$AH$504*Data!AH490/Data!AH489</f>
        <v>17557.223890348709</v>
      </c>
      <c r="R487" s="6">
        <f>Data!$AJ$504*Data!AJ490/Data!AJ489</f>
        <v>19075.809159914421</v>
      </c>
      <c r="S487" s="6">
        <f>Data!$AL$504*Data!AL490/Data!AL489</f>
        <v>27397.611783344724</v>
      </c>
      <c r="T487" s="6">
        <f>Data!$AN$504*Data!AN490/Data!AN489</f>
        <v>16420.857690054389</v>
      </c>
      <c r="U487" s="6">
        <f>Data!$AP$504*Data!AP490/Data!AP489</f>
        <v>2285.8666409547</v>
      </c>
      <c r="V487" s="6">
        <f>Data!$AQ$504*Data!AQ490/Data!AQ489</f>
        <v>0.66798698372966381</v>
      </c>
      <c r="W487" s="6">
        <f>Data!$AR$504*Data!AR490/Data!AR489</f>
        <v>0.68771281869688794</v>
      </c>
      <c r="X487" s="6">
        <f>Data!$AS$504*Data!AS490/Data!AS489</f>
        <v>0.34298339139440859</v>
      </c>
      <c r="Y487" s="6">
        <f>Data!$AT$504*Data!AT490/Data!AT489</f>
        <v>0.76320123212656421</v>
      </c>
      <c r="Z487" s="6">
        <f>Data!$AU$504*Data!AU490/Data!AU489</f>
        <v>0.88394230769231052</v>
      </c>
      <c r="AA487" s="6">
        <f>Data!$AV$504*Data!AV490/Data!AV489</f>
        <v>0.47492388596271407</v>
      </c>
      <c r="AB487" s="6">
        <f>Data!$AW$504*Data!AW490/Data!AW489</f>
        <v>1.1682590097219161</v>
      </c>
      <c r="AC487" s="6">
        <f>Data!$AX$504*Data!AX490/Data!AX489</f>
        <v>0.63052449763593477</v>
      </c>
      <c r="AE487" s="42">
        <f>$AJ$3*B487+$AJ$4*Simulace!C487+$AJ$5*Simulace!D487+$AJ$6*Simulace!E487+$AJ$7*Simulace!F487+$AJ$8*Simulace!G487+$AJ$9*Simulace!H487+$AJ$10*Simulace!I487+$AJ$11*Simulace!J487+$AJ$12*Simulace!K487+$AJ$13*Simulace!L487+$AJ$14*Simulace!M487+$AJ$15*Simulace!N487+$AJ$16*Simulace!O487+$AJ$17*Simulace!P487+$AJ$18*Simulace!Q487+$AJ$19*Simulace!R487+$AJ$20*Simulace!S487+$AJ$21*Simulace!T487+$AJ$22*Simulace!U487+$AJ$23*Simulace!V487+$AJ$24*Simulace!W487+$AJ$25*Simulace!X487+$AJ$26*Simulace!Y487+$AJ$27*Simulace!Z487+$AJ$28*Simulace!AA487+$AJ$29*Simulace!AB487+$AJ$30*Simulace!AC487</f>
        <v>47812171097.521042</v>
      </c>
      <c r="AF487" s="42">
        <f>AE487-$AN$12</f>
        <v>-291027170.56070709</v>
      </c>
      <c r="AG487" s="42">
        <f t="shared" si="11"/>
        <v>-920308719.96613669</v>
      </c>
    </row>
    <row r="488" spans="1:33">
      <c r="A488" s="6">
        <v>487</v>
      </c>
      <c r="B488" s="6">
        <f>Data!$D$504*Data!D491/Data!D490</f>
        <v>600.59598380707155</v>
      </c>
      <c r="C488" s="6">
        <f>Data!$F$504*Data!F491/Data!F490</f>
        <v>820.43128145442904</v>
      </c>
      <c r="D488" s="6">
        <f>Data!$H$504*Data!H491/Data!H490</f>
        <v>826.05583343864521</v>
      </c>
      <c r="E488" s="6">
        <f>Data!$J$504*Data!J491/Data!J490</f>
        <v>684.28496767678109</v>
      </c>
      <c r="F488" s="6">
        <f>Data!$L$504*Data!L491/Data!L490</f>
        <v>483.33901339416474</v>
      </c>
      <c r="G488" s="6">
        <f>Data!$N$504*Data!N491/Data!N490</f>
        <v>309.12326107547523</v>
      </c>
      <c r="H488" s="6">
        <f>Data!$P$504*Data!P491/Data!P490</f>
        <v>603.04713002067365</v>
      </c>
      <c r="I488" s="6">
        <f>Data!$R$504*Data!R491/Data!R490</f>
        <v>823.34042014220756</v>
      </c>
      <c r="J488" s="6">
        <f>Data!$T$504*Data!T491/Data!T490</f>
        <v>1476.2035738119775</v>
      </c>
      <c r="K488" s="6">
        <f>Data!$V$504*Data!V491/Data!V490</f>
        <v>1088.9013534452254</v>
      </c>
      <c r="L488" s="6">
        <f>Data!$X$504*Data!X491/Data!X490</f>
        <v>1821.7202819163101</v>
      </c>
      <c r="M488" s="6">
        <f>Data!$Z$504*Data!Z491/Data!Z490</f>
        <v>1144.2198855077124</v>
      </c>
      <c r="N488" s="6">
        <f>Data!$AB$504*Data!AB491/Data!AB490</f>
        <v>15058.798903908579</v>
      </c>
      <c r="O488" s="6">
        <f>Data!$AD$504*Data!AD491/Data!AD490</f>
        <v>21780.009181804344</v>
      </c>
      <c r="P488" s="6">
        <f>Data!$AF$504*Data!AF491/Data!AF490</f>
        <v>14527.341652988318</v>
      </c>
      <c r="Q488" s="6">
        <f>Data!$AH$504*Data!AH491/Data!AH490</f>
        <v>16850.438660899523</v>
      </c>
      <c r="R488" s="6">
        <f>Data!$AJ$504*Data!AJ491/Data!AJ490</f>
        <v>18456.871982366327</v>
      </c>
      <c r="S488" s="6">
        <f>Data!$AL$504*Data!AL491/Data!AL490</f>
        <v>26325.480208794448</v>
      </c>
      <c r="T488" s="6">
        <f>Data!$AN$504*Data!AN491/Data!AN490</f>
        <v>16512.967742886231</v>
      </c>
      <c r="U488" s="6">
        <f>Data!$AP$504*Data!AP491/Data!AP490</f>
        <v>2493.5320155900454</v>
      </c>
      <c r="V488" s="6">
        <f>Data!$AQ$504*Data!AQ491/Data!AQ490</f>
        <v>0.27027740125188748</v>
      </c>
      <c r="W488" s="6">
        <f>Data!$AR$504*Data!AR491/Data!AR490</f>
        <v>0.27345922276956675</v>
      </c>
      <c r="X488" s="6">
        <f>Data!$AS$504*Data!AS491/Data!AS490</f>
        <v>0.40570115020297665</v>
      </c>
      <c r="Y488" s="6">
        <f>Data!$AT$504*Data!AT491/Data!AT490</f>
        <v>0.282638617181176</v>
      </c>
      <c r="Z488" s="6">
        <f>Data!$AU$504*Data!AU491/Data!AU490</f>
        <v>0.28734700315457279</v>
      </c>
      <c r="AA488" s="6">
        <f>Data!$AV$504*Data!AV491/Data!AV490</f>
        <v>0.55161493239774084</v>
      </c>
      <c r="AB488" s="6">
        <f>Data!$AW$504*Data!AW491/Data!AW490</f>
        <v>0.25246192674668921</v>
      </c>
      <c r="AC488" s="6">
        <f>Data!$AX$504*Data!AX491/Data!AX490</f>
        <v>0.72003993665635946</v>
      </c>
      <c r="AE488" s="42">
        <f>$AJ$3*B488+$AJ$4*Simulace!C488+$AJ$5*Simulace!D488+$AJ$6*Simulace!E488+$AJ$7*Simulace!F488+$AJ$8*Simulace!G488+$AJ$9*Simulace!H488+$AJ$10*Simulace!I488+$AJ$11*Simulace!J488+$AJ$12*Simulace!K488+$AJ$13*Simulace!L488+$AJ$14*Simulace!M488+$AJ$15*Simulace!N488+$AJ$16*Simulace!O488+$AJ$17*Simulace!P488+$AJ$18*Simulace!Q488+$AJ$19*Simulace!R488+$AJ$20*Simulace!S488+$AJ$21*Simulace!T488+$AJ$22*Simulace!U488+$AJ$23*Simulace!V488+$AJ$24*Simulace!W488+$AJ$25*Simulace!X488+$AJ$26*Simulace!Y488+$AJ$27*Simulace!Z488+$AJ$28*Simulace!AA488+$AJ$29*Simulace!AB488+$AJ$30*Simulace!AC488</f>
        <v>49290700300.771141</v>
      </c>
      <c r="AF488" s="42">
        <f>AE488-$AN$12</f>
        <v>1187502032.6893921</v>
      </c>
      <c r="AG488" s="42">
        <f t="shared" si="11"/>
        <v>3755211149.3782053</v>
      </c>
    </row>
    <row r="489" spans="1:33">
      <c r="A489" s="6">
        <v>488</v>
      </c>
      <c r="B489" s="6">
        <f>Data!$D$504*Data!D492/Data!D491</f>
        <v>629.1947412088374</v>
      </c>
      <c r="C489" s="6">
        <f>Data!$F$504*Data!F492/Data!F491</f>
        <v>820.95722363941991</v>
      </c>
      <c r="D489" s="6">
        <f>Data!$H$504*Data!H492/Data!H491</f>
        <v>745.05118619683196</v>
      </c>
      <c r="E489" s="6">
        <f>Data!$J$504*Data!J492/Data!J491</f>
        <v>678.01217669792561</v>
      </c>
      <c r="F489" s="6">
        <f>Data!$L$504*Data!L492/Data!L491</f>
        <v>443.9749813412854</v>
      </c>
      <c r="G489" s="6">
        <f>Data!$N$504*Data!N492/Data!N491</f>
        <v>282.47253621234597</v>
      </c>
      <c r="H489" s="6">
        <f>Data!$P$504*Data!P492/Data!P491</f>
        <v>607.24515080211961</v>
      </c>
      <c r="I489" s="6">
        <f>Data!$R$504*Data!R492/Data!R491</f>
        <v>746.84399280291211</v>
      </c>
      <c r="J489" s="6">
        <f>Data!$T$504*Data!T492/Data!T491</f>
        <v>1397.6991641652858</v>
      </c>
      <c r="K489" s="6">
        <f>Data!$V$504*Data!V492/Data!V491</f>
        <v>965.13483075727163</v>
      </c>
      <c r="L489" s="6">
        <f>Data!$X$504*Data!X492/Data!X491</f>
        <v>1679.1846541484076</v>
      </c>
      <c r="M489" s="6">
        <f>Data!$Z$504*Data!Z492/Data!Z491</f>
        <v>1153.4100168371931</v>
      </c>
      <c r="N489" s="6">
        <f>Data!$AB$504*Data!AB492/Data!AB491</f>
        <v>15001.185737389162</v>
      </c>
      <c r="O489" s="6">
        <f>Data!$AD$504*Data!AD492/Data!AD491</f>
        <v>20767.441355332106</v>
      </c>
      <c r="P489" s="6">
        <f>Data!$AF$504*Data!AF492/Data!AF491</f>
        <v>12434.355964736738</v>
      </c>
      <c r="Q489" s="6">
        <f>Data!$AH$504*Data!AH492/Data!AH491</f>
        <v>17444.341494148463</v>
      </c>
      <c r="R489" s="6">
        <f>Data!$AJ$504*Data!AJ492/Data!AJ491</f>
        <v>18944.329462572176</v>
      </c>
      <c r="S489" s="6">
        <f>Data!$AL$504*Data!AL492/Data!AL491</f>
        <v>27018.102678818355</v>
      </c>
      <c r="T489" s="6">
        <f>Data!$AN$504*Data!AN492/Data!AN491</f>
        <v>16627.57057973522</v>
      </c>
      <c r="U489" s="6">
        <f>Data!$AP$504*Data!AP492/Data!AP491</f>
        <v>2346.1864641784218</v>
      </c>
      <c r="V489" s="6">
        <f>Data!$AQ$504*Data!AQ492/Data!AQ491</f>
        <v>0.6020994411095002</v>
      </c>
      <c r="W489" s="6">
        <f>Data!$AR$504*Data!AR492/Data!AR491</f>
        <v>0.61970638297872438</v>
      </c>
      <c r="X489" s="6">
        <f>Data!$AS$504*Data!AS492/Data!AS491</f>
        <v>0.34117163828537911</v>
      </c>
      <c r="Y489" s="6">
        <f>Data!$AT$504*Data!AT492/Data!AT491</f>
        <v>0.68747494067394543</v>
      </c>
      <c r="Z489" s="6">
        <f>Data!$AU$504*Data!AU492/Data!AU491</f>
        <v>0.79833094555873785</v>
      </c>
      <c r="AA489" s="6">
        <f>Data!$AV$504*Data!AV492/Data!AV491</f>
        <v>0.47253714651987105</v>
      </c>
      <c r="AB489" s="6">
        <f>Data!$AW$504*Data!AW492/Data!AW491</f>
        <v>1.0958572952011645</v>
      </c>
      <c r="AC489" s="6">
        <f>Data!$AX$504*Data!AX492/Data!AX491</f>
        <v>0.62754904286869739</v>
      </c>
      <c r="AE489" s="42">
        <f>$AJ$3*B489+$AJ$4*Simulace!C489+$AJ$5*Simulace!D489+$AJ$6*Simulace!E489+$AJ$7*Simulace!F489+$AJ$8*Simulace!G489+$AJ$9*Simulace!H489+$AJ$10*Simulace!I489+$AJ$11*Simulace!J489+$AJ$12*Simulace!K489+$AJ$13*Simulace!L489+$AJ$14*Simulace!M489+$AJ$15*Simulace!N489+$AJ$16*Simulace!O489+$AJ$17*Simulace!P489+$AJ$18*Simulace!Q489+$AJ$19*Simulace!R489+$AJ$20*Simulace!S489+$AJ$21*Simulace!T489+$AJ$22*Simulace!U489+$AJ$23*Simulace!V489+$AJ$24*Simulace!W489+$AJ$25*Simulace!X489+$AJ$26*Simulace!Y489+$AJ$27*Simulace!Z489+$AJ$28*Simulace!AA489+$AJ$29*Simulace!AB489+$AJ$30*Simulace!AC489</f>
        <v>48144641138.334312</v>
      </c>
      <c r="AF489" s="42">
        <f>AE489-$AN$12</f>
        <v>41442870.252563477</v>
      </c>
      <c r="AG489" s="42">
        <f t="shared" si="11"/>
        <v>131053862.77293818</v>
      </c>
    </row>
    <row r="490" spans="1:33">
      <c r="A490" s="6">
        <v>489</v>
      </c>
      <c r="B490" s="6">
        <f>Data!$D$504*Data!D493/Data!D492</f>
        <v>596.25014875706984</v>
      </c>
      <c r="C490" s="6">
        <f>Data!$F$504*Data!F493/Data!F492</f>
        <v>840.61702006299254</v>
      </c>
      <c r="D490" s="6">
        <f>Data!$H$504*Data!H493/Data!H492</f>
        <v>788.80698061370458</v>
      </c>
      <c r="E490" s="6">
        <f>Data!$J$504*Data!J493/Data!J492</f>
        <v>675.97125287006656</v>
      </c>
      <c r="F490" s="6">
        <f>Data!$L$504*Data!L493/Data!L492</f>
        <v>443.85235111957189</v>
      </c>
      <c r="G490" s="6">
        <f>Data!$N$504*Data!N493/Data!N492</f>
        <v>299.94340000832142</v>
      </c>
      <c r="H490" s="6">
        <f>Data!$P$504*Data!P493/Data!P492</f>
        <v>587.58497217067668</v>
      </c>
      <c r="I490" s="6">
        <f>Data!$R$504*Data!R493/Data!R492</f>
        <v>733.80240723330928</v>
      </c>
      <c r="J490" s="6">
        <f>Data!$T$504*Data!T493/Data!T492</f>
        <v>1409.9915621742591</v>
      </c>
      <c r="K490" s="6">
        <f>Data!$V$504*Data!V493/Data!V492</f>
        <v>998.03913605978198</v>
      </c>
      <c r="L490" s="6">
        <f>Data!$X$504*Data!X493/Data!X492</f>
        <v>1583.2365416945311</v>
      </c>
      <c r="M490" s="6">
        <f>Data!$Z$504*Data!Z493/Data!Z492</f>
        <v>1090.8650820850189</v>
      </c>
      <c r="N490" s="6">
        <f>Data!$AB$504*Data!AB493/Data!AB492</f>
        <v>15143.279377091543</v>
      </c>
      <c r="O490" s="6">
        <f>Data!$AD$504*Data!AD493/Data!AD492</f>
        <v>22254.003346412355</v>
      </c>
      <c r="P490" s="6">
        <f>Data!$AF$504*Data!AF493/Data!AF492</f>
        <v>14658.077703159362</v>
      </c>
      <c r="Q490" s="6">
        <f>Data!$AH$504*Data!AH493/Data!AH492</f>
        <v>17236.722487765481</v>
      </c>
      <c r="R490" s="6">
        <f>Data!$AJ$504*Data!AJ493/Data!AJ492</f>
        <v>19030.799209361143</v>
      </c>
      <c r="S490" s="6">
        <f>Data!$AL$504*Data!AL493/Data!AL492</f>
        <v>26687.441896020635</v>
      </c>
      <c r="T490" s="6">
        <f>Data!$AN$504*Data!AN493/Data!AN492</f>
        <v>17053.03457916269</v>
      </c>
      <c r="U490" s="6">
        <f>Data!$AP$504*Data!AP493/Data!AP492</f>
        <v>2488.4750456604256</v>
      </c>
      <c r="V490" s="6">
        <f>Data!$AQ$504*Data!AQ493/Data!AQ492</f>
        <v>0.36410878631259852</v>
      </c>
      <c r="W490" s="6">
        <f>Data!$AR$504*Data!AR493/Data!AR492</f>
        <v>0.36952828467153165</v>
      </c>
      <c r="X490" s="6">
        <f>Data!$AS$504*Data!AS493/Data!AS492</f>
        <v>0.34966142325339722</v>
      </c>
      <c r="Y490" s="6">
        <f>Data!$AT$504*Data!AT493/Data!AT492</f>
        <v>0.3861138165798943</v>
      </c>
      <c r="Z490" s="6">
        <f>Data!$AU$504*Data!AU493/Data!AU492</f>
        <v>0.39730679156908388</v>
      </c>
      <c r="AA490" s="6">
        <f>Data!$AV$504*Data!AV493/Data!AV492</f>
        <v>0.48308332169730761</v>
      </c>
      <c r="AB490" s="6">
        <f>Data!$AW$504*Data!AW493/Data!AW492</f>
        <v>0.32809342244107648</v>
      </c>
      <c r="AC490" s="6">
        <f>Data!$AX$504*Data!AX493/Data!AX492</f>
        <v>0.64004075763859902</v>
      </c>
      <c r="AE490" s="42">
        <f>$AJ$3*B490+$AJ$4*Simulace!C490+$AJ$5*Simulace!D490+$AJ$6*Simulace!E490+$AJ$7*Simulace!F490+$AJ$8*Simulace!G490+$AJ$9*Simulace!H490+$AJ$10*Simulace!I490+$AJ$11*Simulace!J490+$AJ$12*Simulace!K490+$AJ$13*Simulace!L490+$AJ$14*Simulace!M490+$AJ$15*Simulace!N490+$AJ$16*Simulace!O490+$AJ$17*Simulace!P490+$AJ$18*Simulace!Q490+$AJ$19*Simulace!R490+$AJ$20*Simulace!S490+$AJ$21*Simulace!T490+$AJ$22*Simulace!U490+$AJ$23*Simulace!V490+$AJ$24*Simulace!W490+$AJ$25*Simulace!X490+$AJ$26*Simulace!Y490+$AJ$27*Simulace!Z490+$AJ$28*Simulace!AA490+$AJ$29*Simulace!AB490+$AJ$30*Simulace!AC490</f>
        <v>48255442454.060318</v>
      </c>
      <c r="AF490" s="42">
        <f>AE490-$AN$12</f>
        <v>152244185.97856903</v>
      </c>
      <c r="AG490" s="42">
        <f t="shared" si="11"/>
        <v>481438388.21054888</v>
      </c>
    </row>
    <row r="491" spans="1:33">
      <c r="A491" s="6">
        <v>490</v>
      </c>
      <c r="B491" s="6">
        <f>Data!$D$504*Data!D494/Data!D493</f>
        <v>577.75825115335635</v>
      </c>
      <c r="C491" s="6">
        <f>Data!$F$504*Data!F494/Data!F493</f>
        <v>797.65099444203315</v>
      </c>
      <c r="D491" s="6">
        <f>Data!$H$504*Data!H494/Data!H493</f>
        <v>733.47503063460965</v>
      </c>
      <c r="E491" s="6">
        <f>Data!$J$504*Data!J494/Data!J493</f>
        <v>682.37046158114799</v>
      </c>
      <c r="F491" s="6">
        <f>Data!$L$504*Data!L494/Data!L493</f>
        <v>441.21624689605824</v>
      </c>
      <c r="G491" s="6">
        <f>Data!$N$504*Data!N494/Data!N493</f>
        <v>275.78193795865013</v>
      </c>
      <c r="H491" s="6">
        <f>Data!$P$504*Data!P494/Data!P493</f>
        <v>569.6870684114657</v>
      </c>
      <c r="I491" s="6">
        <f>Data!$R$504*Data!R494/Data!R493</f>
        <v>733.8528549150343</v>
      </c>
      <c r="J491" s="6">
        <f>Data!$T$504*Data!T494/Data!T493</f>
        <v>1390.7008663299289</v>
      </c>
      <c r="K491" s="6">
        <f>Data!$V$504*Data!V494/Data!V493</f>
        <v>935.2068785421576</v>
      </c>
      <c r="L491" s="6">
        <f>Data!$X$504*Data!X494/Data!X493</f>
        <v>1628.2234731088299</v>
      </c>
      <c r="M491" s="6">
        <f>Data!$Z$504*Data!Z494/Data!Z493</f>
        <v>1080.3867058010158</v>
      </c>
      <c r="N491" s="6">
        <f>Data!$AB$504*Data!AB494/Data!AB493</f>
        <v>15255.07649534719</v>
      </c>
      <c r="O491" s="6">
        <f>Data!$AD$504*Data!AD494/Data!AD493</f>
        <v>22046.146296594332</v>
      </c>
      <c r="P491" s="6">
        <f>Data!$AF$504*Data!AF494/Data!AF493</f>
        <v>14546.511710778313</v>
      </c>
      <c r="Q491" s="6">
        <f>Data!$AH$504*Data!AH494/Data!AH493</f>
        <v>16920.898820185692</v>
      </c>
      <c r="R491" s="6">
        <f>Data!$AJ$504*Data!AJ494/Data!AJ493</f>
        <v>18455.452016588599</v>
      </c>
      <c r="S491" s="6">
        <f>Data!$AL$504*Data!AL494/Data!AL493</f>
        <v>26126.073704016842</v>
      </c>
      <c r="T491" s="6">
        <f>Data!$AN$504*Data!AN494/Data!AN493</f>
        <v>16296.779070193468</v>
      </c>
      <c r="U491" s="6">
        <f>Data!$AP$504*Data!AP494/Data!AP493</f>
        <v>2625.4849299649527</v>
      </c>
      <c r="V491" s="6">
        <f>Data!$AQ$504*Data!AQ494/Data!AQ493</f>
        <v>-0.14653580309566128</v>
      </c>
      <c r="W491" s="6">
        <f>Data!$AR$504*Data!AR494/Data!AR493</f>
        <v>-0.17367913385827125</v>
      </c>
      <c r="X491" s="6">
        <f>Data!$AS$504*Data!AS494/Data!AS493</f>
        <v>0.35424863569000031</v>
      </c>
      <c r="Y491" s="6">
        <f>Data!$AT$504*Data!AT494/Data!AT493</f>
        <v>-0.30209178700361711</v>
      </c>
      <c r="Z491" s="6">
        <f>Data!$AU$504*Data!AU494/Data!AU493</f>
        <v>-0.61611057692308102</v>
      </c>
      <c r="AA491" s="6">
        <f>Data!$AV$504*Data!AV494/Data!AV493</f>
        <v>0.48875607680899186</v>
      </c>
      <c r="AB491" s="6">
        <f>Data!$AW$504*Data!AW494/Data!AW493</f>
        <v>-2.6316849104860216</v>
      </c>
      <c r="AC491" s="6">
        <f>Data!$AX$504*Data!AX494/Data!AX493</f>
        <v>0.64673165577644764</v>
      </c>
      <c r="AE491" s="42">
        <f>$AJ$3*B491+$AJ$4*Simulace!C491+$AJ$5*Simulace!D491+$AJ$6*Simulace!E491+$AJ$7*Simulace!F491+$AJ$8*Simulace!G491+$AJ$9*Simulace!H491+$AJ$10*Simulace!I491+$AJ$11*Simulace!J491+$AJ$12*Simulace!K491+$AJ$13*Simulace!L491+$AJ$14*Simulace!M491+$AJ$15*Simulace!N491+$AJ$16*Simulace!O491+$AJ$17*Simulace!P491+$AJ$18*Simulace!Q491+$AJ$19*Simulace!R491+$AJ$20*Simulace!S491+$AJ$21*Simulace!T491+$AJ$22*Simulace!U491+$AJ$23*Simulace!V491+$AJ$24*Simulace!W491+$AJ$25*Simulace!X491+$AJ$26*Simulace!Y491+$AJ$27*Simulace!Z491+$AJ$28*Simulace!AA491+$AJ$29*Simulace!AB491+$AJ$30*Simulace!AC491</f>
        <v>47312986548.387413</v>
      </c>
      <c r="AF491" s="42">
        <f>AE491-$AN$12</f>
        <v>-790211719.69433594</v>
      </c>
      <c r="AG491" s="42">
        <f t="shared" si="11"/>
        <v>-2498868867.9926362</v>
      </c>
    </row>
    <row r="492" spans="1:33">
      <c r="A492" s="6">
        <v>491</v>
      </c>
      <c r="B492" s="6">
        <f>Data!$D$504*Data!D495/Data!D494</f>
        <v>641.91646378529356</v>
      </c>
      <c r="C492" s="6">
        <f>Data!$F$504*Data!F495/Data!F494</f>
        <v>854.08538978989873</v>
      </c>
      <c r="D492" s="6">
        <f>Data!$H$504*Data!H495/Data!H494</f>
        <v>766.16977281749701</v>
      </c>
      <c r="E492" s="6">
        <f>Data!$J$504*Data!J495/Data!J494</f>
        <v>694.92280697869694</v>
      </c>
      <c r="F492" s="6">
        <f>Data!$L$504*Data!L495/Data!L494</f>
        <v>480.28866880008292</v>
      </c>
      <c r="G492" s="6">
        <f>Data!$N$504*Data!N495/Data!N494</f>
        <v>302.92054473236658</v>
      </c>
      <c r="H492" s="6">
        <f>Data!$P$504*Data!P495/Data!P494</f>
        <v>569.45875825837629</v>
      </c>
      <c r="I492" s="6">
        <f>Data!$R$504*Data!R495/Data!R494</f>
        <v>711.53725397850474</v>
      </c>
      <c r="J492" s="6">
        <f>Data!$T$504*Data!T495/Data!T494</f>
        <v>1395.7021744682183</v>
      </c>
      <c r="K492" s="6">
        <f>Data!$V$504*Data!V495/Data!V494</f>
        <v>939.15732124206886</v>
      </c>
      <c r="L492" s="6">
        <f>Data!$X$504*Data!X495/Data!X494</f>
        <v>1551.5698456989487</v>
      </c>
      <c r="M492" s="6">
        <f>Data!$Z$504*Data!Z495/Data!Z494</f>
        <v>1115.5795948460654</v>
      </c>
      <c r="N492" s="6">
        <f>Data!$AB$504*Data!AB495/Data!AB494</f>
        <v>15328.867636745394</v>
      </c>
      <c r="O492" s="6">
        <f>Data!$AD$504*Data!AD495/Data!AD494</f>
        <v>22328.708996867863</v>
      </c>
      <c r="P492" s="6">
        <f>Data!$AF$504*Data!AF495/Data!AF494</f>
        <v>14855.917490215699</v>
      </c>
      <c r="Q492" s="6">
        <f>Data!$AH$504*Data!AH495/Data!AH494</f>
        <v>17655.323511232848</v>
      </c>
      <c r="R492" s="6">
        <f>Data!$AJ$504*Data!AJ495/Data!AJ494</f>
        <v>19071.065205133691</v>
      </c>
      <c r="S492" s="6">
        <f>Data!$AL$504*Data!AL495/Data!AL494</f>
        <v>27810.450216956484</v>
      </c>
      <c r="T492" s="6">
        <f>Data!$AN$504*Data!AN495/Data!AN494</f>
        <v>16661.827942911903</v>
      </c>
      <c r="U492" s="6">
        <f>Data!$AP$504*Data!AP495/Data!AP494</f>
        <v>2386.4070733701888</v>
      </c>
      <c r="V492" s="6">
        <f>Data!$AQ$504*Data!AQ495/Data!AQ494</f>
        <v>-0.4076466786355572</v>
      </c>
      <c r="W492" s="6">
        <f>Data!$AR$504*Data!AR495/Data!AR494</f>
        <v>-0.31804618473895552</v>
      </c>
      <c r="X492" s="6">
        <f>Data!$AS$504*Data!AS495/Data!AS494</f>
        <v>0.26225210986916209</v>
      </c>
      <c r="Y492" s="6">
        <f>Data!$AT$504*Data!AT495/Data!AT494</f>
        <v>-8.6797169266319613E-2</v>
      </c>
      <c r="Z492" s="6">
        <f>Data!$AU$504*Data!AU495/Data!AU494</f>
        <v>0.12358961303461852</v>
      </c>
      <c r="AA492" s="6">
        <f>Data!$AV$504*Data!AV495/Data!AV494</f>
        <v>0.37496231659032708</v>
      </c>
      <c r="AB492" s="6">
        <f>Data!$AW$504*Data!AW495/Data!AW494</f>
        <v>0.38756269963935974</v>
      </c>
      <c r="AC492" s="6">
        <f>Data!$AX$504*Data!AX495/Data!AX494</f>
        <v>0.51248475373547253</v>
      </c>
      <c r="AE492" s="42">
        <f>$AJ$3*B492+$AJ$4*Simulace!C492+$AJ$5*Simulace!D492+$AJ$6*Simulace!E492+$AJ$7*Simulace!F492+$AJ$8*Simulace!G492+$AJ$9*Simulace!H492+$AJ$10*Simulace!I492+$AJ$11*Simulace!J492+$AJ$12*Simulace!K492+$AJ$13*Simulace!L492+$AJ$14*Simulace!M492+$AJ$15*Simulace!N492+$AJ$16*Simulace!O492+$AJ$17*Simulace!P492+$AJ$18*Simulace!Q492+$AJ$19*Simulace!R492+$AJ$20*Simulace!S492+$AJ$21*Simulace!T492+$AJ$22*Simulace!U492+$AJ$23*Simulace!V492+$AJ$24*Simulace!W492+$AJ$25*Simulace!X492+$AJ$26*Simulace!Y492+$AJ$27*Simulace!Z492+$AJ$28*Simulace!AA492+$AJ$29*Simulace!AB492+$AJ$30*Simulace!AC492</f>
        <v>48506962345.444916</v>
      </c>
      <c r="AF492" s="42">
        <f>AE492-$AN$12</f>
        <v>403764077.36316681</v>
      </c>
      <c r="AG492" s="42">
        <f t="shared" si="11"/>
        <v>1276814121.8240397</v>
      </c>
    </row>
    <row r="493" spans="1:33">
      <c r="A493" s="6">
        <v>492</v>
      </c>
      <c r="B493" s="6">
        <f>Data!$D$504*Data!D496/Data!D495</f>
        <v>609.34663010599752</v>
      </c>
      <c r="C493" s="6">
        <f>Data!$F$504*Data!F496/Data!F495</f>
        <v>828.88834867717912</v>
      </c>
      <c r="D493" s="6">
        <f>Data!$H$504*Data!H496/Data!H495</f>
        <v>754.10619854482411</v>
      </c>
      <c r="E493" s="6">
        <f>Data!$J$504*Data!J496/Data!J495</f>
        <v>678.56795097163297</v>
      </c>
      <c r="F493" s="6">
        <f>Data!$L$504*Data!L496/Data!L495</f>
        <v>448.60882061823372</v>
      </c>
      <c r="G493" s="6">
        <f>Data!$N$504*Data!N496/Data!N495</f>
        <v>289.90865461173172</v>
      </c>
      <c r="H493" s="6">
        <f>Data!$P$504*Data!P496/Data!P495</f>
        <v>576.2598125157283</v>
      </c>
      <c r="I493" s="6">
        <f>Data!$R$504*Data!R496/Data!R495</f>
        <v>757.72285213684188</v>
      </c>
      <c r="J493" s="6">
        <f>Data!$T$504*Data!T496/Data!T495</f>
        <v>1400.9412255431469</v>
      </c>
      <c r="K493" s="6">
        <f>Data!$V$504*Data!V496/Data!V495</f>
        <v>973.96578694419566</v>
      </c>
      <c r="L493" s="6">
        <f>Data!$X$504*Data!X496/Data!X495</f>
        <v>1619.8127952260486</v>
      </c>
      <c r="M493" s="6">
        <f>Data!$Z$504*Data!Z496/Data!Z495</f>
        <v>1092.060479181702</v>
      </c>
      <c r="N493" s="6">
        <f>Data!$AB$504*Data!AB496/Data!AB495</f>
        <v>15483.938244913044</v>
      </c>
      <c r="O493" s="6">
        <f>Data!$AD$504*Data!AD496/Data!AD495</f>
        <v>23114.985226039953</v>
      </c>
      <c r="P493" s="6">
        <f>Data!$AF$504*Data!AF496/Data!AF495</f>
        <v>16360.919891411382</v>
      </c>
      <c r="Q493" s="6">
        <f>Data!$AH$504*Data!AH496/Data!AH495</f>
        <v>17072.331436491655</v>
      </c>
      <c r="R493" s="6">
        <f>Data!$AJ$504*Data!AJ496/Data!AJ495</f>
        <v>18387.712947641394</v>
      </c>
      <c r="S493" s="6">
        <f>Data!$AL$504*Data!AL496/Data!AL495</f>
        <v>26654.251835125189</v>
      </c>
      <c r="T493" s="6">
        <f>Data!$AN$504*Data!AN496/Data!AN495</f>
        <v>16490.959698186063</v>
      </c>
      <c r="U493" s="6">
        <f>Data!$AP$504*Data!AP496/Data!AP495</f>
        <v>2473.084351120016</v>
      </c>
      <c r="V493" s="6">
        <f>Data!$AQ$504*Data!AQ496/Data!AQ495</f>
        <v>-1.8487232876711932</v>
      </c>
      <c r="W493" s="6">
        <f>Data!$AR$504*Data!AR496/Data!AR495</f>
        <v>-2.3221912751677882</v>
      </c>
      <c r="X493" s="6">
        <f>Data!$AS$504*Data!AS496/Data!AS495</f>
        <v>0.31052467426710179</v>
      </c>
      <c r="Y493" s="6">
        <f>Data!$AT$504*Data!AT496/Data!AT495</f>
        <v>-8.3789733590734183</v>
      </c>
      <c r="Z493" s="6">
        <f>Data!$AU$504*Data!AU496/Data!AU495</f>
        <v>6.2654032258066961</v>
      </c>
      <c r="AA493" s="6">
        <f>Data!$AV$504*Data!AV496/Data!AV495</f>
        <v>0.4364430454911446</v>
      </c>
      <c r="AB493" s="6">
        <f>Data!$AW$504*Data!AW496/Data!AW495</f>
        <v>2.4763839323467396</v>
      </c>
      <c r="AC493" s="6">
        <f>Data!$AX$504*Data!AX496/Data!AX495</f>
        <v>0.5868495873512295</v>
      </c>
      <c r="AE493" s="42">
        <f>$AJ$3*B493+$AJ$4*Simulace!C493+$AJ$5*Simulace!D493+$AJ$6*Simulace!E493+$AJ$7*Simulace!F493+$AJ$8*Simulace!G493+$AJ$9*Simulace!H493+$AJ$10*Simulace!I493+$AJ$11*Simulace!J493+$AJ$12*Simulace!K493+$AJ$13*Simulace!L493+$AJ$14*Simulace!M493+$AJ$15*Simulace!N493+$AJ$16*Simulace!O493+$AJ$17*Simulace!P493+$AJ$18*Simulace!Q493+$AJ$19*Simulace!R493+$AJ$20*Simulace!S493+$AJ$21*Simulace!T493+$AJ$22*Simulace!U493+$AJ$23*Simulace!V493+$AJ$24*Simulace!W493+$AJ$25*Simulace!X493+$AJ$26*Simulace!Y493+$AJ$27*Simulace!Z493+$AJ$28*Simulace!AA493+$AJ$29*Simulace!AB493+$AJ$30*Simulace!AC493</f>
        <v>48090658865.861778</v>
      </c>
      <c r="AF493" s="42">
        <f>AE493-$AN$12</f>
        <v>-12539402.219970703</v>
      </c>
      <c r="AG493" s="42">
        <f t="shared" si="11"/>
        <v>-39653071.512079142</v>
      </c>
    </row>
    <row r="494" spans="1:33">
      <c r="A494" s="6">
        <v>493</v>
      </c>
      <c r="B494" s="6">
        <f>Data!$D$504*Data!D497/Data!D496</f>
        <v>598.64597736676967</v>
      </c>
      <c r="C494" s="6">
        <f>Data!$F$504*Data!F497/Data!F496</f>
        <v>833.74800363644408</v>
      </c>
      <c r="D494" s="6">
        <f>Data!$H$504*Data!H497/Data!H496</f>
        <v>810.72968567018518</v>
      </c>
      <c r="E494" s="6">
        <f>Data!$J$504*Data!J497/Data!J496</f>
        <v>689.86276504699151</v>
      </c>
      <c r="F494" s="6">
        <f>Data!$L$504*Data!L497/Data!L496</f>
        <v>465.06275880978569</v>
      </c>
      <c r="G494" s="6">
        <f>Data!$N$504*Data!N497/Data!N496</f>
        <v>303.92924967386</v>
      </c>
      <c r="H494" s="6">
        <f>Data!$P$504*Data!P497/Data!P496</f>
        <v>571.94708188017148</v>
      </c>
      <c r="I494" s="6">
        <f>Data!$R$504*Data!R497/Data!R496</f>
        <v>755.79867796471137</v>
      </c>
      <c r="J494" s="6">
        <f>Data!$T$504*Data!T497/Data!T496</f>
        <v>1413.9805552077833</v>
      </c>
      <c r="K494" s="6">
        <f>Data!$V$504*Data!V497/Data!V496</f>
        <v>959.73755509801663</v>
      </c>
      <c r="L494" s="6">
        <f>Data!$X$504*Data!X497/Data!X496</f>
        <v>1630.5163296003304</v>
      </c>
      <c r="M494" s="6">
        <f>Data!$Z$504*Data!Z497/Data!Z496</f>
        <v>1102.5427856421577</v>
      </c>
      <c r="N494" s="6">
        <f>Data!$AB$504*Data!AB497/Data!AB496</f>
        <v>15078.891274335971</v>
      </c>
      <c r="O494" s="6">
        <f>Data!$AD$504*Data!AD497/Data!AD496</f>
        <v>21857.026116733352</v>
      </c>
      <c r="P494" s="6">
        <f>Data!$AF$504*Data!AF497/Data!AF496</f>
        <v>14435.285308953342</v>
      </c>
      <c r="Q494" s="6">
        <f>Data!$AH$504*Data!AH497/Data!AH496</f>
        <v>16773.376346353256</v>
      </c>
      <c r="R494" s="6">
        <f>Data!$AJ$504*Data!AJ497/Data!AJ496</f>
        <v>18236.959111150056</v>
      </c>
      <c r="S494" s="6">
        <f>Data!$AL$504*Data!AL497/Data!AL496</f>
        <v>26466.009995909902</v>
      </c>
      <c r="T494" s="6">
        <f>Data!$AN$504*Data!AN497/Data!AN496</f>
        <v>16209.643630529365</v>
      </c>
      <c r="U494" s="6">
        <f>Data!$AP$504*Data!AP497/Data!AP496</f>
        <v>2378.5361790074453</v>
      </c>
      <c r="V494" s="6">
        <f>Data!$AQ$504*Data!AQ497/Data!AQ496</f>
        <v>1.7164947503201029</v>
      </c>
      <c r="W494" s="6">
        <f>Data!$AR$504*Data!AR497/Data!AR496</f>
        <v>1.7104339477726576</v>
      </c>
      <c r="X494" s="6">
        <f>Data!$AS$504*Data!AS497/Data!AS496</f>
        <v>0.50258199445983487</v>
      </c>
      <c r="Y494" s="6">
        <f>Data!$AT$504*Data!AT497/Data!AT496</f>
        <v>1.6996728414862341</v>
      </c>
      <c r="Z494" s="6">
        <f>Data!$AU$504*Data!AU497/Data!AU496</f>
        <v>1.707606382978724</v>
      </c>
      <c r="AA494" s="6">
        <f>Data!$AV$504*Data!AV497/Data!AV496</f>
        <v>0.66264567873556934</v>
      </c>
      <c r="AB494" s="6">
        <f>Data!$AW$504*Data!AW497/Data!AW496</f>
        <v>1.7696304141208434</v>
      </c>
      <c r="AC494" s="6">
        <f>Data!$AX$504*Data!AX497/Data!AX496</f>
        <v>0.8422722560975614</v>
      </c>
      <c r="AE494" s="42">
        <f>$AJ$3*B494+$AJ$4*Simulace!C494+$AJ$5*Simulace!D494+$AJ$6*Simulace!E494+$AJ$7*Simulace!F494+$AJ$8*Simulace!G494+$AJ$9*Simulace!H494+$AJ$10*Simulace!I494+$AJ$11*Simulace!J494+$AJ$12*Simulace!K494+$AJ$13*Simulace!L494+$AJ$14*Simulace!M494+$AJ$15*Simulace!N494+$AJ$16*Simulace!O494+$AJ$17*Simulace!P494+$AJ$18*Simulace!Q494+$AJ$19*Simulace!R494+$AJ$20*Simulace!S494+$AJ$21*Simulace!T494+$AJ$22*Simulace!U494+$AJ$23*Simulace!V494+$AJ$24*Simulace!W494+$AJ$25*Simulace!X494+$AJ$26*Simulace!Y494+$AJ$27*Simulace!Z494+$AJ$28*Simulace!AA494+$AJ$29*Simulace!AB494+$AJ$30*Simulace!AC494</f>
        <v>47827637425.294296</v>
      </c>
      <c r="AF494" s="42">
        <f>AE494-$AN$12</f>
        <v>-275560842.7874527</v>
      </c>
      <c r="AG494" s="42">
        <f t="shared" si="11"/>
        <v>-871399897.16393256</v>
      </c>
    </row>
    <row r="495" spans="1:33">
      <c r="A495" s="6">
        <v>494</v>
      </c>
      <c r="B495" s="6">
        <f>Data!$D$504*Data!D498/Data!D497</f>
        <v>626.05949021642436</v>
      </c>
      <c r="C495" s="6">
        <f>Data!$F$504*Data!F498/Data!F497</f>
        <v>818.7115315168196</v>
      </c>
      <c r="D495" s="6">
        <f>Data!$H$504*Data!H498/Data!H497</f>
        <v>760.52670724565212</v>
      </c>
      <c r="E495" s="6">
        <f>Data!$J$504*Data!J498/Data!J497</f>
        <v>669.94720396001696</v>
      </c>
      <c r="F495" s="6">
        <f>Data!$L$504*Data!L498/Data!L497</f>
        <v>477.32019457809713</v>
      </c>
      <c r="G495" s="6">
        <f>Data!$N$504*Data!N498/Data!N497</f>
        <v>289.11920402760956</v>
      </c>
      <c r="H495" s="6">
        <f>Data!$P$504*Data!P498/Data!P497</f>
        <v>583.61923696265774</v>
      </c>
      <c r="I495" s="6">
        <f>Data!$R$504*Data!R498/Data!R497</f>
        <v>688.56051805208938</v>
      </c>
      <c r="J495" s="6">
        <f>Data!$T$504*Data!T498/Data!T497</f>
        <v>1480.9201346370075</v>
      </c>
      <c r="K495" s="6">
        <f>Data!$V$504*Data!V498/Data!V497</f>
        <v>969.58724346388931</v>
      </c>
      <c r="L495" s="6">
        <f>Data!$X$504*Data!X498/Data!X497</f>
        <v>1669.6639394734968</v>
      </c>
      <c r="M495" s="6">
        <f>Data!$Z$504*Data!Z498/Data!Z497</f>
        <v>1129.575860355375</v>
      </c>
      <c r="N495" s="6">
        <f>Data!$AB$504*Data!AB498/Data!AB497</f>
        <v>15595.210893807473</v>
      </c>
      <c r="O495" s="6">
        <f>Data!$AD$504*Data!AD498/Data!AD497</f>
        <v>22728.07629849761</v>
      </c>
      <c r="P495" s="6">
        <f>Data!$AF$504*Data!AF498/Data!AF497</f>
        <v>14924.466531243956</v>
      </c>
      <c r="Q495" s="6">
        <f>Data!$AH$504*Data!AH498/Data!AH497</f>
        <v>17519.884409449791</v>
      </c>
      <c r="R495" s="6">
        <f>Data!$AJ$504*Data!AJ498/Data!AJ497</f>
        <v>18902.872514595991</v>
      </c>
      <c r="S495" s="6">
        <f>Data!$AL$504*Data!AL498/Data!AL497</f>
        <v>27125.969684483225</v>
      </c>
      <c r="T495" s="6">
        <f>Data!$AN$504*Data!AN498/Data!AN497</f>
        <v>16620.844180561078</v>
      </c>
      <c r="U495" s="6">
        <f>Data!$AP$504*Data!AP498/Data!AP497</f>
        <v>2393.6210586727439</v>
      </c>
      <c r="V495" s="6">
        <f>Data!$AQ$504*Data!AQ498/Data!AQ497</f>
        <v>0.54446032482598561</v>
      </c>
      <c r="W495" s="6">
        <f>Data!$AR$504*Data!AR498/Data!AR497</f>
        <v>0.55788472553699386</v>
      </c>
      <c r="X495" s="6">
        <f>Data!$AS$504*Data!AS498/Data!AS497</f>
        <v>0.17476472599574855</v>
      </c>
      <c r="Y495" s="6">
        <f>Data!$AT$504*Data!AT498/Data!AT497</f>
        <v>0.60762048170787475</v>
      </c>
      <c r="Z495" s="6">
        <f>Data!$AU$504*Data!AU498/Data!AU497</f>
        <v>0.68153722721437704</v>
      </c>
      <c r="AA495" s="6">
        <f>Data!$AV$504*Data!AV498/Data!AV497</f>
        <v>0.26825237233780092</v>
      </c>
      <c r="AB495" s="6">
        <f>Data!$AW$504*Data!AW498/Data!AW497</f>
        <v>0.82673630262355191</v>
      </c>
      <c r="AC495" s="6">
        <f>Data!$AX$504*Data!AX498/Data!AX497</f>
        <v>0.38824036109493171</v>
      </c>
      <c r="AE495" s="42">
        <f>$AJ$3*B495+$AJ$4*Simulace!C495+$AJ$5*Simulace!D495+$AJ$6*Simulace!E495+$AJ$7*Simulace!F495+$AJ$8*Simulace!G495+$AJ$9*Simulace!H495+$AJ$10*Simulace!I495+$AJ$11*Simulace!J495+$AJ$12*Simulace!K495+$AJ$13*Simulace!L495+$AJ$14*Simulace!M495+$AJ$15*Simulace!N495+$AJ$16*Simulace!O495+$AJ$17*Simulace!P495+$AJ$18*Simulace!Q495+$AJ$19*Simulace!R495+$AJ$20*Simulace!S495+$AJ$21*Simulace!T495+$AJ$22*Simulace!U495+$AJ$23*Simulace!V495+$AJ$24*Simulace!W495+$AJ$25*Simulace!X495+$AJ$26*Simulace!Y495+$AJ$27*Simulace!Z495+$AJ$28*Simulace!AA495+$AJ$29*Simulace!AB495+$AJ$30*Simulace!AC495</f>
        <v>48309608878.352829</v>
      </c>
      <c r="AF495" s="42">
        <f>AE495-$AN$12</f>
        <v>206410610.27108002</v>
      </c>
      <c r="AG495" s="42">
        <f t="shared" si="11"/>
        <v>652727661.6819582</v>
      </c>
    </row>
    <row r="496" spans="1:33">
      <c r="A496" s="6">
        <v>495</v>
      </c>
      <c r="B496" s="6">
        <f>Data!$D$504*Data!D499/Data!D498</f>
        <v>618.01758676222005</v>
      </c>
      <c r="C496" s="6">
        <f>Data!$F$504*Data!F499/Data!F498</f>
        <v>836.0375725874394</v>
      </c>
      <c r="D496" s="6">
        <f>Data!$H$504*Data!H499/Data!H498</f>
        <v>782.65840153484407</v>
      </c>
      <c r="E496" s="6">
        <f>Data!$J$504*Data!J499/Data!J498</f>
        <v>681.03479663362657</v>
      </c>
      <c r="F496" s="6">
        <f>Data!$L$504*Data!L499/Data!L498</f>
        <v>489.88343514178587</v>
      </c>
      <c r="G496" s="6">
        <f>Data!$N$504*Data!N499/Data!N498</f>
        <v>275.14335971702531</v>
      </c>
      <c r="H496" s="6">
        <f>Data!$P$504*Data!P499/Data!P498</f>
        <v>574.60393908819174</v>
      </c>
      <c r="I496" s="6">
        <f>Data!$R$504*Data!R499/Data!R498</f>
        <v>741.9981383074055</v>
      </c>
      <c r="J496" s="6">
        <f>Data!$T$504*Data!T499/Data!T498</f>
        <v>1416.1749861165895</v>
      </c>
      <c r="K496" s="6">
        <f>Data!$V$504*Data!V499/Data!V498</f>
        <v>944.52574527445222</v>
      </c>
      <c r="L496" s="6">
        <f>Data!$X$504*Data!X499/Data!X498</f>
        <v>1688.8702769644299</v>
      </c>
      <c r="M496" s="6">
        <f>Data!$Z$504*Data!Z499/Data!Z498</f>
        <v>1085.1515284052455</v>
      </c>
      <c r="N496" s="6">
        <f>Data!$AB$504*Data!AB499/Data!AB498</f>
        <v>15143.308485151736</v>
      </c>
      <c r="O496" s="6">
        <f>Data!$AD$504*Data!AD499/Data!AD498</f>
        <v>21424.191493632796</v>
      </c>
      <c r="P496" s="6">
        <f>Data!$AF$504*Data!AF499/Data!AF498</f>
        <v>14538.710212201593</v>
      </c>
      <c r="Q496" s="6">
        <f>Data!$AH$504*Data!AH499/Data!AH498</f>
        <v>17502.377516439141</v>
      </c>
      <c r="R496" s="6">
        <f>Data!$AJ$504*Data!AJ499/Data!AJ498</f>
        <v>19253.602021627299</v>
      </c>
      <c r="S496" s="6">
        <f>Data!$AL$504*Data!AL499/Data!AL498</f>
        <v>26716.071201274521</v>
      </c>
      <c r="T496" s="6">
        <f>Data!$AN$504*Data!AN499/Data!AN498</f>
        <v>16290.347475293542</v>
      </c>
      <c r="U496" s="6">
        <f>Data!$AP$504*Data!AP499/Data!AP498</f>
        <v>2258.8564498115315</v>
      </c>
      <c r="V496" s="6">
        <f>Data!$AQ$504*Data!AQ499/Data!AQ498</f>
        <v>0.48857673048600864</v>
      </c>
      <c r="W496" s="6">
        <f>Data!$AR$504*Data!AR499/Data!AR498</f>
        <v>0.50128740336516719</v>
      </c>
      <c r="X496" s="6">
        <f>Data!$AS$504*Data!AS499/Data!AS498</f>
        <v>0.44387806739899527</v>
      </c>
      <c r="Y496" s="6">
        <f>Data!$AT$504*Data!AT499/Data!AT498</f>
        <v>0.548520651511194</v>
      </c>
      <c r="Z496" s="6">
        <f>Data!$AU$504*Data!AU499/Data!AU498</f>
        <v>0.61908643998361323</v>
      </c>
      <c r="AA496" s="6">
        <f>Data!$AV$504*Data!AV499/Data!AV498</f>
        <v>0.58750664580539524</v>
      </c>
      <c r="AB496" s="6">
        <f>Data!$AW$504*Data!AW499/Data!AW498</f>
        <v>0.75874166666666787</v>
      </c>
      <c r="AC496" s="6">
        <f>Data!$AX$504*Data!AX499/Data!AX498</f>
        <v>0.7523424571566496</v>
      </c>
      <c r="AE496" s="42">
        <f>$AJ$3*B496+$AJ$4*Simulace!C496+$AJ$5*Simulace!D496+$AJ$6*Simulace!E496+$AJ$7*Simulace!F496+$AJ$8*Simulace!G496+$AJ$9*Simulace!H496+$AJ$10*Simulace!I496+$AJ$11*Simulace!J496+$AJ$12*Simulace!K496+$AJ$13*Simulace!L496+$AJ$14*Simulace!M496+$AJ$15*Simulace!N496+$AJ$16*Simulace!O496+$AJ$17*Simulace!P496+$AJ$18*Simulace!Q496+$AJ$19*Simulace!R496+$AJ$20*Simulace!S496+$AJ$21*Simulace!T496+$AJ$22*Simulace!U496+$AJ$23*Simulace!V496+$AJ$24*Simulace!W496+$AJ$25*Simulace!X496+$AJ$26*Simulace!Y496+$AJ$27*Simulace!Z496+$AJ$28*Simulace!AA496+$AJ$29*Simulace!AB496+$AJ$30*Simulace!AC496</f>
        <v>47959096077.040985</v>
      </c>
      <c r="AF496" s="42">
        <f>AE496-$AN$12</f>
        <v>-144102191.04076385</v>
      </c>
      <c r="AG496" s="42">
        <f t="shared" si="11"/>
        <v>-455691139.50952357</v>
      </c>
    </row>
    <row r="497" spans="1:33">
      <c r="A497" s="6">
        <v>496</v>
      </c>
      <c r="B497" s="6">
        <f>Data!$D$504*Data!D500/Data!D499</f>
        <v>670.78480640887653</v>
      </c>
      <c r="C497" s="6">
        <f>Data!$F$504*Data!F500/Data!F499</f>
        <v>852.8503333685677</v>
      </c>
      <c r="D497" s="6">
        <f>Data!$H$504*Data!H500/Data!H499</f>
        <v>808.87212716103579</v>
      </c>
      <c r="E497" s="6">
        <f>Data!$J$504*Data!J500/Data!J499</f>
        <v>715.89184569569818</v>
      </c>
      <c r="F497" s="6">
        <f>Data!$L$504*Data!L500/Data!L499</f>
        <v>472.0101830123487</v>
      </c>
      <c r="G497" s="6">
        <f>Data!$N$504*Data!N500/Data!N499</f>
        <v>319.38866571910449</v>
      </c>
      <c r="H497" s="6">
        <f>Data!$P$504*Data!P500/Data!P499</f>
        <v>571.31808958378372</v>
      </c>
      <c r="I497" s="6">
        <f>Data!$R$504*Data!R500/Data!R499</f>
        <v>773.00275120776689</v>
      </c>
      <c r="J497" s="6">
        <f>Data!$T$504*Data!T500/Data!T499</f>
        <v>1443.1995099948583</v>
      </c>
      <c r="K497" s="6">
        <f>Data!$V$504*Data!V500/Data!V499</f>
        <v>892.27694752941181</v>
      </c>
      <c r="L497" s="6">
        <f>Data!$X$504*Data!X500/Data!X499</f>
        <v>1559.7781532018557</v>
      </c>
      <c r="M497" s="6">
        <f>Data!$Z$504*Data!Z500/Data!Z499</f>
        <v>1104.5809936349999</v>
      </c>
      <c r="N497" s="6">
        <f>Data!$AB$504*Data!AB500/Data!AB499</f>
        <v>15261.914189756137</v>
      </c>
      <c r="O497" s="6">
        <f>Data!$AD$504*Data!AD500/Data!AD499</f>
        <v>22111.228434610402</v>
      </c>
      <c r="P497" s="6">
        <f>Data!$AF$504*Data!AF500/Data!AF499</f>
        <v>14733.18</v>
      </c>
      <c r="Q497" s="6">
        <f>Data!$AH$504*Data!AH500/Data!AH499</f>
        <v>18001.8622051128</v>
      </c>
      <c r="R497" s="6">
        <f>Data!$AJ$504*Data!AJ500/Data!AJ499</f>
        <v>19563.136804424426</v>
      </c>
      <c r="S497" s="6">
        <f>Data!$AL$504*Data!AL500/Data!AL499</f>
        <v>27827.668943989556</v>
      </c>
      <c r="T497" s="6">
        <f>Data!$AN$504*Data!AN500/Data!AN499</f>
        <v>16707.306011417364</v>
      </c>
      <c r="U497" s="6">
        <f>Data!$AP$504*Data!AP500/Data!AP499</f>
        <v>2441.6504089999999</v>
      </c>
      <c r="V497" s="6">
        <f>Data!$AQ$504*Data!AQ500/Data!AQ499</f>
        <v>0.20196284793436883</v>
      </c>
      <c r="W497" s="6">
        <f>Data!$AR$504*Data!AR500/Data!AR499</f>
        <v>0.21116489874638508</v>
      </c>
      <c r="X497" s="6">
        <f>Data!$AS$504*Data!AS500/Data!AS499</f>
        <v>0.24289751883030525</v>
      </c>
      <c r="Y497" s="6">
        <f>Data!$AT$504*Data!AT500/Data!AT499</f>
        <v>0.24612570007369361</v>
      </c>
      <c r="Z497" s="6">
        <f>Data!$AU$504*Data!AU500/Data!AU499</f>
        <v>0.30033031088082929</v>
      </c>
      <c r="AA497" s="6">
        <f>Data!$AV$504*Data!AV500/Data!AV499</f>
        <v>0.36024498828751056</v>
      </c>
      <c r="AB497" s="6">
        <f>Data!$AW$504*Data!AW500/Data!AW499</f>
        <v>0.41309805489352025</v>
      </c>
      <c r="AC497" s="6">
        <f>Data!$AX$504*Data!AX500/Data!AX499</f>
        <v>0.50406252322940193</v>
      </c>
      <c r="AE497" s="42">
        <f>$AJ$3*B497+$AJ$4*Simulace!C497+$AJ$5*Simulace!D497+$AJ$6*Simulace!E497+$AJ$7*Simulace!F497+$AJ$8*Simulace!G497+$AJ$9*Simulace!H497+$AJ$10*Simulace!I497+$AJ$11*Simulace!J497+$AJ$12*Simulace!K497+$AJ$13*Simulace!L497+$AJ$14*Simulace!M497+$AJ$15*Simulace!N497+$AJ$16*Simulace!O497+$AJ$17*Simulace!P497+$AJ$18*Simulace!Q497+$AJ$19*Simulace!R497+$AJ$20*Simulace!S497+$AJ$21*Simulace!T497+$AJ$22*Simulace!U497+$AJ$23*Simulace!V497+$AJ$24*Simulace!W497+$AJ$25*Simulace!X497+$AJ$26*Simulace!Y497+$AJ$27*Simulace!Z497+$AJ$28*Simulace!AA497+$AJ$29*Simulace!AB497+$AJ$30*Simulace!AC497</f>
        <v>49050967030.438431</v>
      </c>
      <c r="AF497" s="42">
        <f>AE497-$AN$12</f>
        <v>947768762.35668182</v>
      </c>
      <c r="AG497" s="42">
        <f t="shared" si="11"/>
        <v>2997107984.2059689</v>
      </c>
    </row>
    <row r="498" spans="1:33">
      <c r="A498" s="6">
        <v>497</v>
      </c>
      <c r="B498" s="6">
        <f>Data!$D$504*Data!D501/Data!D500</f>
        <v>601.43631408202555</v>
      </c>
      <c r="C498" s="6">
        <f>Data!$F$504*Data!F501/Data!F500</f>
        <v>833.31005708592102</v>
      </c>
      <c r="D498" s="6">
        <f>Data!$H$504*Data!H501/Data!H500</f>
        <v>767.78893127929871</v>
      </c>
      <c r="E498" s="6">
        <f>Data!$J$504*Data!J501/Data!J500</f>
        <v>665.43628811053054</v>
      </c>
      <c r="F498" s="6">
        <f>Data!$L$504*Data!L501/Data!L500</f>
        <v>444.24785135322657</v>
      </c>
      <c r="G498" s="6">
        <f>Data!$N$504*Data!N501/Data!N500</f>
        <v>287.62183739639067</v>
      </c>
      <c r="H498" s="6">
        <f>Data!$P$504*Data!P501/Data!P500</f>
        <v>546.21839982245888</v>
      </c>
      <c r="I498" s="6">
        <f>Data!$R$504*Data!R501/Data!R500</f>
        <v>688.29957687899332</v>
      </c>
      <c r="J498" s="6">
        <f>Data!$T$504*Data!T501/Data!T500</f>
        <v>1377.8108487884379</v>
      </c>
      <c r="K498" s="6">
        <f>Data!$V$504*Data!V501/Data!V500</f>
        <v>972.43758721213624</v>
      </c>
      <c r="L498" s="6">
        <f>Data!$X$504*Data!X501/Data!X500</f>
        <v>1628.4091657911606</v>
      </c>
      <c r="M498" s="6">
        <f>Data!$Z$504*Data!Z501/Data!Z500</f>
        <v>1077.7197534062443</v>
      </c>
      <c r="N498" s="6">
        <f>Data!$AB$504*Data!AB501/Data!AB500</f>
        <v>15798.854907185578</v>
      </c>
      <c r="O498" s="6">
        <f>Data!$AD$504*Data!AD501/Data!AD500</f>
        <v>21983.550116558901</v>
      </c>
      <c r="P498" s="6">
        <f>Data!$AF$504*Data!AF501/Data!AF500</f>
        <v>14469.866543839757</v>
      </c>
      <c r="Q498" s="6">
        <f>Data!$AH$504*Data!AH501/Data!AH500</f>
        <v>17060.084529523017</v>
      </c>
      <c r="R498" s="6">
        <f>Data!$AJ$504*Data!AJ501/Data!AJ500</f>
        <v>18613.469202202919</v>
      </c>
      <c r="S498" s="6">
        <f>Data!$AL$504*Data!AL501/Data!AL500</f>
        <v>26601.02117939544</v>
      </c>
      <c r="T498" s="6">
        <f>Data!$AN$504*Data!AN501/Data!AN500</f>
        <v>16473.686661540542</v>
      </c>
      <c r="U498" s="6">
        <f>Data!$AP$504*Data!AP501/Data!AP500</f>
        <v>2308.7576970066884</v>
      </c>
      <c r="V498" s="6">
        <f>Data!$AQ$504*Data!AQ501/Data!AQ500</f>
        <v>0.8043062421659537</v>
      </c>
      <c r="W498" s="6">
        <f>Data!$AR$504*Data!AR501/Data!AR500</f>
        <v>0.81531067961164905</v>
      </c>
      <c r="X498" s="6">
        <f>Data!$AS$504*Data!AS501/Data!AS500</f>
        <v>0.55185701134660792</v>
      </c>
      <c r="Y498" s="6">
        <f>Data!$AT$504*Data!AT501/Data!AT500</f>
        <v>0.85717772470690323</v>
      </c>
      <c r="Z498" s="6">
        <f>Data!$AU$504*Data!AU501/Data!AU500</f>
        <v>0.92182457786116101</v>
      </c>
      <c r="AA498" s="6">
        <f>Data!$AV$504*Data!AV501/Data!AV500</f>
        <v>0.70040128098486254</v>
      </c>
      <c r="AB498" s="6">
        <f>Data!$AW$504*Data!AW501/Data!AW500</f>
        <v>1.0541077993192238</v>
      </c>
      <c r="AC498" s="6">
        <f>Data!$AX$504*Data!AX501/Data!AX500</f>
        <v>0.86842731347218582</v>
      </c>
      <c r="AE498" s="42">
        <f>$AJ$3*B498+$AJ$4*Simulace!C498+$AJ$5*Simulace!D498+$AJ$6*Simulace!E498+$AJ$7*Simulace!F498+$AJ$8*Simulace!G498+$AJ$9*Simulace!H498+$AJ$10*Simulace!I498+$AJ$11*Simulace!J498+$AJ$12*Simulace!K498+$AJ$13*Simulace!L498+$AJ$14*Simulace!M498+$AJ$15*Simulace!N498+$AJ$16*Simulace!O498+$AJ$17*Simulace!P498+$AJ$18*Simulace!Q498+$AJ$19*Simulace!R498+$AJ$20*Simulace!S498+$AJ$21*Simulace!T498+$AJ$22*Simulace!U498+$AJ$23*Simulace!V498+$AJ$24*Simulace!W498+$AJ$25*Simulace!X498+$AJ$26*Simulace!Y498+$AJ$27*Simulace!Z498+$AJ$28*Simulace!AA498+$AJ$29*Simulace!AB498+$AJ$30*Simulace!AC498</f>
        <v>47301313366.681473</v>
      </c>
      <c r="AF498" s="42">
        <f>AE498-$AN$12</f>
        <v>-801884901.40027618</v>
      </c>
      <c r="AG498" s="42">
        <f t="shared" si="11"/>
        <v>-2535782709.7244172</v>
      </c>
    </row>
    <row r="499" spans="1:33">
      <c r="A499" s="6">
        <v>498</v>
      </c>
      <c r="B499" s="6">
        <f>Data!$D$504*Data!D502/Data!D501</f>
        <v>610.01057037513419</v>
      </c>
      <c r="C499" s="6">
        <f>Data!$F$504*Data!F502/Data!F501</f>
        <v>843.5268756849697</v>
      </c>
      <c r="D499" s="6">
        <f>Data!$H$504*Data!H502/Data!H501</f>
        <v>765.0230975949155</v>
      </c>
      <c r="E499" s="6">
        <f>Data!$J$504*Data!J502/Data!J501</f>
        <v>689.26409466800044</v>
      </c>
      <c r="F499" s="6">
        <f>Data!$L$504*Data!L502/Data!L501</f>
        <v>460.95107744756291</v>
      </c>
      <c r="G499" s="6">
        <f>Data!$N$504*Data!N502/Data!N501</f>
        <v>307.21775902167792</v>
      </c>
      <c r="H499" s="6">
        <f>Data!$P$504*Data!P502/Data!P501</f>
        <v>584.17770037750859</v>
      </c>
      <c r="I499" s="6">
        <f>Data!$R$504*Data!R502/Data!R501</f>
        <v>756.31579551935204</v>
      </c>
      <c r="J499" s="6">
        <f>Data!$T$504*Data!T502/Data!T501</f>
        <v>1400.2681537699784</v>
      </c>
      <c r="K499" s="6">
        <f>Data!$V$504*Data!V502/Data!V501</f>
        <v>974.52207414264581</v>
      </c>
      <c r="L499" s="6">
        <f>Data!$X$504*Data!X502/Data!X501</f>
        <v>1660.4102140890966</v>
      </c>
      <c r="M499" s="6">
        <f>Data!$Z$504*Data!Z502/Data!Z501</f>
        <v>1106.7098870446512</v>
      </c>
      <c r="N499" s="6">
        <f>Data!$AB$504*Data!AB502/Data!AB501</f>
        <v>15268.33714925033</v>
      </c>
      <c r="O499" s="6">
        <f>Data!$AD$504*Data!AD502/Data!AD501</f>
        <v>22235.721667779246</v>
      </c>
      <c r="P499" s="6">
        <f>Data!$AF$504*Data!AF502/Data!AF501</f>
        <v>14204.618402634762</v>
      </c>
      <c r="Q499" s="6">
        <f>Data!$AH$504*Data!AH502/Data!AH501</f>
        <v>17641.816988796196</v>
      </c>
      <c r="R499" s="6">
        <f>Data!$AJ$504*Data!AJ502/Data!AJ501</f>
        <v>18950.669968322705</v>
      </c>
      <c r="S499" s="6">
        <f>Data!$AL$504*Data!AL502/Data!AL501</f>
        <v>27066.557033350196</v>
      </c>
      <c r="T499" s="6">
        <f>Data!$AN$504*Data!AN502/Data!AN501</f>
        <v>16421.521523030224</v>
      </c>
      <c r="U499" s="6">
        <f>Data!$AP$504*Data!AP502/Data!AP501</f>
        <v>2203.5377859420601</v>
      </c>
      <c r="V499" s="6">
        <f>Data!$AQ$504*Data!AQ502/Data!AQ501</f>
        <v>0.42835637421231049</v>
      </c>
      <c r="W499" s="6">
        <f>Data!$AR$504*Data!AR502/Data!AR501</f>
        <v>0.44109454113924024</v>
      </c>
      <c r="X499" s="6">
        <f>Data!$AS$504*Data!AS502/Data!AS501</f>
        <v>0.261682297500342</v>
      </c>
      <c r="Y499" s="6">
        <f>Data!$AT$504*Data!AT502/Data!AT501</f>
        <v>0.48847386129885406</v>
      </c>
      <c r="Z499" s="6">
        <f>Data!$AU$504*Data!AU502/Data!AU501</f>
        <v>0.55934760956175145</v>
      </c>
      <c r="AA499" s="6">
        <f>Data!$AV$504*Data!AV502/Data!AV501</f>
        <v>0.38058470153562035</v>
      </c>
      <c r="AB499" s="6">
        <f>Data!$AW$504*Data!AW502/Data!AW501</f>
        <v>0.699761795243943</v>
      </c>
      <c r="AC499" s="6">
        <f>Data!$AX$504*Data!AX502/Data!AX501</f>
        <v>0.52539288784681515</v>
      </c>
      <c r="AE499" s="42">
        <f>$AJ$3*B499+$AJ$4*Simulace!C499+$AJ$5*Simulace!D499+$AJ$6*Simulace!E499+$AJ$7*Simulace!F499+$AJ$8*Simulace!G499+$AJ$9*Simulace!H499+$AJ$10*Simulace!I499+$AJ$11*Simulace!J499+$AJ$12*Simulace!K499+$AJ$13*Simulace!L499+$AJ$14*Simulace!M499+$AJ$15*Simulace!N499+$AJ$16*Simulace!O499+$AJ$17*Simulace!P499+$AJ$18*Simulace!Q499+$AJ$19*Simulace!R499+$AJ$20*Simulace!S499+$AJ$21*Simulace!T499+$AJ$22*Simulace!U499+$AJ$23*Simulace!V499+$AJ$24*Simulace!W499+$AJ$25*Simulace!X499+$AJ$26*Simulace!Y499+$AJ$27*Simulace!Z499+$AJ$28*Simulace!AA499+$AJ$29*Simulace!AB499+$AJ$30*Simulace!AC499</f>
        <v>48370793272.527061</v>
      </c>
      <c r="AF499" s="42">
        <f>AE499-$AN$12</f>
        <v>267595004.4453125</v>
      </c>
      <c r="AG499" s="42">
        <f t="shared" si="11"/>
        <v>846209704.53006995</v>
      </c>
    </row>
    <row r="500" spans="1:33">
      <c r="A500" s="6">
        <v>499</v>
      </c>
      <c r="B500" s="6">
        <f>Data!$D$504*Data!D503/Data!D502</f>
        <v>619.96382586273944</v>
      </c>
      <c r="C500" s="6">
        <f>Data!$F$504*Data!F503/Data!F502</f>
        <v>843.20723079340542</v>
      </c>
      <c r="D500" s="6">
        <f>Data!$H$504*Data!H503/Data!H502</f>
        <v>781.4874552320241</v>
      </c>
      <c r="E500" s="6">
        <f>Data!$J$504*Data!J503/Data!J502</f>
        <v>692.54971065836207</v>
      </c>
      <c r="F500" s="6">
        <f>Data!$L$504*Data!L503/Data!L502</f>
        <v>482.23196584778395</v>
      </c>
      <c r="G500" s="6">
        <f>Data!$N$504*Data!N503/Data!N502</f>
        <v>286.80906716679857</v>
      </c>
      <c r="H500" s="6">
        <f>Data!$P$504*Data!P503/Data!P502</f>
        <v>580.20767468635097</v>
      </c>
      <c r="I500" s="6">
        <f>Data!$R$504*Data!R503/Data!R502</f>
        <v>788.09265663326255</v>
      </c>
      <c r="J500" s="6">
        <f>Data!$T$504*Data!T503/Data!T502</f>
        <v>1449.2717716577761</v>
      </c>
      <c r="K500" s="6">
        <f>Data!$V$504*Data!V503/Data!V502</f>
        <v>1021.1661490824538</v>
      </c>
      <c r="L500" s="6">
        <f>Data!$X$504*Data!X503/Data!X502</f>
        <v>1642.2694188111489</v>
      </c>
      <c r="M500" s="6">
        <f>Data!$Z$504*Data!Z503/Data!Z502</f>
        <v>1143.2588002611401</v>
      </c>
      <c r="N500" s="6">
        <f>Data!$AB$504*Data!AB503/Data!AB502</f>
        <v>15312.198636871655</v>
      </c>
      <c r="O500" s="6">
        <f>Data!$AD$504*Data!AD503/Data!AD502</f>
        <v>22375.515240259123</v>
      </c>
      <c r="P500" s="6">
        <f>Data!$AF$504*Data!AF503/Data!AF502</f>
        <v>14739.238572186632</v>
      </c>
      <c r="Q500" s="6">
        <f>Data!$AH$504*Data!AH503/Data!AH502</f>
        <v>17540.490237379119</v>
      </c>
      <c r="R500" s="6">
        <f>Data!$AJ$504*Data!AJ503/Data!AJ502</f>
        <v>19086.46812401283</v>
      </c>
      <c r="S500" s="6">
        <f>Data!$AL$504*Data!AL503/Data!AL502</f>
        <v>27104.853723601333</v>
      </c>
      <c r="T500" s="6">
        <f>Data!$AN$504*Data!AN503/Data!AN502</f>
        <v>17355.019315834812</v>
      </c>
      <c r="U500" s="6">
        <f>Data!$AP$504*Data!AP503/Data!AP502</f>
        <v>2442.6234439098812</v>
      </c>
      <c r="V500" s="6">
        <f>Data!$AQ$504*Data!AQ503/Data!AQ502</f>
        <v>0.38155213140399047</v>
      </c>
      <c r="W500" s="6">
        <f>Data!$AR$504*Data!AR503/Data!AR502</f>
        <v>0.39469828408007906</v>
      </c>
      <c r="X500" s="6">
        <f>Data!$AS$504*Data!AS503/Data!AS502</f>
        <v>0.20843854070942999</v>
      </c>
      <c r="Y500" s="6">
        <f>Data!$AT$504*Data!AT503/Data!AT502</f>
        <v>0.44345107311115317</v>
      </c>
      <c r="Z500" s="6">
        <f>Data!$AU$504*Data!AU503/Data!AU502</f>
        <v>0.51603601859024173</v>
      </c>
      <c r="AA500" s="6">
        <f>Data!$AV$504*Data!AV503/Data!AV502</f>
        <v>0.32695798554785632</v>
      </c>
      <c r="AB500" s="6">
        <f>Data!$AW$504*Data!AW503/Data!AW502</f>
        <v>0.65900106571936357</v>
      </c>
      <c r="AC500" s="6">
        <f>Data!$AX$504*Data!AX503/Data!AX502</f>
        <v>0.47261005265677464</v>
      </c>
      <c r="AE500" s="42">
        <f>$AJ$3*B500+$AJ$4*Simulace!C500+$AJ$5*Simulace!D500+$AJ$6*Simulace!E500+$AJ$7*Simulace!F500+$AJ$8*Simulace!G500+$AJ$9*Simulace!H500+$AJ$10*Simulace!I500+$AJ$11*Simulace!J500+$AJ$12*Simulace!K500+$AJ$13*Simulace!L500+$AJ$14*Simulace!M500+$AJ$15*Simulace!N500+$AJ$16*Simulace!O500+$AJ$17*Simulace!P500+$AJ$18*Simulace!Q500+$AJ$19*Simulace!R500+$AJ$20*Simulace!S500+$AJ$21*Simulace!T500+$AJ$22*Simulace!U500+$AJ$23*Simulace!V500+$AJ$24*Simulace!W500+$AJ$25*Simulace!X500+$AJ$26*Simulace!Y500+$AJ$27*Simulace!Z500+$AJ$28*Simulace!AA500+$AJ$29*Simulace!AB500+$AJ$30*Simulace!AC500</f>
        <v>49245537922.737808</v>
      </c>
      <c r="AF500" s="42">
        <f>AE500-$AN$12</f>
        <v>1142339654.6560593</v>
      </c>
      <c r="AG500" s="42">
        <f t="shared" si="11"/>
        <v>3612395170.2433176</v>
      </c>
    </row>
    <row r="501" spans="1:33">
      <c r="A501" s="6">
        <v>500</v>
      </c>
      <c r="B501" s="6">
        <f>Data!$D$504*Data!D504/Data!D503</f>
        <v>618.97240624339838</v>
      </c>
      <c r="C501" s="6">
        <f>Data!$F$504*Data!F504/Data!F503</f>
        <v>829.29359310576979</v>
      </c>
      <c r="D501" s="6">
        <f>Data!$H$504*Data!H504/Data!H503</f>
        <v>797.59666537436601</v>
      </c>
      <c r="E501" s="6">
        <f>Data!$J$504*Data!J504/Data!J503</f>
        <v>693.93677384981333</v>
      </c>
      <c r="F501" s="6">
        <f>Data!$L$504*Data!L504/Data!L503</f>
        <v>472.85813039663242</v>
      </c>
      <c r="G501" s="6">
        <f>Data!$N$504*Data!N504/Data!N503</f>
        <v>299.57669729475231</v>
      </c>
      <c r="H501" s="6">
        <f>Data!$P$504*Data!P504/Data!P503</f>
        <v>581.98690572840997</v>
      </c>
      <c r="I501" s="6">
        <f>Data!$R$504*Data!R504/Data!R503</f>
        <v>763.43724288018871</v>
      </c>
      <c r="J501" s="6">
        <f>Data!$T$504*Data!T504/Data!T503</f>
        <v>1423.1488689201096</v>
      </c>
      <c r="K501" s="6">
        <f>Data!$V$504*Data!V504/Data!V503</f>
        <v>967.15245635413601</v>
      </c>
      <c r="L501" s="6">
        <f>Data!$X$504*Data!X504/Data!X503</f>
        <v>1598.0990130444218</v>
      </c>
      <c r="M501" s="6">
        <f>Data!$Z$504*Data!Z504/Data!Z503</f>
        <v>1119.8017618006127</v>
      </c>
      <c r="N501" s="6">
        <f>Data!$AB$504*Data!AB504/Data!AB503</f>
        <v>15173.407083680126</v>
      </c>
      <c r="O501" s="6">
        <f>Data!$AD$504*Data!AD504/Data!AD503</f>
        <v>22156.578476613318</v>
      </c>
      <c r="P501" s="6">
        <f>Data!$AF$504*Data!AF504/Data!AF503</f>
        <v>14599.76860552528</v>
      </c>
      <c r="Q501" s="6">
        <f>Data!$AH$504*Data!AH504/Data!AH503</f>
        <v>17252.998923075756</v>
      </c>
      <c r="R501" s="6">
        <f>Data!$AJ$504*Data!AJ504/Data!AJ503</f>
        <v>18632.650223389272</v>
      </c>
      <c r="S501" s="6">
        <f>Data!$AL$504*Data!AL504/Data!AL503</f>
        <v>27384.307090894457</v>
      </c>
      <c r="T501" s="6">
        <f>Data!$AN$504*Data!AN504/Data!AN503</f>
        <v>16273.058211046646</v>
      </c>
      <c r="U501" s="6">
        <f>Data!$AP$504*Data!AP504/Data!AP503</f>
        <v>2362.9262256872466</v>
      </c>
      <c r="V501" s="6">
        <f>Data!$AQ$504*Data!AQ504/Data!AQ503</f>
        <v>0.71397066950053012</v>
      </c>
      <c r="W501" s="6">
        <f>Data!$AR$504*Data!AR504/Data!AR503</f>
        <v>0.72526893453145058</v>
      </c>
      <c r="X501" s="6">
        <f>Data!$AS$504*Data!AS504/Data!AS503</f>
        <v>0.38489416330331916</v>
      </c>
      <c r="Y501" s="6">
        <f>Data!$AT$504*Data!AT504/Data!AT503</f>
        <v>0.76812602145628894</v>
      </c>
      <c r="Z501" s="6">
        <f>Data!$AU$504*Data!AU504/Data!AU503</f>
        <v>0.83399853085210485</v>
      </c>
      <c r="AA501" s="6">
        <f>Data!$AV$504*Data!AV504/Data!AV503</f>
        <v>0.51807325147993633</v>
      </c>
      <c r="AB501" s="6">
        <f>Data!$AW$504*Data!AW504/Data!AW503</f>
        <v>0.96806956521739163</v>
      </c>
      <c r="AC501" s="6">
        <f>Data!$AX$504*Data!AX504/Data!AX503</f>
        <v>0.67506675358539425</v>
      </c>
      <c r="AE501" s="42">
        <f>$AJ$3*B501+$AJ$4*Simulace!C501+$AJ$5*Simulace!D501+$AJ$6*Simulace!E501+$AJ$7*Simulace!F501+$AJ$8*Simulace!G501+$AJ$9*Simulace!H501+$AJ$10*Simulace!I501+$AJ$11*Simulace!J501+$AJ$12*Simulace!K501+$AJ$13*Simulace!L501+$AJ$14*Simulace!M501+$AJ$15*Simulace!N501+$AJ$16*Simulace!O501+$AJ$17*Simulace!P501+$AJ$18*Simulace!Q501+$AJ$19*Simulace!R501+$AJ$20*Simulace!S501+$AJ$21*Simulace!T501+$AJ$22*Simulace!U501+$AJ$23*Simulace!V501+$AJ$24*Simulace!W501+$AJ$25*Simulace!X501+$AJ$26*Simulace!Y501+$AJ$27*Simulace!Z501+$AJ$28*Simulace!AA501+$AJ$29*Simulace!AB501+$AJ$30*Simulace!AC501</f>
        <v>48370851044.197441</v>
      </c>
      <c r="AF501" s="42">
        <f>AE501-$AN$12</f>
        <v>267652776.11569214</v>
      </c>
      <c r="AG501" s="42">
        <f t="shared" si="11"/>
        <v>846392394.59270203</v>
      </c>
    </row>
  </sheetData>
  <autoFilter ref="AF1:AG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501"/>
  <sheetViews>
    <sheetView zoomScale="80" zoomScaleNormal="80" workbookViewId="0">
      <selection activeCell="F5" sqref="F5"/>
    </sheetView>
  </sheetViews>
  <sheetFormatPr defaultRowHeight="15"/>
  <cols>
    <col min="1" max="1" width="9.140625" style="6"/>
    <col min="2" max="2" width="16.5703125" style="42" bestFit="1" customWidth="1"/>
    <col min="3" max="3" width="17.7109375" style="42" bestFit="1" customWidth="1"/>
  </cols>
  <sheetData>
    <row r="1" spans="1:4">
      <c r="A1" s="9" t="s">
        <v>11</v>
      </c>
      <c r="B1" s="50" t="s">
        <v>306</v>
      </c>
      <c r="C1" s="50" t="s">
        <v>307</v>
      </c>
    </row>
    <row r="2" spans="1:4">
      <c r="A2" s="47">
        <v>457</v>
      </c>
      <c r="B2" s="51">
        <v>-2186358751.3620071</v>
      </c>
      <c r="C2" s="51">
        <v>-6913873436.5457077</v>
      </c>
    </row>
    <row r="3" spans="1:4">
      <c r="A3" s="48">
        <v>448</v>
      </c>
      <c r="B3" s="52">
        <v>-1988851709.6907043</v>
      </c>
      <c r="C3" s="52">
        <v>-6289301330.9426022</v>
      </c>
    </row>
    <row r="4" spans="1:4">
      <c r="A4" s="48">
        <v>446</v>
      </c>
      <c r="B4" s="52">
        <v>-1979311517.6424408</v>
      </c>
      <c r="C4" s="52">
        <v>-6259132594.7546616</v>
      </c>
    </row>
    <row r="5" spans="1:4">
      <c r="A5" s="48">
        <v>475</v>
      </c>
      <c r="B5" s="52">
        <v>-1764191311.5384064</v>
      </c>
      <c r="C5" s="52">
        <v>-5578862772.7410564</v>
      </c>
    </row>
    <row r="6" spans="1:4">
      <c r="A6" s="54">
        <v>482</v>
      </c>
      <c r="B6" s="55">
        <v>-1475929142.7092667</v>
      </c>
      <c r="C6" s="55">
        <v>-4667297755.9809818</v>
      </c>
      <c r="D6" s="56" t="s">
        <v>308</v>
      </c>
    </row>
    <row r="7" spans="1:4">
      <c r="A7" s="48">
        <v>163</v>
      </c>
      <c r="B7" s="52">
        <v>-1412734258.7891769</v>
      </c>
      <c r="C7" s="52">
        <v>-4467457986.3235483</v>
      </c>
    </row>
    <row r="8" spans="1:4">
      <c r="A8" s="48">
        <v>267</v>
      </c>
      <c r="B8" s="52">
        <v>-1406479888.6469574</v>
      </c>
      <c r="C8" s="52">
        <v>-4447679931.3443832</v>
      </c>
    </row>
    <row r="9" spans="1:4">
      <c r="A9" s="48">
        <v>458</v>
      </c>
      <c r="B9" s="52">
        <v>-1365101088.6056442</v>
      </c>
      <c r="C9" s="52">
        <v>-4316828676.3691645</v>
      </c>
    </row>
    <row r="10" spans="1:4">
      <c r="A10" s="48">
        <v>445</v>
      </c>
      <c r="B10" s="52">
        <v>-1357029025.8036194</v>
      </c>
      <c r="C10" s="52">
        <v>-4291302572.4988451</v>
      </c>
    </row>
    <row r="11" spans="1:4">
      <c r="A11" s="48">
        <v>434</v>
      </c>
      <c r="B11" s="52">
        <v>-1346205855.6165848</v>
      </c>
      <c r="C11" s="52">
        <v>-4257076703.204185</v>
      </c>
    </row>
    <row r="12" spans="1:4">
      <c r="A12" s="48">
        <v>148</v>
      </c>
      <c r="B12" s="52">
        <v>-1339983174.5347061</v>
      </c>
      <c r="C12" s="52">
        <v>-4237398857.8326077</v>
      </c>
    </row>
    <row r="13" spans="1:4">
      <c r="A13" s="48">
        <v>428</v>
      </c>
      <c r="B13" s="52">
        <v>-1214533507.1077652</v>
      </c>
      <c r="C13" s="52">
        <v>-3840692177.0528398</v>
      </c>
    </row>
    <row r="14" spans="1:4">
      <c r="A14" s="48">
        <v>46</v>
      </c>
      <c r="B14" s="52">
        <v>-1211501205.7518997</v>
      </c>
      <c r="C14" s="52">
        <v>-3831103198.2162881</v>
      </c>
    </row>
    <row r="15" spans="1:4">
      <c r="A15" s="48">
        <v>451</v>
      </c>
      <c r="B15" s="52">
        <v>-1155487707.7707062</v>
      </c>
      <c r="C15" s="52">
        <v>-3653972964.882473</v>
      </c>
    </row>
    <row r="16" spans="1:4">
      <c r="A16" s="48">
        <v>268</v>
      </c>
      <c r="B16" s="52">
        <v>-1145817601.7348938</v>
      </c>
      <c r="C16" s="52">
        <v>-3623393404.5939641</v>
      </c>
    </row>
    <row r="17" spans="1:3">
      <c r="A17" s="48">
        <v>360</v>
      </c>
      <c r="B17" s="52">
        <v>-1082726539.8321152</v>
      </c>
      <c r="C17" s="52">
        <v>-3423881948.9825068</v>
      </c>
    </row>
    <row r="18" spans="1:3">
      <c r="A18" s="48">
        <v>444</v>
      </c>
      <c r="B18" s="52">
        <v>-1082592604.8739853</v>
      </c>
      <c r="C18" s="52">
        <v>-3423458409.4564972</v>
      </c>
    </row>
    <row r="19" spans="1:3">
      <c r="A19" s="48">
        <v>406</v>
      </c>
      <c r="B19" s="52">
        <v>-1074039915.8018417</v>
      </c>
      <c r="C19" s="52">
        <v>-3396412431.8692913</v>
      </c>
    </row>
    <row r="20" spans="1:3">
      <c r="A20" s="48">
        <v>447</v>
      </c>
      <c r="B20" s="52">
        <v>-1030666575.8402786</v>
      </c>
      <c r="C20" s="52">
        <v>-3259253887.8619518</v>
      </c>
    </row>
    <row r="21" spans="1:3">
      <c r="A21" s="48">
        <v>222</v>
      </c>
      <c r="B21" s="52">
        <v>-1007340840.0733109</v>
      </c>
      <c r="C21" s="52">
        <v>-3185491434.7390795</v>
      </c>
    </row>
    <row r="22" spans="1:3">
      <c r="A22" s="48">
        <v>284</v>
      </c>
      <c r="B22" s="52">
        <v>-1003141867.8898392</v>
      </c>
      <c r="C22" s="52">
        <v>-3172213118.8076181</v>
      </c>
    </row>
    <row r="23" spans="1:3">
      <c r="A23" s="48">
        <v>323</v>
      </c>
      <c r="B23" s="52">
        <v>-972703431.72985077</v>
      </c>
      <c r="C23" s="52">
        <v>-3075958332.1284256</v>
      </c>
    </row>
    <row r="24" spans="1:3">
      <c r="A24" s="48">
        <v>384</v>
      </c>
      <c r="B24" s="52">
        <v>-915688238.27639008</v>
      </c>
      <c r="C24" s="52">
        <v>-2895660459.5803685</v>
      </c>
    </row>
    <row r="25" spans="1:3">
      <c r="A25" s="48">
        <v>430</v>
      </c>
      <c r="B25" s="52">
        <v>-902723170.38159943</v>
      </c>
      <c r="C25" s="52">
        <v>-2854661315.0141058</v>
      </c>
    </row>
    <row r="26" spans="1:3">
      <c r="A26" s="48">
        <v>363</v>
      </c>
      <c r="B26" s="52">
        <v>-844977750.94696808</v>
      </c>
      <c r="C26" s="52">
        <v>-2672054265.1589179</v>
      </c>
    </row>
    <row r="27" spans="1:3">
      <c r="A27" s="48">
        <v>470</v>
      </c>
      <c r="B27" s="52">
        <v>-833781847.04530334</v>
      </c>
      <c r="C27" s="52">
        <v>-2636649708.3652916</v>
      </c>
    </row>
    <row r="28" spans="1:3">
      <c r="A28" s="48">
        <v>368</v>
      </c>
      <c r="B28" s="52">
        <v>-831494731.30314636</v>
      </c>
      <c r="C28" s="52">
        <v>-2629417213.3476491</v>
      </c>
    </row>
    <row r="29" spans="1:3">
      <c r="A29" s="48">
        <v>459</v>
      </c>
      <c r="B29" s="52">
        <v>-827329844.63629913</v>
      </c>
      <c r="C29" s="52">
        <v>-2616246685.2839451</v>
      </c>
    </row>
    <row r="30" spans="1:3">
      <c r="A30" s="48">
        <v>395</v>
      </c>
      <c r="B30" s="52">
        <v>-810100703.04786682</v>
      </c>
      <c r="C30" s="52">
        <v>-2561763355.7349677</v>
      </c>
    </row>
    <row r="31" spans="1:3">
      <c r="A31" s="48">
        <v>476</v>
      </c>
      <c r="B31" s="52">
        <v>-809615268.53790283</v>
      </c>
      <c r="C31" s="52">
        <v>-2560228277.0286336</v>
      </c>
    </row>
    <row r="32" spans="1:3">
      <c r="A32" s="48">
        <v>497</v>
      </c>
      <c r="B32" s="52">
        <v>-801884901.40027618</v>
      </c>
      <c r="C32" s="52">
        <v>-2535782709.7244172</v>
      </c>
    </row>
    <row r="33" spans="1:3">
      <c r="A33" s="48">
        <v>490</v>
      </c>
      <c r="B33" s="52">
        <v>-790211719.69433594</v>
      </c>
      <c r="C33" s="52">
        <v>-2498868867.9926362</v>
      </c>
    </row>
    <row r="34" spans="1:3">
      <c r="A34" s="48">
        <v>374</v>
      </c>
      <c r="B34" s="52">
        <v>-788576166.71725464</v>
      </c>
      <c r="C34" s="52">
        <v>-2493696795.3511901</v>
      </c>
    </row>
    <row r="35" spans="1:3">
      <c r="A35" s="48">
        <v>469</v>
      </c>
      <c r="B35" s="52">
        <v>-782987156.28723145</v>
      </c>
      <c r="C35" s="52">
        <v>-2476022792.5258794</v>
      </c>
    </row>
    <row r="36" spans="1:3">
      <c r="A36" s="48">
        <v>254</v>
      </c>
      <c r="B36" s="52">
        <v>-782737452.28338623</v>
      </c>
      <c r="C36" s="52">
        <v>-2475233159.1328654</v>
      </c>
    </row>
    <row r="37" spans="1:3">
      <c r="A37" s="48">
        <v>277</v>
      </c>
      <c r="B37" s="52">
        <v>-775173732.19934082</v>
      </c>
      <c r="C37" s="52">
        <v>-2451314576.0833216</v>
      </c>
    </row>
    <row r="38" spans="1:3">
      <c r="A38" s="48">
        <v>410</v>
      </c>
      <c r="B38" s="52">
        <v>-766345058.2514801</v>
      </c>
      <c r="C38" s="52">
        <v>-2423395857.6890912</v>
      </c>
    </row>
    <row r="39" spans="1:3">
      <c r="A39" s="48">
        <v>296</v>
      </c>
      <c r="B39" s="52">
        <v>-756335246.12302399</v>
      </c>
      <c r="C39" s="52">
        <v>-2391742052.4127917</v>
      </c>
    </row>
    <row r="40" spans="1:3">
      <c r="A40" s="48">
        <v>393</v>
      </c>
      <c r="B40" s="52">
        <v>-755991815.81012726</v>
      </c>
      <c r="C40" s="52">
        <v>-2390656030.4064937</v>
      </c>
    </row>
    <row r="41" spans="1:3">
      <c r="A41" s="48">
        <v>136</v>
      </c>
      <c r="B41" s="52">
        <v>-755297056.73504639</v>
      </c>
      <c r="C41" s="52">
        <v>-2388459009.3041663</v>
      </c>
    </row>
    <row r="42" spans="1:3">
      <c r="A42" s="48">
        <v>178</v>
      </c>
      <c r="B42" s="52">
        <v>-751701564.07898712</v>
      </c>
      <c r="C42" s="52">
        <v>-2377089063.2006106</v>
      </c>
    </row>
    <row r="43" spans="1:3">
      <c r="A43" s="48">
        <v>171</v>
      </c>
      <c r="B43" s="52">
        <v>-745288902.41303253</v>
      </c>
      <c r="C43" s="52">
        <v>-2356810446.4721441</v>
      </c>
    </row>
    <row r="44" spans="1:3">
      <c r="A44" s="48">
        <v>356</v>
      </c>
      <c r="B44" s="52">
        <v>-730642425.52057648</v>
      </c>
      <c r="C44" s="52">
        <v>-2310494219.7949581</v>
      </c>
    </row>
    <row r="45" spans="1:3">
      <c r="A45" s="48">
        <v>265</v>
      </c>
      <c r="B45" s="52">
        <v>-723912620.4622879</v>
      </c>
      <c r="C45" s="52">
        <v>-2289212707.6018438</v>
      </c>
    </row>
    <row r="46" spans="1:3">
      <c r="A46" s="48">
        <v>377</v>
      </c>
      <c r="B46" s="52">
        <v>-703232662.3497467</v>
      </c>
      <c r="C46" s="52">
        <v>-2223816938.0493369</v>
      </c>
    </row>
    <row r="47" spans="1:3">
      <c r="A47" s="48">
        <v>146</v>
      </c>
      <c r="B47" s="52">
        <v>-692300368.38686371</v>
      </c>
      <c r="C47" s="52">
        <v>-2189245989.0761185</v>
      </c>
    </row>
    <row r="48" spans="1:3">
      <c r="A48" s="48">
        <v>311</v>
      </c>
      <c r="B48" s="52">
        <v>-684964473.30287933</v>
      </c>
      <c r="C48" s="52">
        <v>-2166047851.9346957</v>
      </c>
    </row>
    <row r="49" spans="1:3">
      <c r="A49" s="48">
        <v>452</v>
      </c>
      <c r="B49" s="52">
        <v>-674797655.38972473</v>
      </c>
      <c r="C49" s="52">
        <v>-2133897550.7729273</v>
      </c>
    </row>
    <row r="50" spans="1:3">
      <c r="A50" s="48">
        <v>113</v>
      </c>
      <c r="B50" s="52">
        <v>-670757673.70904541</v>
      </c>
      <c r="C50" s="52">
        <v>-2121122006.9566255</v>
      </c>
    </row>
    <row r="51" spans="1:3">
      <c r="A51" s="48">
        <v>380</v>
      </c>
      <c r="B51" s="52">
        <v>-668049393.13825226</v>
      </c>
      <c r="C51" s="52">
        <v>-2112557671.8101382</v>
      </c>
    </row>
    <row r="52" spans="1:3">
      <c r="A52" s="48">
        <v>158</v>
      </c>
      <c r="B52" s="52">
        <v>-662029736.61427307</v>
      </c>
      <c r="C52" s="52">
        <v>-2093521846.462472</v>
      </c>
    </row>
    <row r="53" spans="1:3">
      <c r="A53" s="48">
        <v>305</v>
      </c>
      <c r="B53" s="52">
        <v>-659387526.44487762</v>
      </c>
      <c r="C53" s="52">
        <v>-2085166444.270323</v>
      </c>
    </row>
    <row r="54" spans="1:3">
      <c r="A54" s="48">
        <v>56</v>
      </c>
      <c r="B54" s="52">
        <v>-653391251.29013062</v>
      </c>
      <c r="C54" s="52">
        <v>-2066204557.304244</v>
      </c>
    </row>
    <row r="55" spans="1:3">
      <c r="A55" s="48">
        <v>439</v>
      </c>
      <c r="B55" s="52">
        <v>-649847013.80387115</v>
      </c>
      <c r="C55" s="52">
        <v>-2054996694.2791142</v>
      </c>
    </row>
    <row r="56" spans="1:3">
      <c r="A56" s="48">
        <v>413</v>
      </c>
      <c r="B56" s="52">
        <v>-643762794.55263519</v>
      </c>
      <c r="C56" s="52">
        <v>-2035756703.6613646</v>
      </c>
    </row>
    <row r="57" spans="1:3">
      <c r="A57" s="48">
        <v>466</v>
      </c>
      <c r="B57" s="52">
        <v>-637435245.81476593</v>
      </c>
      <c r="C57" s="52">
        <v>-2015747237.6439738</v>
      </c>
    </row>
    <row r="58" spans="1:3">
      <c r="A58" s="48">
        <v>294</v>
      </c>
      <c r="B58" s="52">
        <v>-623278622.15041351</v>
      </c>
      <c r="C58" s="52">
        <v>-1970980062.8867812</v>
      </c>
    </row>
    <row r="59" spans="1:3">
      <c r="A59" s="48">
        <v>247</v>
      </c>
      <c r="B59" s="52">
        <v>-578240163.29201508</v>
      </c>
      <c r="C59" s="52">
        <v>-1828555950.5904551</v>
      </c>
    </row>
    <row r="60" spans="1:3">
      <c r="A60" s="48">
        <v>330</v>
      </c>
      <c r="B60" s="52">
        <v>-576301621.43413544</v>
      </c>
      <c r="C60" s="52">
        <v>-1822425742.9799809</v>
      </c>
    </row>
    <row r="61" spans="1:3">
      <c r="A61" s="48">
        <v>450</v>
      </c>
      <c r="B61" s="52">
        <v>-566885747.39556122</v>
      </c>
      <c r="C61" s="52">
        <v>-1792650134.8568385</v>
      </c>
    </row>
    <row r="62" spans="1:3">
      <c r="A62" s="48">
        <v>375</v>
      </c>
      <c r="B62" s="52">
        <v>-564328545.72272491</v>
      </c>
      <c r="C62" s="52">
        <v>-1784563553.1342828</v>
      </c>
    </row>
    <row r="63" spans="1:3">
      <c r="A63" s="48">
        <v>299</v>
      </c>
      <c r="B63" s="52">
        <v>-563006808.55183411</v>
      </c>
      <c r="C63" s="52">
        <v>-1780383853.2061608</v>
      </c>
    </row>
    <row r="64" spans="1:3">
      <c r="A64" s="48">
        <v>426</v>
      </c>
      <c r="B64" s="52">
        <v>-561833624.15522003</v>
      </c>
      <c r="C64" s="52">
        <v>-1776673918.39749</v>
      </c>
    </row>
    <row r="65" spans="1:3">
      <c r="A65" s="48">
        <v>324</v>
      </c>
      <c r="B65" s="52">
        <v>-556201611.342659</v>
      </c>
      <c r="C65" s="52">
        <v>-1758863930.098546</v>
      </c>
    </row>
    <row r="66" spans="1:3">
      <c r="A66" s="48">
        <v>341</v>
      </c>
      <c r="B66" s="52">
        <v>-555725156.08558655</v>
      </c>
      <c r="C66" s="52">
        <v>-1757357246.2830362</v>
      </c>
    </row>
    <row r="67" spans="1:3">
      <c r="A67" s="48">
        <v>431</v>
      </c>
      <c r="B67" s="52">
        <v>-550291119.79775238</v>
      </c>
      <c r="C67" s="52">
        <v>-1740173314.7254739</v>
      </c>
    </row>
    <row r="68" spans="1:3">
      <c r="A68" s="48">
        <v>304</v>
      </c>
      <c r="B68" s="52">
        <v>-548288971.76580811</v>
      </c>
      <c r="C68" s="52">
        <v>-1733841966.7317064</v>
      </c>
    </row>
    <row r="69" spans="1:3">
      <c r="A69" s="48">
        <v>263</v>
      </c>
      <c r="B69" s="52">
        <v>-547795448.04521179</v>
      </c>
      <c r="C69" s="52">
        <v>-1732281307.6953015</v>
      </c>
    </row>
    <row r="70" spans="1:3">
      <c r="A70" s="48">
        <v>442</v>
      </c>
      <c r="B70" s="52">
        <v>-545044342.60285187</v>
      </c>
      <c r="C70" s="52">
        <v>-1723581548.4141591</v>
      </c>
    </row>
    <row r="71" spans="1:3">
      <c r="A71" s="48">
        <v>370</v>
      </c>
      <c r="B71" s="52">
        <v>-542582836.95669556</v>
      </c>
      <c r="C71" s="52">
        <v>-1715797584.0989406</v>
      </c>
    </row>
    <row r="72" spans="1:3">
      <c r="A72" s="48">
        <v>285</v>
      </c>
      <c r="B72" s="52">
        <v>-541877046.71127319</v>
      </c>
      <c r="C72" s="52">
        <v>-1713565679.3730767</v>
      </c>
    </row>
    <row r="73" spans="1:3">
      <c r="A73" s="48">
        <v>176</v>
      </c>
      <c r="B73" s="52">
        <v>-525741035.32329559</v>
      </c>
      <c r="C73" s="52">
        <v>-1662539131.0366526</v>
      </c>
    </row>
    <row r="74" spans="1:3">
      <c r="A74" s="48">
        <v>114</v>
      </c>
      <c r="B74" s="52">
        <v>-516159793.36773682</v>
      </c>
      <c r="C74" s="52">
        <v>-1632240583.6439211</v>
      </c>
    </row>
    <row r="75" spans="1:3">
      <c r="A75" s="48">
        <v>232</v>
      </c>
      <c r="B75" s="52">
        <v>-514766492.43994141</v>
      </c>
      <c r="C75" s="52">
        <v>-1627834579.2460618</v>
      </c>
    </row>
    <row r="76" spans="1:3">
      <c r="A76" s="48">
        <v>48</v>
      </c>
      <c r="B76" s="52">
        <v>-509609465.09992218</v>
      </c>
      <c r="C76" s="52">
        <v>-1611526626.8958414</v>
      </c>
    </row>
    <row r="77" spans="1:3">
      <c r="A77" s="48">
        <v>300</v>
      </c>
      <c r="B77" s="52">
        <v>-507543098.50452423</v>
      </c>
      <c r="C77" s="52">
        <v>-1604992201.9734962</v>
      </c>
    </row>
    <row r="78" spans="1:3">
      <c r="A78" s="48">
        <v>287</v>
      </c>
      <c r="B78" s="52">
        <v>-503147929.02091217</v>
      </c>
      <c r="C78" s="52">
        <v>-1591093455.702816</v>
      </c>
    </row>
    <row r="79" spans="1:3">
      <c r="A79" s="48">
        <v>288</v>
      </c>
      <c r="B79" s="52">
        <v>-499321848.82911682</v>
      </c>
      <c r="C79" s="52">
        <v>-1578994327.7862887</v>
      </c>
    </row>
    <row r="80" spans="1:3">
      <c r="A80" s="48">
        <v>358</v>
      </c>
      <c r="B80" s="52">
        <v>-497724863.57642365</v>
      </c>
      <c r="C80" s="52">
        <v>-1573944216.9980788</v>
      </c>
    </row>
    <row r="81" spans="1:3">
      <c r="A81" s="48">
        <v>351</v>
      </c>
      <c r="B81" s="52">
        <v>-488092560.31812286</v>
      </c>
      <c r="C81" s="52">
        <v>-1543484199.5883873</v>
      </c>
    </row>
    <row r="82" spans="1:3">
      <c r="A82" s="48">
        <v>57</v>
      </c>
      <c r="B82" s="52">
        <v>-487041322.64459229</v>
      </c>
      <c r="C82" s="52">
        <v>-1540159894.1778541</v>
      </c>
    </row>
    <row r="83" spans="1:3">
      <c r="A83" s="48">
        <v>216</v>
      </c>
      <c r="B83" s="52">
        <v>-484206070.56643677</v>
      </c>
      <c r="C83" s="52">
        <v>-1531194039.870157</v>
      </c>
    </row>
    <row r="84" spans="1:3">
      <c r="A84" s="48">
        <v>293</v>
      </c>
      <c r="B84" s="52">
        <v>-482714272.20083618</v>
      </c>
      <c r="C84" s="52">
        <v>-1526476559.2251425</v>
      </c>
    </row>
    <row r="85" spans="1:3">
      <c r="A85" s="48">
        <v>154</v>
      </c>
      <c r="B85" s="52">
        <v>-481960099.77277374</v>
      </c>
      <c r="C85" s="52">
        <v>-1524091656.6039658</v>
      </c>
    </row>
    <row r="86" spans="1:3">
      <c r="A86" s="48">
        <v>214</v>
      </c>
      <c r="B86" s="52">
        <v>-474181440.1463089</v>
      </c>
      <c r="C86" s="52">
        <v>-1499493375.0411422</v>
      </c>
    </row>
    <row r="87" spans="1:3">
      <c r="A87" s="48">
        <v>207</v>
      </c>
      <c r="B87" s="52">
        <v>-460494191.69549561</v>
      </c>
      <c r="C87" s="52">
        <v>-1456210495.0359612</v>
      </c>
    </row>
    <row r="88" spans="1:3">
      <c r="A88" s="48">
        <v>485</v>
      </c>
      <c r="B88" s="52">
        <v>-453855710.64826202</v>
      </c>
      <c r="C88" s="52">
        <v>-1435217774.7228432</v>
      </c>
    </row>
    <row r="89" spans="1:3">
      <c r="A89" s="48">
        <v>295</v>
      </c>
      <c r="B89" s="52">
        <v>-439081581.82550049</v>
      </c>
      <c r="C89" s="52">
        <v>-1388497877.1981745</v>
      </c>
    </row>
    <row r="90" spans="1:3">
      <c r="A90" s="48">
        <v>248</v>
      </c>
      <c r="B90" s="52">
        <v>-430736729.29529572</v>
      </c>
      <c r="C90" s="52">
        <v>-1362109136.4645085</v>
      </c>
    </row>
    <row r="91" spans="1:3">
      <c r="A91" s="48">
        <v>260</v>
      </c>
      <c r="B91" s="52">
        <v>-426068373.10214996</v>
      </c>
      <c r="C91" s="52">
        <v>-1347346497.965215</v>
      </c>
    </row>
    <row r="92" spans="1:3">
      <c r="A92" s="48">
        <v>159</v>
      </c>
      <c r="B92" s="52">
        <v>-421758122.50010681</v>
      </c>
      <c r="C92" s="52">
        <v>-1333716288.7766466</v>
      </c>
    </row>
    <row r="93" spans="1:3">
      <c r="A93" s="48">
        <v>423</v>
      </c>
      <c r="B93" s="52">
        <v>-419827213.96803284</v>
      </c>
      <c r="C93" s="52">
        <v>-1327610219.8618405</v>
      </c>
    </row>
    <row r="94" spans="1:3">
      <c r="A94" s="48">
        <v>429</v>
      </c>
      <c r="B94" s="52">
        <v>-419263532.37864685</v>
      </c>
      <c r="C94" s="52">
        <v>-1325827702.1642771</v>
      </c>
    </row>
    <row r="95" spans="1:3">
      <c r="A95" s="48">
        <v>303</v>
      </c>
      <c r="B95" s="52">
        <v>-410056476.84379578</v>
      </c>
      <c r="C95" s="52">
        <v>-1296712436.1304879</v>
      </c>
    </row>
    <row r="96" spans="1:3">
      <c r="A96" s="48">
        <v>144</v>
      </c>
      <c r="B96" s="52">
        <v>-409889725.18869781</v>
      </c>
      <c r="C96" s="52">
        <v>-1296185121.0967755</v>
      </c>
    </row>
    <row r="97" spans="1:3">
      <c r="A97" s="48">
        <v>220</v>
      </c>
      <c r="B97" s="52">
        <v>-405046760.26752472</v>
      </c>
      <c r="C97" s="52">
        <v>-1280870321.3175707</v>
      </c>
    </row>
    <row r="98" spans="1:3">
      <c r="A98" s="48">
        <v>348</v>
      </c>
      <c r="B98" s="52">
        <v>-404907549.93195343</v>
      </c>
      <c r="C98" s="52">
        <v>-1280430099.583329</v>
      </c>
    </row>
    <row r="99" spans="1:3">
      <c r="A99" s="48">
        <v>255</v>
      </c>
      <c r="B99" s="52">
        <v>-402865721.93948364</v>
      </c>
      <c r="C99" s="52">
        <v>-1273973272.5368354</v>
      </c>
    </row>
    <row r="100" spans="1:3">
      <c r="A100" s="48">
        <v>206</v>
      </c>
      <c r="B100" s="52">
        <v>-399368504.49602509</v>
      </c>
      <c r="C100" s="52">
        <v>-1262914099.9426351</v>
      </c>
    </row>
    <row r="101" spans="1:3">
      <c r="A101" s="48">
        <v>307</v>
      </c>
      <c r="B101" s="52">
        <v>-398588237.71567535</v>
      </c>
      <c r="C101" s="52">
        <v>-1260446679.7341638</v>
      </c>
    </row>
    <row r="102" spans="1:3">
      <c r="A102" s="48">
        <v>270</v>
      </c>
      <c r="B102" s="52">
        <v>-392078528.50120544</v>
      </c>
      <c r="C102" s="52">
        <v>-1239861171.7110534</v>
      </c>
    </row>
    <row r="103" spans="1:3">
      <c r="A103" s="48">
        <v>137</v>
      </c>
      <c r="B103" s="52">
        <v>-379309193.04381561</v>
      </c>
      <c r="C103" s="52">
        <v>-1199480987.4589534</v>
      </c>
    </row>
    <row r="104" spans="1:3">
      <c r="A104" s="48">
        <v>273</v>
      </c>
      <c r="B104" s="52">
        <v>-376366711.81623077</v>
      </c>
      <c r="C104" s="52">
        <v>-1190176044.807497</v>
      </c>
    </row>
    <row r="105" spans="1:3">
      <c r="A105" s="48">
        <v>228</v>
      </c>
      <c r="B105" s="52">
        <v>-375892279.69081879</v>
      </c>
      <c r="C105" s="52">
        <v>-1188675758.6960406</v>
      </c>
    </row>
    <row r="106" spans="1:3">
      <c r="A106" s="48">
        <v>2</v>
      </c>
      <c r="B106" s="52">
        <v>-372589992.12042999</v>
      </c>
      <c r="C106" s="52">
        <v>-1178233008.4847484</v>
      </c>
    </row>
    <row r="107" spans="1:3">
      <c r="A107" s="48">
        <v>425</v>
      </c>
      <c r="B107" s="52">
        <v>-370399912.34460449</v>
      </c>
      <c r="C107" s="52">
        <v>-1171307368.1356688</v>
      </c>
    </row>
    <row r="108" spans="1:3">
      <c r="A108" s="48">
        <v>411</v>
      </c>
      <c r="B108" s="52">
        <v>-365157503.73727417</v>
      </c>
      <c r="C108" s="52">
        <v>-1154729416.5112336</v>
      </c>
    </row>
    <row r="109" spans="1:3">
      <c r="A109" s="48">
        <v>342</v>
      </c>
      <c r="B109" s="52">
        <v>-358759481.69127655</v>
      </c>
      <c r="C109" s="52">
        <v>-1134497094.3259106</v>
      </c>
    </row>
    <row r="110" spans="1:3">
      <c r="A110" s="48">
        <v>142</v>
      </c>
      <c r="B110" s="52">
        <v>-358482175.99690247</v>
      </c>
      <c r="C110" s="52">
        <v>-1133620176.7235539</v>
      </c>
    </row>
    <row r="111" spans="1:3">
      <c r="A111" s="48">
        <v>256</v>
      </c>
      <c r="B111" s="52">
        <v>-350753808.14019012</v>
      </c>
      <c r="C111" s="52">
        <v>-1109180931.7007091</v>
      </c>
    </row>
    <row r="112" spans="1:3">
      <c r="A112" s="48">
        <v>289</v>
      </c>
      <c r="B112" s="52">
        <v>-344168339.98677826</v>
      </c>
      <c r="C112" s="52">
        <v>-1088355852.8774245</v>
      </c>
    </row>
    <row r="113" spans="1:3">
      <c r="A113" s="48">
        <v>11</v>
      </c>
      <c r="B113" s="52">
        <v>-341811042.15829468</v>
      </c>
      <c r="C113" s="52">
        <v>-1080901422.6160474</v>
      </c>
    </row>
    <row r="114" spans="1:3">
      <c r="A114" s="48">
        <v>261</v>
      </c>
      <c r="B114" s="52">
        <v>-340289157.32384491</v>
      </c>
      <c r="C114" s="52">
        <v>-1076088800.2027178</v>
      </c>
    </row>
    <row r="115" spans="1:3">
      <c r="A115" s="48">
        <v>161</v>
      </c>
      <c r="B115" s="52">
        <v>-339763796.17364502</v>
      </c>
      <c r="C115" s="52">
        <v>-1074427462.3739204</v>
      </c>
    </row>
    <row r="116" spans="1:3">
      <c r="A116" s="48">
        <v>298</v>
      </c>
      <c r="B116" s="52">
        <v>-338799160.22146606</v>
      </c>
      <c r="C116" s="52">
        <v>-1071377015.6521497</v>
      </c>
    </row>
    <row r="117" spans="1:3">
      <c r="A117" s="48">
        <v>141</v>
      </c>
      <c r="B117" s="52">
        <v>-338142237.06153107</v>
      </c>
      <c r="C117" s="52">
        <v>-1069299642.2190399</v>
      </c>
    </row>
    <row r="118" spans="1:3">
      <c r="A118" s="48">
        <v>415</v>
      </c>
      <c r="B118" s="52">
        <v>-337396605.6338501</v>
      </c>
      <c r="C118" s="52">
        <v>-1066941748.612565</v>
      </c>
    </row>
    <row r="119" spans="1:3">
      <c r="A119" s="48">
        <v>59</v>
      </c>
      <c r="B119" s="52">
        <v>-331352997.4065094</v>
      </c>
      <c r="C119" s="52">
        <v>-1047830181.3284357</v>
      </c>
    </row>
    <row r="120" spans="1:3">
      <c r="A120" s="48">
        <v>190</v>
      </c>
      <c r="B120" s="52">
        <v>-324982868.21944427</v>
      </c>
      <c r="C120" s="52">
        <v>-1027686064.1077931</v>
      </c>
    </row>
    <row r="121" spans="1:3">
      <c r="A121" s="48">
        <v>95</v>
      </c>
      <c r="B121" s="52">
        <v>-320824039.53598785</v>
      </c>
      <c r="C121" s="52">
        <v>-1014534693.0696313</v>
      </c>
    </row>
    <row r="122" spans="1:3">
      <c r="A122" s="48">
        <v>349</v>
      </c>
      <c r="B122" s="52">
        <v>-319239703.17543793</v>
      </c>
      <c r="C122" s="52">
        <v>-1009524581.5904719</v>
      </c>
    </row>
    <row r="123" spans="1:3">
      <c r="A123" s="48">
        <v>133</v>
      </c>
      <c r="B123" s="52">
        <v>-300773958.4045105</v>
      </c>
      <c r="C123" s="52">
        <v>-951130769.422997</v>
      </c>
    </row>
    <row r="124" spans="1:3">
      <c r="A124" s="48">
        <v>187</v>
      </c>
      <c r="B124" s="52">
        <v>-293430310.70090485</v>
      </c>
      <c r="C124" s="52">
        <v>-927908116.34573793</v>
      </c>
    </row>
    <row r="125" spans="1:3">
      <c r="A125" s="48">
        <v>486</v>
      </c>
      <c r="B125" s="52">
        <v>-291027170.56070709</v>
      </c>
      <c r="C125" s="52">
        <v>-920308719.96613669</v>
      </c>
    </row>
    <row r="126" spans="1:3">
      <c r="A126" s="48">
        <v>292</v>
      </c>
      <c r="B126" s="52">
        <v>-289097214.67243195</v>
      </c>
      <c r="C126" s="52">
        <v>-914205663.57553387</v>
      </c>
    </row>
    <row r="127" spans="1:3">
      <c r="A127" s="48">
        <v>338</v>
      </c>
      <c r="B127" s="52">
        <v>-288684151.92707825</v>
      </c>
      <c r="C127" s="52">
        <v>-912899444.48365402</v>
      </c>
    </row>
    <row r="128" spans="1:3">
      <c r="A128" s="48">
        <v>47</v>
      </c>
      <c r="B128" s="52">
        <v>-288584717.14342499</v>
      </c>
      <c r="C128" s="52">
        <v>-912585004.08866358</v>
      </c>
    </row>
    <row r="129" spans="1:3">
      <c r="A129" s="48">
        <v>31</v>
      </c>
      <c r="B129" s="52">
        <v>-284824232.44367218</v>
      </c>
      <c r="C129" s="52">
        <v>-900693307.33123028</v>
      </c>
    </row>
    <row r="130" spans="1:3">
      <c r="A130" s="48">
        <v>226</v>
      </c>
      <c r="B130" s="52">
        <v>-281982121.54602814</v>
      </c>
      <c r="C130" s="52">
        <v>-891705763.53188944</v>
      </c>
    </row>
    <row r="131" spans="1:3">
      <c r="A131" s="48">
        <v>49</v>
      </c>
      <c r="B131" s="52">
        <v>-279073054.86428833</v>
      </c>
      <c r="C131" s="52">
        <v>-882506486.9522835</v>
      </c>
    </row>
    <row r="132" spans="1:3">
      <c r="A132" s="48">
        <v>427</v>
      </c>
      <c r="B132" s="52">
        <v>-278512797.29466248</v>
      </c>
      <c r="C132" s="52">
        <v>-880734796.95591545</v>
      </c>
    </row>
    <row r="133" spans="1:3">
      <c r="A133" s="48">
        <v>252</v>
      </c>
      <c r="B133" s="52">
        <v>-278089441.76746368</v>
      </c>
      <c r="C133" s="52">
        <v>-879396029.2299459</v>
      </c>
    </row>
    <row r="134" spans="1:3">
      <c r="A134" s="48">
        <v>471</v>
      </c>
      <c r="B134" s="52">
        <v>-277014448.61677551</v>
      </c>
      <c r="C134" s="52">
        <v>-875996602.40469062</v>
      </c>
    </row>
    <row r="135" spans="1:3">
      <c r="A135" s="48">
        <v>493</v>
      </c>
      <c r="B135" s="52">
        <v>-275560842.7874527</v>
      </c>
      <c r="C135" s="52">
        <v>-871399897.16393256</v>
      </c>
    </row>
    <row r="136" spans="1:3">
      <c r="A136" s="48">
        <v>189</v>
      </c>
      <c r="B136" s="52">
        <v>-272292238.60132599</v>
      </c>
      <c r="C136" s="52">
        <v>-861063663.16621125</v>
      </c>
    </row>
    <row r="137" spans="1:3">
      <c r="A137" s="48">
        <v>181</v>
      </c>
      <c r="B137" s="52">
        <v>-264848255.71595001</v>
      </c>
      <c r="C137" s="52">
        <v>-837523722.38511109</v>
      </c>
    </row>
    <row r="138" spans="1:3">
      <c r="A138" s="48">
        <v>276</v>
      </c>
      <c r="B138" s="52">
        <v>-263050506.94519806</v>
      </c>
      <c r="C138" s="52">
        <v>-831838741.60876703</v>
      </c>
    </row>
    <row r="139" spans="1:3">
      <c r="A139" s="48">
        <v>8</v>
      </c>
      <c r="B139" s="52">
        <v>-260771286.66234589</v>
      </c>
      <c r="C139" s="52">
        <v>-824631214.22570086</v>
      </c>
    </row>
    <row r="140" spans="1:3">
      <c r="A140" s="48">
        <v>237</v>
      </c>
      <c r="B140" s="52">
        <v>-257615885.46547699</v>
      </c>
      <c r="C140" s="52">
        <v>-814652959.51197386</v>
      </c>
    </row>
    <row r="141" spans="1:3">
      <c r="A141" s="48">
        <v>128</v>
      </c>
      <c r="B141" s="52">
        <v>-253412304.12561035</v>
      </c>
      <c r="C141" s="52">
        <v>-801360068.14821291</v>
      </c>
    </row>
    <row r="142" spans="1:3">
      <c r="A142" s="48">
        <v>383</v>
      </c>
      <c r="B142" s="52">
        <v>-252855667.88660431</v>
      </c>
      <c r="C142" s="52">
        <v>-799599829.80476391</v>
      </c>
    </row>
    <row r="143" spans="1:3">
      <c r="A143" s="48">
        <v>219</v>
      </c>
      <c r="B143" s="52">
        <v>-247647259.0605545</v>
      </c>
      <c r="C143" s="52">
        <v>-783129394.92912281</v>
      </c>
    </row>
    <row r="144" spans="1:3">
      <c r="A144" s="48">
        <v>359</v>
      </c>
      <c r="B144" s="52">
        <v>-243982338.12759399</v>
      </c>
      <c r="C144" s="52">
        <v>-771539897.33653831</v>
      </c>
    </row>
    <row r="145" spans="1:3">
      <c r="A145" s="48">
        <v>25</v>
      </c>
      <c r="B145" s="52">
        <v>-242476922.99622345</v>
      </c>
      <c r="C145" s="52">
        <v>-766779356.69732583</v>
      </c>
    </row>
    <row r="146" spans="1:3">
      <c r="A146" s="48">
        <v>243</v>
      </c>
      <c r="B146" s="52">
        <v>-241537321.80184937</v>
      </c>
      <c r="C146" s="52">
        <v>-763808076.83088911</v>
      </c>
    </row>
    <row r="147" spans="1:3">
      <c r="A147" s="48">
        <v>465</v>
      </c>
      <c r="B147" s="52">
        <v>-240457202.79579163</v>
      </c>
      <c r="C147" s="52">
        <v>-760392440.62770951</v>
      </c>
    </row>
    <row r="148" spans="1:3">
      <c r="A148" s="48">
        <v>39</v>
      </c>
      <c r="B148" s="52">
        <v>-235342686.1115799</v>
      </c>
      <c r="C148" s="52">
        <v>-744218918.77466822</v>
      </c>
    </row>
    <row r="149" spans="1:3">
      <c r="A149" s="48">
        <v>386</v>
      </c>
      <c r="B149" s="52">
        <v>-234491505.19123077</v>
      </c>
      <c r="C149" s="52">
        <v>-741527248.36548662</v>
      </c>
    </row>
    <row r="150" spans="1:3">
      <c r="A150" s="48">
        <v>41</v>
      </c>
      <c r="B150" s="52">
        <v>-234261193.6591568</v>
      </c>
      <c r="C150" s="52">
        <v>-740798939.35273004</v>
      </c>
    </row>
    <row r="151" spans="1:3">
      <c r="A151" s="48">
        <v>313</v>
      </c>
      <c r="B151" s="52">
        <v>-233791481.48267365</v>
      </c>
      <c r="C151" s="52">
        <v>-739313579.03032827</v>
      </c>
    </row>
    <row r="152" spans="1:3">
      <c r="A152" s="48">
        <v>366</v>
      </c>
      <c r="B152" s="52">
        <v>-229254702.62823486</v>
      </c>
      <c r="C152" s="52">
        <v>-724967024.60981214</v>
      </c>
    </row>
    <row r="153" spans="1:3">
      <c r="A153" s="48">
        <v>168</v>
      </c>
      <c r="B153" s="52">
        <v>-208769838.55498505</v>
      </c>
      <c r="C153" s="52">
        <v>-660188196.5793885</v>
      </c>
    </row>
    <row r="154" spans="1:3">
      <c r="A154" s="48">
        <v>334</v>
      </c>
      <c r="B154" s="52">
        <v>-204425255.50445557</v>
      </c>
      <c r="C154" s="52">
        <v>-646449418.65595293</v>
      </c>
    </row>
    <row r="155" spans="1:3">
      <c r="A155" s="48">
        <v>125</v>
      </c>
      <c r="B155" s="52">
        <v>-203014745.71363068</v>
      </c>
      <c r="C155" s="52">
        <v>-641988995.05497861</v>
      </c>
    </row>
    <row r="156" spans="1:3">
      <c r="A156" s="48">
        <v>104</v>
      </c>
      <c r="B156" s="52">
        <v>-199426010.24815369</v>
      </c>
      <c r="C156" s="52">
        <v>-630640417.06424677</v>
      </c>
    </row>
    <row r="157" spans="1:3">
      <c r="A157" s="48">
        <v>473</v>
      </c>
      <c r="B157" s="52">
        <v>-198442597.76609039</v>
      </c>
      <c r="C157" s="52">
        <v>-627530593.74148726</v>
      </c>
    </row>
    <row r="158" spans="1:3">
      <c r="A158" s="48">
        <v>3</v>
      </c>
      <c r="B158" s="52">
        <v>-198388034.64433289</v>
      </c>
      <c r="C158" s="52">
        <v>-627358050.00048447</v>
      </c>
    </row>
    <row r="159" spans="1:3">
      <c r="A159" s="48">
        <v>50</v>
      </c>
      <c r="B159" s="52">
        <v>-197073721.59576416</v>
      </c>
      <c r="C159" s="52">
        <v>-623201827.20852768</v>
      </c>
    </row>
    <row r="160" spans="1:3">
      <c r="A160" s="48">
        <v>422</v>
      </c>
      <c r="B160" s="52">
        <v>-192929492.056633</v>
      </c>
      <c r="C160" s="52">
        <v>-610096622.71832335</v>
      </c>
    </row>
    <row r="161" spans="1:3">
      <c r="A161" s="48">
        <v>77</v>
      </c>
      <c r="B161" s="52">
        <v>-191421775.7564621</v>
      </c>
      <c r="C161" s="52">
        <v>-605328805.14442122</v>
      </c>
    </row>
    <row r="162" spans="1:3">
      <c r="A162" s="48">
        <v>19</v>
      </c>
      <c r="B162" s="52">
        <v>-183839230.94680023</v>
      </c>
      <c r="C162" s="52">
        <v>-581350693.08560181</v>
      </c>
    </row>
    <row r="163" spans="1:3">
      <c r="A163" s="48">
        <v>183</v>
      </c>
      <c r="B163" s="52">
        <v>-180564020.2667923</v>
      </c>
      <c r="C163" s="52">
        <v>-570993567.51986778</v>
      </c>
    </row>
    <row r="164" spans="1:3">
      <c r="A164" s="48">
        <v>266</v>
      </c>
      <c r="B164" s="52">
        <v>-173869383.43689728</v>
      </c>
      <c r="C164" s="52">
        <v>-549823267.02975035</v>
      </c>
    </row>
    <row r="165" spans="1:3">
      <c r="A165" s="48">
        <v>112</v>
      </c>
      <c r="B165" s="52">
        <v>-170717731.43132782</v>
      </c>
      <c r="C165" s="52">
        <v>-539856868.29991317</v>
      </c>
    </row>
    <row r="166" spans="1:3">
      <c r="A166" s="48">
        <v>421</v>
      </c>
      <c r="B166" s="52">
        <v>-169473915.74580383</v>
      </c>
      <c r="C166" s="52">
        <v>-535923577.74421364</v>
      </c>
    </row>
    <row r="167" spans="1:3">
      <c r="A167" s="48">
        <v>184</v>
      </c>
      <c r="B167" s="52">
        <v>-169013301.40010834</v>
      </c>
      <c r="C167" s="52">
        <v>-534466987.28886771</v>
      </c>
    </row>
    <row r="168" spans="1:3">
      <c r="A168" s="48">
        <v>329</v>
      </c>
      <c r="B168" s="52">
        <v>-164181661.60222626</v>
      </c>
      <c r="C168" s="52">
        <v>-519188000.69404471</v>
      </c>
    </row>
    <row r="169" spans="1:3">
      <c r="A169" s="48">
        <v>97</v>
      </c>
      <c r="B169" s="52">
        <v>-163980554.14295959</v>
      </c>
      <c r="C169" s="52">
        <v>-518552043.06831253</v>
      </c>
    </row>
    <row r="170" spans="1:3">
      <c r="A170" s="48">
        <v>66</v>
      </c>
      <c r="B170" s="52">
        <v>-159387751.72969055</v>
      </c>
      <c r="C170" s="52">
        <v>-504028326.59926444</v>
      </c>
    </row>
    <row r="171" spans="1:3">
      <c r="A171" s="48">
        <v>372</v>
      </c>
      <c r="B171" s="52">
        <v>-153397844.74412537</v>
      </c>
      <c r="C171" s="52">
        <v>-485086577.55232513</v>
      </c>
    </row>
    <row r="172" spans="1:3">
      <c r="A172" s="48">
        <v>387</v>
      </c>
      <c r="B172" s="52">
        <v>-152471635.42220306</v>
      </c>
      <c r="C172" s="52">
        <v>-482157646.50497049</v>
      </c>
    </row>
    <row r="173" spans="1:3">
      <c r="A173" s="48">
        <v>405</v>
      </c>
      <c r="B173" s="52">
        <v>-152467688.24658203</v>
      </c>
      <c r="C173" s="52">
        <v>-482145164.43968338</v>
      </c>
    </row>
    <row r="174" spans="1:3">
      <c r="A174" s="48">
        <v>21</v>
      </c>
      <c r="B174" s="52">
        <v>-152328223.41894531</v>
      </c>
      <c r="C174" s="52">
        <v>-481704137.93086851</v>
      </c>
    </row>
    <row r="175" spans="1:3">
      <c r="A175" s="48">
        <v>357</v>
      </c>
      <c r="B175" s="52">
        <v>-149769901.60083008</v>
      </c>
      <c r="C175" s="52">
        <v>-473614013.99792141</v>
      </c>
    </row>
    <row r="176" spans="1:3">
      <c r="A176" s="48">
        <v>127</v>
      </c>
      <c r="B176" s="52">
        <v>-149716761.20497894</v>
      </c>
      <c r="C176" s="52">
        <v>-473445969.31126881</v>
      </c>
    </row>
    <row r="177" spans="1:3">
      <c r="A177" s="48">
        <v>211</v>
      </c>
      <c r="B177" s="52">
        <v>-147266920.43927002</v>
      </c>
      <c r="C177" s="52">
        <v>-465698892.58689773</v>
      </c>
    </row>
    <row r="178" spans="1:3">
      <c r="A178" s="48">
        <v>7</v>
      </c>
      <c r="B178" s="52">
        <v>-145412054.82518768</v>
      </c>
      <c r="C178" s="52">
        <v>-459833292.49287063</v>
      </c>
    </row>
    <row r="179" spans="1:3">
      <c r="A179" s="48">
        <v>495</v>
      </c>
      <c r="B179" s="52">
        <v>-144102191.04076385</v>
      </c>
      <c r="C179" s="52">
        <v>-455691139.50952357</v>
      </c>
    </row>
    <row r="180" spans="1:3">
      <c r="A180" s="48">
        <v>235</v>
      </c>
      <c r="B180" s="52">
        <v>-140694585.62135315</v>
      </c>
      <c r="C180" s="52">
        <v>-444915345.01705235</v>
      </c>
    </row>
    <row r="181" spans="1:3">
      <c r="A181" s="48">
        <v>317</v>
      </c>
      <c r="B181" s="52">
        <v>-137834368.91860199</v>
      </c>
      <c r="C181" s="52">
        <v>-435870545.63470191</v>
      </c>
    </row>
    <row r="182" spans="1:3">
      <c r="A182" s="48">
        <v>12</v>
      </c>
      <c r="B182" s="52">
        <v>-135386866.52897644</v>
      </c>
      <c r="C182" s="52">
        <v>-428130863.50478029</v>
      </c>
    </row>
    <row r="183" spans="1:3">
      <c r="A183" s="48">
        <v>117</v>
      </c>
      <c r="B183" s="52">
        <v>-132864794.60395813</v>
      </c>
      <c r="C183" s="52">
        <v>-420155371.79895705</v>
      </c>
    </row>
    <row r="184" spans="1:3">
      <c r="A184" s="48">
        <v>399</v>
      </c>
      <c r="B184" s="52">
        <v>-132011933.86424255</v>
      </c>
      <c r="C184" s="52">
        <v>-417458389.3345198</v>
      </c>
    </row>
    <row r="185" spans="1:3">
      <c r="A185" s="48">
        <v>152</v>
      </c>
      <c r="B185" s="52">
        <v>-131578022.96659088</v>
      </c>
      <c r="C185" s="52">
        <v>-416086242.59637231</v>
      </c>
    </row>
    <row r="186" spans="1:3">
      <c r="A186" s="48">
        <v>382</v>
      </c>
      <c r="B186" s="52">
        <v>-131558624.58494568</v>
      </c>
      <c r="C186" s="52">
        <v>-416024899.52745229</v>
      </c>
    </row>
    <row r="187" spans="1:3">
      <c r="A187" s="48">
        <v>17</v>
      </c>
      <c r="B187" s="52">
        <v>-130354879.96666718</v>
      </c>
      <c r="C187" s="52">
        <v>-412218324.81252223</v>
      </c>
    </row>
    <row r="188" spans="1:3">
      <c r="A188" s="48">
        <v>85</v>
      </c>
      <c r="B188" s="52">
        <v>-128274109.15153503</v>
      </c>
      <c r="C188" s="52">
        <v>-405638349.74789953</v>
      </c>
    </row>
    <row r="189" spans="1:3">
      <c r="A189" s="48">
        <v>208</v>
      </c>
      <c r="B189" s="52">
        <v>-126357064.64756012</v>
      </c>
      <c r="C189" s="52">
        <v>-399576122.73943108</v>
      </c>
    </row>
    <row r="190" spans="1:3">
      <c r="A190" s="48">
        <v>346</v>
      </c>
      <c r="B190" s="52">
        <v>-118600075.67297363</v>
      </c>
      <c r="C190" s="52">
        <v>-375046369.79492378</v>
      </c>
    </row>
    <row r="191" spans="1:3">
      <c r="A191" s="48">
        <v>340</v>
      </c>
      <c r="B191" s="52">
        <v>-117106747.70845032</v>
      </c>
      <c r="C191" s="52">
        <v>-370324052.133407</v>
      </c>
    </row>
    <row r="192" spans="1:3">
      <c r="A192" s="48">
        <v>124</v>
      </c>
      <c r="B192" s="52">
        <v>-111561584.21096039</v>
      </c>
      <c r="C192" s="52">
        <v>-352788705.48331344</v>
      </c>
    </row>
    <row r="193" spans="1:3">
      <c r="A193" s="48">
        <v>130</v>
      </c>
      <c r="B193" s="52">
        <v>-110298102.42236328</v>
      </c>
      <c r="C193" s="52">
        <v>-348793225.24920321</v>
      </c>
    </row>
    <row r="194" spans="1:3">
      <c r="A194" s="48">
        <v>302</v>
      </c>
      <c r="B194" s="52">
        <v>-109462193.22098541</v>
      </c>
      <c r="C194" s="52">
        <v>-346149848.2557568</v>
      </c>
    </row>
    <row r="195" spans="1:3">
      <c r="A195" s="48">
        <v>227</v>
      </c>
      <c r="B195" s="52">
        <v>-108802438.19984436</v>
      </c>
      <c r="C195" s="52">
        <v>-344063519.69121855</v>
      </c>
    </row>
    <row r="196" spans="1:3">
      <c r="A196" s="48">
        <v>94</v>
      </c>
      <c r="B196" s="52">
        <v>-104453423.87058258</v>
      </c>
      <c r="C196" s="52">
        <v>-330310728.83404183</v>
      </c>
    </row>
    <row r="197" spans="1:3">
      <c r="A197" s="48">
        <v>259</v>
      </c>
      <c r="B197" s="52">
        <v>-104144293.68756104</v>
      </c>
      <c r="C197" s="52">
        <v>-329333173.36218905</v>
      </c>
    </row>
    <row r="198" spans="1:3">
      <c r="A198" s="48">
        <v>82</v>
      </c>
      <c r="B198" s="52">
        <v>-102790260.33650208</v>
      </c>
      <c r="C198" s="52">
        <v>-325051343.94501239</v>
      </c>
    </row>
    <row r="199" spans="1:3">
      <c r="A199" s="48">
        <v>99</v>
      </c>
      <c r="B199" s="52">
        <v>-101912811.93281555</v>
      </c>
      <c r="C199" s="52">
        <v>-322276608.46008408</v>
      </c>
    </row>
    <row r="200" spans="1:3">
      <c r="A200" s="48">
        <v>165</v>
      </c>
      <c r="B200" s="52">
        <v>-100402772.90364838</v>
      </c>
      <c r="C200" s="52">
        <v>-317501445.77216637</v>
      </c>
    </row>
    <row r="201" spans="1:3">
      <c r="A201" s="48">
        <v>229</v>
      </c>
      <c r="B201" s="52">
        <v>-100205012.71656036</v>
      </c>
      <c r="C201" s="52">
        <v>-316876073.15046722</v>
      </c>
    </row>
    <row r="202" spans="1:3">
      <c r="A202" s="48">
        <v>385</v>
      </c>
      <c r="B202" s="52">
        <v>-91563644.895515442</v>
      </c>
      <c r="C202" s="52">
        <v>-289549668.73667896</v>
      </c>
    </row>
    <row r="203" spans="1:3">
      <c r="A203" s="48">
        <v>364</v>
      </c>
      <c r="B203" s="52">
        <v>-90102928.269332886</v>
      </c>
      <c r="C203" s="52">
        <v>-284930477.18186533</v>
      </c>
    </row>
    <row r="204" spans="1:3">
      <c r="A204" s="48">
        <v>102</v>
      </c>
      <c r="B204" s="52">
        <v>-83663534.859397888</v>
      </c>
      <c r="C204" s="52">
        <v>-264567327.25659242</v>
      </c>
    </row>
    <row r="205" spans="1:3">
      <c r="A205" s="48">
        <v>73</v>
      </c>
      <c r="B205" s="52">
        <v>-80140359.330383301</v>
      </c>
      <c r="C205" s="52">
        <v>-253426067.98833767</v>
      </c>
    </row>
    <row r="206" spans="1:3">
      <c r="A206" s="48">
        <v>131</v>
      </c>
      <c r="B206" s="52">
        <v>-79818421.543914795</v>
      </c>
      <c r="C206" s="52">
        <v>-252408011.31822425</v>
      </c>
    </row>
    <row r="207" spans="1:3">
      <c r="A207" s="48">
        <v>217</v>
      </c>
      <c r="B207" s="52">
        <v>-77338996.325508118</v>
      </c>
      <c r="C207" s="52">
        <v>-244567380.33999872</v>
      </c>
    </row>
    <row r="208" spans="1:3">
      <c r="A208" s="48">
        <v>198</v>
      </c>
      <c r="B208" s="52">
        <v>-75741497.206954956</v>
      </c>
      <c r="C208" s="52">
        <v>-239515644.56525937</v>
      </c>
    </row>
    <row r="209" spans="1:3">
      <c r="A209" s="48">
        <v>312</v>
      </c>
      <c r="B209" s="52">
        <v>-74706906.098228455</v>
      </c>
      <c r="C209" s="52">
        <v>-236243980.21472472</v>
      </c>
    </row>
    <row r="210" spans="1:3">
      <c r="A210" s="48">
        <v>179</v>
      </c>
      <c r="B210" s="52">
        <v>-68681013.997932434</v>
      </c>
      <c r="C210" s="52">
        <v>-217188436.24337351</v>
      </c>
    </row>
    <row r="211" spans="1:3">
      <c r="A211" s="48">
        <v>34</v>
      </c>
      <c r="B211" s="52">
        <v>-68536908.159713745</v>
      </c>
      <c r="C211" s="52">
        <v>-216732733.57047471</v>
      </c>
    </row>
    <row r="212" spans="1:3">
      <c r="A212" s="48">
        <v>314</v>
      </c>
      <c r="B212" s="52">
        <v>-67939244.546928406</v>
      </c>
      <c r="C212" s="52">
        <v>-214842755.27946809</v>
      </c>
    </row>
    <row r="213" spans="1:3">
      <c r="A213" s="48">
        <v>210</v>
      </c>
      <c r="B213" s="52">
        <v>-64026070.536521912</v>
      </c>
      <c r="C213" s="52">
        <v>-202468212.52600813</v>
      </c>
    </row>
    <row r="214" spans="1:3">
      <c r="A214" s="48">
        <v>438</v>
      </c>
      <c r="B214" s="52">
        <v>-62196112.981895447</v>
      </c>
      <c r="C214" s="52">
        <v>-196681378.63195652</v>
      </c>
    </row>
    <row r="215" spans="1:3">
      <c r="A215" s="48">
        <v>371</v>
      </c>
      <c r="B215" s="52">
        <v>-58425721.116844177</v>
      </c>
      <c r="C215" s="52">
        <v>-184758352.66702428</v>
      </c>
    </row>
    <row r="216" spans="1:3">
      <c r="A216" s="48">
        <v>221</v>
      </c>
      <c r="B216" s="52">
        <v>-57072874.529815674</v>
      </c>
      <c r="C216" s="52">
        <v>-180480276.12722901</v>
      </c>
    </row>
    <row r="217" spans="1:3">
      <c r="A217" s="48">
        <v>262</v>
      </c>
      <c r="B217" s="52">
        <v>-55913698.424880981</v>
      </c>
      <c r="C217" s="52">
        <v>-176814639.42639303</v>
      </c>
    </row>
    <row r="218" spans="1:3">
      <c r="A218" s="48">
        <v>177</v>
      </c>
      <c r="B218" s="52">
        <v>-49650572.699035645</v>
      </c>
      <c r="C218" s="52">
        <v>-157008896.86072648</v>
      </c>
    </row>
    <row r="219" spans="1:3">
      <c r="A219" s="48">
        <v>28</v>
      </c>
      <c r="B219" s="52">
        <v>-49583559.664115906</v>
      </c>
      <c r="C219" s="52">
        <v>-156796983.0374597</v>
      </c>
    </row>
    <row r="220" spans="1:3">
      <c r="A220" s="48">
        <v>147</v>
      </c>
      <c r="B220" s="52">
        <v>-48525552.995628357</v>
      </c>
      <c r="C220" s="52">
        <v>-153451272.18539235</v>
      </c>
    </row>
    <row r="221" spans="1:3">
      <c r="A221" s="48">
        <v>321</v>
      </c>
      <c r="B221" s="52">
        <v>-42530679.270584106</v>
      </c>
      <c r="C221" s="52">
        <v>-134493816.92915452</v>
      </c>
    </row>
    <row r="222" spans="1:3">
      <c r="A222" s="48">
        <v>218</v>
      </c>
      <c r="B222" s="52">
        <v>-38987399.19178772</v>
      </c>
      <c r="C222" s="52">
        <v>-123288981.49225704</v>
      </c>
    </row>
    <row r="223" spans="1:3">
      <c r="A223" s="48">
        <v>89</v>
      </c>
      <c r="B223" s="52">
        <v>-38103994.371047974</v>
      </c>
      <c r="C223" s="52">
        <v>-120495410.16274668</v>
      </c>
    </row>
    <row r="224" spans="1:3">
      <c r="A224" s="48">
        <v>76</v>
      </c>
      <c r="B224" s="52">
        <v>-37492823.795066833</v>
      </c>
      <c r="C224" s="52">
        <v>-118562719.10376929</v>
      </c>
    </row>
    <row r="225" spans="1:3">
      <c r="A225" s="48">
        <v>5</v>
      </c>
      <c r="B225" s="52">
        <v>-36336707.025672913</v>
      </c>
      <c r="C225" s="52">
        <v>-114906756.87136886</v>
      </c>
    </row>
    <row r="226" spans="1:3">
      <c r="A226" s="48">
        <v>37</v>
      </c>
      <c r="B226" s="52">
        <v>-30560630.526885986</v>
      </c>
      <c r="C226" s="52">
        <v>-96641199.195831373</v>
      </c>
    </row>
    <row r="227" spans="1:3">
      <c r="A227" s="48">
        <v>240</v>
      </c>
      <c r="B227" s="52">
        <v>-28980141.784179687</v>
      </c>
      <c r="C227" s="52">
        <v>-91643254.952623636</v>
      </c>
    </row>
    <row r="228" spans="1:3">
      <c r="A228" s="48">
        <v>52</v>
      </c>
      <c r="B228" s="52">
        <v>-27875904.36579895</v>
      </c>
      <c r="C228" s="52">
        <v>-88151349.632956222</v>
      </c>
    </row>
    <row r="229" spans="1:3">
      <c r="A229" s="48">
        <v>362</v>
      </c>
      <c r="B229" s="52">
        <v>-25981546.866920471</v>
      </c>
      <c r="C229" s="52">
        <v>-82160865.233880356</v>
      </c>
    </row>
    <row r="230" spans="1:3">
      <c r="A230" s="48">
        <v>65</v>
      </c>
      <c r="B230" s="52">
        <v>-25681965.144111633</v>
      </c>
      <c r="C230" s="52">
        <v>-81213504.644447222</v>
      </c>
    </row>
    <row r="231" spans="1:3">
      <c r="A231" s="48">
        <v>88</v>
      </c>
      <c r="B231" s="52">
        <v>-25486551.505508423</v>
      </c>
      <c r="C231" s="52">
        <v>-80595552.460600063</v>
      </c>
    </row>
    <row r="232" spans="1:3">
      <c r="A232" s="48">
        <v>70</v>
      </c>
      <c r="B232" s="52">
        <v>-23535088.391815186</v>
      </c>
      <c r="C232" s="52">
        <v>-74424484.251525313</v>
      </c>
    </row>
    <row r="233" spans="1:3">
      <c r="A233" s="48">
        <v>201</v>
      </c>
      <c r="B233" s="52">
        <v>-20946507.260856628</v>
      </c>
      <c r="C233" s="52">
        <v>-66238671.969561674</v>
      </c>
    </row>
    <row r="234" spans="1:3">
      <c r="A234" s="48">
        <v>432</v>
      </c>
      <c r="B234" s="52">
        <v>-20398181.168861389</v>
      </c>
      <c r="C234" s="52">
        <v>-64504712.618357696</v>
      </c>
    </row>
    <row r="235" spans="1:3">
      <c r="A235" s="48">
        <v>162</v>
      </c>
      <c r="B235" s="52">
        <v>-19551355.292060852</v>
      </c>
      <c r="C235" s="52">
        <v>-61826814.066098854</v>
      </c>
    </row>
    <row r="236" spans="1:3">
      <c r="A236" s="48">
        <v>319</v>
      </c>
      <c r="B236" s="52">
        <v>-19203837.817008972</v>
      </c>
      <c r="C236" s="52">
        <v>-60727867.318224177</v>
      </c>
    </row>
    <row r="237" spans="1:3">
      <c r="A237" s="48">
        <v>225</v>
      </c>
      <c r="B237" s="52">
        <v>-18255915.228004456</v>
      </c>
      <c r="C237" s="52">
        <v>-57730272.891446218</v>
      </c>
    </row>
    <row r="238" spans="1:3">
      <c r="A238" s="48">
        <v>242</v>
      </c>
      <c r="B238" s="52">
        <v>-17298703.458198547</v>
      </c>
      <c r="C238" s="52">
        <v>-54703303.49573876</v>
      </c>
    </row>
    <row r="239" spans="1:3">
      <c r="A239" s="48">
        <v>149</v>
      </c>
      <c r="B239" s="52">
        <v>-16049344.719894409</v>
      </c>
      <c r="C239" s="52">
        <v>-50752484.268063426</v>
      </c>
    </row>
    <row r="240" spans="1:3">
      <c r="A240" s="48">
        <v>81</v>
      </c>
      <c r="B240" s="52">
        <v>-15557488.472755432</v>
      </c>
      <c r="C240" s="52">
        <v>-49197098.245721586</v>
      </c>
    </row>
    <row r="241" spans="1:3">
      <c r="A241" s="48">
        <v>492</v>
      </c>
      <c r="B241" s="52">
        <v>-12539402.219970703</v>
      </c>
      <c r="C241" s="52">
        <v>-39653071.512079142</v>
      </c>
    </row>
    <row r="242" spans="1:3">
      <c r="A242" s="48">
        <v>200</v>
      </c>
      <c r="B242" s="52">
        <v>-12083233.376304626</v>
      </c>
      <c r="C242" s="52">
        <v>-38210538.968489066</v>
      </c>
    </row>
    <row r="243" spans="1:3">
      <c r="A243" s="48">
        <v>389</v>
      </c>
      <c r="B243" s="52">
        <v>-12031363.258384705</v>
      </c>
      <c r="C243" s="52">
        <v>-38046511.253360592</v>
      </c>
    </row>
    <row r="244" spans="1:3">
      <c r="A244" s="48">
        <v>43</v>
      </c>
      <c r="B244" s="52">
        <v>-11327888.307174683</v>
      </c>
      <c r="C244" s="52">
        <v>-35821928.1306611</v>
      </c>
    </row>
    <row r="245" spans="1:3">
      <c r="A245" s="48">
        <v>275</v>
      </c>
      <c r="B245" s="52">
        <v>-4271513.2459182739</v>
      </c>
      <c r="C245" s="52">
        <v>-13507710.91268068</v>
      </c>
    </row>
    <row r="246" spans="1:3">
      <c r="A246" s="48">
        <v>253</v>
      </c>
      <c r="B246" s="52">
        <v>-3605650.5944366455</v>
      </c>
      <c r="C246" s="52">
        <v>-11402068.325159842</v>
      </c>
    </row>
    <row r="247" spans="1:3">
      <c r="A247" s="48">
        <v>205</v>
      </c>
      <c r="B247" s="52">
        <v>1570170.9024658203</v>
      </c>
      <c r="C247" s="52">
        <v>4965316.3675140869</v>
      </c>
    </row>
    <row r="248" spans="1:3">
      <c r="A248" s="48">
        <v>320</v>
      </c>
      <c r="B248" s="52">
        <v>2229723.0082931519</v>
      </c>
      <c r="C248" s="52">
        <v>7051003.2574888682</v>
      </c>
    </row>
    <row r="249" spans="1:3">
      <c r="A249" s="48">
        <v>400</v>
      </c>
      <c r="B249" s="52">
        <v>3005199.9934539795</v>
      </c>
      <c r="C249" s="52">
        <v>9503276.8036376797</v>
      </c>
    </row>
    <row r="250" spans="1:3">
      <c r="A250" s="48">
        <v>80</v>
      </c>
      <c r="B250" s="52">
        <v>6111893.485458374</v>
      </c>
      <c r="C250" s="52">
        <v>19327504.23039367</v>
      </c>
    </row>
    <row r="251" spans="1:3">
      <c r="A251" s="48">
        <v>230</v>
      </c>
      <c r="B251" s="52">
        <v>10507484.972343445</v>
      </c>
      <c r="C251" s="52">
        <v>33227584.992596637</v>
      </c>
    </row>
    <row r="252" spans="1:3">
      <c r="A252" s="48">
        <v>335</v>
      </c>
      <c r="B252" s="52">
        <v>17855259.650230408</v>
      </c>
      <c r="C252" s="52">
        <v>56463288.708429493</v>
      </c>
    </row>
    <row r="253" spans="1:3">
      <c r="A253" s="48">
        <v>84</v>
      </c>
      <c r="B253" s="52">
        <v>18631164.706443787</v>
      </c>
      <c r="C253" s="52">
        <v>58916915.934104748</v>
      </c>
    </row>
    <row r="254" spans="1:3">
      <c r="A254" s="48">
        <v>336</v>
      </c>
      <c r="B254" s="52">
        <v>18643351.544914246</v>
      </c>
      <c r="C254" s="52">
        <v>58955454.101147965</v>
      </c>
    </row>
    <row r="255" spans="1:3">
      <c r="A255" s="48">
        <v>441</v>
      </c>
      <c r="B255" s="52">
        <v>19006295.219680786</v>
      </c>
      <c r="C255" s="52">
        <v>60103182.775761612</v>
      </c>
    </row>
    <row r="256" spans="1:3">
      <c r="A256" s="48">
        <v>40</v>
      </c>
      <c r="B256" s="52">
        <v>19249395.090484619</v>
      </c>
      <c r="C256" s="52">
        <v>60871932.066394396</v>
      </c>
    </row>
    <row r="257" spans="1:3">
      <c r="A257" s="48">
        <v>135</v>
      </c>
      <c r="B257" s="52">
        <v>20759354.651794434</v>
      </c>
      <c r="C257" s="52">
        <v>65646843.454882063</v>
      </c>
    </row>
    <row r="258" spans="1:3">
      <c r="A258" s="48">
        <v>278</v>
      </c>
      <c r="B258" s="52">
        <v>24491464.158683777</v>
      </c>
      <c r="C258" s="52">
        <v>77448809.973820269</v>
      </c>
    </row>
    <row r="259" spans="1:3">
      <c r="A259" s="48">
        <v>203</v>
      </c>
      <c r="B259" s="52">
        <v>24701744.155723572</v>
      </c>
      <c r="C259" s="52">
        <v>78113773.71083948</v>
      </c>
    </row>
    <row r="260" spans="1:3">
      <c r="A260" s="48">
        <v>339</v>
      </c>
      <c r="B260" s="52">
        <v>26847266.158256531</v>
      </c>
      <c r="C260" s="52">
        <v>84898510.008849189</v>
      </c>
    </row>
    <row r="261" spans="1:3">
      <c r="A261" s="48">
        <v>199</v>
      </c>
      <c r="B261" s="52">
        <v>30554763.042266846</v>
      </c>
      <c r="C261" s="52">
        <v>96622644.580298886</v>
      </c>
    </row>
    <row r="262" spans="1:3">
      <c r="A262" s="48">
        <v>224</v>
      </c>
      <c r="B262" s="52">
        <v>32647806.497337341</v>
      </c>
      <c r="C262" s="52">
        <v>103241429.14002995</v>
      </c>
    </row>
    <row r="263" spans="1:3">
      <c r="A263" s="48">
        <v>322</v>
      </c>
      <c r="B263" s="52">
        <v>35800410.229362488</v>
      </c>
      <c r="C263" s="52">
        <v>113210837.49317652</v>
      </c>
    </row>
    <row r="264" spans="1:3">
      <c r="A264" s="48">
        <v>390</v>
      </c>
      <c r="B264" s="52">
        <v>36597217.031745911</v>
      </c>
      <c r="C264" s="52">
        <v>115730561.84382382</v>
      </c>
    </row>
    <row r="265" spans="1:3">
      <c r="A265" s="48">
        <v>93</v>
      </c>
      <c r="B265" s="52">
        <v>37173764.148132324</v>
      </c>
      <c r="C265" s="52">
        <v>117553763.91000707</v>
      </c>
    </row>
    <row r="266" spans="1:3">
      <c r="A266" s="48">
        <v>108</v>
      </c>
      <c r="B266" s="52">
        <v>37376171.924468994</v>
      </c>
      <c r="C266" s="52">
        <v>118193833.49936089</v>
      </c>
    </row>
    <row r="267" spans="1:3">
      <c r="A267" s="48">
        <v>488</v>
      </c>
      <c r="B267" s="52">
        <v>41442870.252563477</v>
      </c>
      <c r="C267" s="52">
        <v>131053862.77293818</v>
      </c>
    </row>
    <row r="268" spans="1:3">
      <c r="A268" s="48">
        <v>258</v>
      </c>
      <c r="B268" s="52">
        <v>42002406.511886597</v>
      </c>
      <c r="C268" s="52">
        <v>132823271.78584985</v>
      </c>
    </row>
    <row r="269" spans="1:3">
      <c r="A269" s="48">
        <v>126</v>
      </c>
      <c r="B269" s="52">
        <v>44579594.254570007</v>
      </c>
      <c r="C269" s="52">
        <v>140973055.01059738</v>
      </c>
    </row>
    <row r="270" spans="1:3">
      <c r="A270" s="48">
        <v>32</v>
      </c>
      <c r="B270" s="52">
        <v>46938663.669815063</v>
      </c>
      <c r="C270" s="52">
        <v>148433087.52121329</v>
      </c>
    </row>
    <row r="271" spans="1:3">
      <c r="A271" s="48">
        <v>33</v>
      </c>
      <c r="B271" s="52">
        <v>47783080.218589783</v>
      </c>
      <c r="C271" s="52">
        <v>151103367.10928008</v>
      </c>
    </row>
    <row r="272" spans="1:3">
      <c r="A272" s="48">
        <v>376</v>
      </c>
      <c r="B272" s="52">
        <v>49047974.777015686</v>
      </c>
      <c r="C272" s="52">
        <v>155103314.91385886</v>
      </c>
    </row>
    <row r="273" spans="1:3">
      <c r="A273" s="48">
        <v>419</v>
      </c>
      <c r="B273" s="52">
        <v>50453565.444267273</v>
      </c>
      <c r="C273" s="52">
        <v>159548182.88024971</v>
      </c>
    </row>
    <row r="274" spans="1:3">
      <c r="A274" s="48">
        <v>105</v>
      </c>
      <c r="B274" s="52">
        <v>51010512.380363464</v>
      </c>
      <c r="C274" s="52">
        <v>161309403.73416594</v>
      </c>
    </row>
    <row r="275" spans="1:3">
      <c r="A275" s="48">
        <v>310</v>
      </c>
      <c r="B275" s="52">
        <v>51523257.947471619</v>
      </c>
      <c r="C275" s="52">
        <v>162930847.58638242</v>
      </c>
    </row>
    <row r="276" spans="1:3">
      <c r="A276" s="48">
        <v>134</v>
      </c>
      <c r="B276" s="52">
        <v>52002189.610519409</v>
      </c>
      <c r="C276" s="52">
        <v>164445362.48518574</v>
      </c>
    </row>
    <row r="277" spans="1:3">
      <c r="A277" s="48">
        <v>139</v>
      </c>
      <c r="B277" s="52">
        <v>53491252.797691345</v>
      </c>
      <c r="C277" s="52">
        <v>169154193.73655868</v>
      </c>
    </row>
    <row r="278" spans="1:3">
      <c r="A278" s="48">
        <v>316</v>
      </c>
      <c r="B278" s="52">
        <v>53671184.835624695</v>
      </c>
      <c r="C278" s="52">
        <v>169723188.80046389</v>
      </c>
    </row>
    <row r="279" spans="1:3">
      <c r="A279" s="48">
        <v>238</v>
      </c>
      <c r="B279" s="52">
        <v>57629420.648048401</v>
      </c>
      <c r="C279" s="52">
        <v>182240229.4837698</v>
      </c>
    </row>
    <row r="280" spans="1:3">
      <c r="A280" s="48">
        <v>87</v>
      </c>
      <c r="B280" s="52">
        <v>59236784.779182434</v>
      </c>
      <c r="C280" s="52">
        <v>187323161.16741091</v>
      </c>
    </row>
    <row r="281" spans="1:3">
      <c r="A281" s="48">
        <v>60</v>
      </c>
      <c r="B281" s="52">
        <v>59829041.981498718</v>
      </c>
      <c r="C281" s="52">
        <v>189196042.88736951</v>
      </c>
    </row>
    <row r="282" spans="1:3">
      <c r="A282" s="48">
        <v>170</v>
      </c>
      <c r="B282" s="52">
        <v>61095483.309738159</v>
      </c>
      <c r="C282" s="52">
        <v>193200882.00757506</v>
      </c>
    </row>
    <row r="283" spans="1:3">
      <c r="A283" s="48">
        <v>361</v>
      </c>
      <c r="B283" s="52">
        <v>63068365.467048645</v>
      </c>
      <c r="C283" s="52">
        <v>199439683.17978281</v>
      </c>
    </row>
    <row r="284" spans="1:3">
      <c r="A284" s="48">
        <v>69</v>
      </c>
      <c r="B284" s="52">
        <v>63609487.294120789</v>
      </c>
      <c r="C284" s="52">
        <v>201150860.64496255</v>
      </c>
    </row>
    <row r="285" spans="1:3">
      <c r="A285" s="48">
        <v>367</v>
      </c>
      <c r="B285" s="52">
        <v>64262863.325271606</v>
      </c>
      <c r="C285" s="52">
        <v>203217017.07196027</v>
      </c>
    </row>
    <row r="286" spans="1:3">
      <c r="A286" s="48">
        <v>75</v>
      </c>
      <c r="B286" s="52">
        <v>65763833.969207764</v>
      </c>
      <c r="C286" s="52">
        <v>207963503.00784811</v>
      </c>
    </row>
    <row r="287" spans="1:3">
      <c r="A287" s="48">
        <v>100</v>
      </c>
      <c r="B287" s="52">
        <v>67658567.208297729</v>
      </c>
      <c r="C287" s="52">
        <v>213955175.6018008</v>
      </c>
    </row>
    <row r="288" spans="1:3">
      <c r="A288" s="48">
        <v>36</v>
      </c>
      <c r="B288" s="52">
        <v>68775685.327911377</v>
      </c>
      <c r="C288" s="52">
        <v>217487813.27522433</v>
      </c>
    </row>
    <row r="289" spans="1:3">
      <c r="A289" s="48">
        <v>196</v>
      </c>
      <c r="B289" s="52">
        <v>69946525.041236877</v>
      </c>
      <c r="C289" s="52">
        <v>221190333.54431152</v>
      </c>
    </row>
    <row r="290" spans="1:3">
      <c r="A290" s="48">
        <v>241</v>
      </c>
      <c r="B290" s="52">
        <v>75966637.831451416</v>
      </c>
      <c r="C290" s="52">
        <v>240227601.73250088</v>
      </c>
    </row>
    <row r="291" spans="1:3">
      <c r="A291" s="48">
        <v>192</v>
      </c>
      <c r="B291" s="52">
        <v>76863994.920455933</v>
      </c>
      <c r="C291" s="52">
        <v>243065294.0082536</v>
      </c>
    </row>
    <row r="292" spans="1:3">
      <c r="A292" s="48">
        <v>407</v>
      </c>
      <c r="B292" s="52">
        <v>77139179.11907196</v>
      </c>
      <c r="C292" s="52">
        <v>243935502.85196841</v>
      </c>
    </row>
    <row r="293" spans="1:3">
      <c r="A293" s="48">
        <v>109</v>
      </c>
      <c r="B293" s="52">
        <v>78557608.319374084</v>
      </c>
      <c r="C293" s="52">
        <v>248420969.82461432</v>
      </c>
    </row>
    <row r="294" spans="1:3">
      <c r="A294" s="48">
        <v>355</v>
      </c>
      <c r="B294" s="52">
        <v>79701140.38507843</v>
      </c>
      <c r="C294" s="52">
        <v>252037135.72967735</v>
      </c>
    </row>
    <row r="295" spans="1:3">
      <c r="A295" s="48">
        <v>354</v>
      </c>
      <c r="B295" s="52">
        <v>80230385.804832458</v>
      </c>
      <c r="C295" s="52">
        <v>253710756.69731197</v>
      </c>
    </row>
    <row r="296" spans="1:3">
      <c r="A296" s="48">
        <v>280</v>
      </c>
      <c r="B296" s="52">
        <v>82302615.240715027</v>
      </c>
      <c r="C296" s="52">
        <v>260263721.54914674</v>
      </c>
    </row>
    <row r="297" spans="1:3">
      <c r="A297" s="48">
        <v>281</v>
      </c>
      <c r="B297" s="52">
        <v>85849849.011306763</v>
      </c>
      <c r="C297" s="52">
        <v>271481059.65728384</v>
      </c>
    </row>
    <row r="298" spans="1:3">
      <c r="A298" s="48">
        <v>123</v>
      </c>
      <c r="B298" s="52">
        <v>86947192.794914246</v>
      </c>
      <c r="C298" s="52">
        <v>274951165.38971043</v>
      </c>
    </row>
    <row r="299" spans="1:3">
      <c r="A299" s="48">
        <v>98</v>
      </c>
      <c r="B299" s="52">
        <v>92566748.864875793</v>
      </c>
      <c r="C299" s="52">
        <v>292721762.00981343</v>
      </c>
    </row>
    <row r="300" spans="1:3">
      <c r="A300" s="48">
        <v>54</v>
      </c>
      <c r="B300" s="52">
        <v>95712787.562644958</v>
      </c>
      <c r="C300" s="52">
        <v>302670409.90179408</v>
      </c>
    </row>
    <row r="301" spans="1:3">
      <c r="A301" s="48">
        <v>122</v>
      </c>
      <c r="B301" s="52">
        <v>104404038.67894745</v>
      </c>
      <c r="C301" s="52">
        <v>330154559.14579093</v>
      </c>
    </row>
    <row r="302" spans="1:3">
      <c r="A302" s="48">
        <v>107</v>
      </c>
      <c r="B302" s="52">
        <v>107028125.48307037</v>
      </c>
      <c r="C302" s="52">
        <v>338452650.22481149</v>
      </c>
    </row>
    <row r="303" spans="1:3">
      <c r="A303" s="48">
        <v>111</v>
      </c>
      <c r="B303" s="52">
        <v>108812172.86965942</v>
      </c>
      <c r="C303" s="52">
        <v>344094303.42010385</v>
      </c>
    </row>
    <row r="304" spans="1:3">
      <c r="A304" s="48">
        <v>388</v>
      </c>
      <c r="B304" s="52">
        <v>109222579.84999847</v>
      </c>
      <c r="C304" s="52">
        <v>345392124.2456072</v>
      </c>
    </row>
    <row r="305" spans="1:3">
      <c r="A305" s="48">
        <v>443</v>
      </c>
      <c r="B305" s="52">
        <v>115357614.30976105</v>
      </c>
      <c r="C305" s="52">
        <v>364792806.66207755</v>
      </c>
    </row>
    <row r="306" spans="1:3">
      <c r="A306" s="48">
        <v>106</v>
      </c>
      <c r="B306" s="52">
        <v>117020140.6268158</v>
      </c>
      <c r="C306" s="52">
        <v>370050176.49394178</v>
      </c>
    </row>
    <row r="307" spans="1:3">
      <c r="A307" s="48">
        <v>456</v>
      </c>
      <c r="B307" s="52">
        <v>118128898.72336578</v>
      </c>
      <c r="C307" s="52">
        <v>373556377.45319265</v>
      </c>
    </row>
    <row r="308" spans="1:3">
      <c r="A308" s="48">
        <v>373</v>
      </c>
      <c r="B308" s="52">
        <v>118686415.2805481</v>
      </c>
      <c r="C308" s="52">
        <v>375319399.60714424</v>
      </c>
    </row>
    <row r="309" spans="1:3">
      <c r="A309" s="48">
        <v>195</v>
      </c>
      <c r="B309" s="52">
        <v>119830814.85266876</v>
      </c>
      <c r="C309" s="52">
        <v>378938308.80836767</v>
      </c>
    </row>
    <row r="310" spans="1:3">
      <c r="A310" s="48">
        <v>472</v>
      </c>
      <c r="B310" s="52">
        <v>119988504.57527161</v>
      </c>
      <c r="C310" s="52">
        <v>379436967.4953928</v>
      </c>
    </row>
    <row r="311" spans="1:3">
      <c r="A311" s="48">
        <v>64</v>
      </c>
      <c r="B311" s="52">
        <v>126318093.78523254</v>
      </c>
      <c r="C311" s="52">
        <v>399452886.05209512</v>
      </c>
    </row>
    <row r="312" spans="1:3">
      <c r="A312" s="48">
        <v>58</v>
      </c>
      <c r="B312" s="52">
        <v>126625923.90361023</v>
      </c>
      <c r="C312" s="52">
        <v>400426330.35856783</v>
      </c>
    </row>
    <row r="313" spans="1:3">
      <c r="A313" s="48">
        <v>193</v>
      </c>
      <c r="B313" s="52">
        <v>127448481.91886902</v>
      </c>
      <c r="C313" s="52">
        <v>403027487.19441313</v>
      </c>
    </row>
    <row r="314" spans="1:3">
      <c r="A314" s="48">
        <v>245</v>
      </c>
      <c r="B314" s="52">
        <v>130249799.5320282</v>
      </c>
      <c r="C314" s="52">
        <v>411886031.30154264</v>
      </c>
    </row>
    <row r="315" spans="1:3">
      <c r="A315" s="48">
        <v>13</v>
      </c>
      <c r="B315" s="52">
        <v>132485155.69923401</v>
      </c>
      <c r="C315" s="52">
        <v>418954848.17161715</v>
      </c>
    </row>
    <row r="316" spans="1:3">
      <c r="A316" s="48">
        <v>14</v>
      </c>
      <c r="B316" s="52">
        <v>138344244.30791473</v>
      </c>
      <c r="C316" s="52">
        <v>437482913.18779528</v>
      </c>
    </row>
    <row r="317" spans="1:3">
      <c r="A317" s="48">
        <v>115</v>
      </c>
      <c r="B317" s="52">
        <v>139089995.70262909</v>
      </c>
      <c r="C317" s="52">
        <v>439841186.16333985</v>
      </c>
    </row>
    <row r="318" spans="1:3">
      <c r="A318" s="48">
        <v>209</v>
      </c>
      <c r="B318" s="52">
        <v>140501021.63838196</v>
      </c>
      <c r="C318" s="52">
        <v>444303241.95788938</v>
      </c>
    </row>
    <row r="319" spans="1:3">
      <c r="A319" s="48">
        <v>42</v>
      </c>
      <c r="B319" s="52">
        <v>140796364.75556946</v>
      </c>
      <c r="C319" s="52">
        <v>445237198.8994559</v>
      </c>
    </row>
    <row r="320" spans="1:3">
      <c r="A320" s="48">
        <v>45</v>
      </c>
      <c r="B320" s="52">
        <v>144294289.9601059</v>
      </c>
      <c r="C320" s="52">
        <v>456298609.63070136</v>
      </c>
    </row>
    <row r="321" spans="1:3">
      <c r="A321" s="48">
        <v>172</v>
      </c>
      <c r="B321" s="52">
        <v>147566949.58117676</v>
      </c>
      <c r="C321" s="52">
        <v>466647668.03974885</v>
      </c>
    </row>
    <row r="322" spans="1:3">
      <c r="A322" s="48">
        <v>365</v>
      </c>
      <c r="B322" s="52">
        <v>149941699.77427673</v>
      </c>
      <c r="C322" s="52">
        <v>474157287.52386945</v>
      </c>
    </row>
    <row r="323" spans="1:3">
      <c r="A323" s="48">
        <v>378</v>
      </c>
      <c r="B323" s="52">
        <v>150154275.61008453</v>
      </c>
      <c r="C323" s="52">
        <v>474829511.34053612</v>
      </c>
    </row>
    <row r="324" spans="1:3">
      <c r="A324" s="48">
        <v>233</v>
      </c>
      <c r="B324" s="52">
        <v>151073277.31181335</v>
      </c>
      <c r="C324" s="52">
        <v>477735649.89156985</v>
      </c>
    </row>
    <row r="325" spans="1:3">
      <c r="A325" s="48">
        <v>489</v>
      </c>
      <c r="B325" s="52">
        <v>152244185.97856903</v>
      </c>
      <c r="C325" s="52">
        <v>481438388.21054888</v>
      </c>
    </row>
    <row r="326" spans="1:3">
      <c r="A326" s="48">
        <v>110</v>
      </c>
      <c r="B326" s="52">
        <v>155586107.77745819</v>
      </c>
      <c r="C326" s="52">
        <v>492006472.85720581</v>
      </c>
    </row>
    <row r="327" spans="1:3">
      <c r="A327" s="48">
        <v>236</v>
      </c>
      <c r="B327" s="52">
        <v>156341406.16697693</v>
      </c>
      <c r="C327" s="52">
        <v>494394936.08114207</v>
      </c>
    </row>
    <row r="328" spans="1:3">
      <c r="A328" s="48">
        <v>182</v>
      </c>
      <c r="B328" s="52">
        <v>158382747.93698883</v>
      </c>
      <c r="C328" s="52">
        <v>500850225.55721927</v>
      </c>
    </row>
    <row r="329" spans="1:3">
      <c r="A329" s="48">
        <v>197</v>
      </c>
      <c r="B329" s="52">
        <v>158811886.22361755</v>
      </c>
      <c r="C329" s="52">
        <v>502207279.97414821</v>
      </c>
    </row>
    <row r="330" spans="1:3">
      <c r="A330" s="48">
        <v>44</v>
      </c>
      <c r="B330" s="52">
        <v>159652124.08891296</v>
      </c>
      <c r="C330" s="52">
        <v>504864345.40479946</v>
      </c>
    </row>
    <row r="331" spans="1:3">
      <c r="A331" s="48">
        <v>188</v>
      </c>
      <c r="B331" s="52">
        <v>165632455.44911957</v>
      </c>
      <c r="C331" s="52">
        <v>523775813.66558516</v>
      </c>
    </row>
    <row r="332" spans="1:3">
      <c r="A332" s="48">
        <v>412</v>
      </c>
      <c r="B332" s="52">
        <v>166345962.46286011</v>
      </c>
      <c r="C332" s="52">
        <v>526032120.95551038</v>
      </c>
    </row>
    <row r="333" spans="1:3">
      <c r="A333" s="48">
        <v>145</v>
      </c>
      <c r="B333" s="52">
        <v>167499902.82228088</v>
      </c>
      <c r="C333" s="52">
        <v>529681200.77527332</v>
      </c>
    </row>
    <row r="334" spans="1:3">
      <c r="A334" s="48">
        <v>74</v>
      </c>
      <c r="B334" s="52">
        <v>169763806.26744843</v>
      </c>
      <c r="C334" s="52">
        <v>536840292.0647049</v>
      </c>
    </row>
    <row r="335" spans="1:3">
      <c r="A335" s="48">
        <v>160</v>
      </c>
      <c r="B335" s="52">
        <v>171911913.03255463</v>
      </c>
      <c r="C335" s="52">
        <v>543633202.09965682</v>
      </c>
    </row>
    <row r="336" spans="1:3">
      <c r="A336" s="48">
        <v>103</v>
      </c>
      <c r="B336" s="52">
        <v>176761609.06918335</v>
      </c>
      <c r="C336" s="52">
        <v>558969287.53489494</v>
      </c>
    </row>
    <row r="337" spans="1:3">
      <c r="A337" s="48">
        <v>121</v>
      </c>
      <c r="B337" s="52">
        <v>180510029.6920929</v>
      </c>
      <c r="C337" s="52">
        <v>570822834.33163619</v>
      </c>
    </row>
    <row r="338" spans="1:3">
      <c r="A338" s="48">
        <v>343</v>
      </c>
      <c r="B338" s="52">
        <v>181381140.17293549</v>
      </c>
      <c r="C338" s="52">
        <v>573577527.5447433</v>
      </c>
    </row>
    <row r="339" spans="1:3">
      <c r="A339" s="48">
        <v>484</v>
      </c>
      <c r="B339" s="52">
        <v>182627963.90931702</v>
      </c>
      <c r="C339" s="52">
        <v>577520330.39247024</v>
      </c>
    </row>
    <row r="340" spans="1:3">
      <c r="A340" s="48">
        <v>1</v>
      </c>
      <c r="B340" s="52">
        <v>183930654.59796906</v>
      </c>
      <c r="C340" s="52">
        <v>581639800.05530393</v>
      </c>
    </row>
    <row r="341" spans="1:3">
      <c r="A341" s="48">
        <v>169</v>
      </c>
      <c r="B341" s="52">
        <v>184105927.29562378</v>
      </c>
      <c r="C341" s="52">
        <v>582194060.99153495</v>
      </c>
    </row>
    <row r="342" spans="1:3">
      <c r="A342" s="48">
        <v>223</v>
      </c>
      <c r="B342" s="52">
        <v>186995563.33611298</v>
      </c>
      <c r="C342" s="52">
        <v>591331892.4883914</v>
      </c>
    </row>
    <row r="343" spans="1:3">
      <c r="A343" s="48">
        <v>78</v>
      </c>
      <c r="B343" s="52">
        <v>187906222.34111786</v>
      </c>
      <c r="C343" s="52">
        <v>594211649.11594951</v>
      </c>
    </row>
    <row r="344" spans="1:3">
      <c r="A344" s="48">
        <v>167</v>
      </c>
      <c r="B344" s="52">
        <v>189545720.46440125</v>
      </c>
      <c r="C344" s="52">
        <v>599396197.40509653</v>
      </c>
    </row>
    <row r="345" spans="1:3">
      <c r="A345" s="48">
        <v>72</v>
      </c>
      <c r="B345" s="52">
        <v>194819276.19446564</v>
      </c>
      <c r="C345" s="52">
        <v>616072644.87993205</v>
      </c>
    </row>
    <row r="346" spans="1:3">
      <c r="A346" s="48">
        <v>204</v>
      </c>
      <c r="B346" s="52">
        <v>196345927.00939178</v>
      </c>
      <c r="C346" s="52">
        <v>620900338.64685094</v>
      </c>
    </row>
    <row r="347" spans="1:3">
      <c r="A347" s="48">
        <v>153</v>
      </c>
      <c r="B347" s="52">
        <v>199779340.92577362</v>
      </c>
      <c r="C347" s="52">
        <v>631757746.77273643</v>
      </c>
    </row>
    <row r="348" spans="1:3">
      <c r="A348" s="48">
        <v>90</v>
      </c>
      <c r="B348" s="52">
        <v>202384371.21015167</v>
      </c>
      <c r="C348" s="52">
        <v>639995575.84508717</v>
      </c>
    </row>
    <row r="349" spans="1:3">
      <c r="A349" s="48">
        <v>494</v>
      </c>
      <c r="B349" s="52">
        <v>206410610.27108002</v>
      </c>
      <c r="C349" s="52">
        <v>652727661.6819582</v>
      </c>
    </row>
    <row r="350" spans="1:3">
      <c r="A350" s="48">
        <v>120</v>
      </c>
      <c r="B350" s="52">
        <v>207743599.78818512</v>
      </c>
      <c r="C350" s="52">
        <v>656942944.65313828</v>
      </c>
    </row>
    <row r="351" spans="1:3">
      <c r="A351" s="48">
        <v>325</v>
      </c>
      <c r="B351" s="52">
        <v>209464875.06523895</v>
      </c>
      <c r="C351" s="52">
        <v>662386095.00876582</v>
      </c>
    </row>
    <row r="352" spans="1:3">
      <c r="A352" s="48">
        <v>67</v>
      </c>
      <c r="B352" s="52">
        <v>216240328.40749359</v>
      </c>
      <c r="C352" s="52">
        <v>683811959.75049078</v>
      </c>
    </row>
    <row r="353" spans="1:3">
      <c r="A353" s="48">
        <v>202</v>
      </c>
      <c r="B353" s="52">
        <v>217378662.31381226</v>
      </c>
      <c r="C353" s="52">
        <v>687411687.63225448</v>
      </c>
    </row>
    <row r="354" spans="1:3">
      <c r="A354" s="48">
        <v>138</v>
      </c>
      <c r="B354" s="52">
        <v>219978663.97989655</v>
      </c>
      <c r="C354" s="52">
        <v>695633614.81731343</v>
      </c>
    </row>
    <row r="355" spans="1:3">
      <c r="A355" s="48">
        <v>92</v>
      </c>
      <c r="B355" s="52">
        <v>222593473.23800659</v>
      </c>
      <c r="C355" s="52">
        <v>703902367.71983624</v>
      </c>
    </row>
    <row r="356" spans="1:3">
      <c r="A356" s="48">
        <v>20</v>
      </c>
      <c r="B356" s="52">
        <v>225883991.35166168</v>
      </c>
      <c r="C356" s="52">
        <v>714307899.64102721</v>
      </c>
    </row>
    <row r="357" spans="1:3">
      <c r="A357" s="48">
        <v>24</v>
      </c>
      <c r="B357" s="52">
        <v>226095755.03574371</v>
      </c>
      <c r="C357" s="52">
        <v>714977555.2084347</v>
      </c>
    </row>
    <row r="358" spans="1:3">
      <c r="A358" s="48">
        <v>30</v>
      </c>
      <c r="B358" s="52">
        <v>226235106.92990875</v>
      </c>
      <c r="C358" s="52">
        <v>715418224.59025502</v>
      </c>
    </row>
    <row r="359" spans="1:3">
      <c r="A359" s="48">
        <v>27</v>
      </c>
      <c r="B359" s="52">
        <v>229077629.17066956</v>
      </c>
      <c r="C359" s="52">
        <v>724407069.17074466</v>
      </c>
    </row>
    <row r="360" spans="1:3">
      <c r="A360" s="48">
        <v>194</v>
      </c>
      <c r="B360" s="52">
        <v>230294632.47061157</v>
      </c>
      <c r="C360" s="52">
        <v>728255571.51850247</v>
      </c>
    </row>
    <row r="361" spans="1:3">
      <c r="A361" s="48">
        <v>352</v>
      </c>
      <c r="B361" s="52">
        <v>232129727.46327972</v>
      </c>
      <c r="C361" s="52">
        <v>734058651.41810381</v>
      </c>
    </row>
    <row r="362" spans="1:3">
      <c r="A362" s="48">
        <v>436</v>
      </c>
      <c r="B362" s="52">
        <v>235192535.89562225</v>
      </c>
      <c r="C362" s="52">
        <v>743744102.10107601</v>
      </c>
    </row>
    <row r="363" spans="1:3">
      <c r="A363" s="48">
        <v>282</v>
      </c>
      <c r="B363" s="52">
        <v>235769658.75291443</v>
      </c>
      <c r="C363" s="52">
        <v>745569124.81986356</v>
      </c>
    </row>
    <row r="364" spans="1:3">
      <c r="A364" s="48">
        <v>353</v>
      </c>
      <c r="B364" s="52">
        <v>251049951.45796967</v>
      </c>
      <c r="C364" s="52">
        <v>793889653.08189356</v>
      </c>
    </row>
    <row r="365" spans="1:3">
      <c r="A365" s="48">
        <v>156</v>
      </c>
      <c r="B365" s="52">
        <v>254703287.65279388</v>
      </c>
      <c r="C365" s="52">
        <v>805442516.51587081</v>
      </c>
    </row>
    <row r="366" spans="1:3">
      <c r="A366" s="48">
        <v>271</v>
      </c>
      <c r="B366" s="52">
        <v>256825854.05393219</v>
      </c>
      <c r="C366" s="52">
        <v>812154660.82841444</v>
      </c>
    </row>
    <row r="367" spans="1:3">
      <c r="A367" s="48">
        <v>398</v>
      </c>
      <c r="B367" s="52">
        <v>258296574.65384674</v>
      </c>
      <c r="C367" s="52">
        <v>816805487.72587359</v>
      </c>
    </row>
    <row r="368" spans="1:3">
      <c r="A368" s="48">
        <v>38</v>
      </c>
      <c r="B368" s="52">
        <v>259264073.09850311</v>
      </c>
      <c r="C368" s="52">
        <v>819864986.44365811</v>
      </c>
    </row>
    <row r="369" spans="1:3">
      <c r="A369" s="48">
        <v>155</v>
      </c>
      <c r="B369" s="52">
        <v>263371890.61064911</v>
      </c>
      <c r="C369" s="52">
        <v>832855045.99436581</v>
      </c>
    </row>
    <row r="370" spans="1:3">
      <c r="A370" s="48">
        <v>151</v>
      </c>
      <c r="B370" s="52">
        <v>264003897.47293091</v>
      </c>
      <c r="C370" s="52">
        <v>834853627.17603266</v>
      </c>
    </row>
    <row r="371" spans="1:3">
      <c r="A371" s="48">
        <v>409</v>
      </c>
      <c r="B371" s="52">
        <v>265454517.38345337</v>
      </c>
      <c r="C371" s="52">
        <v>839440890.11247337</v>
      </c>
    </row>
    <row r="372" spans="1:3">
      <c r="A372" s="48">
        <v>498</v>
      </c>
      <c r="B372" s="52">
        <v>267595004.4453125</v>
      </c>
      <c r="C372" s="52">
        <v>846209704.53006995</v>
      </c>
    </row>
    <row r="373" spans="1:3">
      <c r="A373" s="48">
        <v>500</v>
      </c>
      <c r="B373" s="52">
        <v>267652776.11569214</v>
      </c>
      <c r="C373" s="52">
        <v>846392394.59270203</v>
      </c>
    </row>
    <row r="374" spans="1:3">
      <c r="A374" s="48">
        <v>460</v>
      </c>
      <c r="B374" s="52">
        <v>271152082.64920044</v>
      </c>
      <c r="C374" s="52">
        <v>857458173.46969664</v>
      </c>
    </row>
    <row r="375" spans="1:3">
      <c r="A375" s="48">
        <v>55</v>
      </c>
      <c r="B375" s="52">
        <v>271785508.18270111</v>
      </c>
      <c r="C375" s="52">
        <v>859461240.88366604</v>
      </c>
    </row>
    <row r="376" spans="1:3">
      <c r="A376" s="48">
        <v>347</v>
      </c>
      <c r="B376" s="52">
        <v>273748391.53663635</v>
      </c>
      <c r="C376" s="52">
        <v>865668423.06333184</v>
      </c>
    </row>
    <row r="377" spans="1:3">
      <c r="A377" s="48">
        <v>35</v>
      </c>
      <c r="B377" s="52">
        <v>276682433.92997742</v>
      </c>
      <c r="C377" s="52">
        <v>874946679.77778125</v>
      </c>
    </row>
    <row r="378" spans="1:3">
      <c r="A378" s="48">
        <v>402</v>
      </c>
      <c r="B378" s="52">
        <v>280825352.9827652</v>
      </c>
      <c r="C378" s="52">
        <v>888047740.14629793</v>
      </c>
    </row>
    <row r="379" spans="1:3">
      <c r="A379" s="48">
        <v>180</v>
      </c>
      <c r="B379" s="52">
        <v>287849150.8833847</v>
      </c>
      <c r="C379" s="52">
        <v>910258939.33696461</v>
      </c>
    </row>
    <row r="380" spans="1:3">
      <c r="A380" s="48">
        <v>350</v>
      </c>
      <c r="B380" s="52">
        <v>289762220.25236511</v>
      </c>
      <c r="C380" s="52">
        <v>916308595.86484373</v>
      </c>
    </row>
    <row r="381" spans="1:3">
      <c r="A381" s="48">
        <v>453</v>
      </c>
      <c r="B381" s="52">
        <v>290545620.20601654</v>
      </c>
      <c r="C381" s="52">
        <v>918785924.03725266</v>
      </c>
    </row>
    <row r="382" spans="1:3">
      <c r="A382" s="48">
        <v>29</v>
      </c>
      <c r="B382" s="52">
        <v>291381914.4527359</v>
      </c>
      <c r="C382" s="52">
        <v>921430518.65098059</v>
      </c>
    </row>
    <row r="383" spans="1:3">
      <c r="A383" s="48">
        <v>234</v>
      </c>
      <c r="B383" s="52">
        <v>296106932.24008179</v>
      </c>
      <c r="C383" s="52">
        <v>936372336.84380269</v>
      </c>
    </row>
    <row r="384" spans="1:3">
      <c r="A384" s="48">
        <v>185</v>
      </c>
      <c r="B384" s="52">
        <v>297411693.46159363</v>
      </c>
      <c r="C384" s="52">
        <v>940498354.10644364</v>
      </c>
    </row>
    <row r="385" spans="1:3">
      <c r="A385" s="48">
        <v>118</v>
      </c>
      <c r="B385" s="52">
        <v>300310935.33584595</v>
      </c>
      <c r="C385" s="52">
        <v>949666561.91681647</v>
      </c>
    </row>
    <row r="386" spans="1:3">
      <c r="A386" s="48">
        <v>79</v>
      </c>
      <c r="B386" s="52">
        <v>302468801.0411377</v>
      </c>
      <c r="C386" s="52">
        <v>956490332.43030405</v>
      </c>
    </row>
    <row r="387" spans="1:3">
      <c r="A387" s="48">
        <v>9</v>
      </c>
      <c r="B387" s="52">
        <v>303517020.54779053</v>
      </c>
      <c r="C387" s="52">
        <v>959805093.55914497</v>
      </c>
    </row>
    <row r="388" spans="1:3">
      <c r="A388" s="48">
        <v>91</v>
      </c>
      <c r="B388" s="52">
        <v>304539777.96929169</v>
      </c>
      <c r="C388" s="52">
        <v>963039336.50492954</v>
      </c>
    </row>
    <row r="389" spans="1:3">
      <c r="A389" s="48">
        <v>96</v>
      </c>
      <c r="B389" s="52">
        <v>305132549.85886383</v>
      </c>
      <c r="C389" s="52">
        <v>964913845.80889928</v>
      </c>
    </row>
    <row r="390" spans="1:3">
      <c r="A390" s="48">
        <v>68</v>
      </c>
      <c r="B390" s="52">
        <v>309584426.96382141</v>
      </c>
      <c r="C390" s="52">
        <v>978991917.32372177</v>
      </c>
    </row>
    <row r="391" spans="1:3">
      <c r="A391" s="48">
        <v>417</v>
      </c>
      <c r="B391" s="52">
        <v>313802864.41438293</v>
      </c>
      <c r="C391" s="52">
        <v>992331787.83445013</v>
      </c>
    </row>
    <row r="392" spans="1:3">
      <c r="A392" s="48">
        <v>345</v>
      </c>
      <c r="B392" s="52">
        <v>315487113.67595673</v>
      </c>
      <c r="C392" s="52">
        <v>997657851.64848006</v>
      </c>
    </row>
    <row r="393" spans="1:3">
      <c r="A393" s="48">
        <v>143</v>
      </c>
      <c r="B393" s="52">
        <v>315798940.75470734</v>
      </c>
      <c r="C393" s="52">
        <v>998643935.45344865</v>
      </c>
    </row>
    <row r="394" spans="1:3">
      <c r="A394" s="48">
        <v>244</v>
      </c>
      <c r="B394" s="52">
        <v>322114536.98267365</v>
      </c>
      <c r="C394" s="52">
        <v>1018615604.3157902</v>
      </c>
    </row>
    <row r="395" spans="1:3">
      <c r="A395" s="48">
        <v>379</v>
      </c>
      <c r="B395" s="52">
        <v>323260351.27319336</v>
      </c>
      <c r="C395" s="52">
        <v>1022238987.2494023</v>
      </c>
    </row>
    <row r="396" spans="1:3">
      <c r="A396" s="48">
        <v>26</v>
      </c>
      <c r="B396" s="52">
        <v>323980828.55101013</v>
      </c>
      <c r="C396" s="52">
        <v>1024517336.4497012</v>
      </c>
    </row>
    <row r="397" spans="1:3">
      <c r="A397" s="48">
        <v>344</v>
      </c>
      <c r="B397" s="52">
        <v>326209862.61979675</v>
      </c>
      <c r="C397" s="52">
        <v>1031566161.0891794</v>
      </c>
    </row>
    <row r="398" spans="1:3">
      <c r="A398" s="48">
        <v>297</v>
      </c>
      <c r="B398" s="52">
        <v>328965359.7964859</v>
      </c>
      <c r="C398" s="52">
        <v>1040279808.2536806</v>
      </c>
    </row>
    <row r="399" spans="1:3">
      <c r="A399" s="48">
        <v>327</v>
      </c>
      <c r="B399" s="52">
        <v>330788880.28503418</v>
      </c>
      <c r="C399" s="52">
        <v>1046046286.3574761</v>
      </c>
    </row>
    <row r="400" spans="1:3">
      <c r="A400" s="48">
        <v>257</v>
      </c>
      <c r="B400" s="52">
        <v>330886225.6676712</v>
      </c>
      <c r="C400" s="52">
        <v>1046354119.4863096</v>
      </c>
    </row>
    <row r="401" spans="1:3">
      <c r="A401" s="48">
        <v>279</v>
      </c>
      <c r="B401" s="52">
        <v>343061929.6523056</v>
      </c>
      <c r="C401" s="52">
        <v>1084857076.1937423</v>
      </c>
    </row>
    <row r="402" spans="1:3">
      <c r="A402" s="48">
        <v>394</v>
      </c>
      <c r="B402" s="52">
        <v>344851628.99246216</v>
      </c>
      <c r="C402" s="52">
        <v>1090516602.4355373</v>
      </c>
    </row>
    <row r="403" spans="1:3">
      <c r="A403" s="48">
        <v>23</v>
      </c>
      <c r="B403" s="52">
        <v>345625012.25814056</v>
      </c>
      <c r="C403" s="52">
        <v>1092962255.0593402</v>
      </c>
    </row>
    <row r="404" spans="1:3">
      <c r="A404" s="48">
        <v>283</v>
      </c>
      <c r="B404" s="52">
        <v>346563045.55756378</v>
      </c>
      <c r="C404" s="52">
        <v>1095928576.8066003</v>
      </c>
    </row>
    <row r="405" spans="1:3">
      <c r="A405" s="48">
        <v>4</v>
      </c>
      <c r="B405" s="52">
        <v>346588261.48913574</v>
      </c>
      <c r="C405" s="52">
        <v>1096008316.5836906</v>
      </c>
    </row>
    <row r="406" spans="1:3">
      <c r="A406" s="48">
        <v>132</v>
      </c>
      <c r="B406" s="52">
        <v>347431230.08924866</v>
      </c>
      <c r="C406" s="52">
        <v>1098674017.3560512</v>
      </c>
    </row>
    <row r="407" spans="1:3">
      <c r="A407" s="48">
        <v>435</v>
      </c>
      <c r="B407" s="52">
        <v>348609753.70720673</v>
      </c>
      <c r="C407" s="52">
        <v>1102400836.2651007</v>
      </c>
    </row>
    <row r="408" spans="1:3">
      <c r="A408" s="48">
        <v>150</v>
      </c>
      <c r="B408" s="52">
        <v>356070765.36520386</v>
      </c>
      <c r="C408" s="52">
        <v>1125994626.7534409</v>
      </c>
    </row>
    <row r="409" spans="1:3">
      <c r="A409" s="48">
        <v>191</v>
      </c>
      <c r="B409" s="52">
        <v>356075158.76219177</v>
      </c>
      <c r="C409" s="52">
        <v>1126008519.894588</v>
      </c>
    </row>
    <row r="410" spans="1:3">
      <c r="A410" s="48">
        <v>318</v>
      </c>
      <c r="B410" s="52">
        <v>361243402.94843292</v>
      </c>
      <c r="C410" s="52">
        <v>1142351943.0270336</v>
      </c>
    </row>
    <row r="411" spans="1:3">
      <c r="A411" s="48">
        <v>63</v>
      </c>
      <c r="B411" s="52">
        <v>364019667.33674622</v>
      </c>
      <c r="C411" s="52">
        <v>1151131261.8809178</v>
      </c>
    </row>
    <row r="412" spans="1:3">
      <c r="A412" s="48">
        <v>18</v>
      </c>
      <c r="B412" s="52">
        <v>370229195.76271057</v>
      </c>
      <c r="C412" s="52">
        <v>1170767514.9025254</v>
      </c>
    </row>
    <row r="413" spans="1:3">
      <c r="A413" s="48">
        <v>272</v>
      </c>
      <c r="B413" s="52">
        <v>371471563.84916687</v>
      </c>
      <c r="C413" s="52">
        <v>1174696227.7480321</v>
      </c>
    </row>
    <row r="414" spans="1:3">
      <c r="A414" s="48">
        <v>6</v>
      </c>
      <c r="B414" s="52">
        <v>377421017.47437286</v>
      </c>
      <c r="C414" s="52">
        <v>1193510052.0372288</v>
      </c>
    </row>
    <row r="415" spans="1:3">
      <c r="A415" s="48">
        <v>215</v>
      </c>
      <c r="B415" s="52">
        <v>379133255.76561737</v>
      </c>
      <c r="C415" s="52">
        <v>1198924624.9345162</v>
      </c>
    </row>
    <row r="416" spans="1:3">
      <c r="A416" s="48">
        <v>140</v>
      </c>
      <c r="B416" s="52">
        <v>380434300.03703308</v>
      </c>
      <c r="C416" s="52">
        <v>1203038888.1689043</v>
      </c>
    </row>
    <row r="417" spans="1:3">
      <c r="A417" s="48">
        <v>397</v>
      </c>
      <c r="B417" s="52">
        <v>381998657.24330139</v>
      </c>
      <c r="C417" s="52">
        <v>1207985820.0148098</v>
      </c>
    </row>
    <row r="418" spans="1:3">
      <c r="A418" s="48">
        <v>369</v>
      </c>
      <c r="B418" s="52">
        <v>382582268.06552887</v>
      </c>
      <c r="C418" s="52">
        <v>1209831359.4801724</v>
      </c>
    </row>
    <row r="419" spans="1:3">
      <c r="A419" s="48">
        <v>16</v>
      </c>
      <c r="B419" s="52">
        <v>383202832.67144012</v>
      </c>
      <c r="C419" s="52">
        <v>1211793757.0701368</v>
      </c>
    </row>
    <row r="420" spans="1:3">
      <c r="A420" s="48">
        <v>213</v>
      </c>
      <c r="B420" s="52">
        <v>385964220.19047546</v>
      </c>
      <c r="C420" s="52">
        <v>1220526031.1326499</v>
      </c>
    </row>
    <row r="421" spans="1:3">
      <c r="A421" s="48">
        <v>10</v>
      </c>
      <c r="B421" s="52">
        <v>398465155.63531494</v>
      </c>
      <c r="C421" s="52">
        <v>1260057460.0210729</v>
      </c>
    </row>
    <row r="422" spans="1:3">
      <c r="A422" s="48">
        <v>86</v>
      </c>
      <c r="B422" s="52">
        <v>403701947.12029266</v>
      </c>
      <c r="C422" s="52">
        <v>1276617648.744978</v>
      </c>
    </row>
    <row r="423" spans="1:3">
      <c r="A423" s="48">
        <v>491</v>
      </c>
      <c r="B423" s="52">
        <v>403764077.36316681</v>
      </c>
      <c r="C423" s="52">
        <v>1276814121.8240397</v>
      </c>
    </row>
    <row r="424" spans="1:3">
      <c r="A424" s="48">
        <v>212</v>
      </c>
      <c r="B424" s="52">
        <v>404336070.2582016</v>
      </c>
      <c r="C424" s="52">
        <v>1278622922.1777833</v>
      </c>
    </row>
    <row r="425" spans="1:3">
      <c r="A425" s="48">
        <v>403</v>
      </c>
      <c r="B425" s="52">
        <v>405232641.97595215</v>
      </c>
      <c r="C425" s="52">
        <v>1281458130.8915646</v>
      </c>
    </row>
    <row r="426" spans="1:3">
      <c r="A426" s="48">
        <v>62</v>
      </c>
      <c r="B426" s="52">
        <v>410110608.85613251</v>
      </c>
      <c r="C426" s="52">
        <v>1296883616.5838003</v>
      </c>
    </row>
    <row r="427" spans="1:3">
      <c r="A427" s="48">
        <v>174</v>
      </c>
      <c r="B427" s="52">
        <v>417027993.97446442</v>
      </c>
      <c r="C427" s="52">
        <v>1318758309.0102825</v>
      </c>
    </row>
    <row r="428" spans="1:3">
      <c r="A428" s="48">
        <v>308</v>
      </c>
      <c r="B428" s="52">
        <v>425134586.65632629</v>
      </c>
      <c r="C428" s="52">
        <v>1344393605.9482186</v>
      </c>
    </row>
    <row r="429" spans="1:3">
      <c r="A429" s="48">
        <v>71</v>
      </c>
      <c r="B429" s="52">
        <v>426462065.472229</v>
      </c>
      <c r="C429" s="52">
        <v>1348591462.5520947</v>
      </c>
    </row>
    <row r="430" spans="1:3">
      <c r="A430" s="48">
        <v>116</v>
      </c>
      <c r="B430" s="52">
        <v>433404519.27558899</v>
      </c>
      <c r="C430" s="52">
        <v>1370545429.1212108</v>
      </c>
    </row>
    <row r="431" spans="1:3">
      <c r="A431" s="48">
        <v>166</v>
      </c>
      <c r="B431" s="52">
        <v>439100799.97916412</v>
      </c>
      <c r="C431" s="52">
        <v>1388558650.3361747</v>
      </c>
    </row>
    <row r="432" spans="1:3">
      <c r="A432" s="48">
        <v>173</v>
      </c>
      <c r="B432" s="52">
        <v>448106589.86143494</v>
      </c>
      <c r="C432" s="52">
        <v>1417037458.4930501</v>
      </c>
    </row>
    <row r="433" spans="1:3">
      <c r="A433" s="48">
        <v>274</v>
      </c>
      <c r="B433" s="52">
        <v>448127377.0483551</v>
      </c>
      <c r="C433" s="52">
        <v>1417103193.3498654</v>
      </c>
    </row>
    <row r="434" spans="1:3">
      <c r="A434" s="48">
        <v>326</v>
      </c>
      <c r="B434" s="52">
        <v>449731402.14087677</v>
      </c>
      <c r="C434" s="52">
        <v>1422175566.0662963</v>
      </c>
    </row>
    <row r="435" spans="1:3">
      <c r="A435" s="48">
        <v>418</v>
      </c>
      <c r="B435" s="52">
        <v>451836535.03535461</v>
      </c>
      <c r="C435" s="52">
        <v>1428832580.7901893</v>
      </c>
    </row>
    <row r="436" spans="1:3">
      <c r="A436" s="48">
        <v>249</v>
      </c>
      <c r="B436" s="52">
        <v>452431702.92811584</v>
      </c>
      <c r="C436" s="52">
        <v>1430714666.9215176</v>
      </c>
    </row>
    <row r="437" spans="1:3">
      <c r="A437" s="48">
        <v>396</v>
      </c>
      <c r="B437" s="52">
        <v>453900362.41916656</v>
      </c>
      <c r="C437" s="52">
        <v>1435358976.0204616</v>
      </c>
    </row>
    <row r="438" spans="1:3">
      <c r="A438" s="48">
        <v>239</v>
      </c>
      <c r="B438" s="52">
        <v>458379756.59617615</v>
      </c>
      <c r="C438" s="52">
        <v>1449524064.1575072</v>
      </c>
    </row>
    <row r="439" spans="1:3">
      <c r="A439" s="48">
        <v>290</v>
      </c>
      <c r="B439" s="52">
        <v>460776746.12103271</v>
      </c>
      <c r="C439" s="52">
        <v>1457104010.5836189</v>
      </c>
    </row>
    <row r="440" spans="1:3">
      <c r="A440" s="48">
        <v>480</v>
      </c>
      <c r="B440" s="52">
        <v>464013779.96195221</v>
      </c>
      <c r="C440" s="52">
        <v>1467340410.3839676</v>
      </c>
    </row>
    <row r="441" spans="1:3">
      <c r="A441" s="48">
        <v>51</v>
      </c>
      <c r="B441" s="52">
        <v>464120423.3204422</v>
      </c>
      <c r="C441" s="52">
        <v>1467677646.2941258</v>
      </c>
    </row>
    <row r="442" spans="1:3">
      <c r="A442" s="48">
        <v>286</v>
      </c>
      <c r="B442" s="52">
        <v>470613926.61929321</v>
      </c>
      <c r="C442" s="52">
        <v>1488211906.712312</v>
      </c>
    </row>
    <row r="443" spans="1:3">
      <c r="A443" s="48">
        <v>22</v>
      </c>
      <c r="B443" s="52">
        <v>471249290.64274597</v>
      </c>
      <c r="C443" s="52">
        <v>1490221104.1697514</v>
      </c>
    </row>
    <row r="444" spans="1:3">
      <c r="A444" s="48">
        <v>437</v>
      </c>
      <c r="B444" s="52">
        <v>477218240.94308472</v>
      </c>
      <c r="C444" s="52">
        <v>1509096582.3591678</v>
      </c>
    </row>
    <row r="445" spans="1:3">
      <c r="A445" s="48">
        <v>309</v>
      </c>
      <c r="B445" s="52">
        <v>488040460.6681366</v>
      </c>
      <c r="C445" s="52">
        <v>1543319446.0291331</v>
      </c>
    </row>
    <row r="446" spans="1:3">
      <c r="A446" s="48">
        <v>477</v>
      </c>
      <c r="B446" s="52">
        <v>493521681.65604401</v>
      </c>
      <c r="C446" s="52">
        <v>1560652588.7096386</v>
      </c>
    </row>
    <row r="447" spans="1:3">
      <c r="A447" s="48">
        <v>420</v>
      </c>
      <c r="B447" s="52">
        <v>494859970.90748596</v>
      </c>
      <c r="C447" s="52">
        <v>1564884630.912317</v>
      </c>
    </row>
    <row r="448" spans="1:3">
      <c r="A448" s="48">
        <v>61</v>
      </c>
      <c r="B448" s="52">
        <v>497193160.52507019</v>
      </c>
      <c r="C448" s="52">
        <v>1572262824.3169405</v>
      </c>
    </row>
    <row r="449" spans="1:3">
      <c r="A449" s="48">
        <v>474</v>
      </c>
      <c r="B449" s="52">
        <v>497259089.18848419</v>
      </c>
      <c r="C449" s="52">
        <v>1572471309.0564194</v>
      </c>
    </row>
    <row r="450" spans="1:3">
      <c r="A450" s="48">
        <v>479</v>
      </c>
      <c r="B450" s="52">
        <v>513617819.8549881</v>
      </c>
      <c r="C450" s="52">
        <v>1624202157.5918159</v>
      </c>
    </row>
    <row r="451" spans="1:3">
      <c r="A451" s="48">
        <v>381</v>
      </c>
      <c r="B451" s="52">
        <v>523047625.06501007</v>
      </c>
      <c r="C451" s="52">
        <v>1654021819.9472079</v>
      </c>
    </row>
    <row r="452" spans="1:3">
      <c r="A452" s="48">
        <v>291</v>
      </c>
      <c r="B452" s="52">
        <v>526903669.59626007</v>
      </c>
      <c r="C452" s="52">
        <v>1666215703.4249942</v>
      </c>
    </row>
    <row r="453" spans="1:3">
      <c r="A453" s="48">
        <v>119</v>
      </c>
      <c r="B453" s="52">
        <v>534813789.02488708</v>
      </c>
      <c r="C453" s="52">
        <v>1691229697.3834052</v>
      </c>
    </row>
    <row r="454" spans="1:3">
      <c r="A454" s="48">
        <v>440</v>
      </c>
      <c r="B454" s="52">
        <v>551726490.6053772</v>
      </c>
      <c r="C454" s="52">
        <v>1744712355.7644837</v>
      </c>
    </row>
    <row r="455" spans="1:3">
      <c r="A455" s="48">
        <v>157</v>
      </c>
      <c r="B455" s="52">
        <v>559907712.10270691</v>
      </c>
      <c r="C455" s="52">
        <v>1770583649.7383788</v>
      </c>
    </row>
    <row r="456" spans="1:3">
      <c r="A456" s="48">
        <v>53</v>
      </c>
      <c r="B456" s="52">
        <v>559952127.45307159</v>
      </c>
      <c r="C456" s="52">
        <v>1770724103.4086056</v>
      </c>
    </row>
    <row r="457" spans="1:3">
      <c r="A457" s="48">
        <v>315</v>
      </c>
      <c r="B457" s="52">
        <v>567669379.58187103</v>
      </c>
      <c r="C457" s="52">
        <v>1795128197.4133947</v>
      </c>
    </row>
    <row r="458" spans="1:3">
      <c r="A458" s="48">
        <v>264</v>
      </c>
      <c r="B458" s="52">
        <v>573833717.45123291</v>
      </c>
      <c r="C458" s="52">
        <v>1814621545.3474078</v>
      </c>
    </row>
    <row r="459" spans="1:3">
      <c r="A459" s="48">
        <v>246</v>
      </c>
      <c r="B459" s="52">
        <v>583526038.72330475</v>
      </c>
      <c r="C459" s="52">
        <v>1845271356.3812554</v>
      </c>
    </row>
    <row r="460" spans="1:3">
      <c r="A460" s="48">
        <v>301</v>
      </c>
      <c r="B460" s="52">
        <v>583553864.74356842</v>
      </c>
      <c r="C460" s="52">
        <v>1845359349.9835067</v>
      </c>
    </row>
    <row r="461" spans="1:3">
      <c r="A461" s="48">
        <v>83</v>
      </c>
      <c r="B461" s="52">
        <v>584078509.65001678</v>
      </c>
      <c r="C461" s="52">
        <v>1847018422.8506894</v>
      </c>
    </row>
    <row r="462" spans="1:3">
      <c r="A462" s="48">
        <v>175</v>
      </c>
      <c r="B462" s="52">
        <v>589805292.51657867</v>
      </c>
      <c r="C462" s="52">
        <v>1865128100.374253</v>
      </c>
    </row>
    <row r="463" spans="1:3">
      <c r="A463" s="48">
        <v>251</v>
      </c>
      <c r="B463" s="52">
        <v>590605140.75032806</v>
      </c>
      <c r="C463" s="52">
        <v>1867657442.5753639</v>
      </c>
    </row>
    <row r="464" spans="1:3">
      <c r="A464" s="48">
        <v>101</v>
      </c>
      <c r="B464" s="52">
        <v>596174460.06693268</v>
      </c>
      <c r="C464" s="52">
        <v>1885269176.632607</v>
      </c>
    </row>
    <row r="465" spans="1:3">
      <c r="A465" s="48">
        <v>462</v>
      </c>
      <c r="B465" s="52">
        <v>616936107.88628387</v>
      </c>
      <c r="C465" s="52">
        <v>1950923271.7200248</v>
      </c>
    </row>
    <row r="466" spans="1:3">
      <c r="A466" s="48">
        <v>129</v>
      </c>
      <c r="B466" s="52">
        <v>621933750.34250641</v>
      </c>
      <c r="C466" s="52">
        <v>1966727204.8128462</v>
      </c>
    </row>
    <row r="467" spans="1:3">
      <c r="A467" s="48">
        <v>333</v>
      </c>
      <c r="B467" s="52">
        <v>624641297.98590851</v>
      </c>
      <c r="C467" s="52">
        <v>1975289222.2394183</v>
      </c>
    </row>
    <row r="468" spans="1:3">
      <c r="A468" s="48">
        <v>331</v>
      </c>
      <c r="B468" s="52">
        <v>635021623.43977356</v>
      </c>
      <c r="C468" s="52">
        <v>2008114693.5274529</v>
      </c>
    </row>
    <row r="469" spans="1:3">
      <c r="A469" s="48">
        <v>15</v>
      </c>
      <c r="B469" s="52">
        <v>636114220.79645538</v>
      </c>
      <c r="C469" s="52">
        <v>2011569789.740047</v>
      </c>
    </row>
    <row r="470" spans="1:3">
      <c r="A470" s="48">
        <v>416</v>
      </c>
      <c r="B470" s="52">
        <v>651015529.24490356</v>
      </c>
      <c r="C470" s="52">
        <v>2058691864.5538528</v>
      </c>
    </row>
    <row r="471" spans="1:3">
      <c r="A471" s="48">
        <v>328</v>
      </c>
      <c r="B471" s="52">
        <v>674521489.33408356</v>
      </c>
      <c r="C471" s="52">
        <v>2133024237.0246763</v>
      </c>
    </row>
    <row r="472" spans="1:3">
      <c r="A472" s="48">
        <v>332</v>
      </c>
      <c r="B472" s="52">
        <v>677859163.31684875</v>
      </c>
      <c r="C472" s="52">
        <v>2143578888.8973</v>
      </c>
    </row>
    <row r="473" spans="1:3">
      <c r="A473" s="48">
        <v>250</v>
      </c>
      <c r="B473" s="52">
        <v>682896829.27070618</v>
      </c>
      <c r="C473" s="52">
        <v>2159509387.4025741</v>
      </c>
    </row>
    <row r="474" spans="1:3">
      <c r="A474" s="48">
        <v>231</v>
      </c>
      <c r="B474" s="52">
        <v>733254309.1387558</v>
      </c>
      <c r="C474" s="52">
        <v>2318753721.0116863</v>
      </c>
    </row>
    <row r="475" spans="1:3">
      <c r="A475" s="48">
        <v>464</v>
      </c>
      <c r="B475" s="52">
        <v>774043933.2662735</v>
      </c>
      <c r="C475" s="52">
        <v>2447741838.1568007</v>
      </c>
    </row>
    <row r="476" spans="1:3">
      <c r="A476" s="48">
        <v>337</v>
      </c>
      <c r="B476" s="52">
        <v>792454876.42180634</v>
      </c>
      <c r="C476" s="52">
        <v>2505962352.4001722</v>
      </c>
    </row>
    <row r="477" spans="1:3">
      <c r="A477" s="48">
        <v>401</v>
      </c>
      <c r="B477" s="52">
        <v>890821031.09278107</v>
      </c>
      <c r="C477" s="52">
        <v>2817023445.8328629</v>
      </c>
    </row>
    <row r="478" spans="1:3">
      <c r="A478" s="48">
        <v>414</v>
      </c>
      <c r="B478" s="52">
        <v>894401552.15898132</v>
      </c>
      <c r="C478" s="52">
        <v>2828346047.6122704</v>
      </c>
    </row>
    <row r="479" spans="1:3">
      <c r="A479" s="48">
        <v>269</v>
      </c>
      <c r="B479" s="52">
        <v>897844184.96990204</v>
      </c>
      <c r="C479" s="52">
        <v>2839232608.4424076</v>
      </c>
    </row>
    <row r="480" spans="1:3">
      <c r="A480" s="48">
        <v>424</v>
      </c>
      <c r="B480" s="52">
        <v>939587262.10294342</v>
      </c>
      <c r="C480" s="52">
        <v>2971235808.7269096</v>
      </c>
    </row>
    <row r="481" spans="1:3">
      <c r="A481" s="48">
        <v>496</v>
      </c>
      <c r="B481" s="52">
        <v>947768762.35668182</v>
      </c>
      <c r="C481" s="52">
        <v>2997107984.2059689</v>
      </c>
    </row>
    <row r="482" spans="1:3">
      <c r="A482" s="48">
        <v>483</v>
      </c>
      <c r="B482" s="52">
        <v>968880143.27776337</v>
      </c>
      <c r="C482" s="52">
        <v>3063868032.4680099</v>
      </c>
    </row>
    <row r="483" spans="1:3">
      <c r="A483" s="48">
        <v>408</v>
      </c>
      <c r="B483" s="52">
        <v>985173971.0006485</v>
      </c>
      <c r="C483" s="52">
        <v>3115393639.8747215</v>
      </c>
    </row>
    <row r="484" spans="1:3">
      <c r="A484" s="48">
        <v>164</v>
      </c>
      <c r="B484" s="52">
        <v>1070570226.2076111</v>
      </c>
      <c r="C484" s="52">
        <v>3385440309.9777369</v>
      </c>
    </row>
    <row r="485" spans="1:3">
      <c r="A485" s="48">
        <v>392</v>
      </c>
      <c r="B485" s="52">
        <v>1079252457.4170837</v>
      </c>
      <c r="C485" s="52">
        <v>3412895935.7718692</v>
      </c>
    </row>
    <row r="486" spans="1:3">
      <c r="A486" s="48">
        <v>499</v>
      </c>
      <c r="B486" s="52">
        <v>1142339654.6560593</v>
      </c>
      <c r="C486" s="52">
        <v>3612395170.2433176</v>
      </c>
    </row>
    <row r="487" spans="1:3">
      <c r="A487" s="48">
        <v>487</v>
      </c>
      <c r="B487" s="52">
        <v>1187502032.6893921</v>
      </c>
      <c r="C487" s="52">
        <v>3755211149.3782053</v>
      </c>
    </row>
    <row r="488" spans="1:3">
      <c r="A488" s="48">
        <v>478</v>
      </c>
      <c r="B488" s="52">
        <v>1212178023.8268814</v>
      </c>
      <c r="C488" s="52">
        <v>3833243484.8948007</v>
      </c>
    </row>
    <row r="489" spans="1:3">
      <c r="A489" s="48">
        <v>463</v>
      </c>
      <c r="B489" s="52">
        <v>1239696684.7442932</v>
      </c>
      <c r="C489" s="52">
        <v>3920265131.5516806</v>
      </c>
    </row>
    <row r="490" spans="1:3">
      <c r="A490" s="48">
        <v>455</v>
      </c>
      <c r="B490" s="52">
        <v>1263084016.8728943</v>
      </c>
      <c r="C490" s="52">
        <v>3994222369.4728942</v>
      </c>
    </row>
    <row r="491" spans="1:3">
      <c r="A491" s="48">
        <v>404</v>
      </c>
      <c r="B491" s="52">
        <v>1270994385.8833847</v>
      </c>
      <c r="C491" s="52">
        <v>4019237152.6784563</v>
      </c>
    </row>
    <row r="492" spans="1:3">
      <c r="A492" s="48">
        <v>186</v>
      </c>
      <c r="B492" s="52">
        <v>1306455264.561821</v>
      </c>
      <c r="C492" s="52">
        <v>4131374297.1332164</v>
      </c>
    </row>
    <row r="493" spans="1:3">
      <c r="A493" s="48">
        <v>433</v>
      </c>
      <c r="B493" s="52">
        <v>1331299185.6651764</v>
      </c>
      <c r="C493" s="52">
        <v>4209937673.8293428</v>
      </c>
    </row>
    <row r="494" spans="1:3">
      <c r="A494" s="48">
        <v>467</v>
      </c>
      <c r="B494" s="52">
        <v>1410990252.7399063</v>
      </c>
      <c r="C494" s="52">
        <v>4461942954.9547415</v>
      </c>
    </row>
    <row r="495" spans="1:3">
      <c r="A495" s="48">
        <v>454</v>
      </c>
      <c r="B495" s="52">
        <v>1446682668.2915268</v>
      </c>
      <c r="C495" s="52">
        <v>4574812283.2910776</v>
      </c>
    </row>
    <row r="496" spans="1:3">
      <c r="A496" s="48">
        <v>391</v>
      </c>
      <c r="B496" s="52">
        <v>1573413813.6961594</v>
      </c>
      <c r="C496" s="52">
        <v>4975571353.2516975</v>
      </c>
    </row>
    <row r="497" spans="1:3">
      <c r="A497" s="48">
        <v>468</v>
      </c>
      <c r="B497" s="52">
        <v>1589452122.7200775</v>
      </c>
      <c r="C497" s="52">
        <v>5026288939.5849104</v>
      </c>
    </row>
    <row r="498" spans="1:3">
      <c r="A498" s="48">
        <v>306</v>
      </c>
      <c r="B498" s="52">
        <v>2006825599.9321899</v>
      </c>
      <c r="C498" s="52">
        <v>6346139762.5195704</v>
      </c>
    </row>
    <row r="499" spans="1:3">
      <c r="A499" s="48">
        <v>481</v>
      </c>
      <c r="B499" s="52">
        <v>2124653109.2898941</v>
      </c>
      <c r="C499" s="52">
        <v>6718743063.1147184</v>
      </c>
    </row>
    <row r="500" spans="1:3">
      <c r="A500" s="48">
        <v>461</v>
      </c>
      <c r="B500" s="52">
        <v>2201029315.3249588</v>
      </c>
      <c r="C500" s="52">
        <v>6960265833.2278214</v>
      </c>
    </row>
    <row r="501" spans="1:3">
      <c r="A501" s="49">
        <v>449</v>
      </c>
      <c r="B501" s="53">
        <v>3025934756.1143265</v>
      </c>
      <c r="C501" s="53">
        <v>9568845880.3873882</v>
      </c>
    </row>
  </sheetData>
  <sortState ref="A2:C501">
    <sortCondition ref="B2:B5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Q262"/>
  <sheetViews>
    <sheetView zoomScale="80" zoomScaleNormal="80" workbookViewId="0">
      <pane ySplit="1" topLeftCell="A2" activePane="bottomLeft" state="frozen"/>
      <selection pane="bottomLeft" activeCell="H4" sqref="H4"/>
    </sheetView>
  </sheetViews>
  <sheetFormatPr defaultRowHeight="15"/>
  <cols>
    <col min="1" max="1" width="11" bestFit="1" customWidth="1"/>
    <col min="2" max="2" width="14.42578125" bestFit="1" customWidth="1"/>
    <col min="3" max="3" width="26.5703125" bestFit="1" customWidth="1"/>
    <col min="4" max="4" width="14.42578125" bestFit="1" customWidth="1"/>
    <col min="5" max="5" width="18" customWidth="1"/>
    <col min="11" max="11" width="12.7109375" bestFit="1" customWidth="1"/>
    <col min="16" max="16" width="13.5703125" style="42" hidden="1" customWidth="1"/>
  </cols>
  <sheetData>
    <row r="1" spans="1:16" s="6" customFormat="1" ht="15.75">
      <c r="A1" s="63" t="s">
        <v>1</v>
      </c>
      <c r="B1" s="63" t="s">
        <v>295</v>
      </c>
      <c r="C1" s="63" t="s">
        <v>309</v>
      </c>
      <c r="D1" s="63" t="s">
        <v>311</v>
      </c>
      <c r="E1" s="62"/>
      <c r="F1" s="46"/>
      <c r="G1" s="46"/>
      <c r="H1" s="46"/>
      <c r="I1" s="46"/>
      <c r="P1" s="57" t="s">
        <v>296</v>
      </c>
    </row>
    <row r="2" spans="1:16" ht="15.75">
      <c r="A2" s="33" t="s">
        <v>37</v>
      </c>
      <c r="B2" s="42">
        <v>-5182000000</v>
      </c>
      <c r="C2" s="42">
        <f>Simulace!AN13-Simulace!AN3</f>
        <v>3945443364.0253754</v>
      </c>
      <c r="D2" s="42">
        <f>IF(C2&lt;B2,C2,0)</f>
        <v>0</v>
      </c>
      <c r="E2" s="58"/>
      <c r="F2" s="59"/>
      <c r="G2" s="46"/>
      <c r="H2" s="46"/>
      <c r="I2" s="46"/>
      <c r="P2" s="42">
        <f>((Data!D505-Data!D504)*Simulace!$AJ$3+(Data!F505-Data!F504)*Simulace!$AJ$4+(Data!H505-Data!H504)*Simulace!$AJ$5+(Data!J505-Data!J504)*Simulace!$AJ$6+(Data!L505-Data!L504)*Simulace!$AJ$7+(Data!N505-Data!N504)*Simulace!$AJ$8+(Data!P505-Data!P504)*Simulace!$AJ$9+(Data!R505-Data!R504)*Simulace!$AJ$10+(Data!T505-Data!T504)*Simulace!$AJ$11+(Data!V505-Data!V504)*Simulace!$AJ$12+(Data!X505-Data!X504)*Simulace!$AJ$13+(Data!Z505-Data!Z504)*Simulace!$AJ$14+(Data!AB505-Data!AB504)*Simulace!$AJ$15+(Data!AD505-Data!AD504)*Simulace!$AJ$16+(Data!AF505-Data!AF504)*Simulace!$AJ$17+(Data!AH505-Data!AH504)*Simulace!$AJ$18+(Data!AJ505-Data!AJ504)*Simulace!$AJ$19+(Data!AL505-Data!AL504)*Simulace!$AJ$20+(Data!AN505-Data!AN504)*Simulace!$AJ$21+(Data!AP505-Data!AP504)*Simulace!$AJ$22+(Data!AQ505-Data!AQ504)*Simulace!$AJ$23+(Data!AR505-Data!AR504)*Simulace!$AJ$24+(Data!AS505-Data!AS504)*Simulace!$AJ$25+(Data!AT505-Data!AT504)*Simulace!$AJ$26+(Data!AU505-Data!AU504)*Simulace!$AJ$27+(Data!AV505-Data!AV504)*Simulace!$AJ$28+(Data!AW505-Data!AW504)*Simulace!$AJ$29+(Data!AX505-Data!AX504)*Simulace!$AJ$30)</f>
        <v>2485026925.9722519</v>
      </c>
    </row>
    <row r="3" spans="1:16" ht="15.75">
      <c r="A3" s="33" t="s">
        <v>38</v>
      </c>
      <c r="B3" s="42">
        <v>-5109000000</v>
      </c>
      <c r="C3" s="42">
        <f>Simulace!AN14-Simulace!AN4</f>
        <v>3280459709.2444839</v>
      </c>
      <c r="D3" s="42">
        <f t="shared" ref="D3:D66" si="0">IF(C3&lt;B3,C3,0)</f>
        <v>0</v>
      </c>
      <c r="E3" s="58"/>
      <c r="F3" s="59"/>
      <c r="G3" s="46"/>
      <c r="H3" s="46"/>
      <c r="I3" s="46"/>
      <c r="K3" s="6"/>
      <c r="P3" s="42">
        <f>((Data!D506-Data!D505)*Simulace!$AJ$3+(Data!F506-Data!F505)*Simulace!$AJ$4+(Data!H506-Data!H505)*Simulace!$AJ$5+(Data!J506-Data!J505)*Simulace!$AJ$6+(Data!L506-Data!L505)*Simulace!$AJ$7+(Data!N506-Data!N505)*Simulace!$AJ$8+(Data!P506-Data!P505)*Simulace!$AJ$9+(Data!R506-Data!R505)*Simulace!$AJ$10+(Data!T506-Data!T505)*Simulace!$AJ$11+(Data!V506-Data!V505)*Simulace!$AJ$12+(Data!X506-Data!X505)*Simulace!$AJ$13+(Data!Z506-Data!Z505)*Simulace!$AJ$14+(Data!AB506-Data!AB505)*Simulace!$AJ$15+(Data!AD506-Data!AD505)*Simulace!$AJ$16+(Data!AF506-Data!AF505)*Simulace!$AJ$17+(Data!AH506-Data!AH505)*Simulace!$AJ$18+(Data!AJ506-Data!AJ505)*Simulace!$AJ$19+(Data!AL506-Data!AL505)*Simulace!$AJ$20+(Data!AN506-Data!AN505)*Simulace!$AJ$21+(Data!AP506-Data!AP505)*Simulace!$AJ$22+(Data!AQ506-Data!AQ505)*Simulace!$AJ$23+(Data!AR506-Data!AR505)*Simulace!$AJ$24+(Data!AS506-Data!AS505)*Simulace!$AJ$25+(Data!AT506-Data!AT505)*Simulace!$AJ$26+(Data!AU506-Data!AU505)*Simulace!$AJ$27+(Data!AV506-Data!AV505)*Simulace!$AJ$28+(Data!AW506-Data!AW505)*Simulace!$AJ$29+(Data!AX506-Data!AX505)*Simulace!$AJ$30)</f>
        <v>-662293116.09489441</v>
      </c>
    </row>
    <row r="4" spans="1:16" ht="15.75">
      <c r="A4" s="33" t="s">
        <v>39</v>
      </c>
      <c r="B4" s="42">
        <v>-4842000000</v>
      </c>
      <c r="C4" s="42">
        <f>Simulace!AN15-Simulace!AN5</f>
        <v>2978993220.3916016</v>
      </c>
      <c r="D4" s="42">
        <f t="shared" si="0"/>
        <v>0</v>
      </c>
      <c r="E4" s="58"/>
      <c r="F4" s="59"/>
      <c r="G4" s="46"/>
      <c r="H4" s="46"/>
      <c r="I4" s="46"/>
      <c r="K4" s="6"/>
      <c r="P4" s="42">
        <f>((Data!D507-Data!D506)*Simulace!$AJ$3+(Data!F507-Data!F506)*Simulace!$AJ$4+(Data!H507-Data!H506)*Simulace!$AJ$5+(Data!J507-Data!J506)*Simulace!$AJ$6+(Data!L507-Data!L506)*Simulace!$AJ$7+(Data!N507-Data!N506)*Simulace!$AJ$8+(Data!P507-Data!P506)*Simulace!$AJ$9+(Data!R507-Data!R506)*Simulace!$AJ$10+(Data!T507-Data!T506)*Simulace!$AJ$11+(Data!V507-Data!V506)*Simulace!$AJ$12+(Data!X507-Data!X506)*Simulace!$AJ$13+(Data!Z507-Data!Z506)*Simulace!$AJ$14+(Data!AB507-Data!AB506)*Simulace!$AJ$15+(Data!AD507-Data!AD506)*Simulace!$AJ$16+(Data!AF507-Data!AF506)*Simulace!$AJ$17+(Data!AH507-Data!AH506)*Simulace!$AJ$18+(Data!AJ507-Data!AJ506)*Simulace!$AJ$19+(Data!AL507-Data!AL506)*Simulace!$AJ$20+(Data!AN507-Data!AN506)*Simulace!$AJ$21+(Data!AP507-Data!AP506)*Simulace!$AJ$22+(Data!AQ507-Data!AQ506)*Simulace!$AJ$23+(Data!AR507-Data!AR506)*Simulace!$AJ$24+(Data!AS507-Data!AS506)*Simulace!$AJ$25+(Data!AT507-Data!AT506)*Simulace!$AJ$26+(Data!AU507-Data!AU506)*Simulace!$AJ$27+(Data!AV507-Data!AV506)*Simulace!$AJ$28+(Data!AW507-Data!AW506)*Simulace!$AJ$29+(Data!AX507-Data!AX506)*Simulace!$AJ$30)</f>
        <v>-556376631.83800769</v>
      </c>
    </row>
    <row r="5" spans="1:16" ht="15.75">
      <c r="A5" s="33" t="s">
        <v>40</v>
      </c>
      <c r="B5" s="42">
        <v>-4878000000</v>
      </c>
      <c r="C5" s="42">
        <f>Simulace!AN16-Simulace!AN6</f>
        <v>2719177925.8538055</v>
      </c>
      <c r="D5" s="42">
        <f t="shared" si="0"/>
        <v>0</v>
      </c>
      <c r="E5" s="58"/>
      <c r="F5" s="59"/>
      <c r="G5" s="46"/>
      <c r="H5" s="46"/>
      <c r="I5" s="46"/>
      <c r="K5" s="6"/>
      <c r="P5" s="42">
        <f>((Data!D508-Data!D507)*Simulace!$AJ$3+(Data!F508-Data!F507)*Simulace!$AJ$4+(Data!H508-Data!H507)*Simulace!$AJ$5+(Data!J508-Data!J507)*Simulace!$AJ$6+(Data!L508-Data!L507)*Simulace!$AJ$7+(Data!N508-Data!N507)*Simulace!$AJ$8+(Data!P508-Data!P507)*Simulace!$AJ$9+(Data!R508-Data!R507)*Simulace!$AJ$10+(Data!T508-Data!T507)*Simulace!$AJ$11+(Data!V508-Data!V507)*Simulace!$AJ$12+(Data!X508-Data!X507)*Simulace!$AJ$13+(Data!Z508-Data!Z507)*Simulace!$AJ$14+(Data!AB508-Data!AB507)*Simulace!$AJ$15+(Data!AD508-Data!AD507)*Simulace!$AJ$16+(Data!AF508-Data!AF507)*Simulace!$AJ$17+(Data!AH508-Data!AH507)*Simulace!$AJ$18+(Data!AJ508-Data!AJ507)*Simulace!$AJ$19+(Data!AL508-Data!AL507)*Simulace!$AJ$20+(Data!AN508-Data!AN507)*Simulace!$AJ$21+(Data!AP508-Data!AP507)*Simulace!$AJ$22+(Data!AQ508-Data!AQ507)*Simulace!$AJ$23+(Data!AR508-Data!AR507)*Simulace!$AJ$24+(Data!AS508-Data!AS507)*Simulace!$AJ$25+(Data!AT508-Data!AT507)*Simulace!$AJ$26+(Data!AU508-Data!AU507)*Simulace!$AJ$27+(Data!AV508-Data!AV507)*Simulace!$AJ$28+(Data!AW508-Data!AW507)*Simulace!$AJ$29+(Data!AX508-Data!AX507)*Simulace!$AJ$30)</f>
        <v>-92246420.501098961</v>
      </c>
    </row>
    <row r="6" spans="1:16" ht="15.75">
      <c r="A6" s="33" t="s">
        <v>41</v>
      </c>
      <c r="B6" s="42">
        <v>-4614000000</v>
      </c>
      <c r="C6" s="42">
        <f>Simulace!AN17-Simulace!AN7</f>
        <v>2593187671.2972031</v>
      </c>
      <c r="D6" s="42">
        <f t="shared" si="0"/>
        <v>0</v>
      </c>
      <c r="E6" s="58"/>
      <c r="F6" s="59"/>
      <c r="G6" s="46"/>
      <c r="H6" s="46"/>
      <c r="I6" s="46"/>
      <c r="K6" s="6"/>
      <c r="P6" s="42">
        <f>((Data!D509-Data!D508)*Simulace!$AJ$3+(Data!F509-Data!F508)*Simulace!$AJ$4+(Data!H509-Data!H508)*Simulace!$AJ$5+(Data!J509-Data!J508)*Simulace!$AJ$6+(Data!L509-Data!L508)*Simulace!$AJ$7+(Data!N509-Data!N508)*Simulace!$AJ$8+(Data!P509-Data!P508)*Simulace!$AJ$9+(Data!R509-Data!R508)*Simulace!$AJ$10+(Data!T509-Data!T508)*Simulace!$AJ$11+(Data!V509-Data!V508)*Simulace!$AJ$12+(Data!X509-Data!X508)*Simulace!$AJ$13+(Data!Z509-Data!Z508)*Simulace!$AJ$14+(Data!AB509-Data!AB508)*Simulace!$AJ$15+(Data!AD509-Data!AD508)*Simulace!$AJ$16+(Data!AF509-Data!AF508)*Simulace!$AJ$17+(Data!AH509-Data!AH508)*Simulace!$AJ$18+(Data!AJ509-Data!AJ508)*Simulace!$AJ$19+(Data!AL509-Data!AL508)*Simulace!$AJ$20+(Data!AN509-Data!AN508)*Simulace!$AJ$21+(Data!AP509-Data!AP508)*Simulace!$AJ$22+(Data!AQ509-Data!AQ508)*Simulace!$AJ$23+(Data!AR509-Data!AR508)*Simulace!$AJ$24+(Data!AS509-Data!AS508)*Simulace!$AJ$25+(Data!AT509-Data!AT508)*Simulace!$AJ$26+(Data!AU509-Data!AU508)*Simulace!$AJ$27+(Data!AV509-Data!AV508)*Simulace!$AJ$28+(Data!AW509-Data!AW508)*Simulace!$AJ$29+(Data!AX509-Data!AX508)*Simulace!$AJ$30)</f>
        <v>-290791216.92279583</v>
      </c>
    </row>
    <row r="7" spans="1:16" ht="15.75">
      <c r="A7" s="33" t="s">
        <v>42</v>
      </c>
      <c r="B7" s="42">
        <v>-5405000000</v>
      </c>
      <c r="C7" s="42">
        <f>Simulace!AN18-Simulace!AN8</f>
        <v>2701331484.7294922</v>
      </c>
      <c r="D7" s="42">
        <f t="shared" si="0"/>
        <v>0</v>
      </c>
      <c r="E7" s="58"/>
      <c r="F7" s="59"/>
      <c r="G7" s="46"/>
      <c r="H7" s="46"/>
      <c r="I7" s="46"/>
      <c r="K7" s="6"/>
      <c r="P7" s="42">
        <f>((Data!D510-Data!D509)*Simulace!$AJ$3+(Data!F510-Data!F509)*Simulace!$AJ$4+(Data!H510-Data!H509)*Simulace!$AJ$5+(Data!J510-Data!J509)*Simulace!$AJ$6+(Data!L510-Data!L509)*Simulace!$AJ$7+(Data!N510-Data!N509)*Simulace!$AJ$8+(Data!P510-Data!P509)*Simulace!$AJ$9+(Data!R510-Data!R509)*Simulace!$AJ$10+(Data!T510-Data!T509)*Simulace!$AJ$11+(Data!V510-Data!V509)*Simulace!$AJ$12+(Data!X510-Data!X509)*Simulace!$AJ$13+(Data!Z510-Data!Z509)*Simulace!$AJ$14+(Data!AB510-Data!AB509)*Simulace!$AJ$15+(Data!AD510-Data!AD509)*Simulace!$AJ$16+(Data!AF510-Data!AF509)*Simulace!$AJ$17+(Data!AH510-Data!AH509)*Simulace!$AJ$18+(Data!AJ510-Data!AJ509)*Simulace!$AJ$19+(Data!AL510-Data!AL509)*Simulace!$AJ$20+(Data!AN510-Data!AN509)*Simulace!$AJ$21+(Data!AP510-Data!AP509)*Simulace!$AJ$22+(Data!AQ510-Data!AQ509)*Simulace!$AJ$23+(Data!AR510-Data!AR509)*Simulace!$AJ$24+(Data!AS510-Data!AS509)*Simulace!$AJ$25+(Data!AT510-Data!AT509)*Simulace!$AJ$26+(Data!AU510-Data!AU509)*Simulace!$AJ$27+(Data!AV510-Data!AV509)*Simulace!$AJ$28+(Data!AW510-Data!AW509)*Simulace!$AJ$29+(Data!AX510-Data!AX509)*Simulace!$AJ$30)</f>
        <v>1036088200.8341002</v>
      </c>
    </row>
    <row r="8" spans="1:16" ht="15.75">
      <c r="A8" s="33" t="s">
        <v>43</v>
      </c>
      <c r="B8" s="42">
        <v>-5613000000</v>
      </c>
      <c r="C8" s="42">
        <f>Simulace!AN19-Simulace!AN9</f>
        <v>3628950664.0715027</v>
      </c>
      <c r="D8" s="42">
        <f t="shared" si="0"/>
        <v>0</v>
      </c>
      <c r="E8" s="58"/>
      <c r="F8" s="59"/>
      <c r="G8" s="46"/>
      <c r="H8" s="46"/>
      <c r="I8" s="46"/>
      <c r="K8" s="6"/>
      <c r="P8" s="42">
        <f>((Data!D511-Data!D510)*Simulace!$AJ$3+(Data!F511-Data!F510)*Simulace!$AJ$4+(Data!H511-Data!H510)*Simulace!$AJ$5+(Data!J511-Data!J510)*Simulace!$AJ$6+(Data!L511-Data!L510)*Simulace!$AJ$7+(Data!N511-Data!N510)*Simulace!$AJ$8+(Data!P511-Data!P510)*Simulace!$AJ$9+(Data!R511-Data!R510)*Simulace!$AJ$10+(Data!T511-Data!T510)*Simulace!$AJ$11+(Data!V511-Data!V510)*Simulace!$AJ$12+(Data!X511-Data!X510)*Simulace!$AJ$13+(Data!Z511-Data!Z510)*Simulace!$AJ$14+(Data!AB511-Data!AB510)*Simulace!$AJ$15+(Data!AD511-Data!AD510)*Simulace!$AJ$16+(Data!AF511-Data!AF510)*Simulace!$AJ$17+(Data!AH511-Data!AH510)*Simulace!$AJ$18+(Data!AJ511-Data!AJ510)*Simulace!$AJ$19+(Data!AL511-Data!AL510)*Simulace!$AJ$20+(Data!AN511-Data!AN510)*Simulace!$AJ$21+(Data!AP511-Data!AP510)*Simulace!$AJ$22+(Data!AQ511-Data!AQ510)*Simulace!$AJ$23+(Data!AR511-Data!AR510)*Simulace!$AJ$24+(Data!AS511-Data!AS510)*Simulace!$AJ$25+(Data!AT511-Data!AT510)*Simulace!$AJ$26+(Data!AU511-Data!AU510)*Simulace!$AJ$27+(Data!AV511-Data!AV510)*Simulace!$AJ$28+(Data!AW511-Data!AW510)*Simulace!$AJ$29+(Data!AX511-Data!AX510)*Simulace!$AJ$30)</f>
        <v>122824335.60114686</v>
      </c>
    </row>
    <row r="9" spans="1:16" ht="15.75">
      <c r="A9" s="34" t="s">
        <v>44</v>
      </c>
      <c r="B9" s="42">
        <v>-5456000000</v>
      </c>
      <c r="C9" s="42">
        <f>Simulace!AN20-Simulace!AN10</f>
        <v>2813195607.1761169</v>
      </c>
      <c r="D9" s="42">
        <f t="shared" si="0"/>
        <v>0</v>
      </c>
      <c r="E9" s="58"/>
      <c r="F9" s="59"/>
      <c r="G9" s="46"/>
      <c r="H9" s="46"/>
      <c r="I9" s="46"/>
      <c r="K9" s="6"/>
      <c r="P9" s="42">
        <f>((Data!D512-Data!D511)*Simulace!$AJ$3+(Data!F512-Data!F511)*Simulace!$AJ$4+(Data!H512-Data!H511)*Simulace!$AJ$5+(Data!J512-Data!J511)*Simulace!$AJ$6+(Data!L512-Data!L511)*Simulace!$AJ$7+(Data!N512-Data!N511)*Simulace!$AJ$8+(Data!P512-Data!P511)*Simulace!$AJ$9+(Data!R512-Data!R511)*Simulace!$AJ$10+(Data!T512-Data!T511)*Simulace!$AJ$11+(Data!V512-Data!V511)*Simulace!$AJ$12+(Data!X512-Data!X511)*Simulace!$AJ$13+(Data!Z512-Data!Z511)*Simulace!$AJ$14+(Data!AB512-Data!AB511)*Simulace!$AJ$15+(Data!AD512-Data!AD511)*Simulace!$AJ$16+(Data!AF512-Data!AF511)*Simulace!$AJ$17+(Data!AH512-Data!AH511)*Simulace!$AJ$18+(Data!AJ512-Data!AJ511)*Simulace!$AJ$19+(Data!AL512-Data!AL511)*Simulace!$AJ$20+(Data!AN512-Data!AN511)*Simulace!$AJ$21+(Data!AP512-Data!AP511)*Simulace!$AJ$22+(Data!AQ512-Data!AQ511)*Simulace!$AJ$23+(Data!AR512-Data!AR511)*Simulace!$AJ$24+(Data!AS512-Data!AS511)*Simulace!$AJ$25+(Data!AT512-Data!AT511)*Simulace!$AJ$26+(Data!AU512-Data!AU511)*Simulace!$AJ$27+(Data!AV512-Data!AV511)*Simulace!$AJ$28+(Data!AW512-Data!AW511)*Simulace!$AJ$29+(Data!AX512-Data!AX511)*Simulace!$AJ$30)</f>
        <v>-572354302.84844887</v>
      </c>
    </row>
    <row r="10" spans="1:16" ht="15.75">
      <c r="A10" s="34" t="s">
        <v>45</v>
      </c>
      <c r="B10" s="42">
        <v>-5667000000</v>
      </c>
      <c r="C10" s="42">
        <f>Simulace!AN21-Simulace!AN11</f>
        <v>1632203685.3815994</v>
      </c>
      <c r="D10" s="42">
        <f t="shared" si="0"/>
        <v>0</v>
      </c>
      <c r="E10" s="58"/>
      <c r="F10" s="59"/>
      <c r="G10" s="46"/>
      <c r="H10" s="46"/>
      <c r="I10" s="46"/>
      <c r="K10" s="6"/>
      <c r="P10" s="42">
        <f>((Data!D513-Data!D512)*Simulace!$AJ$3+(Data!F513-Data!F512)*Simulace!$AJ$4+(Data!H513-Data!H512)*Simulace!$AJ$5+(Data!J513-Data!J512)*Simulace!$AJ$6+(Data!L513-Data!L512)*Simulace!$AJ$7+(Data!N513-Data!N512)*Simulace!$AJ$8+(Data!P513-Data!P512)*Simulace!$AJ$9+(Data!R513-Data!R512)*Simulace!$AJ$10+(Data!T513-Data!T512)*Simulace!$AJ$11+(Data!V513-Data!V512)*Simulace!$AJ$12+(Data!X513-Data!X512)*Simulace!$AJ$13+(Data!Z513-Data!Z512)*Simulace!$AJ$14+(Data!AB513-Data!AB512)*Simulace!$AJ$15+(Data!AD513-Data!AD512)*Simulace!$AJ$16+(Data!AF513-Data!AF512)*Simulace!$AJ$17+(Data!AH513-Data!AH512)*Simulace!$AJ$18+(Data!AJ513-Data!AJ512)*Simulace!$AJ$19+(Data!AL513-Data!AL512)*Simulace!$AJ$20+(Data!AN513-Data!AN512)*Simulace!$AJ$21+(Data!AP513-Data!AP512)*Simulace!$AJ$22+(Data!AQ513-Data!AQ512)*Simulace!$AJ$23+(Data!AR513-Data!AR512)*Simulace!$AJ$24+(Data!AS513-Data!AS512)*Simulace!$AJ$25+(Data!AT513-Data!AT512)*Simulace!$AJ$26+(Data!AU513-Data!AU512)*Simulace!$AJ$27+(Data!AV513-Data!AV512)*Simulace!$AJ$28+(Data!AW513-Data!AW512)*Simulace!$AJ$29+(Data!AX513-Data!AX512)*Simulace!$AJ$30)</f>
        <v>-97701406.364002764</v>
      </c>
    </row>
    <row r="11" spans="1:16" ht="15.75">
      <c r="A11" s="34" t="s">
        <v>46</v>
      </c>
      <c r="B11" s="42">
        <v>-5836000000</v>
      </c>
      <c r="C11" s="42">
        <f>Simulace!AN22-Simulace!AN12</f>
        <v>1104672592.2906494</v>
      </c>
      <c r="D11" s="42">
        <f t="shared" si="0"/>
        <v>0</v>
      </c>
      <c r="E11" s="58"/>
      <c r="F11" s="59"/>
      <c r="G11" s="46"/>
      <c r="H11" s="46"/>
      <c r="I11" s="46"/>
      <c r="K11" s="6"/>
      <c r="P11" s="42">
        <f>((Data!D514-Data!D513)*Simulace!$AJ$3+(Data!F514-Data!F513)*Simulace!$AJ$4+(Data!H514-Data!H513)*Simulace!$AJ$5+(Data!J514-Data!J513)*Simulace!$AJ$6+(Data!L514-Data!L513)*Simulace!$AJ$7+(Data!N514-Data!N513)*Simulace!$AJ$8+(Data!P514-Data!P513)*Simulace!$AJ$9+(Data!R514-Data!R513)*Simulace!$AJ$10+(Data!T514-Data!T513)*Simulace!$AJ$11+(Data!V514-Data!V513)*Simulace!$AJ$12+(Data!X514-Data!X513)*Simulace!$AJ$13+(Data!Z514-Data!Z513)*Simulace!$AJ$14+(Data!AB514-Data!AB513)*Simulace!$AJ$15+(Data!AD514-Data!AD513)*Simulace!$AJ$16+(Data!AF514-Data!AF513)*Simulace!$AJ$17+(Data!AH514-Data!AH513)*Simulace!$AJ$18+(Data!AJ514-Data!AJ513)*Simulace!$AJ$19+(Data!AL514-Data!AL513)*Simulace!$AJ$20+(Data!AN514-Data!AN513)*Simulace!$AJ$21+(Data!AP514-Data!AP513)*Simulace!$AJ$22+(Data!AQ514-Data!AQ513)*Simulace!$AJ$23+(Data!AR514-Data!AR513)*Simulace!$AJ$24+(Data!AS514-Data!AS513)*Simulace!$AJ$25+(Data!AT514-Data!AT513)*Simulace!$AJ$26+(Data!AU514-Data!AU513)*Simulace!$AJ$27+(Data!AV514-Data!AV513)*Simulace!$AJ$28+(Data!AW514-Data!AW513)*Simulace!$AJ$29+(Data!AX514-Data!AX513)*Simulace!$AJ$30)</f>
        <v>-267503775.54759863</v>
      </c>
    </row>
    <row r="12" spans="1:16" ht="15.75">
      <c r="A12" s="34" t="s">
        <v>47</v>
      </c>
      <c r="B12" s="42">
        <v>-5234000000</v>
      </c>
      <c r="C12" s="42">
        <f>Simulace!AN23-Simulace!AN13</f>
        <v>-855822354.53500366</v>
      </c>
      <c r="D12" s="42">
        <f t="shared" si="0"/>
        <v>0</v>
      </c>
      <c r="E12" s="58"/>
      <c r="F12" s="59"/>
      <c r="G12" s="46"/>
      <c r="H12" s="46"/>
      <c r="I12" s="46"/>
      <c r="K12" s="6"/>
      <c r="P12" s="42">
        <f>((Data!D515-Data!D514)*Simulace!$AJ$3+(Data!F515-Data!F514)*Simulace!$AJ$4+(Data!H515-Data!H514)*Simulace!$AJ$5+(Data!J515-Data!J514)*Simulace!$AJ$6+(Data!L515-Data!L514)*Simulace!$AJ$7+(Data!N515-Data!N514)*Simulace!$AJ$8+(Data!P515-Data!P514)*Simulace!$AJ$9+(Data!R515-Data!R514)*Simulace!$AJ$10+(Data!T515-Data!T514)*Simulace!$AJ$11+(Data!V515-Data!V514)*Simulace!$AJ$12+(Data!X515-Data!X514)*Simulace!$AJ$13+(Data!Z515-Data!Z514)*Simulace!$AJ$14+(Data!AB515-Data!AB514)*Simulace!$AJ$15+(Data!AD515-Data!AD514)*Simulace!$AJ$16+(Data!AF515-Data!AF514)*Simulace!$AJ$17+(Data!AH515-Data!AH514)*Simulace!$AJ$18+(Data!AJ515-Data!AJ514)*Simulace!$AJ$19+(Data!AL515-Data!AL514)*Simulace!$AJ$20+(Data!AN515-Data!AN514)*Simulace!$AJ$21+(Data!AP515-Data!AP514)*Simulace!$AJ$22+(Data!AQ515-Data!AQ514)*Simulace!$AJ$23+(Data!AR515-Data!AR514)*Simulace!$AJ$24+(Data!AS515-Data!AS514)*Simulace!$AJ$25+(Data!AT515-Data!AT514)*Simulace!$AJ$26+(Data!AU515-Data!AU514)*Simulace!$AJ$27+(Data!AV515-Data!AV514)*Simulace!$AJ$28+(Data!AW515-Data!AW514)*Simulace!$AJ$29+(Data!AX515-Data!AX514)*Simulace!$AJ$30)</f>
        <v>546482859.14659715</v>
      </c>
    </row>
    <row r="13" spans="1:16" ht="15.75">
      <c r="A13" s="34" t="s">
        <v>48</v>
      </c>
      <c r="B13" s="42">
        <v>-5867000000</v>
      </c>
      <c r="C13" s="42">
        <f>Simulace!AN24-Simulace!AN14</f>
        <v>-248696209.36738586</v>
      </c>
      <c r="D13" s="42">
        <f t="shared" si="0"/>
        <v>0</v>
      </c>
      <c r="E13" s="58"/>
      <c r="F13" s="59"/>
      <c r="G13" s="46"/>
      <c r="H13" s="46"/>
      <c r="I13" s="46"/>
      <c r="K13" s="6"/>
      <c r="P13" s="42">
        <f>((Data!D516-Data!D515)*Simulace!$AJ$3+(Data!F516-Data!F515)*Simulace!$AJ$4+(Data!H516-Data!H515)*Simulace!$AJ$5+(Data!J516-Data!J515)*Simulace!$AJ$6+(Data!L516-Data!L515)*Simulace!$AJ$7+(Data!N516-Data!N515)*Simulace!$AJ$8+(Data!P516-Data!P515)*Simulace!$AJ$9+(Data!R516-Data!R515)*Simulace!$AJ$10+(Data!T516-Data!T515)*Simulace!$AJ$11+(Data!V516-Data!V515)*Simulace!$AJ$12+(Data!X516-Data!X515)*Simulace!$AJ$13+(Data!Z516-Data!Z515)*Simulace!$AJ$14+(Data!AB516-Data!AB515)*Simulace!$AJ$15+(Data!AD516-Data!AD515)*Simulace!$AJ$16+(Data!AF516-Data!AF515)*Simulace!$AJ$17+(Data!AH516-Data!AH515)*Simulace!$AJ$18+(Data!AJ516-Data!AJ515)*Simulace!$AJ$19+(Data!AL516-Data!AL515)*Simulace!$AJ$20+(Data!AN516-Data!AN515)*Simulace!$AJ$21+(Data!AP516-Data!AP515)*Simulace!$AJ$22+(Data!AQ516-Data!AQ515)*Simulace!$AJ$23+(Data!AR516-Data!AR515)*Simulace!$AJ$24+(Data!AS516-Data!AS515)*Simulace!$AJ$25+(Data!AT516-Data!AT515)*Simulace!$AJ$26+(Data!AU516-Data!AU515)*Simulace!$AJ$27+(Data!AV516-Data!AV515)*Simulace!$AJ$28+(Data!AW516-Data!AW515)*Simulace!$AJ$29+(Data!AX516-Data!AX515)*Simulace!$AJ$30)</f>
        <v>-48715770.927280188</v>
      </c>
    </row>
    <row r="14" spans="1:16" ht="15.75">
      <c r="A14" s="34" t="s">
        <v>49</v>
      </c>
      <c r="B14" s="42">
        <v>-5811000000</v>
      </c>
      <c r="C14" s="42">
        <f>Simulace!AN25-Simulace!AN15</f>
        <v>449562732.26829529</v>
      </c>
      <c r="D14" s="42">
        <f t="shared" si="0"/>
        <v>0</v>
      </c>
      <c r="E14" s="58"/>
      <c r="F14" s="59"/>
      <c r="G14" s="46"/>
      <c r="H14" s="46"/>
      <c r="I14" s="46"/>
      <c r="K14" s="6"/>
      <c r="P14" s="42">
        <f>((Data!D517-Data!D516)*Simulace!$AJ$3+(Data!F517-Data!F516)*Simulace!$AJ$4+(Data!H517-Data!H516)*Simulace!$AJ$5+(Data!J517-Data!J516)*Simulace!$AJ$6+(Data!L517-Data!L516)*Simulace!$AJ$7+(Data!N517-Data!N516)*Simulace!$AJ$8+(Data!P517-Data!P516)*Simulace!$AJ$9+(Data!R517-Data!R516)*Simulace!$AJ$10+(Data!T517-Data!T516)*Simulace!$AJ$11+(Data!V517-Data!V516)*Simulace!$AJ$12+(Data!X517-Data!X516)*Simulace!$AJ$13+(Data!Z517-Data!Z516)*Simulace!$AJ$14+(Data!AB517-Data!AB516)*Simulace!$AJ$15+(Data!AD517-Data!AD516)*Simulace!$AJ$16+(Data!AF517-Data!AF516)*Simulace!$AJ$17+(Data!AH517-Data!AH516)*Simulace!$AJ$18+(Data!AJ517-Data!AJ516)*Simulace!$AJ$19+(Data!AL517-Data!AL516)*Simulace!$AJ$20+(Data!AN517-Data!AN516)*Simulace!$AJ$21+(Data!AP517-Data!AP516)*Simulace!$AJ$22+(Data!AQ517-Data!AQ516)*Simulace!$AJ$23+(Data!AR517-Data!AR516)*Simulace!$AJ$24+(Data!AS517-Data!AS516)*Simulace!$AJ$25+(Data!AT517-Data!AT516)*Simulace!$AJ$26+(Data!AU517-Data!AU516)*Simulace!$AJ$27+(Data!AV517-Data!AV516)*Simulace!$AJ$28+(Data!AW517-Data!AW516)*Simulace!$AJ$29+(Data!AX517-Data!AX516)*Simulace!$AJ$30)</f>
        <v>148703109.79768029</v>
      </c>
    </row>
    <row r="15" spans="1:16" ht="15.75">
      <c r="A15" s="34" t="s">
        <v>50</v>
      </c>
      <c r="B15" s="42">
        <v>-5868000000</v>
      </c>
      <c r="C15" s="42">
        <f>Simulace!AN26-Simulace!AN16</f>
        <v>260914501.38336945</v>
      </c>
      <c r="D15" s="42">
        <f t="shared" si="0"/>
        <v>0</v>
      </c>
      <c r="E15" s="58"/>
      <c r="F15" s="59"/>
      <c r="G15" s="46"/>
      <c r="H15" s="46"/>
      <c r="I15" s="46"/>
      <c r="K15" s="6"/>
      <c r="P15" s="42">
        <f>((Data!D518-Data!D517)*Simulace!$AJ$3+(Data!F518-Data!F517)*Simulace!$AJ$4+(Data!H518-Data!H517)*Simulace!$AJ$5+(Data!J518-Data!J517)*Simulace!$AJ$6+(Data!L518-Data!L517)*Simulace!$AJ$7+(Data!N518-Data!N517)*Simulace!$AJ$8+(Data!P518-Data!P517)*Simulace!$AJ$9+(Data!R518-Data!R517)*Simulace!$AJ$10+(Data!T518-Data!T517)*Simulace!$AJ$11+(Data!V518-Data!V517)*Simulace!$AJ$12+(Data!X518-Data!X517)*Simulace!$AJ$13+(Data!Z518-Data!Z517)*Simulace!$AJ$14+(Data!AB518-Data!AB517)*Simulace!$AJ$15+(Data!AD518-Data!AD517)*Simulace!$AJ$16+(Data!AF518-Data!AF517)*Simulace!$AJ$17+(Data!AH518-Data!AH517)*Simulace!$AJ$18+(Data!AJ518-Data!AJ517)*Simulace!$AJ$19+(Data!AL518-Data!AL517)*Simulace!$AJ$20+(Data!AN518-Data!AN517)*Simulace!$AJ$21+(Data!AP518-Data!AP517)*Simulace!$AJ$22+(Data!AQ518-Data!AQ517)*Simulace!$AJ$23+(Data!AR518-Data!AR517)*Simulace!$AJ$24+(Data!AS518-Data!AS517)*Simulace!$AJ$25+(Data!AT518-Data!AT517)*Simulace!$AJ$26+(Data!AU518-Data!AU517)*Simulace!$AJ$27+(Data!AV518-Data!AV517)*Simulace!$AJ$28+(Data!AW518-Data!AW517)*Simulace!$AJ$29+(Data!AX518-Data!AX517)*Simulace!$AJ$30)</f>
        <v>-287480251.38602245</v>
      </c>
    </row>
    <row r="16" spans="1:16" ht="15.75">
      <c r="A16" s="34" t="s">
        <v>51</v>
      </c>
      <c r="B16" s="42">
        <v>-5870000000</v>
      </c>
      <c r="C16" s="42">
        <f>Simulace!AN27-Simulace!AN17</f>
        <v>974464944.92288971</v>
      </c>
      <c r="D16" s="42">
        <f t="shared" si="0"/>
        <v>0</v>
      </c>
      <c r="E16" s="58"/>
      <c r="F16" s="59"/>
      <c r="G16" s="46"/>
      <c r="H16" s="46"/>
      <c r="I16" s="46"/>
      <c r="K16" s="6"/>
      <c r="P16" s="42">
        <f>((Data!D519-Data!D518)*Simulace!$AJ$3+(Data!F519-Data!F518)*Simulace!$AJ$4+(Data!H519-Data!H518)*Simulace!$AJ$5+(Data!J519-Data!J518)*Simulace!$AJ$6+(Data!L519-Data!L518)*Simulace!$AJ$7+(Data!N519-Data!N518)*Simulace!$AJ$8+(Data!P519-Data!P518)*Simulace!$AJ$9+(Data!R519-Data!R518)*Simulace!$AJ$10+(Data!T519-Data!T518)*Simulace!$AJ$11+(Data!V519-Data!V518)*Simulace!$AJ$12+(Data!X519-Data!X518)*Simulace!$AJ$13+(Data!Z519-Data!Z518)*Simulace!$AJ$14+(Data!AB519-Data!AB518)*Simulace!$AJ$15+(Data!AD519-Data!AD518)*Simulace!$AJ$16+(Data!AF519-Data!AF518)*Simulace!$AJ$17+(Data!AH519-Data!AH518)*Simulace!$AJ$18+(Data!AJ519-Data!AJ518)*Simulace!$AJ$19+(Data!AL519-Data!AL518)*Simulace!$AJ$20+(Data!AN519-Data!AN518)*Simulace!$AJ$21+(Data!AP519-Data!AP518)*Simulace!$AJ$22+(Data!AQ519-Data!AQ518)*Simulace!$AJ$23+(Data!AR519-Data!AR518)*Simulace!$AJ$24+(Data!AS519-Data!AS518)*Simulace!$AJ$25+(Data!AT519-Data!AT518)*Simulace!$AJ$26+(Data!AU519-Data!AU518)*Simulace!$AJ$27+(Data!AV519-Data!AV518)*Simulace!$AJ$28+(Data!AW519-Data!AW518)*Simulace!$AJ$29+(Data!AX519-Data!AX518)*Simulace!$AJ$30)</f>
        <v>429395226.61672372</v>
      </c>
    </row>
    <row r="17" spans="1:16" ht="15.75">
      <c r="A17" s="34" t="s">
        <v>52</v>
      </c>
      <c r="B17" s="42">
        <v>-5864000000</v>
      </c>
      <c r="C17" s="42">
        <f>Simulace!AN28-Simulace!AN18</f>
        <v>-361083211.65839386</v>
      </c>
      <c r="D17" s="42">
        <f t="shared" si="0"/>
        <v>0</v>
      </c>
      <c r="E17" s="58"/>
      <c r="F17" s="59"/>
      <c r="G17" s="46"/>
      <c r="H17" s="46"/>
      <c r="I17" s="46"/>
      <c r="K17" s="6"/>
      <c r="P17" s="42">
        <f>((Data!D520-Data!D519)*Simulace!$AJ$3+(Data!F520-Data!F519)*Simulace!$AJ$4+(Data!H520-Data!H519)*Simulace!$AJ$5+(Data!J520-Data!J519)*Simulace!$AJ$6+(Data!L520-Data!L519)*Simulace!$AJ$7+(Data!N520-Data!N519)*Simulace!$AJ$8+(Data!P520-Data!P519)*Simulace!$AJ$9+(Data!R520-Data!R519)*Simulace!$AJ$10+(Data!T520-Data!T519)*Simulace!$AJ$11+(Data!V520-Data!V519)*Simulace!$AJ$12+(Data!X520-Data!X519)*Simulace!$AJ$13+(Data!Z520-Data!Z519)*Simulace!$AJ$14+(Data!AB520-Data!AB519)*Simulace!$AJ$15+(Data!AD520-Data!AD519)*Simulace!$AJ$16+(Data!AF520-Data!AF519)*Simulace!$AJ$17+(Data!AH520-Data!AH519)*Simulace!$AJ$18+(Data!AJ520-Data!AJ519)*Simulace!$AJ$19+(Data!AL520-Data!AL519)*Simulace!$AJ$20+(Data!AN520-Data!AN519)*Simulace!$AJ$21+(Data!AP520-Data!AP519)*Simulace!$AJ$22+(Data!AQ520-Data!AQ519)*Simulace!$AJ$23+(Data!AR520-Data!AR519)*Simulace!$AJ$24+(Data!AS520-Data!AS519)*Simulace!$AJ$25+(Data!AT520-Data!AT519)*Simulace!$AJ$26+(Data!AU520-Data!AU519)*Simulace!$AJ$27+(Data!AV520-Data!AV519)*Simulace!$AJ$28+(Data!AW520-Data!AW519)*Simulace!$AJ$29+(Data!AX520-Data!AX519)*Simulace!$AJ$30)</f>
        <v>-299401155.74719745</v>
      </c>
    </row>
    <row r="18" spans="1:16" ht="15.75">
      <c r="A18" s="34" t="s">
        <v>53</v>
      </c>
      <c r="B18" s="42">
        <v>-5937000000</v>
      </c>
      <c r="C18" s="42">
        <f>Simulace!AN29-Simulace!AN19</f>
        <v>-269653571.81383514</v>
      </c>
      <c r="D18" s="42">
        <f t="shared" si="0"/>
        <v>0</v>
      </c>
      <c r="E18" s="60"/>
      <c r="F18" s="61"/>
      <c r="G18" s="46"/>
      <c r="H18" s="46"/>
      <c r="I18" s="46"/>
      <c r="K18" s="6"/>
      <c r="P18" s="42">
        <f>((Data!D521-Data!D520)*Simulace!$AJ$3+(Data!F521-Data!F520)*Simulace!$AJ$4+(Data!H521-Data!H520)*Simulace!$AJ$5+(Data!J521-Data!J520)*Simulace!$AJ$6+(Data!L521-Data!L520)*Simulace!$AJ$7+(Data!N521-Data!N520)*Simulace!$AJ$8+(Data!P521-Data!P520)*Simulace!$AJ$9+(Data!R521-Data!R520)*Simulace!$AJ$10+(Data!T521-Data!T520)*Simulace!$AJ$11+(Data!V521-Data!V520)*Simulace!$AJ$12+(Data!X521-Data!X520)*Simulace!$AJ$13+(Data!Z521-Data!Z520)*Simulace!$AJ$14+(Data!AB521-Data!AB520)*Simulace!$AJ$15+(Data!AD521-Data!AD520)*Simulace!$AJ$16+(Data!AF521-Data!AF520)*Simulace!$AJ$17+(Data!AH521-Data!AH520)*Simulace!$AJ$18+(Data!AJ521-Data!AJ520)*Simulace!$AJ$19+(Data!AL521-Data!AL520)*Simulace!$AJ$20+(Data!AN521-Data!AN520)*Simulace!$AJ$21+(Data!AP521-Data!AP520)*Simulace!$AJ$22+(Data!AQ521-Data!AQ520)*Simulace!$AJ$23+(Data!AR521-Data!AR520)*Simulace!$AJ$24+(Data!AS521-Data!AS520)*Simulace!$AJ$25+(Data!AT521-Data!AT520)*Simulace!$AJ$26+(Data!AU521-Data!AU520)*Simulace!$AJ$27+(Data!AV521-Data!AV520)*Simulace!$AJ$28+(Data!AW521-Data!AW520)*Simulace!$AJ$29+(Data!AX521-Data!AX520)*Simulace!$AJ$30)</f>
        <v>207903575.44571739</v>
      </c>
    </row>
    <row r="19" spans="1:16" ht="15.75">
      <c r="A19" s="34" t="s">
        <v>54</v>
      </c>
      <c r="B19" s="42">
        <v>-5872000000</v>
      </c>
      <c r="C19" s="42">
        <f>Simulace!AN30-Simulace!AN20</f>
        <v>-23504163.149299622</v>
      </c>
      <c r="D19" s="42">
        <f t="shared" si="0"/>
        <v>0</v>
      </c>
      <c r="E19" s="58"/>
      <c r="F19" s="59"/>
      <c r="G19" s="46"/>
      <c r="H19" s="46"/>
      <c r="I19" s="46"/>
      <c r="K19" s="6"/>
      <c r="P19" s="42">
        <f>((Data!D522-Data!D521)*Simulace!$AJ$3+(Data!F522-Data!F521)*Simulace!$AJ$4+(Data!H522-Data!H521)*Simulace!$AJ$5+(Data!J522-Data!J521)*Simulace!$AJ$6+(Data!L522-Data!L521)*Simulace!$AJ$7+(Data!N522-Data!N521)*Simulace!$AJ$8+(Data!P522-Data!P521)*Simulace!$AJ$9+(Data!R522-Data!R521)*Simulace!$AJ$10+(Data!T522-Data!T521)*Simulace!$AJ$11+(Data!V522-Data!V521)*Simulace!$AJ$12+(Data!X522-Data!X521)*Simulace!$AJ$13+(Data!Z522-Data!Z521)*Simulace!$AJ$14+(Data!AB522-Data!AB521)*Simulace!$AJ$15+(Data!AD522-Data!AD521)*Simulace!$AJ$16+(Data!AF522-Data!AF521)*Simulace!$AJ$17+(Data!AH522-Data!AH521)*Simulace!$AJ$18+(Data!AJ522-Data!AJ521)*Simulace!$AJ$19+(Data!AL522-Data!AL521)*Simulace!$AJ$20+(Data!AN522-Data!AN521)*Simulace!$AJ$21+(Data!AP522-Data!AP521)*Simulace!$AJ$22+(Data!AQ522-Data!AQ521)*Simulace!$AJ$23+(Data!AR522-Data!AR521)*Simulace!$AJ$24+(Data!AS522-Data!AS521)*Simulace!$AJ$25+(Data!AT522-Data!AT521)*Simulace!$AJ$26+(Data!AU522-Data!AU521)*Simulace!$AJ$27+(Data!AV522-Data!AV521)*Simulace!$AJ$28+(Data!AW522-Data!AW521)*Simulace!$AJ$29+(Data!AX522-Data!AX521)*Simulace!$AJ$30)</f>
        <v>-328640894.18391871</v>
      </c>
    </row>
    <row r="20" spans="1:16" ht="15.75">
      <c r="A20" s="34" t="s">
        <v>55</v>
      </c>
      <c r="B20" s="42">
        <v>-5901000000</v>
      </c>
      <c r="C20" s="42">
        <f>Simulace!AN31-Simulace!AN21</f>
        <v>903555772.30010223</v>
      </c>
      <c r="D20" s="42">
        <f t="shared" si="0"/>
        <v>0</v>
      </c>
      <c r="E20" s="58"/>
      <c r="F20" s="59"/>
      <c r="G20" s="46"/>
      <c r="H20" s="46"/>
      <c r="I20" s="46"/>
      <c r="K20" s="6"/>
      <c r="P20" s="42">
        <f>((Data!D523-Data!D522)*Simulace!$AJ$3+(Data!F523-Data!F522)*Simulace!$AJ$4+(Data!H523-Data!H522)*Simulace!$AJ$5+(Data!J523-Data!J522)*Simulace!$AJ$6+(Data!L523-Data!L522)*Simulace!$AJ$7+(Data!N523-Data!N522)*Simulace!$AJ$8+(Data!P523-Data!P522)*Simulace!$AJ$9+(Data!R523-Data!R522)*Simulace!$AJ$10+(Data!T523-Data!T522)*Simulace!$AJ$11+(Data!V523-Data!V522)*Simulace!$AJ$12+(Data!X523-Data!X522)*Simulace!$AJ$13+(Data!Z523-Data!Z522)*Simulace!$AJ$14+(Data!AB523-Data!AB522)*Simulace!$AJ$15+(Data!AD523-Data!AD522)*Simulace!$AJ$16+(Data!AF523-Data!AF522)*Simulace!$AJ$17+(Data!AH523-Data!AH522)*Simulace!$AJ$18+(Data!AJ523-Data!AJ522)*Simulace!$AJ$19+(Data!AL523-Data!AL522)*Simulace!$AJ$20+(Data!AN523-Data!AN522)*Simulace!$AJ$21+(Data!AP523-Data!AP522)*Simulace!$AJ$22+(Data!AQ523-Data!AQ522)*Simulace!$AJ$23+(Data!AR523-Data!AR522)*Simulace!$AJ$24+(Data!AS523-Data!AS522)*Simulace!$AJ$25+(Data!AT523-Data!AT522)*Simulace!$AJ$26+(Data!AU523-Data!AU522)*Simulace!$AJ$27+(Data!AV523-Data!AV522)*Simulace!$AJ$28+(Data!AW523-Data!AW522)*Simulace!$AJ$29+(Data!AX523-Data!AX522)*Simulace!$AJ$30)</f>
        <v>827577729.08540225</v>
      </c>
    </row>
    <row r="21" spans="1:16" ht="15.75">
      <c r="A21" s="34" t="s">
        <v>56</v>
      </c>
      <c r="B21" s="42">
        <v>-6147000000</v>
      </c>
      <c r="C21" s="42">
        <f>Simulace!AN32-Simulace!AN22</f>
        <v>1187545786.7378235</v>
      </c>
      <c r="D21" s="42">
        <f t="shared" si="0"/>
        <v>0</v>
      </c>
      <c r="E21" s="58"/>
      <c r="F21" s="59"/>
      <c r="G21" s="46"/>
      <c r="H21" s="46"/>
      <c r="I21" s="46"/>
      <c r="K21" s="6"/>
      <c r="P21" s="42">
        <f>((Data!D524-Data!D523)*Simulace!$AJ$3+(Data!F524-Data!F523)*Simulace!$AJ$4+(Data!H524-Data!H523)*Simulace!$AJ$5+(Data!J524-Data!J523)*Simulace!$AJ$6+(Data!L524-Data!L523)*Simulace!$AJ$7+(Data!N524-Data!N523)*Simulace!$AJ$8+(Data!P524-Data!P523)*Simulace!$AJ$9+(Data!R524-Data!R523)*Simulace!$AJ$10+(Data!T524-Data!T523)*Simulace!$AJ$11+(Data!V524-Data!V523)*Simulace!$AJ$12+(Data!X524-Data!X523)*Simulace!$AJ$13+(Data!Z524-Data!Z523)*Simulace!$AJ$14+(Data!AB524-Data!AB523)*Simulace!$AJ$15+(Data!AD524-Data!AD523)*Simulace!$AJ$16+(Data!AF524-Data!AF523)*Simulace!$AJ$17+(Data!AH524-Data!AH523)*Simulace!$AJ$18+(Data!AJ524-Data!AJ523)*Simulace!$AJ$19+(Data!AL524-Data!AL523)*Simulace!$AJ$20+(Data!AN524-Data!AN523)*Simulace!$AJ$21+(Data!AP524-Data!AP523)*Simulace!$AJ$22+(Data!AQ524-Data!AQ523)*Simulace!$AJ$23+(Data!AR524-Data!AR523)*Simulace!$AJ$24+(Data!AS524-Data!AS523)*Simulace!$AJ$25+(Data!AT524-Data!AT523)*Simulace!$AJ$26+(Data!AU524-Data!AU523)*Simulace!$AJ$27+(Data!AV524-Data!AV523)*Simulace!$AJ$28+(Data!AW524-Data!AW523)*Simulace!$AJ$29+(Data!AX524-Data!AX523)*Simulace!$AJ$30)</f>
        <v>24575438.890116092</v>
      </c>
    </row>
    <row r="22" spans="1:16" ht="15.75">
      <c r="A22" s="34" t="s">
        <v>57</v>
      </c>
      <c r="B22" s="42">
        <v>-6238000000</v>
      </c>
      <c r="C22" s="42">
        <f>Simulace!AN33-Simulace!AN23</f>
        <v>1472753204.0718994</v>
      </c>
      <c r="D22" s="42">
        <f t="shared" si="0"/>
        <v>0</v>
      </c>
      <c r="E22" s="58"/>
      <c r="F22" s="59"/>
      <c r="G22" s="46"/>
      <c r="H22" s="46"/>
      <c r="I22" s="46"/>
      <c r="K22" s="6"/>
      <c r="P22" s="42">
        <f>((Data!D525-Data!D524)*Simulace!$AJ$3+(Data!F525-Data!F524)*Simulace!$AJ$4+(Data!H525-Data!H524)*Simulace!$AJ$5+(Data!J525-Data!J524)*Simulace!$AJ$6+(Data!L525-Data!L524)*Simulace!$AJ$7+(Data!N525-Data!N524)*Simulace!$AJ$8+(Data!P525-Data!P524)*Simulace!$AJ$9+(Data!R525-Data!R524)*Simulace!$AJ$10+(Data!T525-Data!T524)*Simulace!$AJ$11+(Data!V525-Data!V524)*Simulace!$AJ$12+(Data!X525-Data!X524)*Simulace!$AJ$13+(Data!Z525-Data!Z524)*Simulace!$AJ$14+(Data!AB525-Data!AB524)*Simulace!$AJ$15+(Data!AD525-Data!AD524)*Simulace!$AJ$16+(Data!AF525-Data!AF524)*Simulace!$AJ$17+(Data!AH525-Data!AH524)*Simulace!$AJ$18+(Data!AJ525-Data!AJ524)*Simulace!$AJ$19+(Data!AL525-Data!AL524)*Simulace!$AJ$20+(Data!AN525-Data!AN524)*Simulace!$AJ$21+(Data!AP525-Data!AP524)*Simulace!$AJ$22+(Data!AQ525-Data!AQ524)*Simulace!$AJ$23+(Data!AR525-Data!AR524)*Simulace!$AJ$24+(Data!AS525-Data!AS524)*Simulace!$AJ$25+(Data!AT525-Data!AT524)*Simulace!$AJ$26+(Data!AU525-Data!AU524)*Simulace!$AJ$27+(Data!AV525-Data!AV524)*Simulace!$AJ$28+(Data!AW525-Data!AW524)*Simulace!$AJ$29+(Data!AX525-Data!AX524)*Simulace!$AJ$30)</f>
        <v>817080996.48068202</v>
      </c>
    </row>
    <row r="23" spans="1:16" ht="15.75">
      <c r="A23" s="34" t="s">
        <v>58</v>
      </c>
      <c r="B23" s="42">
        <v>-6137000000</v>
      </c>
      <c r="C23" s="42">
        <f>Simulace!AN34-Simulace!AN24</f>
        <v>1294210414.7368011</v>
      </c>
      <c r="D23" s="42">
        <f t="shared" si="0"/>
        <v>0</v>
      </c>
      <c r="E23" s="58"/>
      <c r="F23" s="59"/>
      <c r="G23" s="46"/>
      <c r="H23" s="46"/>
      <c r="I23" s="46"/>
      <c r="K23" s="6"/>
      <c r="P23" s="42">
        <f>((Data!D526-Data!D525)*Simulace!$AJ$3+(Data!F526-Data!F525)*Simulace!$AJ$4+(Data!H526-Data!H525)*Simulace!$AJ$5+(Data!J526-Data!J525)*Simulace!$AJ$6+(Data!L526-Data!L525)*Simulace!$AJ$7+(Data!N526-Data!N525)*Simulace!$AJ$8+(Data!P526-Data!P525)*Simulace!$AJ$9+(Data!R526-Data!R525)*Simulace!$AJ$10+(Data!T526-Data!T525)*Simulace!$AJ$11+(Data!V526-Data!V525)*Simulace!$AJ$12+(Data!X526-Data!X525)*Simulace!$AJ$13+(Data!Z526-Data!Z525)*Simulace!$AJ$14+(Data!AB526-Data!AB525)*Simulace!$AJ$15+(Data!AD526-Data!AD525)*Simulace!$AJ$16+(Data!AF526-Data!AF525)*Simulace!$AJ$17+(Data!AH526-Data!AH525)*Simulace!$AJ$18+(Data!AJ526-Data!AJ525)*Simulace!$AJ$19+(Data!AL526-Data!AL525)*Simulace!$AJ$20+(Data!AN526-Data!AN525)*Simulace!$AJ$21+(Data!AP526-Data!AP525)*Simulace!$AJ$22+(Data!AQ526-Data!AQ525)*Simulace!$AJ$23+(Data!AR526-Data!AR525)*Simulace!$AJ$24+(Data!AS526-Data!AS525)*Simulace!$AJ$25+(Data!AT526-Data!AT525)*Simulace!$AJ$26+(Data!AU526-Data!AU525)*Simulace!$AJ$27+(Data!AV526-Data!AV525)*Simulace!$AJ$28+(Data!AW526-Data!AW525)*Simulace!$AJ$29+(Data!AX526-Data!AX525)*Simulace!$AJ$30)</f>
        <v>-208871552.26237518</v>
      </c>
    </row>
    <row r="24" spans="1:16" ht="15.75">
      <c r="A24" s="34" t="s">
        <v>59</v>
      </c>
      <c r="B24" s="42">
        <v>-8475000000</v>
      </c>
      <c r="C24" s="42">
        <f>Simulace!AN35-Simulace!AN25</f>
        <v>1891865703.4973984</v>
      </c>
      <c r="D24" s="42">
        <f t="shared" si="0"/>
        <v>0</v>
      </c>
      <c r="E24" s="58"/>
      <c r="F24" s="59"/>
      <c r="G24" s="46"/>
      <c r="H24" s="46"/>
      <c r="I24" s="46"/>
      <c r="K24" s="6"/>
      <c r="P24" s="42">
        <f>((Data!D527-Data!D526)*Simulace!$AJ$3+(Data!F527-Data!F526)*Simulace!$AJ$4+(Data!H527-Data!H526)*Simulace!$AJ$5+(Data!J527-Data!J526)*Simulace!$AJ$6+(Data!L527-Data!L526)*Simulace!$AJ$7+(Data!N527-Data!N526)*Simulace!$AJ$8+(Data!P527-Data!P526)*Simulace!$AJ$9+(Data!R527-Data!R526)*Simulace!$AJ$10+(Data!T527-Data!T526)*Simulace!$AJ$11+(Data!V527-Data!V526)*Simulace!$AJ$12+(Data!X527-Data!X526)*Simulace!$AJ$13+(Data!Z527-Data!Z526)*Simulace!$AJ$14+(Data!AB527-Data!AB526)*Simulace!$AJ$15+(Data!AD527-Data!AD526)*Simulace!$AJ$16+(Data!AF527-Data!AF526)*Simulace!$AJ$17+(Data!AH527-Data!AH526)*Simulace!$AJ$18+(Data!AJ527-Data!AJ526)*Simulace!$AJ$19+(Data!AL527-Data!AL526)*Simulace!$AJ$20+(Data!AN527-Data!AN526)*Simulace!$AJ$21+(Data!AP527-Data!AP526)*Simulace!$AJ$22+(Data!AQ527-Data!AQ526)*Simulace!$AJ$23+(Data!AR527-Data!AR526)*Simulace!$AJ$24+(Data!AS527-Data!AS526)*Simulace!$AJ$25+(Data!AT527-Data!AT526)*Simulace!$AJ$26+(Data!AU527-Data!AU526)*Simulace!$AJ$27+(Data!AV527-Data!AV526)*Simulace!$AJ$28+(Data!AW527-Data!AW526)*Simulace!$AJ$29+(Data!AX527-Data!AX526)*Simulace!$AJ$30)</f>
        <v>737014718.55827487</v>
      </c>
    </row>
    <row r="25" spans="1:16" ht="15.75">
      <c r="A25" s="34" t="s">
        <v>60</v>
      </c>
      <c r="B25" s="42">
        <v>-6380000000</v>
      </c>
      <c r="C25" s="42">
        <f>Simulace!AN36-Simulace!AN26</f>
        <v>2505600401.1785278</v>
      </c>
      <c r="D25" s="42">
        <f t="shared" si="0"/>
        <v>0</v>
      </c>
      <c r="E25" s="58"/>
      <c r="F25" s="59"/>
      <c r="G25" s="46"/>
      <c r="H25" s="46"/>
      <c r="I25" s="46"/>
      <c r="K25" s="6"/>
      <c r="P25" s="42">
        <f>((Data!D528-Data!D527)*Simulace!$AJ$3+(Data!F528-Data!F527)*Simulace!$AJ$4+(Data!H528-Data!H527)*Simulace!$AJ$5+(Data!J528-Data!J527)*Simulace!$AJ$6+(Data!L528-Data!L527)*Simulace!$AJ$7+(Data!N528-Data!N527)*Simulace!$AJ$8+(Data!P528-Data!P527)*Simulace!$AJ$9+(Data!R528-Data!R527)*Simulace!$AJ$10+(Data!T528-Data!T527)*Simulace!$AJ$11+(Data!V528-Data!V527)*Simulace!$AJ$12+(Data!X528-Data!X527)*Simulace!$AJ$13+(Data!Z528-Data!Z527)*Simulace!$AJ$14+(Data!AB528-Data!AB527)*Simulace!$AJ$15+(Data!AD528-Data!AD527)*Simulace!$AJ$16+(Data!AF528-Data!AF527)*Simulace!$AJ$17+(Data!AH528-Data!AH527)*Simulace!$AJ$18+(Data!AJ528-Data!AJ527)*Simulace!$AJ$19+(Data!AL528-Data!AL527)*Simulace!$AJ$20+(Data!AN528-Data!AN527)*Simulace!$AJ$21+(Data!AP528-Data!AP527)*Simulace!$AJ$22+(Data!AQ528-Data!AQ527)*Simulace!$AJ$23+(Data!AR528-Data!AR527)*Simulace!$AJ$24+(Data!AS528-Data!AS527)*Simulace!$AJ$25+(Data!AT528-Data!AT527)*Simulace!$AJ$26+(Data!AU528-Data!AU527)*Simulace!$AJ$27+(Data!AV528-Data!AV527)*Simulace!$AJ$28+(Data!AW528-Data!AW527)*Simulace!$AJ$29+(Data!AX528-Data!AX527)*Simulace!$AJ$30)</f>
        <v>337322846.29509866</v>
      </c>
    </row>
    <row r="26" spans="1:16" ht="15.75">
      <c r="A26" s="34" t="s">
        <v>61</v>
      </c>
      <c r="B26" s="42">
        <v>-6354000000</v>
      </c>
      <c r="C26" s="42">
        <f>Simulace!AN37-Simulace!AN27</f>
        <v>1790342587.5134048</v>
      </c>
      <c r="D26" s="42">
        <f t="shared" si="0"/>
        <v>0</v>
      </c>
      <c r="E26" s="58"/>
      <c r="F26" s="59"/>
      <c r="G26" s="46"/>
      <c r="H26" s="46"/>
      <c r="I26" s="46"/>
      <c r="K26" s="6"/>
      <c r="P26" s="42">
        <f>((Data!D529-Data!D528)*Simulace!$AJ$3+(Data!F529-Data!F528)*Simulace!$AJ$4+(Data!H529-Data!H528)*Simulace!$AJ$5+(Data!J529-Data!J528)*Simulace!$AJ$6+(Data!L529-Data!L528)*Simulace!$AJ$7+(Data!N529-Data!N528)*Simulace!$AJ$8+(Data!P529-Data!P528)*Simulace!$AJ$9+(Data!R529-Data!R528)*Simulace!$AJ$10+(Data!T529-Data!T528)*Simulace!$AJ$11+(Data!V529-Data!V528)*Simulace!$AJ$12+(Data!X529-Data!X528)*Simulace!$AJ$13+(Data!Z529-Data!Z528)*Simulace!$AJ$14+(Data!AB529-Data!AB528)*Simulace!$AJ$15+(Data!AD529-Data!AD528)*Simulace!$AJ$16+(Data!AF529-Data!AF528)*Simulace!$AJ$17+(Data!AH529-Data!AH528)*Simulace!$AJ$18+(Data!AJ529-Data!AJ528)*Simulace!$AJ$19+(Data!AL529-Data!AL528)*Simulace!$AJ$20+(Data!AN529-Data!AN528)*Simulace!$AJ$21+(Data!AP529-Data!AP528)*Simulace!$AJ$22+(Data!AQ529-Data!AQ528)*Simulace!$AJ$23+(Data!AR529-Data!AR528)*Simulace!$AJ$24+(Data!AS529-Data!AS528)*Simulace!$AJ$25+(Data!AT529-Data!AT528)*Simulace!$AJ$26+(Data!AU529-Data!AU528)*Simulace!$AJ$27+(Data!AV529-Data!AV528)*Simulace!$AJ$28+(Data!AW529-Data!AW528)*Simulace!$AJ$29+(Data!AX529-Data!AX528)*Simulace!$AJ$30)</f>
        <v>-298656027.04840255</v>
      </c>
    </row>
    <row r="27" spans="1:16" ht="15.75">
      <c r="A27" s="34" t="s">
        <v>62</v>
      </c>
      <c r="B27" s="42">
        <v>-6574000000</v>
      </c>
      <c r="C27" s="42">
        <f>Simulace!AN38-Simulace!AN28</f>
        <v>2578758879.1468582</v>
      </c>
      <c r="D27" s="42">
        <f t="shared" si="0"/>
        <v>0</v>
      </c>
      <c r="E27" s="58"/>
      <c r="F27" s="59"/>
      <c r="G27" s="46"/>
      <c r="H27" s="46"/>
      <c r="I27" s="46"/>
      <c r="K27" s="6"/>
      <c r="P27" s="42">
        <f>((Data!D530-Data!D529)*Simulace!$AJ$3+(Data!F530-Data!F529)*Simulace!$AJ$4+(Data!H530-Data!H529)*Simulace!$AJ$5+(Data!J530-Data!J529)*Simulace!$AJ$6+(Data!L530-Data!L529)*Simulace!$AJ$7+(Data!N530-Data!N529)*Simulace!$AJ$8+(Data!P530-Data!P529)*Simulace!$AJ$9+(Data!R530-Data!R529)*Simulace!$AJ$10+(Data!T530-Data!T529)*Simulace!$AJ$11+(Data!V530-Data!V529)*Simulace!$AJ$12+(Data!X530-Data!X529)*Simulace!$AJ$13+(Data!Z530-Data!Z529)*Simulace!$AJ$14+(Data!AB530-Data!AB529)*Simulace!$AJ$15+(Data!AD530-Data!AD529)*Simulace!$AJ$16+(Data!AF530-Data!AF529)*Simulace!$AJ$17+(Data!AH530-Data!AH529)*Simulace!$AJ$18+(Data!AJ530-Data!AJ529)*Simulace!$AJ$19+(Data!AL530-Data!AL529)*Simulace!$AJ$20+(Data!AN530-Data!AN529)*Simulace!$AJ$21+(Data!AP530-Data!AP529)*Simulace!$AJ$22+(Data!AQ530-Data!AQ529)*Simulace!$AJ$23+(Data!AR530-Data!AR529)*Simulace!$AJ$24+(Data!AS530-Data!AS529)*Simulace!$AJ$25+(Data!AT530-Data!AT529)*Simulace!$AJ$26+(Data!AU530-Data!AU529)*Simulace!$AJ$27+(Data!AV530-Data!AV529)*Simulace!$AJ$28+(Data!AW530-Data!AW529)*Simulace!$AJ$29+(Data!AX530-Data!AX529)*Simulace!$AJ$30)</f>
        <v>482927455.88626266</v>
      </c>
    </row>
    <row r="28" spans="1:16" ht="15.75">
      <c r="A28" s="34" t="s">
        <v>63</v>
      </c>
      <c r="B28" s="42">
        <v>-6570000000</v>
      </c>
      <c r="C28" s="42">
        <f>Simulace!AN39-Simulace!AN29</f>
        <v>1916625109.6299286</v>
      </c>
      <c r="D28" s="42">
        <f t="shared" si="0"/>
        <v>0</v>
      </c>
      <c r="E28" s="58"/>
      <c r="F28" s="59"/>
      <c r="G28" s="46"/>
      <c r="H28" s="46"/>
      <c r="I28" s="46"/>
      <c r="K28" s="6"/>
      <c r="P28" s="42">
        <f>((Data!D531-Data!D530)*Simulace!$AJ$3+(Data!F531-Data!F530)*Simulace!$AJ$4+(Data!H531-Data!H530)*Simulace!$AJ$5+(Data!J531-Data!J530)*Simulace!$AJ$6+(Data!L531-Data!L530)*Simulace!$AJ$7+(Data!N531-Data!N530)*Simulace!$AJ$8+(Data!P531-Data!P530)*Simulace!$AJ$9+(Data!R531-Data!R530)*Simulace!$AJ$10+(Data!T531-Data!T530)*Simulace!$AJ$11+(Data!V531-Data!V530)*Simulace!$AJ$12+(Data!X531-Data!X530)*Simulace!$AJ$13+(Data!Z531-Data!Z530)*Simulace!$AJ$14+(Data!AB531-Data!AB530)*Simulace!$AJ$15+(Data!AD531-Data!AD530)*Simulace!$AJ$16+(Data!AF531-Data!AF530)*Simulace!$AJ$17+(Data!AH531-Data!AH530)*Simulace!$AJ$18+(Data!AJ531-Data!AJ530)*Simulace!$AJ$19+(Data!AL531-Data!AL530)*Simulace!$AJ$20+(Data!AN531-Data!AN530)*Simulace!$AJ$21+(Data!AP531-Data!AP530)*Simulace!$AJ$22+(Data!AQ531-Data!AQ530)*Simulace!$AJ$23+(Data!AR531-Data!AR530)*Simulace!$AJ$24+(Data!AS531-Data!AS530)*Simulace!$AJ$25+(Data!AT531-Data!AT530)*Simulace!$AJ$26+(Data!AU531-Data!AU530)*Simulace!$AJ$27+(Data!AV531-Data!AV530)*Simulace!$AJ$28+(Data!AW531-Data!AW530)*Simulace!$AJ$29+(Data!AX531-Data!AX530)*Simulace!$AJ$30)</f>
        <v>-455781634.07120854</v>
      </c>
    </row>
    <row r="29" spans="1:16" ht="15.75">
      <c r="A29" s="34" t="s">
        <v>64</v>
      </c>
      <c r="B29" s="42">
        <v>-6687000000</v>
      </c>
      <c r="C29" s="42">
        <f>Simulace!AN40-Simulace!AN30</f>
        <v>3127878641.7992706</v>
      </c>
      <c r="D29" s="42">
        <f t="shared" si="0"/>
        <v>0</v>
      </c>
      <c r="E29" s="58"/>
      <c r="F29" s="59"/>
      <c r="G29" s="46"/>
      <c r="H29" s="46"/>
      <c r="I29" s="46"/>
      <c r="K29" s="6"/>
      <c r="P29" s="42">
        <f>((Data!D532-Data!D531)*Simulace!$AJ$3+(Data!F532-Data!F531)*Simulace!$AJ$4+(Data!H532-Data!H531)*Simulace!$AJ$5+(Data!J532-Data!J531)*Simulace!$AJ$6+(Data!L532-Data!L531)*Simulace!$AJ$7+(Data!N532-Data!N531)*Simulace!$AJ$8+(Data!P532-Data!P531)*Simulace!$AJ$9+(Data!R532-Data!R531)*Simulace!$AJ$10+(Data!T532-Data!T531)*Simulace!$AJ$11+(Data!V532-Data!V531)*Simulace!$AJ$12+(Data!X532-Data!X531)*Simulace!$AJ$13+(Data!Z532-Data!Z531)*Simulace!$AJ$14+(Data!AB532-Data!AB531)*Simulace!$AJ$15+(Data!AD532-Data!AD531)*Simulace!$AJ$16+(Data!AF532-Data!AF531)*Simulace!$AJ$17+(Data!AH532-Data!AH531)*Simulace!$AJ$18+(Data!AJ532-Data!AJ531)*Simulace!$AJ$19+(Data!AL532-Data!AL531)*Simulace!$AJ$20+(Data!AN532-Data!AN531)*Simulace!$AJ$21+(Data!AP532-Data!AP531)*Simulace!$AJ$22+(Data!AQ532-Data!AQ531)*Simulace!$AJ$23+(Data!AR532-Data!AR531)*Simulace!$AJ$24+(Data!AS532-Data!AS531)*Simulace!$AJ$25+(Data!AT532-Data!AT531)*Simulace!$AJ$26+(Data!AU532-Data!AU531)*Simulace!$AJ$27+(Data!AV532-Data!AV531)*Simulace!$AJ$28+(Data!AW532-Data!AW531)*Simulace!$AJ$29+(Data!AX532-Data!AX531)*Simulace!$AJ$30)</f>
        <v>909246397.98541558</v>
      </c>
    </row>
    <row r="30" spans="1:16" ht="15.75">
      <c r="A30" s="34" t="s">
        <v>65</v>
      </c>
      <c r="B30" s="42">
        <v>-6734000000</v>
      </c>
      <c r="C30" s="42">
        <f>Simulace!AN41-Simulace!AN31</f>
        <v>2364843370.2070999</v>
      </c>
      <c r="D30" s="42">
        <f t="shared" si="0"/>
        <v>0</v>
      </c>
      <c r="E30" s="58"/>
      <c r="F30" s="59"/>
      <c r="G30" s="46"/>
      <c r="H30" s="46"/>
      <c r="I30" s="46"/>
      <c r="K30" s="6"/>
      <c r="P30" s="42">
        <f>((Data!D533-Data!D532)*Simulace!$AJ$3+(Data!F533-Data!F532)*Simulace!$AJ$4+(Data!H533-Data!H532)*Simulace!$AJ$5+(Data!J533-Data!J532)*Simulace!$AJ$6+(Data!L533-Data!L532)*Simulace!$AJ$7+(Data!N533-Data!N532)*Simulace!$AJ$8+(Data!P533-Data!P532)*Simulace!$AJ$9+(Data!R533-Data!R532)*Simulace!$AJ$10+(Data!T533-Data!T532)*Simulace!$AJ$11+(Data!V533-Data!V532)*Simulace!$AJ$12+(Data!X533-Data!X532)*Simulace!$AJ$13+(Data!Z533-Data!Z532)*Simulace!$AJ$14+(Data!AB533-Data!AB532)*Simulace!$AJ$15+(Data!AD533-Data!AD532)*Simulace!$AJ$16+(Data!AF533-Data!AF532)*Simulace!$AJ$17+(Data!AH533-Data!AH532)*Simulace!$AJ$18+(Data!AJ533-Data!AJ532)*Simulace!$AJ$19+(Data!AL533-Data!AL532)*Simulace!$AJ$20+(Data!AN533-Data!AN532)*Simulace!$AJ$21+(Data!AP533-Data!AP532)*Simulace!$AJ$22+(Data!AQ533-Data!AQ532)*Simulace!$AJ$23+(Data!AR533-Data!AR532)*Simulace!$AJ$24+(Data!AS533-Data!AS532)*Simulace!$AJ$25+(Data!AT533-Data!AT532)*Simulace!$AJ$26+(Data!AU533-Data!AU532)*Simulace!$AJ$27+(Data!AV533-Data!AV532)*Simulace!$AJ$28+(Data!AW533-Data!AW532)*Simulace!$AJ$29+(Data!AX533-Data!AX532)*Simulace!$AJ$30)</f>
        <v>63770777.493231788</v>
      </c>
    </row>
    <row r="31" spans="1:16" ht="15.75">
      <c r="A31" s="34" t="s">
        <v>66</v>
      </c>
      <c r="B31" s="42">
        <v>-6860000000</v>
      </c>
      <c r="C31" s="42">
        <f>Simulace!AN42-Simulace!AN32</f>
        <v>2882513694.7813492</v>
      </c>
      <c r="D31" s="42">
        <f t="shared" si="0"/>
        <v>0</v>
      </c>
      <c r="E31" s="58"/>
      <c r="F31" s="59"/>
      <c r="G31" s="46"/>
      <c r="H31" s="46"/>
      <c r="I31" s="46"/>
      <c r="K31" s="6"/>
      <c r="P31" s="42">
        <f>((Data!D534-Data!D533)*Simulace!$AJ$3+(Data!F534-Data!F533)*Simulace!$AJ$4+(Data!H534-Data!H533)*Simulace!$AJ$5+(Data!J534-Data!J533)*Simulace!$AJ$6+(Data!L534-Data!L533)*Simulace!$AJ$7+(Data!N534-Data!N533)*Simulace!$AJ$8+(Data!P534-Data!P533)*Simulace!$AJ$9+(Data!R534-Data!R533)*Simulace!$AJ$10+(Data!T534-Data!T533)*Simulace!$AJ$11+(Data!V534-Data!V533)*Simulace!$AJ$12+(Data!X534-Data!X533)*Simulace!$AJ$13+(Data!Z534-Data!Z533)*Simulace!$AJ$14+(Data!AB534-Data!AB533)*Simulace!$AJ$15+(Data!AD534-Data!AD533)*Simulace!$AJ$16+(Data!AF534-Data!AF533)*Simulace!$AJ$17+(Data!AH534-Data!AH533)*Simulace!$AJ$18+(Data!AJ534-Data!AJ533)*Simulace!$AJ$19+(Data!AL534-Data!AL533)*Simulace!$AJ$20+(Data!AN534-Data!AN533)*Simulace!$AJ$21+(Data!AP534-Data!AP533)*Simulace!$AJ$22+(Data!AQ534-Data!AQ533)*Simulace!$AJ$23+(Data!AR534-Data!AR533)*Simulace!$AJ$24+(Data!AS534-Data!AS533)*Simulace!$AJ$25+(Data!AT534-Data!AT533)*Simulace!$AJ$26+(Data!AU534-Data!AU533)*Simulace!$AJ$27+(Data!AV534-Data!AV533)*Simulace!$AJ$28+(Data!AW534-Data!AW533)*Simulace!$AJ$29+(Data!AX534-Data!AX533)*Simulace!$AJ$30)</f>
        <v>538087123.46437681</v>
      </c>
    </row>
    <row r="32" spans="1:16" ht="15.75">
      <c r="A32" s="34" t="s">
        <v>67</v>
      </c>
      <c r="B32" s="42">
        <v>-6919000000</v>
      </c>
      <c r="C32" s="42">
        <f>Simulace!AN43-Simulace!AN33</f>
        <v>1887766739.6841888</v>
      </c>
      <c r="D32" s="42">
        <f t="shared" si="0"/>
        <v>0</v>
      </c>
      <c r="E32" s="58"/>
      <c r="F32" s="59"/>
      <c r="G32" s="46"/>
      <c r="H32" s="46"/>
      <c r="I32" s="46"/>
      <c r="K32" s="6"/>
      <c r="P32" s="42">
        <f>((Data!D535-Data!D534)*Simulace!$AJ$3+(Data!F535-Data!F534)*Simulace!$AJ$4+(Data!H535-Data!H534)*Simulace!$AJ$5+(Data!J535-Data!J534)*Simulace!$AJ$6+(Data!L535-Data!L534)*Simulace!$AJ$7+(Data!N535-Data!N534)*Simulace!$AJ$8+(Data!P535-Data!P534)*Simulace!$AJ$9+(Data!R535-Data!R534)*Simulace!$AJ$10+(Data!T535-Data!T534)*Simulace!$AJ$11+(Data!V535-Data!V534)*Simulace!$AJ$12+(Data!X535-Data!X534)*Simulace!$AJ$13+(Data!Z535-Data!Z534)*Simulace!$AJ$14+(Data!AB535-Data!AB534)*Simulace!$AJ$15+(Data!AD535-Data!AD534)*Simulace!$AJ$16+(Data!AF535-Data!AF534)*Simulace!$AJ$17+(Data!AH535-Data!AH534)*Simulace!$AJ$18+(Data!AJ535-Data!AJ534)*Simulace!$AJ$19+(Data!AL535-Data!AL534)*Simulace!$AJ$20+(Data!AN535-Data!AN534)*Simulace!$AJ$21+(Data!AP535-Data!AP534)*Simulace!$AJ$22+(Data!AQ535-Data!AQ534)*Simulace!$AJ$23+(Data!AR535-Data!AR534)*Simulace!$AJ$24+(Data!AS535-Data!AS534)*Simulace!$AJ$25+(Data!AT535-Data!AT534)*Simulace!$AJ$26+(Data!AU535-Data!AU534)*Simulace!$AJ$27+(Data!AV535-Data!AV534)*Simulace!$AJ$28+(Data!AW535-Data!AW534)*Simulace!$AJ$29+(Data!AX535-Data!AX534)*Simulace!$AJ$30)</f>
        <v>-186717478.61648247</v>
      </c>
    </row>
    <row r="33" spans="1:16" ht="15.75">
      <c r="A33" s="34" t="s">
        <v>68</v>
      </c>
      <c r="B33" s="42">
        <v>-6945000000</v>
      </c>
      <c r="C33" s="42">
        <f>Simulace!AN44-Simulace!AN34</f>
        <v>2910825514.228363</v>
      </c>
      <c r="D33" s="42">
        <f t="shared" si="0"/>
        <v>0</v>
      </c>
      <c r="E33" s="58"/>
      <c r="F33" s="59"/>
      <c r="G33" s="46"/>
      <c r="H33" s="46"/>
      <c r="I33" s="46"/>
      <c r="K33" s="6"/>
      <c r="P33" s="42">
        <f>((Data!D536-Data!D535)*Simulace!$AJ$3+(Data!F536-Data!F535)*Simulace!$AJ$4+(Data!H536-Data!H535)*Simulace!$AJ$5+(Data!J536-Data!J535)*Simulace!$AJ$6+(Data!L536-Data!L535)*Simulace!$AJ$7+(Data!N536-Data!N535)*Simulace!$AJ$8+(Data!P536-Data!P535)*Simulace!$AJ$9+(Data!R536-Data!R535)*Simulace!$AJ$10+(Data!T536-Data!T535)*Simulace!$AJ$11+(Data!V536-Data!V535)*Simulace!$AJ$12+(Data!X536-Data!X535)*Simulace!$AJ$13+(Data!Z536-Data!Z535)*Simulace!$AJ$14+(Data!AB536-Data!AB535)*Simulace!$AJ$15+(Data!AD536-Data!AD535)*Simulace!$AJ$16+(Data!AF536-Data!AF535)*Simulace!$AJ$17+(Data!AH536-Data!AH535)*Simulace!$AJ$18+(Data!AJ536-Data!AJ535)*Simulace!$AJ$19+(Data!AL536-Data!AL535)*Simulace!$AJ$20+(Data!AN536-Data!AN535)*Simulace!$AJ$21+(Data!AP536-Data!AP535)*Simulace!$AJ$22+(Data!AQ536-Data!AQ535)*Simulace!$AJ$23+(Data!AR536-Data!AR535)*Simulace!$AJ$24+(Data!AS536-Data!AS535)*Simulace!$AJ$25+(Data!AT536-Data!AT535)*Simulace!$AJ$26+(Data!AU536-Data!AU535)*Simulace!$AJ$27+(Data!AV536-Data!AV535)*Simulace!$AJ$28+(Data!AW536-Data!AW535)*Simulace!$AJ$29+(Data!AX536-Data!AX535)*Simulace!$AJ$30)</f>
        <v>805672934.28178608</v>
      </c>
    </row>
    <row r="34" spans="1:16" ht="15.75">
      <c r="A34" s="34" t="s">
        <v>69</v>
      </c>
      <c r="B34" s="42">
        <v>-7470000000</v>
      </c>
      <c r="C34" s="42">
        <f>Simulace!AN45-Simulace!AN35</f>
        <v>2359380876.2821274</v>
      </c>
      <c r="D34" s="42">
        <f t="shared" si="0"/>
        <v>0</v>
      </c>
      <c r="E34" s="58"/>
      <c r="F34" s="59"/>
      <c r="G34" s="46"/>
      <c r="H34" s="46"/>
      <c r="I34" s="46"/>
      <c r="K34" s="6"/>
      <c r="P34" s="42">
        <f>((Data!D537-Data!D536)*Simulace!$AJ$3+(Data!F537-Data!F536)*Simulace!$AJ$4+(Data!H537-Data!H536)*Simulace!$AJ$5+(Data!J537-Data!J536)*Simulace!$AJ$6+(Data!L537-Data!L536)*Simulace!$AJ$7+(Data!N537-Data!N536)*Simulace!$AJ$8+(Data!P537-Data!P536)*Simulace!$AJ$9+(Data!R537-Data!R536)*Simulace!$AJ$10+(Data!T537-Data!T536)*Simulace!$AJ$11+(Data!V537-Data!V536)*Simulace!$AJ$12+(Data!X537-Data!X536)*Simulace!$AJ$13+(Data!Z537-Data!Z536)*Simulace!$AJ$14+(Data!AB537-Data!AB536)*Simulace!$AJ$15+(Data!AD537-Data!AD536)*Simulace!$AJ$16+(Data!AF537-Data!AF536)*Simulace!$AJ$17+(Data!AH537-Data!AH536)*Simulace!$AJ$18+(Data!AJ537-Data!AJ536)*Simulace!$AJ$19+(Data!AL537-Data!AL536)*Simulace!$AJ$20+(Data!AN537-Data!AN536)*Simulace!$AJ$21+(Data!AP537-Data!AP536)*Simulace!$AJ$22+(Data!AQ537-Data!AQ536)*Simulace!$AJ$23+(Data!AR537-Data!AR536)*Simulace!$AJ$24+(Data!AS537-Data!AS536)*Simulace!$AJ$25+(Data!AT537-Data!AT536)*Simulace!$AJ$26+(Data!AU537-Data!AU536)*Simulace!$AJ$27+(Data!AV537-Data!AV536)*Simulace!$AJ$28+(Data!AW537-Data!AW536)*Simulace!$AJ$29+(Data!AX537-Data!AX536)*Simulace!$AJ$30)</f>
        <v>203454480.61205095</v>
      </c>
    </row>
    <row r="35" spans="1:16" ht="15.75">
      <c r="A35" s="34" t="s">
        <v>70</v>
      </c>
      <c r="B35" s="42">
        <v>-6835000000</v>
      </c>
      <c r="C35" s="42">
        <f>Simulace!AN46-Simulace!AN36</f>
        <v>1069354546.7490997</v>
      </c>
      <c r="D35" s="42">
        <f t="shared" si="0"/>
        <v>0</v>
      </c>
      <c r="E35" s="58"/>
      <c r="F35" s="59"/>
      <c r="G35" s="46"/>
      <c r="H35" s="46"/>
      <c r="I35" s="46"/>
      <c r="K35" s="6"/>
      <c r="P35" s="42">
        <f>((Data!D538-Data!D537)*Simulace!$AJ$3+(Data!F538-Data!F537)*Simulace!$AJ$4+(Data!H538-Data!H537)*Simulace!$AJ$5+(Data!J538-Data!J537)*Simulace!$AJ$6+(Data!L538-Data!L537)*Simulace!$AJ$7+(Data!N538-Data!N537)*Simulace!$AJ$8+(Data!P538-Data!P537)*Simulace!$AJ$9+(Data!R538-Data!R537)*Simulace!$AJ$10+(Data!T538-Data!T537)*Simulace!$AJ$11+(Data!V538-Data!V537)*Simulace!$AJ$12+(Data!X538-Data!X537)*Simulace!$AJ$13+(Data!Z538-Data!Z537)*Simulace!$AJ$14+(Data!AB538-Data!AB537)*Simulace!$AJ$15+(Data!AD538-Data!AD537)*Simulace!$AJ$16+(Data!AF538-Data!AF537)*Simulace!$AJ$17+(Data!AH538-Data!AH537)*Simulace!$AJ$18+(Data!AJ538-Data!AJ537)*Simulace!$AJ$19+(Data!AL538-Data!AL537)*Simulace!$AJ$20+(Data!AN538-Data!AN537)*Simulace!$AJ$21+(Data!AP538-Data!AP537)*Simulace!$AJ$22+(Data!AQ538-Data!AQ537)*Simulace!$AJ$23+(Data!AR538-Data!AR537)*Simulace!$AJ$24+(Data!AS538-Data!AS537)*Simulace!$AJ$25+(Data!AT538-Data!AT537)*Simulace!$AJ$26+(Data!AU538-Data!AU537)*Simulace!$AJ$27+(Data!AV538-Data!AV537)*Simulace!$AJ$28+(Data!AW538-Data!AW537)*Simulace!$AJ$29+(Data!AX538-Data!AX537)*Simulace!$AJ$30)</f>
        <v>-967499563.23792863</v>
      </c>
    </row>
    <row r="36" spans="1:16" ht="15.75">
      <c r="A36" s="34" t="s">
        <v>71</v>
      </c>
      <c r="B36" s="42">
        <v>-6701000000</v>
      </c>
      <c r="C36" s="42">
        <f>Simulace!AN47-Simulace!AN37</f>
        <v>1011763586.3864975</v>
      </c>
      <c r="D36" s="42">
        <f t="shared" si="0"/>
        <v>0</v>
      </c>
      <c r="E36" s="58"/>
      <c r="F36" s="59"/>
      <c r="G36" s="46"/>
      <c r="H36" s="46"/>
      <c r="I36" s="46"/>
      <c r="K36" s="6"/>
      <c r="P36" s="42">
        <f>((Data!D539-Data!D538)*Simulace!$AJ$3+(Data!F539-Data!F538)*Simulace!$AJ$4+(Data!H539-Data!H538)*Simulace!$AJ$5+(Data!J539-Data!J538)*Simulace!$AJ$6+(Data!L539-Data!L538)*Simulace!$AJ$7+(Data!N539-Data!N538)*Simulace!$AJ$8+(Data!P539-Data!P538)*Simulace!$AJ$9+(Data!R539-Data!R538)*Simulace!$AJ$10+(Data!T539-Data!T538)*Simulace!$AJ$11+(Data!V539-Data!V538)*Simulace!$AJ$12+(Data!X539-Data!X538)*Simulace!$AJ$13+(Data!Z539-Data!Z538)*Simulace!$AJ$14+(Data!AB539-Data!AB538)*Simulace!$AJ$15+(Data!AD539-Data!AD538)*Simulace!$AJ$16+(Data!AF539-Data!AF538)*Simulace!$AJ$17+(Data!AH539-Data!AH538)*Simulace!$AJ$18+(Data!AJ539-Data!AJ538)*Simulace!$AJ$19+(Data!AL539-Data!AL538)*Simulace!$AJ$20+(Data!AN539-Data!AN538)*Simulace!$AJ$21+(Data!AP539-Data!AP538)*Simulace!$AJ$22+(Data!AQ539-Data!AQ538)*Simulace!$AJ$23+(Data!AR539-Data!AR538)*Simulace!$AJ$24+(Data!AS539-Data!AS538)*Simulace!$AJ$25+(Data!AT539-Data!AT538)*Simulace!$AJ$26+(Data!AU539-Data!AU538)*Simulace!$AJ$27+(Data!AV539-Data!AV538)*Simulace!$AJ$28+(Data!AW539-Data!AW538)*Simulace!$AJ$29+(Data!AX539-Data!AX538)*Simulace!$AJ$30)</f>
        <v>-356043387.41100144</v>
      </c>
    </row>
    <row r="37" spans="1:16" ht="15.75">
      <c r="A37" s="34" t="s">
        <v>72</v>
      </c>
      <c r="B37" s="42">
        <v>-6346000000</v>
      </c>
      <c r="C37" s="42">
        <f>Simulace!AN48-Simulace!AN38</f>
        <v>-1151483405.160675</v>
      </c>
      <c r="D37" s="42">
        <f t="shared" si="0"/>
        <v>0</v>
      </c>
      <c r="E37" s="58"/>
      <c r="F37" s="59"/>
      <c r="G37" s="46"/>
      <c r="H37" s="46"/>
      <c r="I37" s="46"/>
      <c r="K37" s="6"/>
      <c r="P37" s="42">
        <f>((Data!D540-Data!D539)*Simulace!$AJ$3+(Data!F540-Data!F539)*Simulace!$AJ$4+(Data!H540-Data!H539)*Simulace!$AJ$5+(Data!J540-Data!J539)*Simulace!$AJ$6+(Data!L540-Data!L539)*Simulace!$AJ$7+(Data!N540-Data!N539)*Simulace!$AJ$8+(Data!P540-Data!P539)*Simulace!$AJ$9+(Data!R540-Data!R539)*Simulace!$AJ$10+(Data!T540-Data!T539)*Simulace!$AJ$11+(Data!V540-Data!V539)*Simulace!$AJ$12+(Data!X540-Data!X539)*Simulace!$AJ$13+(Data!Z540-Data!Z539)*Simulace!$AJ$14+(Data!AB540-Data!AB539)*Simulace!$AJ$15+(Data!AD540-Data!AD539)*Simulace!$AJ$16+(Data!AF540-Data!AF539)*Simulace!$AJ$17+(Data!AH540-Data!AH539)*Simulace!$AJ$18+(Data!AJ540-Data!AJ539)*Simulace!$AJ$19+(Data!AL540-Data!AL539)*Simulace!$AJ$20+(Data!AN540-Data!AN539)*Simulace!$AJ$21+(Data!AP540-Data!AP539)*Simulace!$AJ$22+(Data!AQ540-Data!AQ539)*Simulace!$AJ$23+(Data!AR540-Data!AR539)*Simulace!$AJ$24+(Data!AS540-Data!AS539)*Simulace!$AJ$25+(Data!AT540-Data!AT539)*Simulace!$AJ$26+(Data!AU540-Data!AU539)*Simulace!$AJ$27+(Data!AV540-Data!AV539)*Simulace!$AJ$28+(Data!AW540-Data!AW539)*Simulace!$AJ$29+(Data!AX540-Data!AX539)*Simulace!$AJ$30)</f>
        <v>-1683265935.6609151</v>
      </c>
    </row>
    <row r="38" spans="1:16" ht="15.75">
      <c r="A38" s="34" t="s">
        <v>73</v>
      </c>
      <c r="B38" s="42">
        <v>-6153000000</v>
      </c>
      <c r="C38" s="42">
        <f>Simulace!AN49-Simulace!AN39</f>
        <v>-1814435285.975296</v>
      </c>
      <c r="D38" s="42">
        <f t="shared" si="0"/>
        <v>0</v>
      </c>
      <c r="E38" s="58"/>
      <c r="F38" s="59"/>
      <c r="G38" s="46"/>
      <c r="H38" s="46"/>
      <c r="I38" s="46"/>
      <c r="K38" s="6"/>
      <c r="P38" s="42">
        <f>((Data!D541-Data!D540)*Simulace!$AJ$3+(Data!F541-Data!F540)*Simulace!$AJ$4+(Data!H541-Data!H540)*Simulace!$AJ$5+(Data!J541-Data!J540)*Simulace!$AJ$6+(Data!L541-Data!L540)*Simulace!$AJ$7+(Data!N541-Data!N540)*Simulace!$AJ$8+(Data!P541-Data!P540)*Simulace!$AJ$9+(Data!R541-Data!R540)*Simulace!$AJ$10+(Data!T541-Data!T540)*Simulace!$AJ$11+(Data!V541-Data!V540)*Simulace!$AJ$12+(Data!X541-Data!X540)*Simulace!$AJ$13+(Data!Z541-Data!Z540)*Simulace!$AJ$14+(Data!AB541-Data!AB540)*Simulace!$AJ$15+(Data!AD541-Data!AD540)*Simulace!$AJ$16+(Data!AF541-Data!AF540)*Simulace!$AJ$17+(Data!AH541-Data!AH540)*Simulace!$AJ$18+(Data!AJ541-Data!AJ540)*Simulace!$AJ$19+(Data!AL541-Data!AL540)*Simulace!$AJ$20+(Data!AN541-Data!AN540)*Simulace!$AJ$21+(Data!AP541-Data!AP540)*Simulace!$AJ$22+(Data!AQ541-Data!AQ540)*Simulace!$AJ$23+(Data!AR541-Data!AR540)*Simulace!$AJ$24+(Data!AS541-Data!AS540)*Simulace!$AJ$25+(Data!AT541-Data!AT540)*Simulace!$AJ$26+(Data!AU541-Data!AU540)*Simulace!$AJ$27+(Data!AV541-Data!AV540)*Simulace!$AJ$28+(Data!AW541-Data!AW540)*Simulace!$AJ$29+(Data!AX541-Data!AX540)*Simulace!$AJ$30)</f>
        <v>-1112589114.8858299</v>
      </c>
    </row>
    <row r="39" spans="1:16" ht="15.75">
      <c r="A39" s="34" t="s">
        <v>74</v>
      </c>
      <c r="B39" s="42">
        <v>-6090000000</v>
      </c>
      <c r="C39" s="42">
        <f>Simulace!AN50-Simulace!AN40</f>
        <v>-3279365804.1970901</v>
      </c>
      <c r="D39" s="42">
        <f t="shared" si="0"/>
        <v>0</v>
      </c>
      <c r="E39" s="58"/>
      <c r="F39" s="59"/>
      <c r="G39" s="46"/>
      <c r="H39" s="46"/>
      <c r="I39" s="46"/>
      <c r="K39" s="6"/>
      <c r="P39" s="42">
        <f>((Data!D542-Data!D541)*Simulace!$AJ$3+(Data!F542-Data!F541)*Simulace!$AJ$4+(Data!H542-Data!H541)*Simulace!$AJ$5+(Data!J542-Data!J541)*Simulace!$AJ$6+(Data!L542-Data!L541)*Simulace!$AJ$7+(Data!N542-Data!N541)*Simulace!$AJ$8+(Data!P542-Data!P541)*Simulace!$AJ$9+(Data!R542-Data!R541)*Simulace!$AJ$10+(Data!T542-Data!T541)*Simulace!$AJ$11+(Data!V542-Data!V541)*Simulace!$AJ$12+(Data!X542-Data!X541)*Simulace!$AJ$13+(Data!Z542-Data!Z541)*Simulace!$AJ$14+(Data!AB542-Data!AB541)*Simulace!$AJ$15+(Data!AD542-Data!AD541)*Simulace!$AJ$16+(Data!AF542-Data!AF541)*Simulace!$AJ$17+(Data!AH542-Data!AH541)*Simulace!$AJ$18+(Data!AJ542-Data!AJ541)*Simulace!$AJ$19+(Data!AL542-Data!AL541)*Simulace!$AJ$20+(Data!AN542-Data!AN541)*Simulace!$AJ$21+(Data!AP542-Data!AP541)*Simulace!$AJ$22+(Data!AQ542-Data!AQ541)*Simulace!$AJ$23+(Data!AR542-Data!AR541)*Simulace!$AJ$24+(Data!AS542-Data!AS541)*Simulace!$AJ$25+(Data!AT542-Data!AT541)*Simulace!$AJ$26+(Data!AU542-Data!AU541)*Simulace!$AJ$27+(Data!AV542-Data!AV541)*Simulace!$AJ$28+(Data!AW542-Data!AW541)*Simulace!$AJ$29+(Data!AX542-Data!AX541)*Simulace!$AJ$30)</f>
        <v>-587477960.23637187</v>
      </c>
    </row>
    <row r="40" spans="1:16" ht="15.75">
      <c r="A40" s="34" t="s">
        <v>75</v>
      </c>
      <c r="B40" s="42">
        <v>-6217000000</v>
      </c>
      <c r="C40" s="42">
        <f>Simulace!AN51-Simulace!AN41</f>
        <v>-2914079781.1779022</v>
      </c>
      <c r="D40" s="42">
        <f t="shared" si="0"/>
        <v>0</v>
      </c>
      <c r="E40" s="58"/>
      <c r="F40" s="59"/>
      <c r="G40" s="46"/>
      <c r="H40" s="46"/>
      <c r="I40" s="46"/>
      <c r="K40" s="6"/>
      <c r="P40" s="42">
        <f>((Data!D543-Data!D542)*Simulace!$AJ$3+(Data!F543-Data!F542)*Simulace!$AJ$4+(Data!H543-Data!H542)*Simulace!$AJ$5+(Data!J543-Data!J542)*Simulace!$AJ$6+(Data!L543-Data!L542)*Simulace!$AJ$7+(Data!N543-Data!N542)*Simulace!$AJ$8+(Data!P543-Data!P542)*Simulace!$AJ$9+(Data!R543-Data!R542)*Simulace!$AJ$10+(Data!T543-Data!T542)*Simulace!$AJ$11+(Data!V543-Data!V542)*Simulace!$AJ$12+(Data!X543-Data!X542)*Simulace!$AJ$13+(Data!Z543-Data!Z542)*Simulace!$AJ$14+(Data!AB543-Data!AB542)*Simulace!$AJ$15+(Data!AD543-Data!AD542)*Simulace!$AJ$16+(Data!AF543-Data!AF542)*Simulace!$AJ$17+(Data!AH543-Data!AH542)*Simulace!$AJ$18+(Data!AJ543-Data!AJ542)*Simulace!$AJ$19+(Data!AL543-Data!AL542)*Simulace!$AJ$20+(Data!AN543-Data!AN542)*Simulace!$AJ$21+(Data!AP543-Data!AP542)*Simulace!$AJ$22+(Data!AQ543-Data!AQ542)*Simulace!$AJ$23+(Data!AR543-Data!AR542)*Simulace!$AJ$24+(Data!AS543-Data!AS542)*Simulace!$AJ$25+(Data!AT543-Data!AT542)*Simulace!$AJ$26+(Data!AU543-Data!AU542)*Simulace!$AJ$27+(Data!AV543-Data!AV542)*Simulace!$AJ$28+(Data!AW543-Data!AW542)*Simulace!$AJ$29+(Data!AX543-Data!AX542)*Simulace!$AJ$30)</f>
        <v>441010880.5124172</v>
      </c>
    </row>
    <row r="41" spans="1:16" ht="15.75">
      <c r="A41" s="34" t="s">
        <v>76</v>
      </c>
      <c r="B41" s="42">
        <v>-6061000000</v>
      </c>
      <c r="C41" s="42">
        <f>Simulace!AN52-Simulace!AN42</f>
        <v>-4351030846.8335419</v>
      </c>
      <c r="D41" s="42">
        <f t="shared" si="0"/>
        <v>0</v>
      </c>
      <c r="E41" s="58"/>
      <c r="F41" s="59"/>
      <c r="G41" s="46"/>
      <c r="H41" s="46"/>
      <c r="I41" s="46"/>
      <c r="K41" s="6"/>
      <c r="P41" s="42">
        <f>((Data!D544-Data!D543)*Simulace!$AJ$3+(Data!F544-Data!F543)*Simulace!$AJ$4+(Data!H544-Data!H543)*Simulace!$AJ$5+(Data!J544-Data!J543)*Simulace!$AJ$6+(Data!L544-Data!L543)*Simulace!$AJ$7+(Data!N544-Data!N543)*Simulace!$AJ$8+(Data!P544-Data!P543)*Simulace!$AJ$9+(Data!R544-Data!R543)*Simulace!$AJ$10+(Data!T544-Data!T543)*Simulace!$AJ$11+(Data!V544-Data!V543)*Simulace!$AJ$12+(Data!X544-Data!X543)*Simulace!$AJ$13+(Data!Z544-Data!Z543)*Simulace!$AJ$14+(Data!AB544-Data!AB543)*Simulace!$AJ$15+(Data!AD544-Data!AD543)*Simulace!$AJ$16+(Data!AF544-Data!AF543)*Simulace!$AJ$17+(Data!AH544-Data!AH543)*Simulace!$AJ$18+(Data!AJ544-Data!AJ543)*Simulace!$AJ$19+(Data!AL544-Data!AL543)*Simulace!$AJ$20+(Data!AN544-Data!AN543)*Simulace!$AJ$21+(Data!AP544-Data!AP543)*Simulace!$AJ$22+(Data!AQ544-Data!AQ543)*Simulace!$AJ$23+(Data!AR544-Data!AR543)*Simulace!$AJ$24+(Data!AS544-Data!AS543)*Simulace!$AJ$25+(Data!AT544-Data!AT543)*Simulace!$AJ$26+(Data!AU544-Data!AU543)*Simulace!$AJ$27+(Data!AV544-Data!AV543)*Simulace!$AJ$28+(Data!AW544-Data!AW543)*Simulace!$AJ$29+(Data!AX544-Data!AX543)*Simulace!$AJ$30)</f>
        <v>-911601702.19127727</v>
      </c>
    </row>
    <row r="42" spans="1:16" ht="15.75">
      <c r="A42" s="34" t="s">
        <v>77</v>
      </c>
      <c r="B42" s="42">
        <v>-5977000000</v>
      </c>
      <c r="C42" s="42">
        <f>Simulace!AN53-Simulace!AN43</f>
        <v>-4572433618.8094788</v>
      </c>
      <c r="D42" s="42">
        <f t="shared" si="0"/>
        <v>0</v>
      </c>
      <c r="E42" s="58"/>
      <c r="F42" s="59"/>
      <c r="G42" s="46"/>
      <c r="H42" s="46"/>
      <c r="I42" s="46"/>
      <c r="K42" s="6"/>
      <c r="P42" s="42">
        <f>((Data!D545-Data!D544)*Simulace!$AJ$3+(Data!F545-Data!F544)*Simulace!$AJ$4+(Data!H545-Data!H544)*Simulace!$AJ$5+(Data!J545-Data!J544)*Simulace!$AJ$6+(Data!L545-Data!L544)*Simulace!$AJ$7+(Data!N545-Data!N544)*Simulace!$AJ$8+(Data!P545-Data!P544)*Simulace!$AJ$9+(Data!R545-Data!R544)*Simulace!$AJ$10+(Data!T545-Data!T544)*Simulace!$AJ$11+(Data!V545-Data!V544)*Simulace!$AJ$12+(Data!X545-Data!X544)*Simulace!$AJ$13+(Data!Z545-Data!Z544)*Simulace!$AJ$14+(Data!AB545-Data!AB544)*Simulace!$AJ$15+(Data!AD545-Data!AD544)*Simulace!$AJ$16+(Data!AF545-Data!AF544)*Simulace!$AJ$17+(Data!AH545-Data!AH544)*Simulace!$AJ$18+(Data!AJ545-Data!AJ544)*Simulace!$AJ$19+(Data!AL545-Data!AL544)*Simulace!$AJ$20+(Data!AN545-Data!AN544)*Simulace!$AJ$21+(Data!AP545-Data!AP544)*Simulace!$AJ$22+(Data!AQ545-Data!AQ544)*Simulace!$AJ$23+(Data!AR545-Data!AR544)*Simulace!$AJ$24+(Data!AS545-Data!AS544)*Simulace!$AJ$25+(Data!AT545-Data!AT544)*Simulace!$AJ$26+(Data!AU545-Data!AU544)*Simulace!$AJ$27+(Data!AV545-Data!AV544)*Simulace!$AJ$28+(Data!AW545-Data!AW544)*Simulace!$AJ$29+(Data!AX545-Data!AX544)*Simulace!$AJ$30)</f>
        <v>-405500090.59242046</v>
      </c>
    </row>
    <row r="43" spans="1:16" ht="15.75">
      <c r="A43" s="34" t="s">
        <v>78</v>
      </c>
      <c r="B43" s="42">
        <v>-5966000000</v>
      </c>
      <c r="C43" s="42">
        <f>Simulace!AN54-Simulace!AN44</f>
        <v>-6442067741.2952271</v>
      </c>
      <c r="D43" s="64">
        <f t="shared" si="0"/>
        <v>-6442067741.2952271</v>
      </c>
      <c r="E43" s="58"/>
      <c r="F43" s="59"/>
      <c r="G43" s="46"/>
      <c r="H43" s="46"/>
      <c r="I43" s="46"/>
      <c r="K43" s="6"/>
      <c r="P43" s="42">
        <f>((Data!D546-Data!D545)*Simulace!$AJ$3+(Data!F546-Data!F545)*Simulace!$AJ$4+(Data!H546-Data!H545)*Simulace!$AJ$5+(Data!J546-Data!J545)*Simulace!$AJ$6+(Data!L546-Data!L545)*Simulace!$AJ$7+(Data!N546-Data!N545)*Simulace!$AJ$8+(Data!P546-Data!P545)*Simulace!$AJ$9+(Data!R546-Data!R545)*Simulace!$AJ$10+(Data!T546-Data!T545)*Simulace!$AJ$11+(Data!V546-Data!V545)*Simulace!$AJ$12+(Data!X546-Data!X545)*Simulace!$AJ$13+(Data!Z546-Data!Z545)*Simulace!$AJ$14+(Data!AB546-Data!AB545)*Simulace!$AJ$15+(Data!AD546-Data!AD545)*Simulace!$AJ$16+(Data!AF546-Data!AF545)*Simulace!$AJ$17+(Data!AH546-Data!AH545)*Simulace!$AJ$18+(Data!AJ546-Data!AJ545)*Simulace!$AJ$19+(Data!AL546-Data!AL545)*Simulace!$AJ$20+(Data!AN546-Data!AN545)*Simulace!$AJ$21+(Data!AP546-Data!AP545)*Simulace!$AJ$22+(Data!AQ546-Data!AQ545)*Simulace!$AJ$23+(Data!AR546-Data!AR545)*Simulace!$AJ$24+(Data!AS546-Data!AS545)*Simulace!$AJ$25+(Data!AT546-Data!AT545)*Simulace!$AJ$26+(Data!AU546-Data!AU545)*Simulace!$AJ$27+(Data!AV546-Data!AV545)*Simulace!$AJ$28+(Data!AW546-Data!AW545)*Simulace!$AJ$29+(Data!AX546-Data!AX545)*Simulace!$AJ$30)</f>
        <v>-1073412068.2039514</v>
      </c>
    </row>
    <row r="44" spans="1:16" ht="15.75">
      <c r="A44" s="34" t="s">
        <v>79</v>
      </c>
      <c r="B44" s="42">
        <v>-5744000000</v>
      </c>
      <c r="C44" s="42">
        <f>Simulace!AN55-Simulace!AN45</f>
        <v>-7439995220.135376</v>
      </c>
      <c r="D44" s="64">
        <f t="shared" si="0"/>
        <v>-7439995220.135376</v>
      </c>
      <c r="E44" s="58"/>
      <c r="F44" s="59"/>
      <c r="G44" s="46"/>
      <c r="H44" s="46"/>
      <c r="I44" s="46"/>
      <c r="K44" s="6"/>
      <c r="P44" s="42">
        <f>((Data!D547-Data!D546)*Simulace!$AJ$3+(Data!F547-Data!F546)*Simulace!$AJ$4+(Data!H547-Data!H546)*Simulace!$AJ$5+(Data!J547-Data!J546)*Simulace!$AJ$6+(Data!L547-Data!L546)*Simulace!$AJ$7+(Data!N547-Data!N546)*Simulace!$AJ$8+(Data!P547-Data!P546)*Simulace!$AJ$9+(Data!R547-Data!R546)*Simulace!$AJ$10+(Data!T547-Data!T546)*Simulace!$AJ$11+(Data!V547-Data!V546)*Simulace!$AJ$12+(Data!X547-Data!X546)*Simulace!$AJ$13+(Data!Z547-Data!Z546)*Simulace!$AJ$14+(Data!AB547-Data!AB546)*Simulace!$AJ$15+(Data!AD547-Data!AD546)*Simulace!$AJ$16+(Data!AF547-Data!AF546)*Simulace!$AJ$17+(Data!AH547-Data!AH546)*Simulace!$AJ$18+(Data!AJ547-Data!AJ546)*Simulace!$AJ$19+(Data!AL547-Data!AL546)*Simulace!$AJ$20+(Data!AN547-Data!AN546)*Simulace!$AJ$21+(Data!AP547-Data!AP546)*Simulace!$AJ$22+(Data!AQ547-Data!AQ546)*Simulace!$AJ$23+(Data!AR547-Data!AR546)*Simulace!$AJ$24+(Data!AS547-Data!AS546)*Simulace!$AJ$25+(Data!AT547-Data!AT546)*Simulace!$AJ$26+(Data!AU547-Data!AU546)*Simulace!$AJ$27+(Data!AV547-Data!AV546)*Simulace!$AJ$28+(Data!AW547-Data!AW546)*Simulace!$AJ$29+(Data!AX547-Data!AX546)*Simulace!$AJ$30)</f>
        <v>-815751958.2280997</v>
      </c>
    </row>
    <row r="45" spans="1:16" ht="15.75">
      <c r="A45" s="34" t="s">
        <v>80</v>
      </c>
      <c r="B45" s="42">
        <v>-5775000000</v>
      </c>
      <c r="C45" s="42">
        <f>Simulace!AN56-Simulace!AN46</f>
        <v>-6568117191.7099991</v>
      </c>
      <c r="D45" s="64">
        <f t="shared" si="0"/>
        <v>-6568117191.7099991</v>
      </c>
      <c r="E45" s="58"/>
      <c r="F45" s="59"/>
      <c r="G45" s="46"/>
      <c r="H45" s="46"/>
      <c r="I45" s="46"/>
      <c r="K45" s="6"/>
      <c r="P45" s="42">
        <f>((Data!D548-Data!D547)*Simulace!$AJ$3+(Data!F548-Data!F547)*Simulace!$AJ$4+(Data!H548-Data!H547)*Simulace!$AJ$5+(Data!J548-Data!J547)*Simulace!$AJ$6+(Data!L548-Data!L547)*Simulace!$AJ$7+(Data!N548-Data!N547)*Simulace!$AJ$8+(Data!P548-Data!P547)*Simulace!$AJ$9+(Data!R548-Data!R547)*Simulace!$AJ$10+(Data!T548-Data!T547)*Simulace!$AJ$11+(Data!V548-Data!V547)*Simulace!$AJ$12+(Data!X548-Data!X547)*Simulace!$AJ$13+(Data!Z548-Data!Z547)*Simulace!$AJ$14+(Data!AB548-Data!AB547)*Simulace!$AJ$15+(Data!AD548-Data!AD547)*Simulace!$AJ$16+(Data!AF548-Data!AF547)*Simulace!$AJ$17+(Data!AH548-Data!AH547)*Simulace!$AJ$18+(Data!AJ548-Data!AJ547)*Simulace!$AJ$19+(Data!AL548-Data!AL547)*Simulace!$AJ$20+(Data!AN548-Data!AN547)*Simulace!$AJ$21+(Data!AP548-Data!AP547)*Simulace!$AJ$22+(Data!AQ548-Data!AQ547)*Simulace!$AJ$23+(Data!AR548-Data!AR547)*Simulace!$AJ$24+(Data!AS548-Data!AS547)*Simulace!$AJ$25+(Data!AT548-Data!AT547)*Simulace!$AJ$26+(Data!AU548-Data!AU547)*Simulace!$AJ$27+(Data!AV548-Data!AV547)*Simulace!$AJ$28+(Data!AW548-Data!AW547)*Simulace!$AJ$29+(Data!AX548-Data!AX547)*Simulace!$AJ$30)</f>
        <v>-100689934.81255247</v>
      </c>
    </row>
    <row r="46" spans="1:16" ht="15.75">
      <c r="A46" s="34" t="s">
        <v>81</v>
      </c>
      <c r="B46" s="42">
        <v>-5843000000</v>
      </c>
      <c r="C46" s="42">
        <f>Simulace!AN57-Simulace!AN47</f>
        <v>-6197570248.3899994</v>
      </c>
      <c r="D46" s="64">
        <f t="shared" si="0"/>
        <v>-6197570248.3899994</v>
      </c>
      <c r="E46" s="58"/>
      <c r="F46" s="59"/>
      <c r="G46" s="46"/>
      <c r="H46" s="46"/>
      <c r="I46" s="46"/>
      <c r="K46" s="6"/>
      <c r="P46" s="42">
        <f>((Data!D549-Data!D548)*Simulace!$AJ$3+(Data!F549-Data!F548)*Simulace!$AJ$4+(Data!H549-Data!H548)*Simulace!$AJ$5+(Data!J549-Data!J548)*Simulace!$AJ$6+(Data!L549-Data!L548)*Simulace!$AJ$7+(Data!N549-Data!N548)*Simulace!$AJ$8+(Data!P549-Data!P548)*Simulace!$AJ$9+(Data!R549-Data!R548)*Simulace!$AJ$10+(Data!T549-Data!T548)*Simulace!$AJ$11+(Data!V549-Data!V548)*Simulace!$AJ$12+(Data!X549-Data!X548)*Simulace!$AJ$13+(Data!Z549-Data!Z548)*Simulace!$AJ$14+(Data!AB549-Data!AB548)*Simulace!$AJ$15+(Data!AD549-Data!AD548)*Simulace!$AJ$16+(Data!AF549-Data!AF548)*Simulace!$AJ$17+(Data!AH549-Data!AH548)*Simulace!$AJ$18+(Data!AJ549-Data!AJ548)*Simulace!$AJ$19+(Data!AL549-Data!AL548)*Simulace!$AJ$20+(Data!AN549-Data!AN548)*Simulace!$AJ$21+(Data!AP549-Data!AP548)*Simulace!$AJ$22+(Data!AQ549-Data!AQ548)*Simulace!$AJ$23+(Data!AR549-Data!AR548)*Simulace!$AJ$24+(Data!AS549-Data!AS548)*Simulace!$AJ$25+(Data!AT549-Data!AT548)*Simulace!$AJ$26+(Data!AU549-Data!AU548)*Simulace!$AJ$27+(Data!AV549-Data!AV548)*Simulace!$AJ$28+(Data!AW549-Data!AW548)*Simulace!$AJ$29+(Data!AX549-Data!AX548)*Simulace!$AJ$30)</f>
        <v>37585475.90900322</v>
      </c>
    </row>
    <row r="47" spans="1:16" ht="15.75">
      <c r="A47" s="34" t="s">
        <v>82</v>
      </c>
      <c r="B47" s="42">
        <v>-5600000000</v>
      </c>
      <c r="C47" s="42">
        <f>Simulace!AN58-Simulace!AN48</f>
        <v>-5252807812.8156128</v>
      </c>
      <c r="D47" s="42">
        <f t="shared" si="0"/>
        <v>0</v>
      </c>
      <c r="E47" s="58"/>
      <c r="F47" s="59"/>
      <c r="G47" s="46"/>
      <c r="H47" s="46"/>
      <c r="I47" s="46"/>
      <c r="K47" s="6"/>
      <c r="P47" s="42">
        <f>((Data!D550-Data!D549)*Simulace!$AJ$3+(Data!F550-Data!F549)*Simulace!$AJ$4+(Data!H550-Data!H549)*Simulace!$AJ$5+(Data!J550-Data!J549)*Simulace!$AJ$6+(Data!L550-Data!L549)*Simulace!$AJ$7+(Data!N550-Data!N549)*Simulace!$AJ$8+(Data!P550-Data!P549)*Simulace!$AJ$9+(Data!R550-Data!R549)*Simulace!$AJ$10+(Data!T550-Data!T549)*Simulace!$AJ$11+(Data!V550-Data!V549)*Simulace!$AJ$12+(Data!X550-Data!X549)*Simulace!$AJ$13+(Data!Z550-Data!Z549)*Simulace!$AJ$14+(Data!AB550-Data!AB549)*Simulace!$AJ$15+(Data!AD550-Data!AD549)*Simulace!$AJ$16+(Data!AF550-Data!AF549)*Simulace!$AJ$17+(Data!AH550-Data!AH549)*Simulace!$AJ$18+(Data!AJ550-Data!AJ549)*Simulace!$AJ$19+(Data!AL550-Data!AL549)*Simulace!$AJ$20+(Data!AN550-Data!AN549)*Simulace!$AJ$21+(Data!AP550-Data!AP549)*Simulace!$AJ$22+(Data!AQ550-Data!AQ549)*Simulace!$AJ$23+(Data!AR550-Data!AR549)*Simulace!$AJ$24+(Data!AS550-Data!AS549)*Simulace!$AJ$25+(Data!AT550-Data!AT549)*Simulace!$AJ$26+(Data!AU550-Data!AU549)*Simulace!$AJ$27+(Data!AV550-Data!AV549)*Simulace!$AJ$28+(Data!AW550-Data!AW549)*Simulace!$AJ$29+(Data!AX550-Data!AX549)*Simulace!$AJ$30)</f>
        <v>-740805660.08652985</v>
      </c>
    </row>
    <row r="48" spans="1:16" ht="15.75">
      <c r="A48" s="34" t="s">
        <v>83</v>
      </c>
      <c r="B48" s="42">
        <v>-5633000000</v>
      </c>
      <c r="C48" s="42">
        <f>Simulace!AN59-Simulace!AN49</f>
        <v>-4517799910.7662125</v>
      </c>
      <c r="D48" s="42">
        <f t="shared" si="0"/>
        <v>0</v>
      </c>
      <c r="E48" s="58"/>
      <c r="F48" s="59"/>
      <c r="G48" s="46"/>
      <c r="H48" s="46"/>
      <c r="I48" s="46"/>
      <c r="K48" s="6"/>
      <c r="P48" s="42">
        <f>((Data!D551-Data!D550)*Simulace!$AJ$3+(Data!F551-Data!F550)*Simulace!$AJ$4+(Data!H551-Data!H550)*Simulace!$AJ$5+(Data!J551-Data!J550)*Simulace!$AJ$6+(Data!L551-Data!L550)*Simulace!$AJ$7+(Data!N551-Data!N550)*Simulace!$AJ$8+(Data!P551-Data!P550)*Simulace!$AJ$9+(Data!R551-Data!R550)*Simulace!$AJ$10+(Data!T551-Data!T550)*Simulace!$AJ$11+(Data!V551-Data!V550)*Simulace!$AJ$12+(Data!X551-Data!X550)*Simulace!$AJ$13+(Data!Z551-Data!Z550)*Simulace!$AJ$14+(Data!AB551-Data!AB550)*Simulace!$AJ$15+(Data!AD551-Data!AD550)*Simulace!$AJ$16+(Data!AF551-Data!AF550)*Simulace!$AJ$17+(Data!AH551-Data!AH550)*Simulace!$AJ$18+(Data!AJ551-Data!AJ550)*Simulace!$AJ$19+(Data!AL551-Data!AL550)*Simulace!$AJ$20+(Data!AN551-Data!AN550)*Simulace!$AJ$21+(Data!AP551-Data!AP550)*Simulace!$AJ$22+(Data!AQ551-Data!AQ550)*Simulace!$AJ$23+(Data!AR551-Data!AR550)*Simulace!$AJ$24+(Data!AS551-Data!AS550)*Simulace!$AJ$25+(Data!AT551-Data!AT550)*Simulace!$AJ$26+(Data!AU551-Data!AU550)*Simulace!$AJ$27+(Data!AV551-Data!AV550)*Simulace!$AJ$28+(Data!AW551-Data!AW550)*Simulace!$AJ$29+(Data!AX551-Data!AX550)*Simulace!$AJ$30)</f>
        <v>-377242892.83643401</v>
      </c>
    </row>
    <row r="49" spans="1:16" ht="15.75">
      <c r="A49" s="34" t="s">
        <v>84</v>
      </c>
      <c r="B49" s="42">
        <v>-5797000000</v>
      </c>
      <c r="C49" s="42">
        <f>Simulace!AN60-Simulace!AN50</f>
        <v>-3356787236.6132965</v>
      </c>
      <c r="D49" s="42">
        <f t="shared" si="0"/>
        <v>0</v>
      </c>
      <c r="E49" s="58"/>
      <c r="F49" s="59"/>
      <c r="G49" s="46"/>
      <c r="H49" s="46"/>
      <c r="I49" s="46"/>
      <c r="K49" s="6"/>
      <c r="P49" s="42">
        <f>((Data!D552-Data!D551)*Simulace!$AJ$3+(Data!F552-Data!F551)*Simulace!$AJ$4+(Data!H552-Data!H551)*Simulace!$AJ$5+(Data!J552-Data!J551)*Simulace!$AJ$6+(Data!L552-Data!L551)*Simulace!$AJ$7+(Data!N552-Data!N551)*Simulace!$AJ$8+(Data!P552-Data!P551)*Simulace!$AJ$9+(Data!R552-Data!R551)*Simulace!$AJ$10+(Data!T552-Data!T551)*Simulace!$AJ$11+(Data!V552-Data!V551)*Simulace!$AJ$12+(Data!X552-Data!X551)*Simulace!$AJ$13+(Data!Z552-Data!Z551)*Simulace!$AJ$14+(Data!AB552-Data!AB551)*Simulace!$AJ$15+(Data!AD552-Data!AD551)*Simulace!$AJ$16+(Data!AF552-Data!AF551)*Simulace!$AJ$17+(Data!AH552-Data!AH551)*Simulace!$AJ$18+(Data!AJ552-Data!AJ551)*Simulace!$AJ$19+(Data!AL552-Data!AL551)*Simulace!$AJ$20+(Data!AN552-Data!AN551)*Simulace!$AJ$21+(Data!AP552-Data!AP551)*Simulace!$AJ$22+(Data!AQ552-Data!AQ551)*Simulace!$AJ$23+(Data!AR552-Data!AR551)*Simulace!$AJ$24+(Data!AS552-Data!AS551)*Simulace!$AJ$25+(Data!AT552-Data!AT551)*Simulace!$AJ$26+(Data!AU552-Data!AU551)*Simulace!$AJ$27+(Data!AV552-Data!AV551)*Simulace!$AJ$28+(Data!AW552-Data!AW551)*Simulace!$AJ$29+(Data!AX552-Data!AX551)*Simulace!$AJ$30)</f>
        <v>566673353.91654778</v>
      </c>
    </row>
    <row r="50" spans="1:16" ht="15.75">
      <c r="A50" s="34" t="s">
        <v>85</v>
      </c>
      <c r="B50" s="42">
        <v>-5903000000</v>
      </c>
      <c r="C50" s="42">
        <f>Simulace!AN61-Simulace!AN51</f>
        <v>-3542179068.5436935</v>
      </c>
      <c r="D50" s="42">
        <f t="shared" si="0"/>
        <v>0</v>
      </c>
      <c r="E50" s="58"/>
      <c r="F50" s="59"/>
      <c r="G50" s="46"/>
      <c r="H50" s="46"/>
      <c r="I50" s="46"/>
      <c r="K50" s="6"/>
      <c r="P50" s="42">
        <f>((Data!D553-Data!D552)*Simulace!$AJ$3+(Data!F553-Data!F552)*Simulace!$AJ$4+(Data!H553-Data!H552)*Simulace!$AJ$5+(Data!J553-Data!J552)*Simulace!$AJ$6+(Data!L553-Data!L552)*Simulace!$AJ$7+(Data!N553-Data!N552)*Simulace!$AJ$8+(Data!P553-Data!P552)*Simulace!$AJ$9+(Data!R553-Data!R552)*Simulace!$AJ$10+(Data!T553-Data!T552)*Simulace!$AJ$11+(Data!V553-Data!V552)*Simulace!$AJ$12+(Data!X553-Data!X552)*Simulace!$AJ$13+(Data!Z553-Data!Z552)*Simulace!$AJ$14+(Data!AB553-Data!AB552)*Simulace!$AJ$15+(Data!AD553-Data!AD552)*Simulace!$AJ$16+(Data!AF553-Data!AF552)*Simulace!$AJ$17+(Data!AH553-Data!AH552)*Simulace!$AJ$18+(Data!AJ553-Data!AJ552)*Simulace!$AJ$19+(Data!AL553-Data!AL552)*Simulace!$AJ$20+(Data!AN553-Data!AN552)*Simulace!$AJ$21+(Data!AP553-Data!AP552)*Simulace!$AJ$22+(Data!AQ553-Data!AQ552)*Simulace!$AJ$23+(Data!AR553-Data!AR552)*Simulace!$AJ$24+(Data!AS553-Data!AS552)*Simulace!$AJ$25+(Data!AT553-Data!AT552)*Simulace!$AJ$26+(Data!AU553-Data!AU552)*Simulace!$AJ$27+(Data!AV553-Data!AV552)*Simulace!$AJ$28+(Data!AW553-Data!AW552)*Simulace!$AJ$29+(Data!AX553-Data!AX552)*Simulace!$AJ$30)</f>
        <v>241934168.58201563</v>
      </c>
    </row>
    <row r="51" spans="1:16" ht="15.75">
      <c r="A51" s="34" t="s">
        <v>86</v>
      </c>
      <c r="B51" s="42">
        <v>-4849000000</v>
      </c>
      <c r="C51" s="42">
        <f>Simulace!AN62-Simulace!AN52</f>
        <v>-2776965950.8428192</v>
      </c>
      <c r="D51" s="42">
        <f t="shared" si="0"/>
        <v>0</v>
      </c>
      <c r="E51" s="58"/>
      <c r="F51" s="59"/>
      <c r="G51" s="46"/>
      <c r="H51" s="46"/>
      <c r="I51" s="46"/>
      <c r="K51" s="6"/>
      <c r="P51" s="42">
        <f>((Data!D554-Data!D553)*Simulace!$AJ$3+(Data!F554-Data!F553)*Simulace!$AJ$4+(Data!H554-Data!H553)*Simulace!$AJ$5+(Data!J554-Data!J553)*Simulace!$AJ$6+(Data!L554-Data!L553)*Simulace!$AJ$7+(Data!N554-Data!N553)*Simulace!$AJ$8+(Data!P554-Data!P553)*Simulace!$AJ$9+(Data!R554-Data!R553)*Simulace!$AJ$10+(Data!T554-Data!T553)*Simulace!$AJ$11+(Data!V554-Data!V553)*Simulace!$AJ$12+(Data!X554-Data!X553)*Simulace!$AJ$13+(Data!Z554-Data!Z553)*Simulace!$AJ$14+(Data!AB554-Data!AB553)*Simulace!$AJ$15+(Data!AD554-Data!AD553)*Simulace!$AJ$16+(Data!AF554-Data!AF553)*Simulace!$AJ$17+(Data!AH554-Data!AH553)*Simulace!$AJ$18+(Data!AJ554-Data!AJ553)*Simulace!$AJ$19+(Data!AL554-Data!AL553)*Simulace!$AJ$20+(Data!AN554-Data!AN553)*Simulace!$AJ$21+(Data!AP554-Data!AP553)*Simulace!$AJ$22+(Data!AQ554-Data!AQ553)*Simulace!$AJ$23+(Data!AR554-Data!AR553)*Simulace!$AJ$24+(Data!AS554-Data!AS553)*Simulace!$AJ$25+(Data!AT554-Data!AT553)*Simulace!$AJ$26+(Data!AU554-Data!AU553)*Simulace!$AJ$27+(Data!AV554-Data!AV553)*Simulace!$AJ$28+(Data!AW554-Data!AW553)*Simulace!$AJ$29+(Data!AX554-Data!AX553)*Simulace!$AJ$30)</f>
        <v>-153029544.49039224</v>
      </c>
    </row>
    <row r="52" spans="1:16" ht="15.75">
      <c r="A52" s="34" t="s">
        <v>87</v>
      </c>
      <c r="B52" s="42">
        <v>-4775000000</v>
      </c>
      <c r="C52" s="42">
        <f>Simulace!AN63-Simulace!AN53</f>
        <v>-2571509609.5010071</v>
      </c>
      <c r="D52" s="42">
        <f t="shared" si="0"/>
        <v>0</v>
      </c>
      <c r="E52" s="58"/>
      <c r="F52" s="59"/>
      <c r="G52" s="46"/>
      <c r="H52" s="46"/>
      <c r="I52" s="46"/>
      <c r="K52" s="6"/>
      <c r="P52" s="42">
        <f>((Data!D555-Data!D554)*Simulace!$AJ$3+(Data!F555-Data!F554)*Simulace!$AJ$4+(Data!H555-Data!H554)*Simulace!$AJ$5+(Data!J555-Data!J554)*Simulace!$AJ$6+(Data!L555-Data!L554)*Simulace!$AJ$7+(Data!N555-Data!N554)*Simulace!$AJ$8+(Data!P555-Data!P554)*Simulace!$AJ$9+(Data!R555-Data!R554)*Simulace!$AJ$10+(Data!T555-Data!T554)*Simulace!$AJ$11+(Data!V555-Data!V554)*Simulace!$AJ$12+(Data!X555-Data!X554)*Simulace!$AJ$13+(Data!Z555-Data!Z554)*Simulace!$AJ$14+(Data!AB555-Data!AB554)*Simulace!$AJ$15+(Data!AD555-Data!AD554)*Simulace!$AJ$16+(Data!AF555-Data!AF554)*Simulace!$AJ$17+(Data!AH555-Data!AH554)*Simulace!$AJ$18+(Data!AJ555-Data!AJ554)*Simulace!$AJ$19+(Data!AL555-Data!AL554)*Simulace!$AJ$20+(Data!AN555-Data!AN554)*Simulace!$AJ$21+(Data!AP555-Data!AP554)*Simulace!$AJ$22+(Data!AQ555-Data!AQ554)*Simulace!$AJ$23+(Data!AR555-Data!AR554)*Simulace!$AJ$24+(Data!AS555-Data!AS554)*Simulace!$AJ$25+(Data!AT555-Data!AT554)*Simulace!$AJ$26+(Data!AU555-Data!AU554)*Simulace!$AJ$27+(Data!AV555-Data!AV554)*Simulace!$AJ$28+(Data!AW555-Data!AW554)*Simulace!$AJ$29+(Data!AX555-Data!AX554)*Simulace!$AJ$30)</f>
        <v>-201758309.25061205</v>
      </c>
    </row>
    <row r="53" spans="1:16" ht="15.75">
      <c r="A53" s="34" t="s">
        <v>88</v>
      </c>
      <c r="B53" s="42">
        <v>-5093000000</v>
      </c>
      <c r="C53" s="42">
        <f>Simulace!AN64-Simulace!AN54</f>
        <v>-977524356.46855164</v>
      </c>
      <c r="D53" s="42">
        <f t="shared" si="0"/>
        <v>0</v>
      </c>
      <c r="E53" s="58"/>
      <c r="F53" s="59"/>
      <c r="G53" s="46"/>
      <c r="H53" s="46"/>
      <c r="I53" s="46"/>
      <c r="K53" s="6"/>
      <c r="P53" s="42">
        <f>((Data!D556-Data!D555)*Simulace!$AJ$3+(Data!F556-Data!F555)*Simulace!$AJ$4+(Data!H556-Data!H555)*Simulace!$AJ$5+(Data!J556-Data!J555)*Simulace!$AJ$6+(Data!L556-Data!L555)*Simulace!$AJ$7+(Data!N556-Data!N555)*Simulace!$AJ$8+(Data!P556-Data!P555)*Simulace!$AJ$9+(Data!R556-Data!R555)*Simulace!$AJ$10+(Data!T556-Data!T555)*Simulace!$AJ$11+(Data!V556-Data!V555)*Simulace!$AJ$12+(Data!X556-Data!X555)*Simulace!$AJ$13+(Data!Z556-Data!Z555)*Simulace!$AJ$14+(Data!AB556-Data!AB555)*Simulace!$AJ$15+(Data!AD556-Data!AD555)*Simulace!$AJ$16+(Data!AF556-Data!AF555)*Simulace!$AJ$17+(Data!AH556-Data!AH555)*Simulace!$AJ$18+(Data!AJ556-Data!AJ555)*Simulace!$AJ$19+(Data!AL556-Data!AL555)*Simulace!$AJ$20+(Data!AN556-Data!AN555)*Simulace!$AJ$21+(Data!AP556-Data!AP555)*Simulace!$AJ$22+(Data!AQ556-Data!AQ555)*Simulace!$AJ$23+(Data!AR556-Data!AR555)*Simulace!$AJ$24+(Data!AS556-Data!AS555)*Simulace!$AJ$25+(Data!AT556-Data!AT555)*Simulace!$AJ$26+(Data!AU556-Data!AU555)*Simulace!$AJ$27+(Data!AV556-Data!AV555)*Simulace!$AJ$28+(Data!AW556-Data!AW555)*Simulace!$AJ$29+(Data!AX556-Data!AX555)*Simulace!$AJ$30)</f>
        <v>516382304.82850361</v>
      </c>
    </row>
    <row r="54" spans="1:16" ht="15.75">
      <c r="A54" s="34" t="s">
        <v>89</v>
      </c>
      <c r="B54" s="42">
        <v>-4820000000</v>
      </c>
      <c r="C54" s="42">
        <f>Simulace!AN65-Simulace!AN55</f>
        <v>-573752191.58024597</v>
      </c>
      <c r="D54" s="42">
        <f t="shared" si="0"/>
        <v>0</v>
      </c>
      <c r="E54" s="58"/>
      <c r="F54" s="59"/>
      <c r="G54" s="46"/>
      <c r="H54" s="46"/>
      <c r="I54" s="46"/>
      <c r="K54" s="6"/>
      <c r="P54" s="42">
        <f>((Data!D557-Data!D556)*Simulace!$AJ$3+(Data!F557-Data!F556)*Simulace!$AJ$4+(Data!H557-Data!H556)*Simulace!$AJ$5+(Data!J557-Data!J556)*Simulace!$AJ$6+(Data!L557-Data!L556)*Simulace!$AJ$7+(Data!N557-Data!N556)*Simulace!$AJ$8+(Data!P557-Data!P556)*Simulace!$AJ$9+(Data!R557-Data!R556)*Simulace!$AJ$10+(Data!T557-Data!T556)*Simulace!$AJ$11+(Data!V557-Data!V556)*Simulace!$AJ$12+(Data!X557-Data!X556)*Simulace!$AJ$13+(Data!Z557-Data!Z556)*Simulace!$AJ$14+(Data!AB557-Data!AB556)*Simulace!$AJ$15+(Data!AD557-Data!AD556)*Simulace!$AJ$16+(Data!AF557-Data!AF556)*Simulace!$AJ$17+(Data!AH557-Data!AH556)*Simulace!$AJ$18+(Data!AJ557-Data!AJ556)*Simulace!$AJ$19+(Data!AL557-Data!AL556)*Simulace!$AJ$20+(Data!AN557-Data!AN556)*Simulace!$AJ$21+(Data!AP557-Data!AP556)*Simulace!$AJ$22+(Data!AQ557-Data!AQ556)*Simulace!$AJ$23+(Data!AR557-Data!AR556)*Simulace!$AJ$24+(Data!AS557-Data!AS556)*Simulace!$AJ$25+(Data!AT557-Data!AT556)*Simulace!$AJ$26+(Data!AU557-Data!AU556)*Simulace!$AJ$27+(Data!AV557-Data!AV556)*Simulace!$AJ$28+(Data!AW557-Data!AW556)*Simulace!$AJ$29+(Data!AX557-Data!AX556)*Simulace!$AJ$30)</f>
        <v>-408777233.3398028</v>
      </c>
    </row>
    <row r="55" spans="1:16" ht="15.75">
      <c r="A55" s="34" t="s">
        <v>90</v>
      </c>
      <c r="B55" s="42">
        <v>-4800000000</v>
      </c>
      <c r="C55" s="42">
        <f>Simulace!AN66-Simulace!AN56</f>
        <v>-891516977.29587555</v>
      </c>
      <c r="D55" s="42">
        <f t="shared" si="0"/>
        <v>0</v>
      </c>
      <c r="E55" s="58"/>
      <c r="F55" s="59"/>
      <c r="G55" s="46"/>
      <c r="H55" s="46"/>
      <c r="I55" s="46"/>
      <c r="K55" s="6"/>
      <c r="P55" s="42">
        <f>((Data!D558-Data!D557)*Simulace!$AJ$3+(Data!F558-Data!F557)*Simulace!$AJ$4+(Data!H558-Data!H557)*Simulace!$AJ$5+(Data!J558-Data!J557)*Simulace!$AJ$6+(Data!L558-Data!L557)*Simulace!$AJ$7+(Data!N558-Data!N557)*Simulace!$AJ$8+(Data!P558-Data!P557)*Simulace!$AJ$9+(Data!R558-Data!R557)*Simulace!$AJ$10+(Data!T558-Data!T557)*Simulace!$AJ$11+(Data!V558-Data!V557)*Simulace!$AJ$12+(Data!X558-Data!X557)*Simulace!$AJ$13+(Data!Z558-Data!Z557)*Simulace!$AJ$14+(Data!AB558-Data!AB557)*Simulace!$AJ$15+(Data!AD558-Data!AD557)*Simulace!$AJ$16+(Data!AF558-Data!AF557)*Simulace!$AJ$17+(Data!AH558-Data!AH557)*Simulace!$AJ$18+(Data!AJ558-Data!AJ557)*Simulace!$AJ$19+(Data!AL558-Data!AL557)*Simulace!$AJ$20+(Data!AN558-Data!AN557)*Simulace!$AJ$21+(Data!AP558-Data!AP557)*Simulace!$AJ$22+(Data!AQ558-Data!AQ557)*Simulace!$AJ$23+(Data!AR558-Data!AR557)*Simulace!$AJ$24+(Data!AS558-Data!AS557)*Simulace!$AJ$25+(Data!AT558-Data!AT557)*Simulace!$AJ$26+(Data!AU558-Data!AU557)*Simulace!$AJ$27+(Data!AV558-Data!AV557)*Simulace!$AJ$28+(Data!AW558-Data!AW557)*Simulace!$AJ$29+(Data!AX558-Data!AX557)*Simulace!$AJ$30)</f>
        <v>-417794560.52817667</v>
      </c>
    </row>
    <row r="56" spans="1:16" ht="15.75">
      <c r="A56" s="34" t="s">
        <v>91</v>
      </c>
      <c r="B56" s="42">
        <v>-4825000000</v>
      </c>
      <c r="C56" s="42">
        <f>Simulace!AN67-Simulace!AN57</f>
        <v>-802168804.5262146</v>
      </c>
      <c r="D56" s="42">
        <f t="shared" si="0"/>
        <v>0</v>
      </c>
      <c r="E56" s="58"/>
      <c r="F56" s="59"/>
      <c r="G56" s="46"/>
      <c r="H56" s="46"/>
      <c r="I56" s="46"/>
      <c r="K56" s="6"/>
      <c r="P56" s="42">
        <f>((Data!D559-Data!D558)*Simulace!$AJ$3+(Data!F559-Data!F558)*Simulace!$AJ$4+(Data!H559-Data!H558)*Simulace!$AJ$5+(Data!J559-Data!J558)*Simulace!$AJ$6+(Data!L559-Data!L558)*Simulace!$AJ$7+(Data!N559-Data!N558)*Simulace!$AJ$8+(Data!P559-Data!P558)*Simulace!$AJ$9+(Data!R559-Data!R558)*Simulace!$AJ$10+(Data!T559-Data!T558)*Simulace!$AJ$11+(Data!V559-Data!V558)*Simulace!$AJ$12+(Data!X559-Data!X558)*Simulace!$AJ$13+(Data!Z559-Data!Z558)*Simulace!$AJ$14+(Data!AB559-Data!AB558)*Simulace!$AJ$15+(Data!AD559-Data!AD558)*Simulace!$AJ$16+(Data!AF559-Data!AF558)*Simulace!$AJ$17+(Data!AH559-Data!AH558)*Simulace!$AJ$18+(Data!AJ559-Data!AJ558)*Simulace!$AJ$19+(Data!AL559-Data!AL558)*Simulace!$AJ$20+(Data!AN559-Data!AN558)*Simulace!$AJ$21+(Data!AP559-Data!AP558)*Simulace!$AJ$22+(Data!AQ559-Data!AQ558)*Simulace!$AJ$23+(Data!AR559-Data!AR558)*Simulace!$AJ$24+(Data!AS559-Data!AS558)*Simulace!$AJ$25+(Data!AT559-Data!AT558)*Simulace!$AJ$26+(Data!AU559-Data!AU558)*Simulace!$AJ$27+(Data!AV559-Data!AV558)*Simulace!$AJ$28+(Data!AW559-Data!AW558)*Simulace!$AJ$29+(Data!AX559-Data!AX558)*Simulace!$AJ$30)</f>
        <v>105658768.67866166</v>
      </c>
    </row>
    <row r="57" spans="1:16" ht="15.75">
      <c r="A57" s="34" t="s">
        <v>92</v>
      </c>
      <c r="B57" s="42">
        <v>-4836000000</v>
      </c>
      <c r="C57" s="42">
        <f>Simulace!AN68-Simulace!AN58</f>
        <v>213646182.70632935</v>
      </c>
      <c r="D57" s="42">
        <f t="shared" si="0"/>
        <v>0</v>
      </c>
      <c r="E57" s="58"/>
      <c r="F57" s="59"/>
      <c r="G57" s="46"/>
      <c r="H57" s="46"/>
      <c r="I57" s="46"/>
      <c r="K57" s="6"/>
      <c r="P57" s="42">
        <f>((Data!D560-Data!D559)*Simulace!$AJ$3+(Data!F560-Data!F559)*Simulace!$AJ$4+(Data!H560-Data!H559)*Simulace!$AJ$5+(Data!J560-Data!J559)*Simulace!$AJ$6+(Data!L560-Data!L559)*Simulace!$AJ$7+(Data!N560-Data!N559)*Simulace!$AJ$8+(Data!P560-Data!P559)*Simulace!$AJ$9+(Data!R560-Data!R559)*Simulace!$AJ$10+(Data!T560-Data!T559)*Simulace!$AJ$11+(Data!V560-Data!V559)*Simulace!$AJ$12+(Data!X560-Data!X559)*Simulace!$AJ$13+(Data!Z560-Data!Z559)*Simulace!$AJ$14+(Data!AB560-Data!AB559)*Simulace!$AJ$15+(Data!AD560-Data!AD559)*Simulace!$AJ$16+(Data!AF560-Data!AF559)*Simulace!$AJ$17+(Data!AH560-Data!AH559)*Simulace!$AJ$18+(Data!AJ560-Data!AJ559)*Simulace!$AJ$19+(Data!AL560-Data!AL559)*Simulace!$AJ$20+(Data!AN560-Data!AN559)*Simulace!$AJ$21+(Data!AP560-Data!AP559)*Simulace!$AJ$22+(Data!AQ560-Data!AQ559)*Simulace!$AJ$23+(Data!AR560-Data!AR559)*Simulace!$AJ$24+(Data!AS560-Data!AS559)*Simulace!$AJ$25+(Data!AT560-Data!AT559)*Simulace!$AJ$26+(Data!AU560-Data!AU559)*Simulace!$AJ$27+(Data!AV560-Data!AV559)*Simulace!$AJ$28+(Data!AW560-Data!AW559)*Simulace!$AJ$29+(Data!AX560-Data!AX559)*Simulace!$AJ$30)</f>
        <v>285719087.14601535</v>
      </c>
    </row>
    <row r="58" spans="1:16" ht="15.75">
      <c r="A58" s="34" t="s">
        <v>93</v>
      </c>
      <c r="B58" s="42">
        <v>-5092000000</v>
      </c>
      <c r="C58" s="42">
        <f>Simulace!AN69-Simulace!AN59</f>
        <v>1969510010.614006</v>
      </c>
      <c r="D58" s="42">
        <f t="shared" si="0"/>
        <v>0</v>
      </c>
      <c r="E58" s="58"/>
      <c r="F58" s="59"/>
      <c r="G58" s="46"/>
      <c r="H58" s="46"/>
      <c r="I58" s="46"/>
      <c r="K58" s="6"/>
      <c r="P58" s="42">
        <f>((Data!D561-Data!D560)*Simulace!$AJ$3+(Data!F561-Data!F560)*Simulace!$AJ$4+(Data!H561-Data!H560)*Simulace!$AJ$5+(Data!J561-Data!J560)*Simulace!$AJ$6+(Data!L561-Data!L560)*Simulace!$AJ$7+(Data!N561-Data!N560)*Simulace!$AJ$8+(Data!P561-Data!P560)*Simulace!$AJ$9+(Data!R561-Data!R560)*Simulace!$AJ$10+(Data!T561-Data!T560)*Simulace!$AJ$11+(Data!V561-Data!V560)*Simulace!$AJ$12+(Data!X561-Data!X560)*Simulace!$AJ$13+(Data!Z561-Data!Z560)*Simulace!$AJ$14+(Data!AB561-Data!AB560)*Simulace!$AJ$15+(Data!AD561-Data!AD560)*Simulace!$AJ$16+(Data!AF561-Data!AF560)*Simulace!$AJ$17+(Data!AH561-Data!AH560)*Simulace!$AJ$18+(Data!AJ561-Data!AJ560)*Simulace!$AJ$19+(Data!AL561-Data!AL560)*Simulace!$AJ$20+(Data!AN561-Data!AN560)*Simulace!$AJ$21+(Data!AP561-Data!AP560)*Simulace!$AJ$22+(Data!AQ561-Data!AQ560)*Simulace!$AJ$23+(Data!AR561-Data!AR560)*Simulace!$AJ$24+(Data!AS561-Data!AS560)*Simulace!$AJ$25+(Data!AT561-Data!AT560)*Simulace!$AJ$26+(Data!AU561-Data!AU560)*Simulace!$AJ$27+(Data!AV561-Data!AV560)*Simulace!$AJ$28+(Data!AW561-Data!AW560)*Simulace!$AJ$29+(Data!AX561-Data!AX560)*Simulace!$AJ$30)</f>
        <v>1382015415.0712526</v>
      </c>
    </row>
    <row r="59" spans="1:16" ht="15.75">
      <c r="A59" s="34" t="s">
        <v>94</v>
      </c>
      <c r="B59" s="42">
        <v>-5230000000</v>
      </c>
      <c r="C59" s="42">
        <f>Simulace!AN70-Simulace!AN60</f>
        <v>2378221634.2096176</v>
      </c>
      <c r="D59" s="42">
        <f t="shared" si="0"/>
        <v>0</v>
      </c>
      <c r="E59" s="58"/>
      <c r="F59" s="59"/>
      <c r="G59" s="46"/>
      <c r="H59" s="46"/>
      <c r="I59" s="46"/>
      <c r="K59" s="6"/>
      <c r="P59" s="42">
        <f>((Data!D562-Data!D561)*Simulace!$AJ$3+(Data!F562-Data!F561)*Simulace!$AJ$4+(Data!H562-Data!H561)*Simulace!$AJ$5+(Data!J562-Data!J561)*Simulace!$AJ$6+(Data!L562-Data!L561)*Simulace!$AJ$7+(Data!N562-Data!N561)*Simulace!$AJ$8+(Data!P562-Data!P561)*Simulace!$AJ$9+(Data!R562-Data!R561)*Simulace!$AJ$10+(Data!T562-Data!T561)*Simulace!$AJ$11+(Data!V562-Data!V561)*Simulace!$AJ$12+(Data!X562-Data!X561)*Simulace!$AJ$13+(Data!Z562-Data!Z561)*Simulace!$AJ$14+(Data!AB562-Data!AB561)*Simulace!$AJ$15+(Data!AD562-Data!AD561)*Simulace!$AJ$16+(Data!AF562-Data!AF561)*Simulace!$AJ$17+(Data!AH562-Data!AH561)*Simulace!$AJ$18+(Data!AJ562-Data!AJ561)*Simulace!$AJ$19+(Data!AL562-Data!AL561)*Simulace!$AJ$20+(Data!AN562-Data!AN561)*Simulace!$AJ$21+(Data!AP562-Data!AP561)*Simulace!$AJ$22+(Data!AQ562-Data!AQ561)*Simulace!$AJ$23+(Data!AR562-Data!AR561)*Simulace!$AJ$24+(Data!AS562-Data!AS561)*Simulace!$AJ$25+(Data!AT562-Data!AT561)*Simulace!$AJ$26+(Data!AU562-Data!AU561)*Simulace!$AJ$27+(Data!AV562-Data!AV561)*Simulace!$AJ$28+(Data!AW562-Data!AW561)*Simulace!$AJ$29+(Data!AX562-Data!AX561)*Simulace!$AJ$30)</f>
        <v>1001455617.5121505</v>
      </c>
    </row>
    <row r="60" spans="1:16" ht="15.75">
      <c r="A60" s="34" t="s">
        <v>95</v>
      </c>
      <c r="B60" s="42">
        <v>-5467000000</v>
      </c>
      <c r="C60" s="42">
        <f>Simulace!AN71-Simulace!AN61</f>
        <v>2264549121.3806</v>
      </c>
      <c r="D60" s="42">
        <f t="shared" si="0"/>
        <v>0</v>
      </c>
      <c r="E60" s="58"/>
      <c r="F60" s="59"/>
      <c r="G60" s="46"/>
      <c r="H60" s="46"/>
      <c r="I60" s="46"/>
      <c r="K60" s="6"/>
      <c r="P60" s="42">
        <f>((Data!D563-Data!D562)*Simulace!$AJ$3+(Data!F563-Data!F562)*Simulace!$AJ$4+(Data!H563-Data!H562)*Simulace!$AJ$5+(Data!J563-Data!J562)*Simulace!$AJ$6+(Data!L563-Data!L562)*Simulace!$AJ$7+(Data!N563-Data!N562)*Simulace!$AJ$8+(Data!P563-Data!P562)*Simulace!$AJ$9+(Data!R563-Data!R562)*Simulace!$AJ$10+(Data!T563-Data!T562)*Simulace!$AJ$11+(Data!V563-Data!V562)*Simulace!$AJ$12+(Data!X563-Data!X562)*Simulace!$AJ$13+(Data!Z563-Data!Z562)*Simulace!$AJ$14+(Data!AB563-Data!AB562)*Simulace!$AJ$15+(Data!AD563-Data!AD562)*Simulace!$AJ$16+(Data!AF563-Data!AF562)*Simulace!$AJ$17+(Data!AH563-Data!AH562)*Simulace!$AJ$18+(Data!AJ563-Data!AJ562)*Simulace!$AJ$19+(Data!AL563-Data!AL562)*Simulace!$AJ$20+(Data!AN563-Data!AN562)*Simulace!$AJ$21+(Data!AP563-Data!AP562)*Simulace!$AJ$22+(Data!AQ563-Data!AQ562)*Simulace!$AJ$23+(Data!AR563-Data!AR562)*Simulace!$AJ$24+(Data!AS563-Data!AS562)*Simulace!$AJ$25+(Data!AT563-Data!AT562)*Simulace!$AJ$26+(Data!AU563-Data!AU562)*Simulace!$AJ$27+(Data!AV563-Data!AV562)*Simulace!$AJ$28+(Data!AW563-Data!AW562)*Simulace!$AJ$29+(Data!AX563-Data!AX562)*Simulace!$AJ$30)</f>
        <v>133360375.75300273</v>
      </c>
    </row>
    <row r="61" spans="1:16" ht="15.75">
      <c r="A61" s="34" t="s">
        <v>96</v>
      </c>
      <c r="B61" s="42">
        <v>-5248000000</v>
      </c>
      <c r="C61" s="42">
        <f>Simulace!AN72-Simulace!AN62</f>
        <v>2330398655.4251862</v>
      </c>
      <c r="D61" s="42">
        <f t="shared" si="0"/>
        <v>0</v>
      </c>
      <c r="E61" s="58"/>
      <c r="F61" s="59"/>
      <c r="G61" s="46"/>
      <c r="H61" s="46"/>
      <c r="I61" s="46"/>
      <c r="K61" s="6"/>
      <c r="P61" s="42">
        <f>((Data!D564-Data!D563)*Simulace!$AJ$3+(Data!F564-Data!F563)*Simulace!$AJ$4+(Data!H564-Data!H563)*Simulace!$AJ$5+(Data!J564-Data!J563)*Simulace!$AJ$6+(Data!L564-Data!L563)*Simulace!$AJ$7+(Data!N564-Data!N563)*Simulace!$AJ$8+(Data!P564-Data!P563)*Simulace!$AJ$9+(Data!R564-Data!R563)*Simulace!$AJ$10+(Data!T564-Data!T563)*Simulace!$AJ$11+(Data!V564-Data!V563)*Simulace!$AJ$12+(Data!X564-Data!X563)*Simulace!$AJ$13+(Data!Z564-Data!Z563)*Simulace!$AJ$14+(Data!AB564-Data!AB563)*Simulace!$AJ$15+(Data!AD564-Data!AD563)*Simulace!$AJ$16+(Data!AF564-Data!AF563)*Simulace!$AJ$17+(Data!AH564-Data!AH563)*Simulace!$AJ$18+(Data!AJ564-Data!AJ563)*Simulace!$AJ$19+(Data!AL564-Data!AL563)*Simulace!$AJ$20+(Data!AN564-Data!AN563)*Simulace!$AJ$21+(Data!AP564-Data!AP563)*Simulace!$AJ$22+(Data!AQ564-Data!AQ563)*Simulace!$AJ$23+(Data!AR564-Data!AR563)*Simulace!$AJ$24+(Data!AS564-Data!AS563)*Simulace!$AJ$25+(Data!AT564-Data!AT563)*Simulace!$AJ$26+(Data!AU564-Data!AU563)*Simulace!$AJ$27+(Data!AV564-Data!AV563)*Simulace!$AJ$28+(Data!AW564-Data!AW563)*Simulace!$AJ$29+(Data!AX564-Data!AX563)*Simulace!$AJ$30)</f>
        <v>-75197770.445802793</v>
      </c>
    </row>
    <row r="62" spans="1:16" ht="15.75">
      <c r="A62" s="34" t="s">
        <v>97</v>
      </c>
      <c r="B62" s="42">
        <v>-5513000000</v>
      </c>
      <c r="C62" s="42">
        <f>Simulace!AN73-Simulace!AN63</f>
        <v>3083479188.2917938</v>
      </c>
      <c r="D62" s="42">
        <f t="shared" si="0"/>
        <v>0</v>
      </c>
      <c r="E62" s="58"/>
      <c r="F62" s="59"/>
      <c r="G62" s="46"/>
      <c r="H62" s="46"/>
      <c r="I62" s="46"/>
      <c r="K62" s="6"/>
      <c r="P62" s="42">
        <f>((Data!D565-Data!D564)*Simulace!$AJ$3+(Data!F565-Data!F564)*Simulace!$AJ$4+(Data!H565-Data!H564)*Simulace!$AJ$5+(Data!J565-Data!J564)*Simulace!$AJ$6+(Data!L565-Data!L564)*Simulace!$AJ$7+(Data!N565-Data!N564)*Simulace!$AJ$8+(Data!P565-Data!P564)*Simulace!$AJ$9+(Data!R565-Data!R564)*Simulace!$AJ$10+(Data!T565-Data!T564)*Simulace!$AJ$11+(Data!V565-Data!V564)*Simulace!$AJ$12+(Data!X565-Data!X564)*Simulace!$AJ$13+(Data!Z565-Data!Z564)*Simulace!$AJ$14+(Data!AB565-Data!AB564)*Simulace!$AJ$15+(Data!AD565-Data!AD564)*Simulace!$AJ$16+(Data!AF565-Data!AF564)*Simulace!$AJ$17+(Data!AH565-Data!AH564)*Simulace!$AJ$18+(Data!AJ565-Data!AJ564)*Simulace!$AJ$19+(Data!AL565-Data!AL564)*Simulace!$AJ$20+(Data!AN565-Data!AN564)*Simulace!$AJ$21+(Data!AP565-Data!AP564)*Simulace!$AJ$22+(Data!AQ565-Data!AQ564)*Simulace!$AJ$23+(Data!AR565-Data!AR564)*Simulace!$AJ$24+(Data!AS565-Data!AS564)*Simulace!$AJ$25+(Data!AT565-Data!AT564)*Simulace!$AJ$26+(Data!AU565-Data!AU564)*Simulace!$AJ$27+(Data!AV565-Data!AV564)*Simulace!$AJ$28+(Data!AW565-Data!AW564)*Simulace!$AJ$29+(Data!AX565-Data!AX564)*Simulace!$AJ$30)</f>
        <v>566616383.61598575</v>
      </c>
    </row>
    <row r="63" spans="1:16" ht="15.75">
      <c r="A63" s="34" t="s">
        <v>98</v>
      </c>
      <c r="B63" s="42">
        <v>-6051000000</v>
      </c>
      <c r="C63" s="42">
        <f>Simulace!AN74-Simulace!AN64</f>
        <v>1775352668.7262726</v>
      </c>
      <c r="D63" s="42">
        <f t="shared" si="0"/>
        <v>0</v>
      </c>
      <c r="E63" s="58"/>
      <c r="F63" s="59"/>
      <c r="G63" s="46"/>
      <c r="H63" s="46"/>
      <c r="I63" s="46"/>
      <c r="K63" s="6"/>
      <c r="P63" s="42">
        <f>((Data!D566-Data!D565)*Simulace!$AJ$3+(Data!F566-Data!F565)*Simulace!$AJ$4+(Data!H566-Data!H565)*Simulace!$AJ$5+(Data!J566-Data!J565)*Simulace!$AJ$6+(Data!L566-Data!L565)*Simulace!$AJ$7+(Data!N566-Data!N565)*Simulace!$AJ$8+(Data!P566-Data!P565)*Simulace!$AJ$9+(Data!R566-Data!R565)*Simulace!$AJ$10+(Data!T566-Data!T565)*Simulace!$AJ$11+(Data!V566-Data!V565)*Simulace!$AJ$12+(Data!X566-Data!X565)*Simulace!$AJ$13+(Data!Z566-Data!Z565)*Simulace!$AJ$14+(Data!AB566-Data!AB565)*Simulace!$AJ$15+(Data!AD566-Data!AD565)*Simulace!$AJ$16+(Data!AF566-Data!AF565)*Simulace!$AJ$17+(Data!AH566-Data!AH565)*Simulace!$AJ$18+(Data!AJ566-Data!AJ565)*Simulace!$AJ$19+(Data!AL566-Data!AL565)*Simulace!$AJ$20+(Data!AN566-Data!AN565)*Simulace!$AJ$21+(Data!AP566-Data!AP565)*Simulace!$AJ$22+(Data!AQ566-Data!AQ565)*Simulace!$AJ$23+(Data!AR566-Data!AR565)*Simulace!$AJ$24+(Data!AS566-Data!AS565)*Simulace!$AJ$25+(Data!AT566-Data!AT565)*Simulace!$AJ$26+(Data!AU566-Data!AU565)*Simulace!$AJ$27+(Data!AV566-Data!AV565)*Simulace!$AJ$28+(Data!AW566-Data!AW565)*Simulace!$AJ$29+(Data!AX566-Data!AX565)*Simulace!$AJ$30)</f>
        <v>-786831494.73700976</v>
      </c>
    </row>
    <row r="64" spans="1:16" ht="15.75">
      <c r="A64" s="34" t="s">
        <v>99</v>
      </c>
      <c r="B64" s="42">
        <v>-5294000000</v>
      </c>
      <c r="C64" s="42">
        <f>Simulace!AN75-Simulace!AN65</f>
        <v>2187959489.4467926</v>
      </c>
      <c r="D64" s="42">
        <f t="shared" si="0"/>
        <v>0</v>
      </c>
      <c r="E64" s="58"/>
      <c r="F64" s="59"/>
      <c r="G64" s="46"/>
      <c r="H64" s="46"/>
      <c r="I64" s="46"/>
      <c r="K64" s="6"/>
      <c r="P64" s="42">
        <f>((Data!D567-Data!D566)*Simulace!$AJ$3+(Data!F567-Data!F566)*Simulace!$AJ$4+(Data!H567-Data!H566)*Simulace!$AJ$5+(Data!J567-Data!J566)*Simulace!$AJ$6+(Data!L567-Data!L566)*Simulace!$AJ$7+(Data!N567-Data!N566)*Simulace!$AJ$8+(Data!P567-Data!P566)*Simulace!$AJ$9+(Data!R567-Data!R566)*Simulace!$AJ$10+(Data!T567-Data!T566)*Simulace!$AJ$11+(Data!V567-Data!V566)*Simulace!$AJ$12+(Data!X567-Data!X566)*Simulace!$AJ$13+(Data!Z567-Data!Z566)*Simulace!$AJ$14+(Data!AB567-Data!AB566)*Simulace!$AJ$15+(Data!AD567-Data!AD566)*Simulace!$AJ$16+(Data!AF567-Data!AF566)*Simulace!$AJ$17+(Data!AH567-Data!AH566)*Simulace!$AJ$18+(Data!AJ567-Data!AJ566)*Simulace!$AJ$19+(Data!AL567-Data!AL566)*Simulace!$AJ$20+(Data!AN567-Data!AN566)*Simulace!$AJ$21+(Data!AP567-Data!AP566)*Simulace!$AJ$22+(Data!AQ567-Data!AQ566)*Simulace!$AJ$23+(Data!AR567-Data!AR566)*Simulace!$AJ$24+(Data!AS567-Data!AS566)*Simulace!$AJ$25+(Data!AT567-Data!AT566)*Simulace!$AJ$26+(Data!AU567-Data!AU566)*Simulace!$AJ$27+(Data!AV567-Data!AV566)*Simulace!$AJ$28+(Data!AW567-Data!AW566)*Simulace!$AJ$29+(Data!AX567-Data!AX566)*Simulace!$AJ$30)</f>
        <v>-334092.6192770208</v>
      </c>
    </row>
    <row r="65" spans="1:16" ht="15.75">
      <c r="A65" s="34" t="s">
        <v>100</v>
      </c>
      <c r="B65" s="42">
        <v>-5165000000</v>
      </c>
      <c r="C65" s="42">
        <f>Simulace!AN76-Simulace!AN66</f>
        <v>2463359563.1451263</v>
      </c>
      <c r="D65" s="42">
        <f t="shared" si="0"/>
        <v>0</v>
      </c>
      <c r="E65" s="58"/>
      <c r="F65" s="59"/>
      <c r="G65" s="46"/>
      <c r="H65" s="46"/>
      <c r="I65" s="46"/>
      <c r="K65" s="6"/>
      <c r="P65" s="42">
        <f>((Data!D568-Data!D567)*Simulace!$AJ$3+(Data!F568-Data!F567)*Simulace!$AJ$4+(Data!H568-Data!H567)*Simulace!$AJ$5+(Data!J568-Data!J567)*Simulace!$AJ$6+(Data!L568-Data!L567)*Simulace!$AJ$7+(Data!N568-Data!N567)*Simulace!$AJ$8+(Data!P568-Data!P567)*Simulace!$AJ$9+(Data!R568-Data!R567)*Simulace!$AJ$10+(Data!T568-Data!T567)*Simulace!$AJ$11+(Data!V568-Data!V567)*Simulace!$AJ$12+(Data!X568-Data!X567)*Simulace!$AJ$13+(Data!Z568-Data!Z567)*Simulace!$AJ$14+(Data!AB568-Data!AB567)*Simulace!$AJ$15+(Data!AD568-Data!AD567)*Simulace!$AJ$16+(Data!AF568-Data!AF567)*Simulace!$AJ$17+(Data!AH568-Data!AH567)*Simulace!$AJ$18+(Data!AJ568-Data!AJ567)*Simulace!$AJ$19+(Data!AL568-Data!AL567)*Simulace!$AJ$20+(Data!AN568-Data!AN567)*Simulace!$AJ$21+(Data!AP568-Data!AP567)*Simulace!$AJ$22+(Data!AQ568-Data!AQ567)*Simulace!$AJ$23+(Data!AR568-Data!AR567)*Simulace!$AJ$24+(Data!AS568-Data!AS567)*Simulace!$AJ$25+(Data!AT568-Data!AT567)*Simulace!$AJ$26+(Data!AU568-Data!AU567)*Simulace!$AJ$27+(Data!AV568-Data!AV567)*Simulace!$AJ$28+(Data!AW568-Data!AW567)*Simulace!$AJ$29+(Data!AX568-Data!AX567)*Simulace!$AJ$30)</f>
        <v>-133484416.82984732</v>
      </c>
    </row>
    <row r="66" spans="1:16" ht="15.75">
      <c r="A66" s="34" t="s">
        <v>101</v>
      </c>
      <c r="B66" s="42">
        <v>-5291000000</v>
      </c>
      <c r="C66" s="42">
        <f>Simulace!AN77-Simulace!AN67</f>
        <v>2309720309.3500443</v>
      </c>
      <c r="D66" s="42">
        <f t="shared" si="0"/>
        <v>0</v>
      </c>
      <c r="E66" s="60"/>
      <c r="F66" s="61"/>
      <c r="G66" s="46"/>
      <c r="H66" s="46"/>
      <c r="I66" s="46"/>
      <c r="K66" s="6"/>
      <c r="P66" s="42">
        <f>((Data!D569-Data!D568)*Simulace!$AJ$3+(Data!F569-Data!F568)*Simulace!$AJ$4+(Data!H569-Data!H568)*Simulace!$AJ$5+(Data!J569-Data!J568)*Simulace!$AJ$6+(Data!L569-Data!L568)*Simulace!$AJ$7+(Data!N569-Data!N568)*Simulace!$AJ$8+(Data!P569-Data!P568)*Simulace!$AJ$9+(Data!R569-Data!R568)*Simulace!$AJ$10+(Data!T569-Data!T568)*Simulace!$AJ$11+(Data!V569-Data!V568)*Simulace!$AJ$12+(Data!X569-Data!X568)*Simulace!$AJ$13+(Data!Z569-Data!Z568)*Simulace!$AJ$14+(Data!AB569-Data!AB568)*Simulace!$AJ$15+(Data!AD569-Data!AD568)*Simulace!$AJ$16+(Data!AF569-Data!AF568)*Simulace!$AJ$17+(Data!AH569-Data!AH568)*Simulace!$AJ$18+(Data!AJ569-Data!AJ568)*Simulace!$AJ$19+(Data!AL569-Data!AL568)*Simulace!$AJ$20+(Data!AN569-Data!AN568)*Simulace!$AJ$21+(Data!AP569-Data!AP568)*Simulace!$AJ$22+(Data!AQ569-Data!AQ568)*Simulace!$AJ$23+(Data!AR569-Data!AR568)*Simulace!$AJ$24+(Data!AS569-Data!AS568)*Simulace!$AJ$25+(Data!AT569-Data!AT568)*Simulace!$AJ$26+(Data!AU569-Data!AU568)*Simulace!$AJ$27+(Data!AV569-Data!AV568)*Simulace!$AJ$28+(Data!AW569-Data!AW568)*Simulace!$AJ$29+(Data!AX569-Data!AX568)*Simulace!$AJ$30)</f>
        <v>-63526310.116426125</v>
      </c>
    </row>
    <row r="67" spans="1:16" ht="15.75">
      <c r="A67" s="34" t="s">
        <v>102</v>
      </c>
      <c r="B67" s="42">
        <v>-5310000000</v>
      </c>
      <c r="C67" s="42">
        <f>Simulace!AN78-Simulace!AN68</f>
        <v>2103399164.2369537</v>
      </c>
      <c r="D67" s="42">
        <f t="shared" ref="D67:D130" si="1">IF(C67&lt;B67,C67,0)</f>
        <v>0</v>
      </c>
      <c r="E67" s="58"/>
      <c r="F67" s="59"/>
      <c r="G67" s="46"/>
      <c r="H67" s="46"/>
      <c r="I67" s="46"/>
      <c r="K67" s="6"/>
      <c r="P67" s="42">
        <f>((Data!D570-Data!D569)*Simulace!$AJ$3+(Data!F570-Data!F569)*Simulace!$AJ$4+(Data!H570-Data!H569)*Simulace!$AJ$5+(Data!J570-Data!J569)*Simulace!$AJ$6+(Data!L570-Data!L569)*Simulace!$AJ$7+(Data!N570-Data!N569)*Simulace!$AJ$8+(Data!P570-Data!P569)*Simulace!$AJ$9+(Data!R570-Data!R569)*Simulace!$AJ$10+(Data!T570-Data!T569)*Simulace!$AJ$11+(Data!V570-Data!V569)*Simulace!$AJ$12+(Data!X570-Data!X569)*Simulace!$AJ$13+(Data!Z570-Data!Z569)*Simulace!$AJ$14+(Data!AB570-Data!AB569)*Simulace!$AJ$15+(Data!AD570-Data!AD569)*Simulace!$AJ$16+(Data!AF570-Data!AF569)*Simulace!$AJ$17+(Data!AH570-Data!AH569)*Simulace!$AJ$18+(Data!AJ570-Data!AJ569)*Simulace!$AJ$19+(Data!AL570-Data!AL569)*Simulace!$AJ$20+(Data!AN570-Data!AN569)*Simulace!$AJ$21+(Data!AP570-Data!AP569)*Simulace!$AJ$22+(Data!AQ570-Data!AQ569)*Simulace!$AJ$23+(Data!AR570-Data!AR569)*Simulace!$AJ$24+(Data!AS570-Data!AS569)*Simulace!$AJ$25+(Data!AT570-Data!AT569)*Simulace!$AJ$26+(Data!AU570-Data!AU569)*Simulace!$AJ$27+(Data!AV570-Data!AV569)*Simulace!$AJ$28+(Data!AW570-Data!AW569)*Simulace!$AJ$29+(Data!AX570-Data!AX569)*Simulace!$AJ$30)</f>
        <v>79316027.032922059</v>
      </c>
    </row>
    <row r="68" spans="1:16" ht="15.75">
      <c r="A68" s="34" t="s">
        <v>103</v>
      </c>
      <c r="B68" s="42">
        <v>-5333000000</v>
      </c>
      <c r="C68" s="42">
        <f>Simulace!AN79-Simulace!AN69</f>
        <v>806528346.34379578</v>
      </c>
      <c r="D68" s="42">
        <f t="shared" si="1"/>
        <v>0</v>
      </c>
      <c r="E68" s="58"/>
      <c r="F68" s="59"/>
      <c r="G68" s="46"/>
      <c r="H68" s="46"/>
      <c r="I68" s="46"/>
      <c r="K68" s="6"/>
      <c r="P68" s="42">
        <f>((Data!D571-Data!D570)*Simulace!$AJ$3+(Data!F571-Data!F570)*Simulace!$AJ$4+(Data!H571-Data!H570)*Simulace!$AJ$5+(Data!J571-Data!J570)*Simulace!$AJ$6+(Data!L571-Data!L570)*Simulace!$AJ$7+(Data!N571-Data!N570)*Simulace!$AJ$8+(Data!P571-Data!P570)*Simulace!$AJ$9+(Data!R571-Data!R570)*Simulace!$AJ$10+(Data!T571-Data!T570)*Simulace!$AJ$11+(Data!V571-Data!V570)*Simulace!$AJ$12+(Data!X571-Data!X570)*Simulace!$AJ$13+(Data!Z571-Data!Z570)*Simulace!$AJ$14+(Data!AB571-Data!AB570)*Simulace!$AJ$15+(Data!AD571-Data!AD570)*Simulace!$AJ$16+(Data!AF571-Data!AF570)*Simulace!$AJ$17+(Data!AH571-Data!AH570)*Simulace!$AJ$18+(Data!AJ571-Data!AJ570)*Simulace!$AJ$19+(Data!AL571-Data!AL570)*Simulace!$AJ$20+(Data!AN571-Data!AN570)*Simulace!$AJ$21+(Data!AP571-Data!AP570)*Simulace!$AJ$22+(Data!AQ571-Data!AQ570)*Simulace!$AJ$23+(Data!AR571-Data!AR570)*Simulace!$AJ$24+(Data!AS571-Data!AS570)*Simulace!$AJ$25+(Data!AT571-Data!AT570)*Simulace!$AJ$26+(Data!AU571-Data!AU570)*Simulace!$AJ$27+(Data!AV571-Data!AV570)*Simulace!$AJ$28+(Data!AW571-Data!AW570)*Simulace!$AJ$29+(Data!AX571-Data!AX570)*Simulace!$AJ$30)</f>
        <v>88821307.178093761</v>
      </c>
    </row>
    <row r="69" spans="1:16" ht="15.75">
      <c r="A69" s="34" t="s">
        <v>104</v>
      </c>
      <c r="B69" s="42">
        <v>-5230000000</v>
      </c>
      <c r="C69" s="42">
        <f>Simulace!AN80-Simulace!AN70</f>
        <v>-275130227.5799408</v>
      </c>
      <c r="D69" s="42">
        <f t="shared" si="1"/>
        <v>0</v>
      </c>
      <c r="E69" s="58"/>
      <c r="F69" s="59"/>
      <c r="G69" s="46"/>
      <c r="H69" s="46"/>
      <c r="I69" s="46"/>
      <c r="K69" s="6"/>
      <c r="P69" s="42">
        <f>((Data!D572-Data!D571)*Simulace!$AJ$3+(Data!F572-Data!F571)*Simulace!$AJ$4+(Data!H572-Data!H571)*Simulace!$AJ$5+(Data!J572-Data!J571)*Simulace!$AJ$6+(Data!L572-Data!L571)*Simulace!$AJ$7+(Data!N572-Data!N571)*Simulace!$AJ$8+(Data!P572-Data!P571)*Simulace!$AJ$9+(Data!R572-Data!R571)*Simulace!$AJ$10+(Data!T572-Data!T571)*Simulace!$AJ$11+(Data!V572-Data!V571)*Simulace!$AJ$12+(Data!X572-Data!X571)*Simulace!$AJ$13+(Data!Z572-Data!Z571)*Simulace!$AJ$14+(Data!AB572-Data!AB571)*Simulace!$AJ$15+(Data!AD572-Data!AD571)*Simulace!$AJ$16+(Data!AF572-Data!AF571)*Simulace!$AJ$17+(Data!AH572-Data!AH571)*Simulace!$AJ$18+(Data!AJ572-Data!AJ571)*Simulace!$AJ$19+(Data!AL572-Data!AL571)*Simulace!$AJ$20+(Data!AN572-Data!AN571)*Simulace!$AJ$21+(Data!AP572-Data!AP571)*Simulace!$AJ$22+(Data!AQ572-Data!AQ571)*Simulace!$AJ$23+(Data!AR572-Data!AR571)*Simulace!$AJ$24+(Data!AS572-Data!AS571)*Simulace!$AJ$25+(Data!AT572-Data!AT571)*Simulace!$AJ$26+(Data!AU572-Data!AU571)*Simulace!$AJ$27+(Data!AV572-Data!AV571)*Simulace!$AJ$28+(Data!AW572-Data!AW571)*Simulace!$AJ$29+(Data!AX572-Data!AX571)*Simulace!$AJ$30)</f>
        <v>-85398171.411582574</v>
      </c>
    </row>
    <row r="70" spans="1:16" ht="15.75">
      <c r="A70" s="34" t="s">
        <v>105</v>
      </c>
      <c r="B70" s="42">
        <v>-5268000000</v>
      </c>
      <c r="C70" s="42">
        <f>Simulace!AN81-Simulace!AN71</f>
        <v>-293850680.85488129</v>
      </c>
      <c r="D70" s="42">
        <f t="shared" si="1"/>
        <v>0</v>
      </c>
      <c r="E70" s="58"/>
      <c r="F70" s="59"/>
      <c r="G70" s="46"/>
      <c r="H70" s="46"/>
      <c r="I70" s="46"/>
      <c r="K70" s="6"/>
      <c r="P70" s="42">
        <f>((Data!D573-Data!D572)*Simulace!$AJ$3+(Data!F573-Data!F572)*Simulace!$AJ$4+(Data!H573-Data!H572)*Simulace!$AJ$5+(Data!J573-Data!J572)*Simulace!$AJ$6+(Data!L573-Data!L572)*Simulace!$AJ$7+(Data!N573-Data!N572)*Simulace!$AJ$8+(Data!P573-Data!P572)*Simulace!$AJ$9+(Data!R573-Data!R572)*Simulace!$AJ$10+(Data!T573-Data!T572)*Simulace!$AJ$11+(Data!V573-Data!V572)*Simulace!$AJ$12+(Data!X573-Data!X572)*Simulace!$AJ$13+(Data!Z573-Data!Z572)*Simulace!$AJ$14+(Data!AB573-Data!AB572)*Simulace!$AJ$15+(Data!AD573-Data!AD572)*Simulace!$AJ$16+(Data!AF573-Data!AF572)*Simulace!$AJ$17+(Data!AH573-Data!AH572)*Simulace!$AJ$18+(Data!AJ573-Data!AJ572)*Simulace!$AJ$19+(Data!AL573-Data!AL572)*Simulace!$AJ$20+(Data!AN573-Data!AN572)*Simulace!$AJ$21+(Data!AP573-Data!AP572)*Simulace!$AJ$22+(Data!AQ573-Data!AQ572)*Simulace!$AJ$23+(Data!AR573-Data!AR572)*Simulace!$AJ$24+(Data!AS573-Data!AS572)*Simulace!$AJ$25+(Data!AT573-Data!AT572)*Simulace!$AJ$26+(Data!AU573-Data!AU572)*Simulace!$AJ$27+(Data!AV573-Data!AV572)*Simulace!$AJ$28+(Data!AW573-Data!AW572)*Simulace!$AJ$29+(Data!AX573-Data!AX572)*Simulace!$AJ$30)</f>
        <v>111821672.47807004</v>
      </c>
    </row>
    <row r="71" spans="1:16" ht="15.75">
      <c r="A71" s="34" t="s">
        <v>106</v>
      </c>
      <c r="B71" s="42">
        <v>-5449000000</v>
      </c>
      <c r="C71" s="42">
        <f>Simulace!AN82-Simulace!AN72</f>
        <v>722258109.50730133</v>
      </c>
      <c r="D71" s="42">
        <f t="shared" si="1"/>
        <v>0</v>
      </c>
      <c r="E71" s="58"/>
      <c r="F71" s="59"/>
      <c r="G71" s="46"/>
      <c r="H71" s="46"/>
      <c r="I71" s="46"/>
      <c r="K71" s="6"/>
      <c r="P71" s="42">
        <f>((Data!D574-Data!D573)*Simulace!$AJ$3+(Data!F574-Data!F573)*Simulace!$AJ$4+(Data!H574-Data!H573)*Simulace!$AJ$5+(Data!J574-Data!J573)*Simulace!$AJ$6+(Data!L574-Data!L573)*Simulace!$AJ$7+(Data!N574-Data!N573)*Simulace!$AJ$8+(Data!P574-Data!P573)*Simulace!$AJ$9+(Data!R574-Data!R573)*Simulace!$AJ$10+(Data!T574-Data!T573)*Simulace!$AJ$11+(Data!V574-Data!V573)*Simulace!$AJ$12+(Data!X574-Data!X573)*Simulace!$AJ$13+(Data!Z574-Data!Z573)*Simulace!$AJ$14+(Data!AB574-Data!AB573)*Simulace!$AJ$15+(Data!AD574-Data!AD573)*Simulace!$AJ$16+(Data!AF574-Data!AF573)*Simulace!$AJ$17+(Data!AH574-Data!AH573)*Simulace!$AJ$18+(Data!AJ574-Data!AJ573)*Simulace!$AJ$19+(Data!AL574-Data!AL573)*Simulace!$AJ$20+(Data!AN574-Data!AN573)*Simulace!$AJ$21+(Data!AP574-Data!AP573)*Simulace!$AJ$22+(Data!AQ574-Data!AQ573)*Simulace!$AJ$23+(Data!AR574-Data!AR573)*Simulace!$AJ$24+(Data!AS574-Data!AS573)*Simulace!$AJ$25+(Data!AT574-Data!AT573)*Simulace!$AJ$26+(Data!AU574-Data!AU573)*Simulace!$AJ$27+(Data!AV574-Data!AV573)*Simulace!$AJ$28+(Data!AW574-Data!AW573)*Simulace!$AJ$29+(Data!AX574-Data!AX573)*Simulace!$AJ$30)</f>
        <v>945920149.91637325</v>
      </c>
    </row>
    <row r="72" spans="1:16" ht="15.75">
      <c r="A72" s="34" t="s">
        <v>107</v>
      </c>
      <c r="B72" s="42">
        <v>-5545000000</v>
      </c>
      <c r="C72" s="42">
        <f>Simulace!AN83-Simulace!AN73</f>
        <v>492298987.73628235</v>
      </c>
      <c r="D72" s="42">
        <f t="shared" si="1"/>
        <v>0</v>
      </c>
      <c r="E72" s="58"/>
      <c r="F72" s="59"/>
      <c r="G72" s="46"/>
      <c r="H72" s="46"/>
      <c r="I72" s="46"/>
      <c r="K72" s="6"/>
      <c r="P72" s="42">
        <f>((Data!D575-Data!D574)*Simulace!$AJ$3+(Data!F575-Data!F574)*Simulace!$AJ$4+(Data!H575-Data!H574)*Simulace!$AJ$5+(Data!J575-Data!J574)*Simulace!$AJ$6+(Data!L575-Data!L574)*Simulace!$AJ$7+(Data!N575-Data!N574)*Simulace!$AJ$8+(Data!P575-Data!P574)*Simulace!$AJ$9+(Data!R575-Data!R574)*Simulace!$AJ$10+(Data!T575-Data!T574)*Simulace!$AJ$11+(Data!V575-Data!V574)*Simulace!$AJ$12+(Data!X575-Data!X574)*Simulace!$AJ$13+(Data!Z575-Data!Z574)*Simulace!$AJ$14+(Data!AB575-Data!AB574)*Simulace!$AJ$15+(Data!AD575-Data!AD574)*Simulace!$AJ$16+(Data!AF575-Data!AF574)*Simulace!$AJ$17+(Data!AH575-Data!AH574)*Simulace!$AJ$18+(Data!AJ575-Data!AJ574)*Simulace!$AJ$19+(Data!AL575-Data!AL574)*Simulace!$AJ$20+(Data!AN575-Data!AN574)*Simulace!$AJ$21+(Data!AP575-Data!AP574)*Simulace!$AJ$22+(Data!AQ575-Data!AQ574)*Simulace!$AJ$23+(Data!AR575-Data!AR574)*Simulace!$AJ$24+(Data!AS575-Data!AS574)*Simulace!$AJ$25+(Data!AT575-Data!AT574)*Simulace!$AJ$26+(Data!AU575-Data!AU574)*Simulace!$AJ$27+(Data!AV575-Data!AV574)*Simulace!$AJ$28+(Data!AW575-Data!AW574)*Simulace!$AJ$29+(Data!AX575-Data!AX574)*Simulace!$AJ$30)</f>
        <v>322846761.84496903</v>
      </c>
    </row>
    <row r="73" spans="1:16" ht="15.75">
      <c r="A73" s="34" t="s">
        <v>108</v>
      </c>
      <c r="B73" s="42">
        <v>-5575000000</v>
      </c>
      <c r="C73" s="42">
        <f>Simulace!AN84-Simulace!AN74</f>
        <v>1941057994.8262787</v>
      </c>
      <c r="D73" s="42">
        <f t="shared" si="1"/>
        <v>0</v>
      </c>
      <c r="E73" s="58"/>
      <c r="F73" s="59"/>
      <c r="G73" s="46"/>
      <c r="H73" s="46"/>
      <c r="I73" s="46"/>
      <c r="K73" s="6"/>
      <c r="P73" s="42">
        <f>((Data!D576-Data!D575)*Simulace!$AJ$3+(Data!F576-Data!F575)*Simulace!$AJ$4+(Data!H576-Data!H575)*Simulace!$AJ$5+(Data!J576-Data!J575)*Simulace!$AJ$6+(Data!L576-Data!L575)*Simulace!$AJ$7+(Data!N576-Data!N575)*Simulace!$AJ$8+(Data!P576-Data!P575)*Simulace!$AJ$9+(Data!R576-Data!R575)*Simulace!$AJ$10+(Data!T576-Data!T575)*Simulace!$AJ$11+(Data!V576-Data!V575)*Simulace!$AJ$12+(Data!X576-Data!X575)*Simulace!$AJ$13+(Data!Z576-Data!Z575)*Simulace!$AJ$14+(Data!AB576-Data!AB575)*Simulace!$AJ$15+(Data!AD576-Data!AD575)*Simulace!$AJ$16+(Data!AF576-Data!AF575)*Simulace!$AJ$17+(Data!AH576-Data!AH575)*Simulace!$AJ$18+(Data!AJ576-Data!AJ575)*Simulace!$AJ$19+(Data!AL576-Data!AL575)*Simulace!$AJ$20+(Data!AN576-Data!AN575)*Simulace!$AJ$21+(Data!AP576-Data!AP575)*Simulace!$AJ$22+(Data!AQ576-Data!AQ575)*Simulace!$AJ$23+(Data!AR576-Data!AR575)*Simulace!$AJ$24+(Data!AS576-Data!AS575)*Simulace!$AJ$25+(Data!AT576-Data!AT575)*Simulace!$AJ$26+(Data!AU576-Data!AU575)*Simulace!$AJ$27+(Data!AV576-Data!AV575)*Simulace!$AJ$28+(Data!AW576-Data!AW575)*Simulace!$AJ$29+(Data!AX576-Data!AX575)*Simulace!$AJ$30)</f>
        <v>659200592.35298204</v>
      </c>
    </row>
    <row r="74" spans="1:16" ht="15.75">
      <c r="A74" s="34" t="s">
        <v>109</v>
      </c>
      <c r="B74" s="42">
        <v>-5660000000</v>
      </c>
      <c r="C74" s="42">
        <f>Simulace!AN85-Simulace!AN75</f>
        <v>2204758206.8691025</v>
      </c>
      <c r="D74" s="42">
        <f t="shared" si="1"/>
        <v>0</v>
      </c>
      <c r="E74" s="58"/>
      <c r="F74" s="59"/>
      <c r="G74" s="46"/>
      <c r="H74" s="46"/>
      <c r="I74" s="46"/>
      <c r="K74" s="6"/>
      <c r="P74" s="42">
        <f>((Data!D577-Data!D576)*Simulace!$AJ$3+(Data!F577-Data!F576)*Simulace!$AJ$4+(Data!H577-Data!H576)*Simulace!$AJ$5+(Data!J577-Data!J576)*Simulace!$AJ$6+(Data!L577-Data!L576)*Simulace!$AJ$7+(Data!N577-Data!N576)*Simulace!$AJ$8+(Data!P577-Data!P576)*Simulace!$AJ$9+(Data!R577-Data!R576)*Simulace!$AJ$10+(Data!T577-Data!T576)*Simulace!$AJ$11+(Data!V577-Data!V576)*Simulace!$AJ$12+(Data!X577-Data!X576)*Simulace!$AJ$13+(Data!Z577-Data!Z576)*Simulace!$AJ$14+(Data!AB577-Data!AB576)*Simulace!$AJ$15+(Data!AD577-Data!AD576)*Simulace!$AJ$16+(Data!AF577-Data!AF576)*Simulace!$AJ$17+(Data!AH577-Data!AH576)*Simulace!$AJ$18+(Data!AJ577-Data!AJ576)*Simulace!$AJ$19+(Data!AL577-Data!AL576)*Simulace!$AJ$20+(Data!AN577-Data!AN576)*Simulace!$AJ$21+(Data!AP577-Data!AP576)*Simulace!$AJ$22+(Data!AQ577-Data!AQ576)*Simulace!$AJ$23+(Data!AR577-Data!AR576)*Simulace!$AJ$24+(Data!AS577-Data!AS576)*Simulace!$AJ$25+(Data!AT577-Data!AT576)*Simulace!$AJ$26+(Data!AU577-Data!AU576)*Simulace!$AJ$27+(Data!AV577-Data!AV576)*Simulace!$AJ$28+(Data!AW577-Data!AW576)*Simulace!$AJ$29+(Data!AX577-Data!AX576)*Simulace!$AJ$30)</f>
        <v>270498589.42354172</v>
      </c>
    </row>
    <row r="75" spans="1:16" ht="15.75">
      <c r="A75" s="34" t="s">
        <v>110</v>
      </c>
      <c r="B75" s="42">
        <v>-5824000000</v>
      </c>
      <c r="C75" s="42">
        <f>Simulace!AN86-Simulace!AN76</f>
        <v>3079942327.1513901</v>
      </c>
      <c r="D75" s="42">
        <f t="shared" si="1"/>
        <v>0</v>
      </c>
      <c r="E75" s="58"/>
      <c r="F75" s="59"/>
      <c r="G75" s="46"/>
      <c r="H75" s="46"/>
      <c r="I75" s="46"/>
      <c r="K75" s="6"/>
      <c r="P75" s="42">
        <f>((Data!D578-Data!D577)*Simulace!$AJ$3+(Data!F578-Data!F577)*Simulace!$AJ$4+(Data!H578-Data!H577)*Simulace!$AJ$5+(Data!J578-Data!J577)*Simulace!$AJ$6+(Data!L578-Data!L577)*Simulace!$AJ$7+(Data!N578-Data!N577)*Simulace!$AJ$8+(Data!P578-Data!P577)*Simulace!$AJ$9+(Data!R578-Data!R577)*Simulace!$AJ$10+(Data!T578-Data!T577)*Simulace!$AJ$11+(Data!V578-Data!V577)*Simulace!$AJ$12+(Data!X578-Data!X577)*Simulace!$AJ$13+(Data!Z578-Data!Z577)*Simulace!$AJ$14+(Data!AB578-Data!AB577)*Simulace!$AJ$15+(Data!AD578-Data!AD577)*Simulace!$AJ$16+(Data!AF578-Data!AF577)*Simulace!$AJ$17+(Data!AH578-Data!AH577)*Simulace!$AJ$18+(Data!AJ578-Data!AJ577)*Simulace!$AJ$19+(Data!AL578-Data!AL577)*Simulace!$AJ$20+(Data!AN578-Data!AN577)*Simulace!$AJ$21+(Data!AP578-Data!AP577)*Simulace!$AJ$22+(Data!AQ578-Data!AQ577)*Simulace!$AJ$23+(Data!AR578-Data!AR577)*Simulace!$AJ$24+(Data!AS578-Data!AS577)*Simulace!$AJ$25+(Data!AT578-Data!AT577)*Simulace!$AJ$26+(Data!AU578-Data!AU577)*Simulace!$AJ$27+(Data!AV578-Data!AV577)*Simulace!$AJ$28+(Data!AW578-Data!AW577)*Simulace!$AJ$29+(Data!AX578-Data!AX577)*Simulace!$AJ$30)</f>
        <v>753030598.45244622</v>
      </c>
    </row>
    <row r="76" spans="1:16" ht="15.75">
      <c r="A76" s="34" t="s">
        <v>111</v>
      </c>
      <c r="B76" s="42">
        <v>-6180000000</v>
      </c>
      <c r="C76" s="42">
        <f>Simulace!AN87-Simulace!AN77</f>
        <v>2676094059.197258</v>
      </c>
      <c r="D76" s="42">
        <f t="shared" si="1"/>
        <v>0</v>
      </c>
      <c r="E76" s="58"/>
      <c r="F76" s="59"/>
      <c r="G76" s="46"/>
      <c r="H76" s="46"/>
      <c r="I76" s="46"/>
      <c r="K76" s="6"/>
      <c r="P76" s="42">
        <f>((Data!D579-Data!D578)*Simulace!$AJ$3+(Data!F579-Data!F578)*Simulace!$AJ$4+(Data!H579-Data!H578)*Simulace!$AJ$5+(Data!J579-Data!J578)*Simulace!$AJ$6+(Data!L579-Data!L578)*Simulace!$AJ$7+(Data!N579-Data!N578)*Simulace!$AJ$8+(Data!P579-Data!P578)*Simulace!$AJ$9+(Data!R579-Data!R578)*Simulace!$AJ$10+(Data!T579-Data!T578)*Simulace!$AJ$11+(Data!V579-Data!V578)*Simulace!$AJ$12+(Data!X579-Data!X578)*Simulace!$AJ$13+(Data!Z579-Data!Z578)*Simulace!$AJ$14+(Data!AB579-Data!AB578)*Simulace!$AJ$15+(Data!AD579-Data!AD578)*Simulace!$AJ$16+(Data!AF579-Data!AF578)*Simulace!$AJ$17+(Data!AH579-Data!AH578)*Simulace!$AJ$18+(Data!AJ579-Data!AJ578)*Simulace!$AJ$19+(Data!AL579-Data!AL578)*Simulace!$AJ$20+(Data!AN579-Data!AN578)*Simulace!$AJ$21+(Data!AP579-Data!AP578)*Simulace!$AJ$22+(Data!AQ579-Data!AQ578)*Simulace!$AJ$23+(Data!AR579-Data!AR578)*Simulace!$AJ$24+(Data!AS579-Data!AS578)*Simulace!$AJ$25+(Data!AT579-Data!AT578)*Simulace!$AJ$26+(Data!AU579-Data!AU578)*Simulace!$AJ$27+(Data!AV579-Data!AV578)*Simulace!$AJ$28+(Data!AW579-Data!AW578)*Simulace!$AJ$29+(Data!AX579-Data!AX578)*Simulace!$AJ$30)</f>
        <v>-436693503.0705483</v>
      </c>
    </row>
    <row r="77" spans="1:16" ht="15.75">
      <c r="A77" s="34" t="s">
        <v>112</v>
      </c>
      <c r="B77" s="42">
        <v>-5852000000</v>
      </c>
      <c r="C77" s="42">
        <f>Simulace!AN88-Simulace!AN78</f>
        <v>2447867337.8420181</v>
      </c>
      <c r="D77" s="42">
        <f t="shared" si="1"/>
        <v>0</v>
      </c>
      <c r="E77" s="58"/>
      <c r="F77" s="59"/>
      <c r="G77" s="46"/>
      <c r="H77" s="46"/>
      <c r="I77" s="46"/>
      <c r="K77" s="6"/>
      <c r="P77" s="42">
        <f>((Data!D580-Data!D579)*Simulace!$AJ$3+(Data!F580-Data!F579)*Simulace!$AJ$4+(Data!H580-Data!H579)*Simulace!$AJ$5+(Data!J580-Data!J579)*Simulace!$AJ$6+(Data!L580-Data!L579)*Simulace!$AJ$7+(Data!N580-Data!N579)*Simulace!$AJ$8+(Data!P580-Data!P579)*Simulace!$AJ$9+(Data!R580-Data!R579)*Simulace!$AJ$10+(Data!T580-Data!T579)*Simulace!$AJ$11+(Data!V580-Data!V579)*Simulace!$AJ$12+(Data!X580-Data!X579)*Simulace!$AJ$13+(Data!Z580-Data!Z579)*Simulace!$AJ$14+(Data!AB580-Data!AB579)*Simulace!$AJ$15+(Data!AD580-Data!AD579)*Simulace!$AJ$16+(Data!AF580-Data!AF579)*Simulace!$AJ$17+(Data!AH580-Data!AH579)*Simulace!$AJ$18+(Data!AJ580-Data!AJ579)*Simulace!$AJ$19+(Data!AL580-Data!AL579)*Simulace!$AJ$20+(Data!AN580-Data!AN579)*Simulace!$AJ$21+(Data!AP580-Data!AP579)*Simulace!$AJ$22+(Data!AQ580-Data!AQ579)*Simulace!$AJ$23+(Data!AR580-Data!AR579)*Simulace!$AJ$24+(Data!AS580-Data!AS579)*Simulace!$AJ$25+(Data!AT580-Data!AT579)*Simulace!$AJ$26+(Data!AU580-Data!AU579)*Simulace!$AJ$27+(Data!AV580-Data!AV579)*Simulace!$AJ$28+(Data!AW580-Data!AW579)*Simulace!$AJ$29+(Data!AX580-Data!AX579)*Simulace!$AJ$30)</f>
        <v>-153535954.32232594</v>
      </c>
    </row>
    <row r="78" spans="1:16" ht="15.75">
      <c r="A78" s="34" t="s">
        <v>113</v>
      </c>
      <c r="B78" s="42">
        <v>-5820000000</v>
      </c>
      <c r="C78" s="42">
        <f>Simulace!AN89-Simulace!AN79</f>
        <v>2694544121.6265793</v>
      </c>
      <c r="D78" s="42">
        <f t="shared" si="1"/>
        <v>0</v>
      </c>
      <c r="E78" s="58"/>
      <c r="F78" s="59"/>
      <c r="G78" s="46"/>
      <c r="H78" s="46"/>
      <c r="I78" s="46"/>
      <c r="K78" s="6"/>
      <c r="P78" s="42">
        <f>((Data!D581-Data!D580)*Simulace!$AJ$3+(Data!F581-Data!F580)*Simulace!$AJ$4+(Data!H581-Data!H580)*Simulace!$AJ$5+(Data!J581-Data!J580)*Simulace!$AJ$6+(Data!L581-Data!L580)*Simulace!$AJ$7+(Data!N581-Data!N580)*Simulace!$AJ$8+(Data!P581-Data!P580)*Simulace!$AJ$9+(Data!R581-Data!R580)*Simulace!$AJ$10+(Data!T581-Data!T580)*Simulace!$AJ$11+(Data!V581-Data!V580)*Simulace!$AJ$12+(Data!X581-Data!X580)*Simulace!$AJ$13+(Data!Z581-Data!Z580)*Simulace!$AJ$14+(Data!AB581-Data!AB580)*Simulace!$AJ$15+(Data!AD581-Data!AD580)*Simulace!$AJ$16+(Data!AF581-Data!AF580)*Simulace!$AJ$17+(Data!AH581-Data!AH580)*Simulace!$AJ$18+(Data!AJ581-Data!AJ580)*Simulace!$AJ$19+(Data!AL581-Data!AL580)*Simulace!$AJ$20+(Data!AN581-Data!AN580)*Simulace!$AJ$21+(Data!AP581-Data!AP580)*Simulace!$AJ$22+(Data!AQ581-Data!AQ580)*Simulace!$AJ$23+(Data!AR581-Data!AR580)*Simulace!$AJ$24+(Data!AS581-Data!AS580)*Simulace!$AJ$25+(Data!AT581-Data!AT580)*Simulace!$AJ$26+(Data!AU581-Data!AU580)*Simulace!$AJ$27+(Data!AV581-Data!AV580)*Simulace!$AJ$28+(Data!AW581-Data!AW580)*Simulace!$AJ$29+(Data!AX581-Data!AX580)*Simulace!$AJ$30)</f>
        <v>328666120.96265477</v>
      </c>
    </row>
    <row r="79" spans="1:16" ht="15.75">
      <c r="A79" s="34" t="s">
        <v>114</v>
      </c>
      <c r="B79" s="42">
        <v>-5695000000</v>
      </c>
      <c r="C79" s="42">
        <f>Simulace!AN90-Simulace!AN80</f>
        <v>2495377876.534668</v>
      </c>
      <c r="D79" s="42">
        <f t="shared" si="1"/>
        <v>0</v>
      </c>
      <c r="E79" s="58"/>
      <c r="F79" s="59"/>
      <c r="G79" s="46"/>
      <c r="H79" s="46"/>
      <c r="I79" s="46"/>
      <c r="K79" s="6"/>
      <c r="P79" s="42">
        <f>((Data!D582-Data!D581)*Simulace!$AJ$3+(Data!F582-Data!F581)*Simulace!$AJ$4+(Data!H582-Data!H581)*Simulace!$AJ$5+(Data!J582-Data!J581)*Simulace!$AJ$6+(Data!L582-Data!L581)*Simulace!$AJ$7+(Data!N582-Data!N581)*Simulace!$AJ$8+(Data!P582-Data!P581)*Simulace!$AJ$9+(Data!R582-Data!R581)*Simulace!$AJ$10+(Data!T582-Data!T581)*Simulace!$AJ$11+(Data!V582-Data!V581)*Simulace!$AJ$12+(Data!X582-Data!X581)*Simulace!$AJ$13+(Data!Z582-Data!Z581)*Simulace!$AJ$14+(Data!AB582-Data!AB581)*Simulace!$AJ$15+(Data!AD582-Data!AD581)*Simulace!$AJ$16+(Data!AF582-Data!AF581)*Simulace!$AJ$17+(Data!AH582-Data!AH581)*Simulace!$AJ$18+(Data!AJ582-Data!AJ581)*Simulace!$AJ$19+(Data!AL582-Data!AL581)*Simulace!$AJ$20+(Data!AN582-Data!AN581)*Simulace!$AJ$21+(Data!AP582-Data!AP581)*Simulace!$AJ$22+(Data!AQ582-Data!AQ581)*Simulace!$AJ$23+(Data!AR582-Data!AR581)*Simulace!$AJ$24+(Data!AS582-Data!AS581)*Simulace!$AJ$25+(Data!AT582-Data!AT581)*Simulace!$AJ$26+(Data!AU582-Data!AU581)*Simulace!$AJ$27+(Data!AV582-Data!AV581)*Simulace!$AJ$28+(Data!AW582-Data!AW581)*Simulace!$AJ$29+(Data!AX582-Data!AX581)*Simulace!$AJ$30)</f>
        <v>-295802041.50349867</v>
      </c>
    </row>
    <row r="80" spans="1:16" ht="15.75">
      <c r="A80" s="34" t="s">
        <v>115</v>
      </c>
      <c r="B80" s="42">
        <v>-5755000000</v>
      </c>
      <c r="C80" s="42">
        <f>Simulace!AN91-Simulace!AN81</f>
        <v>2397981571.6366806</v>
      </c>
      <c r="D80" s="42">
        <f t="shared" si="1"/>
        <v>0</v>
      </c>
      <c r="E80" s="58"/>
      <c r="F80" s="59"/>
      <c r="G80" s="46"/>
      <c r="H80" s="46"/>
      <c r="I80" s="46"/>
      <c r="K80" s="6"/>
      <c r="P80" s="42">
        <f>((Data!D583-Data!D582)*Simulace!$AJ$3+(Data!F583-Data!F582)*Simulace!$AJ$4+(Data!H583-Data!H582)*Simulace!$AJ$5+(Data!J583-Data!J582)*Simulace!$AJ$6+(Data!L583-Data!L582)*Simulace!$AJ$7+(Data!N583-Data!N582)*Simulace!$AJ$8+(Data!P583-Data!P582)*Simulace!$AJ$9+(Data!R583-Data!R582)*Simulace!$AJ$10+(Data!T583-Data!T582)*Simulace!$AJ$11+(Data!V583-Data!V582)*Simulace!$AJ$12+(Data!X583-Data!X582)*Simulace!$AJ$13+(Data!Z583-Data!Z582)*Simulace!$AJ$14+(Data!AB583-Data!AB582)*Simulace!$AJ$15+(Data!AD583-Data!AD582)*Simulace!$AJ$16+(Data!AF583-Data!AF582)*Simulace!$AJ$17+(Data!AH583-Data!AH582)*Simulace!$AJ$18+(Data!AJ583-Data!AJ582)*Simulace!$AJ$19+(Data!AL583-Data!AL582)*Simulace!$AJ$20+(Data!AN583-Data!AN582)*Simulace!$AJ$21+(Data!AP583-Data!AP582)*Simulace!$AJ$22+(Data!AQ583-Data!AQ582)*Simulace!$AJ$23+(Data!AR583-Data!AR582)*Simulace!$AJ$24+(Data!AS583-Data!AS582)*Simulace!$AJ$25+(Data!AT583-Data!AT582)*Simulace!$AJ$26+(Data!AU583-Data!AU582)*Simulace!$AJ$27+(Data!AV583-Data!AV582)*Simulace!$AJ$28+(Data!AW583-Data!AW582)*Simulace!$AJ$29+(Data!AX583-Data!AX582)*Simulace!$AJ$30)</f>
        <v>5985532.5800748477</v>
      </c>
    </row>
    <row r="81" spans="1:16" ht="15.75">
      <c r="A81" s="34" t="s">
        <v>116</v>
      </c>
      <c r="B81" s="42">
        <v>-5912000000</v>
      </c>
      <c r="C81" s="42">
        <f>Simulace!AN92-Simulace!AN82</f>
        <v>2488827062.9242249</v>
      </c>
      <c r="D81" s="42">
        <f t="shared" si="1"/>
        <v>0</v>
      </c>
      <c r="E81" s="58"/>
      <c r="F81" s="59"/>
      <c r="G81" s="46"/>
      <c r="H81" s="46"/>
      <c r="I81" s="46"/>
      <c r="K81" s="6"/>
      <c r="P81" s="42">
        <f>((Data!D584-Data!D583)*Simulace!$AJ$3+(Data!F584-Data!F583)*Simulace!$AJ$4+(Data!H584-Data!H583)*Simulace!$AJ$5+(Data!J584-Data!J583)*Simulace!$AJ$6+(Data!L584-Data!L583)*Simulace!$AJ$7+(Data!N584-Data!N583)*Simulace!$AJ$8+(Data!P584-Data!P583)*Simulace!$AJ$9+(Data!R584-Data!R583)*Simulace!$AJ$10+(Data!T584-Data!T583)*Simulace!$AJ$11+(Data!V584-Data!V583)*Simulace!$AJ$12+(Data!X584-Data!X583)*Simulace!$AJ$13+(Data!Z584-Data!Z583)*Simulace!$AJ$14+(Data!AB584-Data!AB583)*Simulace!$AJ$15+(Data!AD584-Data!AD583)*Simulace!$AJ$16+(Data!AF584-Data!AF583)*Simulace!$AJ$17+(Data!AH584-Data!AH583)*Simulace!$AJ$18+(Data!AJ584-Data!AJ583)*Simulace!$AJ$19+(Data!AL584-Data!AL583)*Simulace!$AJ$20+(Data!AN584-Data!AN583)*Simulace!$AJ$21+(Data!AP584-Data!AP583)*Simulace!$AJ$22+(Data!AQ584-Data!AQ583)*Simulace!$AJ$23+(Data!AR584-Data!AR583)*Simulace!$AJ$24+(Data!AS584-Data!AS583)*Simulace!$AJ$25+(Data!AT584-Data!AT583)*Simulace!$AJ$26+(Data!AU584-Data!AU583)*Simulace!$AJ$27+(Data!AV584-Data!AV583)*Simulace!$AJ$28+(Data!AW584-Data!AW583)*Simulace!$AJ$29+(Data!AX584-Data!AX583)*Simulace!$AJ$30)</f>
        <v>1045913416.2039242</v>
      </c>
    </row>
    <row r="82" spans="1:16" ht="15.75">
      <c r="A82" s="34" t="s">
        <v>117</v>
      </c>
      <c r="B82" s="42">
        <v>-5734000000</v>
      </c>
      <c r="C82" s="42">
        <f>Simulace!AN93-Simulace!AN83</f>
        <v>1119732772.0303726</v>
      </c>
      <c r="D82" s="42">
        <f t="shared" si="1"/>
        <v>0</v>
      </c>
      <c r="E82" s="58"/>
      <c r="F82" s="59"/>
      <c r="G82" s="46"/>
      <c r="H82" s="46"/>
      <c r="I82" s="46"/>
      <c r="K82" s="6"/>
      <c r="P82" s="42">
        <f>((Data!D585-Data!D584)*Simulace!$AJ$3+(Data!F585-Data!F584)*Simulace!$AJ$4+(Data!H585-Data!H584)*Simulace!$AJ$5+(Data!J585-Data!J584)*Simulace!$AJ$6+(Data!L585-Data!L584)*Simulace!$AJ$7+(Data!N585-Data!N584)*Simulace!$AJ$8+(Data!P585-Data!P584)*Simulace!$AJ$9+(Data!R585-Data!R584)*Simulace!$AJ$10+(Data!T585-Data!T584)*Simulace!$AJ$11+(Data!V585-Data!V584)*Simulace!$AJ$12+(Data!X585-Data!X584)*Simulace!$AJ$13+(Data!Z585-Data!Z584)*Simulace!$AJ$14+(Data!AB585-Data!AB584)*Simulace!$AJ$15+(Data!AD585-Data!AD584)*Simulace!$AJ$16+(Data!AF585-Data!AF584)*Simulace!$AJ$17+(Data!AH585-Data!AH584)*Simulace!$AJ$18+(Data!AJ585-Data!AJ584)*Simulace!$AJ$19+(Data!AL585-Data!AL584)*Simulace!$AJ$20+(Data!AN585-Data!AN584)*Simulace!$AJ$21+(Data!AP585-Data!AP584)*Simulace!$AJ$22+(Data!AQ585-Data!AQ584)*Simulace!$AJ$23+(Data!AR585-Data!AR584)*Simulace!$AJ$24+(Data!AS585-Data!AS584)*Simulace!$AJ$25+(Data!AT585-Data!AT584)*Simulace!$AJ$26+(Data!AU585-Data!AU584)*Simulace!$AJ$27+(Data!AV585-Data!AV584)*Simulace!$AJ$28+(Data!AW585-Data!AW584)*Simulace!$AJ$29+(Data!AX585-Data!AX584)*Simulace!$AJ$30)</f>
        <v>-1052526319.0488696</v>
      </c>
    </row>
    <row r="83" spans="1:16" ht="15.75">
      <c r="A83" s="34" t="s">
        <v>118</v>
      </c>
      <c r="B83" s="42">
        <v>-5809000000</v>
      </c>
      <c r="C83" s="42">
        <f>Simulace!AN94-Simulace!AN84</f>
        <v>798075468.66564941</v>
      </c>
      <c r="D83" s="42">
        <f t="shared" si="1"/>
        <v>0</v>
      </c>
      <c r="E83" s="58"/>
      <c r="F83" s="59"/>
      <c r="G83" s="46"/>
      <c r="H83" s="46"/>
      <c r="I83" s="46"/>
      <c r="K83" s="6"/>
      <c r="P83" s="42">
        <f>((Data!D586-Data!D585)*Simulace!$AJ$3+(Data!F586-Data!F585)*Simulace!$AJ$4+(Data!H586-Data!H585)*Simulace!$AJ$5+(Data!J586-Data!J585)*Simulace!$AJ$6+(Data!L586-Data!L585)*Simulace!$AJ$7+(Data!N586-Data!N585)*Simulace!$AJ$8+(Data!P586-Data!P585)*Simulace!$AJ$9+(Data!R586-Data!R585)*Simulace!$AJ$10+(Data!T586-Data!T585)*Simulace!$AJ$11+(Data!V586-Data!V585)*Simulace!$AJ$12+(Data!X586-Data!X585)*Simulace!$AJ$13+(Data!Z586-Data!Z585)*Simulace!$AJ$14+(Data!AB586-Data!AB585)*Simulace!$AJ$15+(Data!AD586-Data!AD585)*Simulace!$AJ$16+(Data!AF586-Data!AF585)*Simulace!$AJ$17+(Data!AH586-Data!AH585)*Simulace!$AJ$18+(Data!AJ586-Data!AJ585)*Simulace!$AJ$19+(Data!AL586-Data!AL585)*Simulace!$AJ$20+(Data!AN586-Data!AN585)*Simulace!$AJ$21+(Data!AP586-Data!AP585)*Simulace!$AJ$22+(Data!AQ586-Data!AQ585)*Simulace!$AJ$23+(Data!AR586-Data!AR585)*Simulace!$AJ$24+(Data!AS586-Data!AS585)*Simulace!$AJ$25+(Data!AT586-Data!AT585)*Simulace!$AJ$26+(Data!AU586-Data!AU585)*Simulace!$AJ$27+(Data!AV586-Data!AV585)*Simulace!$AJ$28+(Data!AW586-Data!AW585)*Simulace!$AJ$29+(Data!AX586-Data!AX585)*Simulace!$AJ$30)</f>
        <v>328536843.98824626</v>
      </c>
    </row>
    <row r="84" spans="1:16" ht="15.75">
      <c r="A84" s="34" t="s">
        <v>119</v>
      </c>
      <c r="B84" s="42">
        <v>-5812000000</v>
      </c>
      <c r="C84" s="42">
        <f>Simulace!AN95-Simulace!AN85</f>
        <v>708882848.80740356</v>
      </c>
      <c r="D84" s="42">
        <f t="shared" si="1"/>
        <v>0</v>
      </c>
      <c r="E84" s="58"/>
      <c r="F84" s="59"/>
      <c r="G84" s="46"/>
      <c r="H84" s="46"/>
      <c r="I84" s="46"/>
      <c r="K84" s="6"/>
      <c r="P84" s="42">
        <f>((Data!D587-Data!D586)*Simulace!$AJ$3+(Data!F587-Data!F586)*Simulace!$AJ$4+(Data!H587-Data!H586)*Simulace!$AJ$5+(Data!J587-Data!J586)*Simulace!$AJ$6+(Data!L587-Data!L586)*Simulace!$AJ$7+(Data!N587-Data!N586)*Simulace!$AJ$8+(Data!P587-Data!P586)*Simulace!$AJ$9+(Data!R587-Data!R586)*Simulace!$AJ$10+(Data!T587-Data!T586)*Simulace!$AJ$11+(Data!V587-Data!V586)*Simulace!$AJ$12+(Data!X587-Data!X586)*Simulace!$AJ$13+(Data!Z587-Data!Z586)*Simulace!$AJ$14+(Data!AB587-Data!AB586)*Simulace!$AJ$15+(Data!AD587-Data!AD586)*Simulace!$AJ$16+(Data!AF587-Data!AF586)*Simulace!$AJ$17+(Data!AH587-Data!AH586)*Simulace!$AJ$18+(Data!AJ587-Data!AJ586)*Simulace!$AJ$19+(Data!AL587-Data!AL586)*Simulace!$AJ$20+(Data!AN587-Data!AN586)*Simulace!$AJ$21+(Data!AP587-Data!AP586)*Simulace!$AJ$22+(Data!AQ587-Data!AQ586)*Simulace!$AJ$23+(Data!AR587-Data!AR586)*Simulace!$AJ$24+(Data!AS587-Data!AS586)*Simulace!$AJ$25+(Data!AT587-Data!AT586)*Simulace!$AJ$26+(Data!AU587-Data!AU586)*Simulace!$AJ$27+(Data!AV587-Data!AV586)*Simulace!$AJ$28+(Data!AW587-Data!AW586)*Simulace!$AJ$29+(Data!AX587-Data!AX586)*Simulace!$AJ$30)</f>
        <v>183100154.56530416</v>
      </c>
    </row>
    <row r="85" spans="1:16" ht="15.75">
      <c r="A85" s="34" t="s">
        <v>120</v>
      </c>
      <c r="B85" s="42">
        <v>-5857000000</v>
      </c>
      <c r="C85" s="42">
        <f>Simulace!AN96-Simulace!AN86</f>
        <v>17636459.388389587</v>
      </c>
      <c r="D85" s="42">
        <f t="shared" si="1"/>
        <v>0</v>
      </c>
      <c r="E85" s="58"/>
      <c r="F85" s="59"/>
      <c r="G85" s="46"/>
      <c r="H85" s="46"/>
      <c r="I85" s="46"/>
      <c r="K85" s="6"/>
      <c r="P85" s="42">
        <f>((Data!D588-Data!D587)*Simulace!$AJ$3+(Data!F588-Data!F587)*Simulace!$AJ$4+(Data!H588-Data!H587)*Simulace!$AJ$5+(Data!J588-Data!J587)*Simulace!$AJ$6+(Data!L588-Data!L587)*Simulace!$AJ$7+(Data!N588-Data!N587)*Simulace!$AJ$8+(Data!P588-Data!P587)*Simulace!$AJ$9+(Data!R588-Data!R587)*Simulace!$AJ$10+(Data!T588-Data!T587)*Simulace!$AJ$11+(Data!V588-Data!V587)*Simulace!$AJ$12+(Data!X588-Data!X587)*Simulace!$AJ$13+(Data!Z588-Data!Z587)*Simulace!$AJ$14+(Data!AB588-Data!AB587)*Simulace!$AJ$15+(Data!AD588-Data!AD587)*Simulace!$AJ$16+(Data!AF588-Data!AF587)*Simulace!$AJ$17+(Data!AH588-Data!AH587)*Simulace!$AJ$18+(Data!AJ588-Data!AJ587)*Simulace!$AJ$19+(Data!AL588-Data!AL587)*Simulace!$AJ$20+(Data!AN588-Data!AN587)*Simulace!$AJ$21+(Data!AP588-Data!AP587)*Simulace!$AJ$22+(Data!AQ588-Data!AQ587)*Simulace!$AJ$23+(Data!AR588-Data!AR587)*Simulace!$AJ$24+(Data!AS588-Data!AS587)*Simulace!$AJ$25+(Data!AT588-Data!AT587)*Simulace!$AJ$26+(Data!AU588-Data!AU587)*Simulace!$AJ$27+(Data!AV588-Data!AV587)*Simulace!$AJ$28+(Data!AW588-Data!AW587)*Simulace!$AJ$29+(Data!AX588-Data!AX587)*Simulace!$AJ$30)</f>
        <v>44612434.033429772</v>
      </c>
    </row>
    <row r="86" spans="1:16" ht="15.75">
      <c r="A86" s="34" t="s">
        <v>121</v>
      </c>
      <c r="B86" s="42">
        <v>-5923000000</v>
      </c>
      <c r="C86" s="42">
        <f>Simulace!AN97-Simulace!AN87</f>
        <v>1017916080.0672226</v>
      </c>
      <c r="D86" s="42">
        <f t="shared" si="1"/>
        <v>0</v>
      </c>
      <c r="E86" s="59"/>
      <c r="F86" s="59"/>
      <c r="G86" s="46"/>
      <c r="H86" s="46"/>
      <c r="I86" s="46"/>
      <c r="K86" s="6"/>
      <c r="P86" s="42">
        <f>((Data!D589-Data!D588)*Simulace!$AJ$3+(Data!F589-Data!F588)*Simulace!$AJ$4+(Data!H589-Data!H588)*Simulace!$AJ$5+(Data!J589-Data!J588)*Simulace!$AJ$6+(Data!L589-Data!L588)*Simulace!$AJ$7+(Data!N589-Data!N588)*Simulace!$AJ$8+(Data!P589-Data!P588)*Simulace!$AJ$9+(Data!R589-Data!R588)*Simulace!$AJ$10+(Data!T589-Data!T588)*Simulace!$AJ$11+(Data!V589-Data!V588)*Simulace!$AJ$12+(Data!X589-Data!X588)*Simulace!$AJ$13+(Data!Z589-Data!Z588)*Simulace!$AJ$14+(Data!AB589-Data!AB588)*Simulace!$AJ$15+(Data!AD589-Data!AD588)*Simulace!$AJ$16+(Data!AF589-Data!AF588)*Simulace!$AJ$17+(Data!AH589-Data!AH588)*Simulace!$AJ$18+(Data!AJ589-Data!AJ588)*Simulace!$AJ$19+(Data!AL589-Data!AL588)*Simulace!$AJ$20+(Data!AN589-Data!AN588)*Simulace!$AJ$21+(Data!AP589-Data!AP588)*Simulace!$AJ$22+(Data!AQ589-Data!AQ588)*Simulace!$AJ$23+(Data!AR589-Data!AR588)*Simulace!$AJ$24+(Data!AS589-Data!AS588)*Simulace!$AJ$25+(Data!AT589-Data!AT588)*Simulace!$AJ$26+(Data!AU589-Data!AU588)*Simulace!$AJ$27+(Data!AV589-Data!AV588)*Simulace!$AJ$28+(Data!AW589-Data!AW588)*Simulace!$AJ$29+(Data!AX589-Data!AX588)*Simulace!$AJ$30)</f>
        <v>559227637.60826612</v>
      </c>
    </row>
    <row r="87" spans="1:16" ht="15.75">
      <c r="A87" s="34" t="s">
        <v>122</v>
      </c>
      <c r="B87" s="42">
        <v>-5960000000</v>
      </c>
      <c r="C87" s="42">
        <f>Simulace!AN98-Simulace!AN88</f>
        <v>1594742894.4337234</v>
      </c>
      <c r="D87" s="42">
        <f t="shared" si="1"/>
        <v>0</v>
      </c>
      <c r="E87" s="59"/>
      <c r="F87" s="59"/>
      <c r="G87" s="46"/>
      <c r="H87" s="46"/>
      <c r="I87" s="46"/>
      <c r="K87" s="6"/>
      <c r="P87" s="42">
        <f>((Data!D590-Data!D589)*Simulace!$AJ$3+(Data!F590-Data!F589)*Simulace!$AJ$4+(Data!H590-Data!H589)*Simulace!$AJ$5+(Data!J590-Data!J589)*Simulace!$AJ$6+(Data!L590-Data!L589)*Simulace!$AJ$7+(Data!N590-Data!N589)*Simulace!$AJ$8+(Data!P590-Data!P589)*Simulace!$AJ$9+(Data!R590-Data!R589)*Simulace!$AJ$10+(Data!T590-Data!T589)*Simulace!$AJ$11+(Data!V590-Data!V589)*Simulace!$AJ$12+(Data!X590-Data!X589)*Simulace!$AJ$13+(Data!Z590-Data!Z589)*Simulace!$AJ$14+(Data!AB590-Data!AB589)*Simulace!$AJ$15+(Data!AD590-Data!AD589)*Simulace!$AJ$16+(Data!AF590-Data!AF589)*Simulace!$AJ$17+(Data!AH590-Data!AH589)*Simulace!$AJ$18+(Data!AJ590-Data!AJ589)*Simulace!$AJ$19+(Data!AL590-Data!AL589)*Simulace!$AJ$20+(Data!AN590-Data!AN589)*Simulace!$AJ$21+(Data!AP590-Data!AP589)*Simulace!$AJ$22+(Data!AQ590-Data!AQ589)*Simulace!$AJ$23+(Data!AR590-Data!AR589)*Simulace!$AJ$24+(Data!AS590-Data!AS589)*Simulace!$AJ$25+(Data!AT590-Data!AT589)*Simulace!$AJ$26+(Data!AU590-Data!AU589)*Simulace!$AJ$27+(Data!AV590-Data!AV589)*Simulace!$AJ$28+(Data!AW590-Data!AW589)*Simulace!$AJ$29+(Data!AX590-Data!AX589)*Simulace!$AJ$30)</f>
        <v>430708915.04419714</v>
      </c>
    </row>
    <row r="88" spans="1:16" ht="15.75">
      <c r="A88" s="34" t="s">
        <v>123</v>
      </c>
      <c r="B88" s="42">
        <v>-5832000000</v>
      </c>
      <c r="C88" s="42">
        <f>Simulace!AN99-Simulace!AN89</f>
        <v>416350228.62438202</v>
      </c>
      <c r="D88" s="42">
        <f t="shared" si="1"/>
        <v>0</v>
      </c>
      <c r="E88" s="59"/>
      <c r="F88" s="59"/>
      <c r="G88" s="46"/>
      <c r="H88" s="46"/>
      <c r="I88" s="46"/>
      <c r="K88" s="6"/>
      <c r="P88" s="42">
        <f>((Data!D591-Data!D590)*Simulace!$AJ$3+(Data!F591-Data!F590)*Simulace!$AJ$4+(Data!H591-Data!H590)*Simulace!$AJ$5+(Data!J591-Data!J590)*Simulace!$AJ$6+(Data!L591-Data!L590)*Simulace!$AJ$7+(Data!N591-Data!N590)*Simulace!$AJ$8+(Data!P591-Data!P590)*Simulace!$AJ$9+(Data!R591-Data!R590)*Simulace!$AJ$10+(Data!T591-Data!T590)*Simulace!$AJ$11+(Data!V591-Data!V590)*Simulace!$AJ$12+(Data!X591-Data!X590)*Simulace!$AJ$13+(Data!Z591-Data!Z590)*Simulace!$AJ$14+(Data!AB591-Data!AB590)*Simulace!$AJ$15+(Data!AD591-Data!AD590)*Simulace!$AJ$16+(Data!AF591-Data!AF590)*Simulace!$AJ$17+(Data!AH591-Data!AH590)*Simulace!$AJ$18+(Data!AJ591-Data!AJ590)*Simulace!$AJ$19+(Data!AL591-Data!AL590)*Simulace!$AJ$20+(Data!AN591-Data!AN590)*Simulace!$AJ$21+(Data!AP591-Data!AP590)*Simulace!$AJ$22+(Data!AQ591-Data!AQ590)*Simulace!$AJ$23+(Data!AR591-Data!AR590)*Simulace!$AJ$24+(Data!AS591-Data!AS590)*Simulace!$AJ$25+(Data!AT591-Data!AT590)*Simulace!$AJ$26+(Data!AU591-Data!AU590)*Simulace!$AJ$27+(Data!AV591-Data!AV590)*Simulace!$AJ$28+(Data!AW591-Data!AW590)*Simulace!$AJ$29+(Data!AX591-Data!AX590)*Simulace!$AJ$30)</f>
        <v>-853914574.84669828</v>
      </c>
    </row>
    <row r="89" spans="1:16" ht="15.75">
      <c r="A89" s="34" t="s">
        <v>124</v>
      </c>
      <c r="B89" s="42">
        <v>-5902000000</v>
      </c>
      <c r="C89" s="42">
        <f>Simulace!AN100-Simulace!AN90</f>
        <v>874544509.71259308</v>
      </c>
      <c r="D89" s="42">
        <f t="shared" si="1"/>
        <v>0</v>
      </c>
      <c r="E89" s="59"/>
      <c r="F89" s="59"/>
      <c r="G89" s="46"/>
      <c r="H89" s="46"/>
      <c r="I89" s="46"/>
      <c r="K89" s="6"/>
      <c r="P89" s="42">
        <f>((Data!D592-Data!D591)*Simulace!$AJ$3+(Data!F592-Data!F591)*Simulace!$AJ$4+(Data!H592-Data!H591)*Simulace!$AJ$5+(Data!J592-Data!J591)*Simulace!$AJ$6+(Data!L592-Data!L591)*Simulace!$AJ$7+(Data!N592-Data!N591)*Simulace!$AJ$8+(Data!P592-Data!P591)*Simulace!$AJ$9+(Data!R592-Data!R591)*Simulace!$AJ$10+(Data!T592-Data!T591)*Simulace!$AJ$11+(Data!V592-Data!V591)*Simulace!$AJ$12+(Data!X592-Data!X591)*Simulace!$AJ$13+(Data!Z592-Data!Z591)*Simulace!$AJ$14+(Data!AB592-Data!AB591)*Simulace!$AJ$15+(Data!AD592-Data!AD591)*Simulace!$AJ$16+(Data!AF592-Data!AF591)*Simulace!$AJ$17+(Data!AH592-Data!AH591)*Simulace!$AJ$18+(Data!AJ592-Data!AJ591)*Simulace!$AJ$19+(Data!AL592-Data!AL591)*Simulace!$AJ$20+(Data!AN592-Data!AN591)*Simulace!$AJ$21+(Data!AP592-Data!AP591)*Simulace!$AJ$22+(Data!AQ592-Data!AQ591)*Simulace!$AJ$23+(Data!AR592-Data!AR591)*Simulace!$AJ$24+(Data!AS592-Data!AS591)*Simulace!$AJ$25+(Data!AT592-Data!AT591)*Simulace!$AJ$26+(Data!AU592-Data!AU591)*Simulace!$AJ$27+(Data!AV592-Data!AV591)*Simulace!$AJ$28+(Data!AW592-Data!AW591)*Simulace!$AJ$29+(Data!AX592-Data!AX591)*Simulace!$AJ$30)</f>
        <v>161247724.5847201</v>
      </c>
    </row>
    <row r="90" spans="1:16" ht="15.75">
      <c r="A90" s="34" t="s">
        <v>125</v>
      </c>
      <c r="B90" s="42">
        <v>-5851000000</v>
      </c>
      <c r="C90" s="42">
        <f>Simulace!AN101-Simulace!AN91</f>
        <v>667815474.82071686</v>
      </c>
      <c r="D90" s="42">
        <f t="shared" si="1"/>
        <v>0</v>
      </c>
      <c r="E90" s="59"/>
      <c r="F90" s="59"/>
      <c r="G90" s="46"/>
      <c r="H90" s="46"/>
      <c r="I90" s="46"/>
      <c r="K90" s="6"/>
      <c r="P90" s="42">
        <f>((Data!D593-Data!D592)*Simulace!$AJ$3+(Data!F593-Data!F592)*Simulace!$AJ$4+(Data!H593-Data!H592)*Simulace!$AJ$5+(Data!J593-Data!J592)*Simulace!$AJ$6+(Data!L593-Data!L592)*Simulace!$AJ$7+(Data!N593-Data!N592)*Simulace!$AJ$8+(Data!P593-Data!P592)*Simulace!$AJ$9+(Data!R593-Data!R592)*Simulace!$AJ$10+(Data!T593-Data!T592)*Simulace!$AJ$11+(Data!V593-Data!V592)*Simulace!$AJ$12+(Data!X593-Data!X592)*Simulace!$AJ$13+(Data!Z593-Data!Z592)*Simulace!$AJ$14+(Data!AB593-Data!AB592)*Simulace!$AJ$15+(Data!AD593-Data!AD592)*Simulace!$AJ$16+(Data!AF593-Data!AF592)*Simulace!$AJ$17+(Data!AH593-Data!AH592)*Simulace!$AJ$18+(Data!AJ593-Data!AJ592)*Simulace!$AJ$19+(Data!AL593-Data!AL592)*Simulace!$AJ$20+(Data!AN593-Data!AN592)*Simulace!$AJ$21+(Data!AP593-Data!AP592)*Simulace!$AJ$22+(Data!AQ593-Data!AQ592)*Simulace!$AJ$23+(Data!AR593-Data!AR592)*Simulace!$AJ$24+(Data!AS593-Data!AS592)*Simulace!$AJ$25+(Data!AT593-Data!AT592)*Simulace!$AJ$26+(Data!AU593-Data!AU592)*Simulace!$AJ$27+(Data!AV593-Data!AV592)*Simulace!$AJ$28+(Data!AW593-Data!AW592)*Simulace!$AJ$29+(Data!AX593-Data!AX592)*Simulace!$AJ$30)</f>
        <v>-188952672.31179678</v>
      </c>
    </row>
    <row r="91" spans="1:16" ht="15.75">
      <c r="A91" s="34" t="s">
        <v>126</v>
      </c>
      <c r="B91" s="42">
        <v>-5787000000</v>
      </c>
      <c r="C91" s="42">
        <f>Simulace!AN102-Simulace!AN92</f>
        <v>-503682814.52101898</v>
      </c>
      <c r="D91" s="42">
        <f t="shared" si="1"/>
        <v>0</v>
      </c>
      <c r="E91" s="59"/>
      <c r="F91" s="59"/>
      <c r="G91" s="46"/>
      <c r="H91" s="46"/>
      <c r="I91" s="46"/>
      <c r="K91" s="6"/>
      <c r="P91" s="42">
        <f>((Data!D594-Data!D593)*Simulace!$AJ$3+(Data!F594-Data!F593)*Simulace!$AJ$4+(Data!H594-Data!H593)*Simulace!$AJ$5+(Data!J594-Data!J593)*Simulace!$AJ$6+(Data!L594-Data!L593)*Simulace!$AJ$7+(Data!N594-Data!N593)*Simulace!$AJ$8+(Data!P594-Data!P593)*Simulace!$AJ$9+(Data!R594-Data!R593)*Simulace!$AJ$10+(Data!T594-Data!T593)*Simulace!$AJ$11+(Data!V594-Data!V593)*Simulace!$AJ$12+(Data!X594-Data!X593)*Simulace!$AJ$13+(Data!Z594-Data!Z593)*Simulace!$AJ$14+(Data!AB594-Data!AB593)*Simulace!$AJ$15+(Data!AD594-Data!AD593)*Simulace!$AJ$16+(Data!AF594-Data!AF593)*Simulace!$AJ$17+(Data!AH594-Data!AH593)*Simulace!$AJ$18+(Data!AJ594-Data!AJ593)*Simulace!$AJ$19+(Data!AL594-Data!AL593)*Simulace!$AJ$20+(Data!AN594-Data!AN593)*Simulace!$AJ$21+(Data!AP594-Data!AP593)*Simulace!$AJ$22+(Data!AQ594-Data!AQ593)*Simulace!$AJ$23+(Data!AR594-Data!AR593)*Simulace!$AJ$24+(Data!AS594-Data!AS593)*Simulace!$AJ$25+(Data!AT594-Data!AT593)*Simulace!$AJ$26+(Data!AU594-Data!AU593)*Simulace!$AJ$27+(Data!AV594-Data!AV593)*Simulace!$AJ$28+(Data!AW594-Data!AW593)*Simulace!$AJ$29+(Data!AX594-Data!AX593)*Simulace!$AJ$30)</f>
        <v>-138237248.13781989</v>
      </c>
    </row>
    <row r="92" spans="1:16" ht="15.75">
      <c r="A92" s="34" t="s">
        <v>127</v>
      </c>
      <c r="B92" s="42">
        <v>-5858000000</v>
      </c>
      <c r="C92" s="42">
        <f>Simulace!AN103-Simulace!AN93</f>
        <v>-35210039.013648987</v>
      </c>
      <c r="D92" s="42">
        <f t="shared" si="1"/>
        <v>0</v>
      </c>
      <c r="E92" s="59"/>
      <c r="F92" s="59"/>
      <c r="G92" s="46"/>
      <c r="H92" s="46"/>
      <c r="I92" s="46"/>
      <c r="K92" s="6"/>
      <c r="P92" s="42">
        <f>((Data!D595-Data!D594)*Simulace!$AJ$3+(Data!F595-Data!F594)*Simulace!$AJ$4+(Data!H595-Data!H594)*Simulace!$AJ$5+(Data!J595-Data!J594)*Simulace!$AJ$6+(Data!L595-Data!L594)*Simulace!$AJ$7+(Data!N595-Data!N594)*Simulace!$AJ$8+(Data!P595-Data!P594)*Simulace!$AJ$9+(Data!R595-Data!R594)*Simulace!$AJ$10+(Data!T595-Data!T594)*Simulace!$AJ$11+(Data!V595-Data!V594)*Simulace!$AJ$12+(Data!X595-Data!X594)*Simulace!$AJ$13+(Data!Z595-Data!Z594)*Simulace!$AJ$14+(Data!AB595-Data!AB594)*Simulace!$AJ$15+(Data!AD595-Data!AD594)*Simulace!$AJ$16+(Data!AF595-Data!AF594)*Simulace!$AJ$17+(Data!AH595-Data!AH594)*Simulace!$AJ$18+(Data!AJ595-Data!AJ594)*Simulace!$AJ$19+(Data!AL595-Data!AL594)*Simulace!$AJ$20+(Data!AN595-Data!AN594)*Simulace!$AJ$21+(Data!AP595-Data!AP594)*Simulace!$AJ$22+(Data!AQ595-Data!AQ594)*Simulace!$AJ$23+(Data!AR595-Data!AR594)*Simulace!$AJ$24+(Data!AS595-Data!AS594)*Simulace!$AJ$25+(Data!AT595-Data!AT594)*Simulace!$AJ$26+(Data!AU595-Data!AU594)*Simulace!$AJ$27+(Data!AV595-Data!AV594)*Simulace!$AJ$28+(Data!AW595-Data!AW594)*Simulace!$AJ$29+(Data!AX595-Data!AX594)*Simulace!$AJ$30)</f>
        <v>-572793908.54149806</v>
      </c>
    </row>
    <row r="93" spans="1:16" ht="15.75">
      <c r="A93" s="33" t="s">
        <v>128</v>
      </c>
      <c r="B93" s="42">
        <v>-5705000000</v>
      </c>
      <c r="C93" s="42">
        <f>Simulace!AN104-Simulace!AN94</f>
        <v>109078788.44129944</v>
      </c>
      <c r="D93" s="42">
        <f t="shared" si="1"/>
        <v>0</v>
      </c>
      <c r="E93" s="59"/>
      <c r="F93" s="59"/>
      <c r="G93" s="46"/>
      <c r="H93" s="46"/>
      <c r="I93" s="46"/>
      <c r="K93" s="6"/>
      <c r="P93" s="42">
        <f>((Data!D596-Data!D595)*Simulace!$AJ$3+(Data!F596-Data!F595)*Simulace!$AJ$4+(Data!H596-Data!H595)*Simulace!$AJ$5+(Data!J596-Data!J595)*Simulace!$AJ$6+(Data!L596-Data!L595)*Simulace!$AJ$7+(Data!N596-Data!N595)*Simulace!$AJ$8+(Data!P596-Data!P595)*Simulace!$AJ$9+(Data!R596-Data!R595)*Simulace!$AJ$10+(Data!T596-Data!T595)*Simulace!$AJ$11+(Data!V596-Data!V595)*Simulace!$AJ$12+(Data!X596-Data!X595)*Simulace!$AJ$13+(Data!Z596-Data!Z595)*Simulace!$AJ$14+(Data!AB596-Data!AB595)*Simulace!$AJ$15+(Data!AD596-Data!AD595)*Simulace!$AJ$16+(Data!AF596-Data!AF595)*Simulace!$AJ$17+(Data!AH596-Data!AH595)*Simulace!$AJ$18+(Data!AJ596-Data!AJ595)*Simulace!$AJ$19+(Data!AL596-Data!AL595)*Simulace!$AJ$20+(Data!AN596-Data!AN595)*Simulace!$AJ$21+(Data!AP596-Data!AP595)*Simulace!$AJ$22+(Data!AQ596-Data!AQ595)*Simulace!$AJ$23+(Data!AR596-Data!AR595)*Simulace!$AJ$24+(Data!AS596-Data!AS595)*Simulace!$AJ$25+(Data!AT596-Data!AT595)*Simulace!$AJ$26+(Data!AU596-Data!AU595)*Simulace!$AJ$27+(Data!AV596-Data!AV595)*Simulace!$AJ$28+(Data!AW596-Data!AW595)*Simulace!$AJ$29+(Data!AX596-Data!AX595)*Simulace!$AJ$30)</f>
        <v>473154916.44319719</v>
      </c>
    </row>
    <row r="94" spans="1:16" ht="15.75">
      <c r="A94" s="33" t="s">
        <v>129</v>
      </c>
      <c r="B94" s="42">
        <v>-5787000000</v>
      </c>
      <c r="C94" s="42">
        <f>Simulace!AN105-Simulace!AN95</f>
        <v>398411531.49530029</v>
      </c>
      <c r="D94" s="42">
        <f t="shared" si="1"/>
        <v>0</v>
      </c>
      <c r="E94" s="59"/>
      <c r="F94" s="59"/>
      <c r="G94" s="46"/>
      <c r="H94" s="46"/>
      <c r="I94" s="46"/>
      <c r="K94" s="6"/>
      <c r="P94" s="42">
        <f>((Data!D597-Data!D596)*Simulace!$AJ$3+(Data!F597-Data!F596)*Simulace!$AJ$4+(Data!H597-Data!H596)*Simulace!$AJ$5+(Data!J597-Data!J596)*Simulace!$AJ$6+(Data!L597-Data!L596)*Simulace!$AJ$7+(Data!N597-Data!N596)*Simulace!$AJ$8+(Data!P597-Data!P596)*Simulace!$AJ$9+(Data!R597-Data!R596)*Simulace!$AJ$10+(Data!T597-Data!T596)*Simulace!$AJ$11+(Data!V597-Data!V596)*Simulace!$AJ$12+(Data!X597-Data!X596)*Simulace!$AJ$13+(Data!Z597-Data!Z596)*Simulace!$AJ$14+(Data!AB597-Data!AB596)*Simulace!$AJ$15+(Data!AD597-Data!AD596)*Simulace!$AJ$16+(Data!AF597-Data!AF596)*Simulace!$AJ$17+(Data!AH597-Data!AH596)*Simulace!$AJ$18+(Data!AJ597-Data!AJ596)*Simulace!$AJ$19+(Data!AL597-Data!AL596)*Simulace!$AJ$20+(Data!AN597-Data!AN596)*Simulace!$AJ$21+(Data!AP597-Data!AP596)*Simulace!$AJ$22+(Data!AQ597-Data!AQ596)*Simulace!$AJ$23+(Data!AR597-Data!AR596)*Simulace!$AJ$24+(Data!AS597-Data!AS596)*Simulace!$AJ$25+(Data!AT597-Data!AT596)*Simulace!$AJ$26+(Data!AU597-Data!AU596)*Simulace!$AJ$27+(Data!AV597-Data!AV596)*Simulace!$AJ$28+(Data!AW597-Data!AW596)*Simulace!$AJ$29+(Data!AX597-Data!AX596)*Simulace!$AJ$30)</f>
        <v>476026622.61929864</v>
      </c>
    </row>
    <row r="95" spans="1:16" ht="15.75">
      <c r="A95" s="33" t="s">
        <v>130</v>
      </c>
      <c r="B95" s="42">
        <v>-6088000000</v>
      </c>
      <c r="C95" s="42">
        <f>Simulace!AN106-Simulace!AN96</f>
        <v>1565614432.2549667</v>
      </c>
      <c r="D95" s="42">
        <f t="shared" si="1"/>
        <v>0</v>
      </c>
      <c r="E95" s="59"/>
      <c r="F95" s="59"/>
      <c r="G95" s="46"/>
      <c r="H95" s="46"/>
      <c r="I95" s="46"/>
      <c r="K95" s="6"/>
      <c r="P95" s="42">
        <f>((Data!D598-Data!D597)*Simulace!$AJ$3+(Data!F598-Data!F597)*Simulace!$AJ$4+(Data!H598-Data!H597)*Simulace!$AJ$5+(Data!J598-Data!J597)*Simulace!$AJ$6+(Data!L598-Data!L597)*Simulace!$AJ$7+(Data!N598-Data!N597)*Simulace!$AJ$8+(Data!P598-Data!P597)*Simulace!$AJ$9+(Data!R598-Data!R597)*Simulace!$AJ$10+(Data!T598-Data!T597)*Simulace!$AJ$11+(Data!V598-Data!V597)*Simulace!$AJ$12+(Data!X598-Data!X597)*Simulace!$AJ$13+(Data!Z598-Data!Z597)*Simulace!$AJ$14+(Data!AB598-Data!AB597)*Simulace!$AJ$15+(Data!AD598-Data!AD597)*Simulace!$AJ$16+(Data!AF598-Data!AF597)*Simulace!$AJ$17+(Data!AH598-Data!AH597)*Simulace!$AJ$18+(Data!AJ598-Data!AJ597)*Simulace!$AJ$19+(Data!AL598-Data!AL597)*Simulace!$AJ$20+(Data!AN598-Data!AN597)*Simulace!$AJ$21+(Data!AP598-Data!AP597)*Simulace!$AJ$22+(Data!AQ598-Data!AQ597)*Simulace!$AJ$23+(Data!AR598-Data!AR597)*Simulace!$AJ$24+(Data!AS598-Data!AS597)*Simulace!$AJ$25+(Data!AT598-Data!AT597)*Simulace!$AJ$26+(Data!AU598-Data!AU597)*Simulace!$AJ$27+(Data!AV598-Data!AV597)*Simulace!$AJ$28+(Data!AW598-Data!AW597)*Simulace!$AJ$29+(Data!AX598-Data!AX597)*Simulace!$AJ$30)</f>
        <v>1214337914.7931004</v>
      </c>
    </row>
    <row r="96" spans="1:16" ht="15.75">
      <c r="A96" s="33" t="s">
        <v>131</v>
      </c>
      <c r="B96" s="42">
        <v>-6138000000</v>
      </c>
      <c r="C96" s="42">
        <f>Simulace!AN107-Simulace!AN97</f>
        <v>1264800155.4296951</v>
      </c>
      <c r="D96" s="42">
        <f t="shared" si="1"/>
        <v>0</v>
      </c>
      <c r="E96" s="59"/>
      <c r="F96" s="59"/>
      <c r="G96" s="46"/>
      <c r="H96" s="46"/>
      <c r="I96" s="46"/>
      <c r="K96" s="6"/>
      <c r="P96" s="42">
        <f>((Data!D599-Data!D598)*Simulace!$AJ$3+(Data!F599-Data!F598)*Simulace!$AJ$4+(Data!H599-Data!H598)*Simulace!$AJ$5+(Data!J599-Data!J598)*Simulace!$AJ$6+(Data!L599-Data!L598)*Simulace!$AJ$7+(Data!N599-Data!N598)*Simulace!$AJ$8+(Data!P599-Data!P598)*Simulace!$AJ$9+(Data!R599-Data!R598)*Simulace!$AJ$10+(Data!T599-Data!T598)*Simulace!$AJ$11+(Data!V599-Data!V598)*Simulace!$AJ$12+(Data!X599-Data!X598)*Simulace!$AJ$13+(Data!Z599-Data!Z598)*Simulace!$AJ$14+(Data!AB599-Data!AB598)*Simulace!$AJ$15+(Data!AD599-Data!AD598)*Simulace!$AJ$16+(Data!AF599-Data!AF598)*Simulace!$AJ$17+(Data!AH599-Data!AH598)*Simulace!$AJ$18+(Data!AJ599-Data!AJ598)*Simulace!$AJ$19+(Data!AL599-Data!AL598)*Simulace!$AJ$20+(Data!AN599-Data!AN598)*Simulace!$AJ$21+(Data!AP599-Data!AP598)*Simulace!$AJ$22+(Data!AQ599-Data!AQ598)*Simulace!$AJ$23+(Data!AR599-Data!AR598)*Simulace!$AJ$24+(Data!AS599-Data!AS598)*Simulace!$AJ$25+(Data!AT599-Data!AT598)*Simulace!$AJ$26+(Data!AU599-Data!AU598)*Simulace!$AJ$27+(Data!AV599-Data!AV598)*Simulace!$AJ$28+(Data!AW599-Data!AW598)*Simulace!$AJ$29+(Data!AX599-Data!AX598)*Simulace!$AJ$30)</f>
        <v>246421325.78300494</v>
      </c>
    </row>
    <row r="97" spans="1:16" ht="15.75">
      <c r="A97" s="33" t="s">
        <v>132</v>
      </c>
      <c r="B97" s="42">
        <v>-6040000000</v>
      </c>
      <c r="C97" s="42">
        <f>Simulace!AN108-Simulace!AN98</f>
        <v>296328731.11724091</v>
      </c>
      <c r="D97" s="42">
        <f t="shared" si="1"/>
        <v>0</v>
      </c>
      <c r="E97" s="59"/>
      <c r="F97" s="59"/>
      <c r="G97" s="46"/>
      <c r="H97" s="46"/>
      <c r="I97" s="46"/>
      <c r="K97" s="6"/>
      <c r="P97" s="42">
        <f>((Data!D600-Data!D599)*Simulace!$AJ$3+(Data!F600-Data!F599)*Simulace!$AJ$4+(Data!H600-Data!H599)*Simulace!$AJ$5+(Data!J600-Data!J599)*Simulace!$AJ$6+(Data!L600-Data!L599)*Simulace!$AJ$7+(Data!N600-Data!N599)*Simulace!$AJ$8+(Data!P600-Data!P599)*Simulace!$AJ$9+(Data!R600-Data!R599)*Simulace!$AJ$10+(Data!T600-Data!T599)*Simulace!$AJ$11+(Data!V600-Data!V599)*Simulace!$AJ$12+(Data!X600-Data!X599)*Simulace!$AJ$13+(Data!Z600-Data!Z599)*Simulace!$AJ$14+(Data!AB600-Data!AB599)*Simulace!$AJ$15+(Data!AD600-Data!AD599)*Simulace!$AJ$16+(Data!AF600-Data!AF599)*Simulace!$AJ$17+(Data!AH600-Data!AH599)*Simulace!$AJ$18+(Data!AJ600-Data!AJ599)*Simulace!$AJ$19+(Data!AL600-Data!AL599)*Simulace!$AJ$20+(Data!AN600-Data!AN599)*Simulace!$AJ$21+(Data!AP600-Data!AP599)*Simulace!$AJ$22+(Data!AQ600-Data!AQ599)*Simulace!$AJ$23+(Data!AR600-Data!AR599)*Simulace!$AJ$24+(Data!AS600-Data!AS599)*Simulace!$AJ$25+(Data!AT600-Data!AT599)*Simulace!$AJ$26+(Data!AU600-Data!AU599)*Simulace!$AJ$27+(Data!AV600-Data!AV599)*Simulace!$AJ$28+(Data!AW600-Data!AW599)*Simulace!$AJ$29+(Data!AX600-Data!AX599)*Simulace!$AJ$30)</f>
        <v>-543435309.26826334</v>
      </c>
    </row>
    <row r="98" spans="1:16" ht="15.75">
      <c r="A98" s="33" t="s">
        <v>133</v>
      </c>
      <c r="B98" s="42">
        <v>-6022000000</v>
      </c>
      <c r="C98" s="42">
        <f>Simulace!AN109-Simulace!AN99</f>
        <v>904894330.82309723</v>
      </c>
      <c r="D98" s="42">
        <f t="shared" si="1"/>
        <v>0</v>
      </c>
      <c r="E98" s="59"/>
      <c r="F98" s="59"/>
      <c r="G98" s="46"/>
      <c r="H98" s="46"/>
      <c r="I98" s="46"/>
      <c r="K98" s="6"/>
      <c r="P98" s="42">
        <f>((Data!D601-Data!D600)*Simulace!$AJ$3+(Data!F601-Data!F600)*Simulace!$AJ$4+(Data!H601-Data!H600)*Simulace!$AJ$5+(Data!J601-Data!J600)*Simulace!$AJ$6+(Data!L601-Data!L600)*Simulace!$AJ$7+(Data!N601-Data!N600)*Simulace!$AJ$8+(Data!P601-Data!P600)*Simulace!$AJ$9+(Data!R601-Data!R600)*Simulace!$AJ$10+(Data!T601-Data!T600)*Simulace!$AJ$11+(Data!V601-Data!V600)*Simulace!$AJ$12+(Data!X601-Data!X600)*Simulace!$AJ$13+(Data!Z601-Data!Z600)*Simulace!$AJ$14+(Data!AB601-Data!AB600)*Simulace!$AJ$15+(Data!AD601-Data!AD600)*Simulace!$AJ$16+(Data!AF601-Data!AF600)*Simulace!$AJ$17+(Data!AH601-Data!AH600)*Simulace!$AJ$18+(Data!AJ601-Data!AJ600)*Simulace!$AJ$19+(Data!AL601-Data!AL600)*Simulace!$AJ$20+(Data!AN601-Data!AN600)*Simulace!$AJ$21+(Data!AP601-Data!AP600)*Simulace!$AJ$22+(Data!AQ601-Data!AQ600)*Simulace!$AJ$23+(Data!AR601-Data!AR600)*Simulace!$AJ$24+(Data!AS601-Data!AS600)*Simulace!$AJ$25+(Data!AT601-Data!AT600)*Simulace!$AJ$26+(Data!AU601-Data!AU600)*Simulace!$AJ$27+(Data!AV601-Data!AV600)*Simulace!$AJ$28+(Data!AW601-Data!AW600)*Simulace!$AJ$29+(Data!AX601-Data!AX600)*Simulace!$AJ$30)</f>
        <v>-243944505.14083907</v>
      </c>
    </row>
    <row r="99" spans="1:16" ht="15.75">
      <c r="A99" s="33" t="s">
        <v>134</v>
      </c>
      <c r="B99" s="42">
        <v>-6007000000</v>
      </c>
      <c r="C99" s="42">
        <f>Simulace!AN110-Simulace!AN100</f>
        <v>745100813.31272888</v>
      </c>
      <c r="D99" s="42">
        <f t="shared" si="1"/>
        <v>0</v>
      </c>
      <c r="E99" s="59"/>
      <c r="F99" s="59"/>
      <c r="G99" s="46"/>
      <c r="H99" s="46"/>
      <c r="I99" s="46"/>
      <c r="K99" s="6"/>
      <c r="P99" s="42">
        <f>((Data!D602-Data!D601)*Simulace!$AJ$3+(Data!F602-Data!F601)*Simulace!$AJ$4+(Data!H602-Data!H601)*Simulace!$AJ$5+(Data!J602-Data!J601)*Simulace!$AJ$6+(Data!L602-Data!L601)*Simulace!$AJ$7+(Data!N602-Data!N601)*Simulace!$AJ$8+(Data!P602-Data!P601)*Simulace!$AJ$9+(Data!R602-Data!R601)*Simulace!$AJ$10+(Data!T602-Data!T601)*Simulace!$AJ$11+(Data!V602-Data!V601)*Simulace!$AJ$12+(Data!X602-Data!X601)*Simulace!$AJ$13+(Data!Z602-Data!Z601)*Simulace!$AJ$14+(Data!AB602-Data!AB601)*Simulace!$AJ$15+(Data!AD602-Data!AD601)*Simulace!$AJ$16+(Data!AF602-Data!AF601)*Simulace!$AJ$17+(Data!AH602-Data!AH601)*Simulace!$AJ$18+(Data!AJ602-Data!AJ601)*Simulace!$AJ$19+(Data!AL602-Data!AL601)*Simulace!$AJ$20+(Data!AN602-Data!AN601)*Simulace!$AJ$21+(Data!AP602-Data!AP601)*Simulace!$AJ$22+(Data!AQ602-Data!AQ601)*Simulace!$AJ$23+(Data!AR602-Data!AR601)*Simulace!$AJ$24+(Data!AS602-Data!AS601)*Simulace!$AJ$25+(Data!AT602-Data!AT601)*Simulace!$AJ$26+(Data!AU602-Data!AU601)*Simulace!$AJ$27+(Data!AV602-Data!AV601)*Simulace!$AJ$28+(Data!AW602-Data!AW601)*Simulace!$AJ$29+(Data!AX602-Data!AX601)*Simulace!$AJ$30)</f>
        <v>7142802.0743491137</v>
      </c>
    </row>
    <row r="100" spans="1:16" ht="15.75">
      <c r="A100" s="33" t="s">
        <v>135</v>
      </c>
      <c r="B100" s="42">
        <v>-6058000000</v>
      </c>
      <c r="C100" s="42">
        <f>Simulace!AN111-Simulace!AN101</f>
        <v>1262024345.194603</v>
      </c>
      <c r="D100" s="42">
        <f t="shared" si="1"/>
        <v>0</v>
      </c>
      <c r="E100" s="59"/>
      <c r="F100" s="59"/>
      <c r="G100" s="46"/>
      <c r="H100" s="46"/>
      <c r="I100" s="46"/>
      <c r="K100" s="6"/>
      <c r="P100" s="42">
        <f>((Data!D603-Data!D602)*Simulace!$AJ$3+(Data!F603-Data!F602)*Simulace!$AJ$4+(Data!H603-Data!H602)*Simulace!$AJ$5+(Data!J603-Data!J602)*Simulace!$AJ$6+(Data!L603-Data!L602)*Simulace!$AJ$7+(Data!N603-Data!N602)*Simulace!$AJ$8+(Data!P603-Data!P602)*Simulace!$AJ$9+(Data!R603-Data!R602)*Simulace!$AJ$10+(Data!T603-Data!T602)*Simulace!$AJ$11+(Data!V603-Data!V602)*Simulace!$AJ$12+(Data!X603-Data!X602)*Simulace!$AJ$13+(Data!Z603-Data!Z602)*Simulace!$AJ$14+(Data!AB603-Data!AB602)*Simulace!$AJ$15+(Data!AD603-Data!AD602)*Simulace!$AJ$16+(Data!AF603-Data!AF602)*Simulace!$AJ$17+(Data!AH603-Data!AH602)*Simulace!$AJ$18+(Data!AJ603-Data!AJ602)*Simulace!$AJ$19+(Data!AL603-Data!AL602)*Simulace!$AJ$20+(Data!AN603-Data!AN602)*Simulace!$AJ$21+(Data!AP603-Data!AP602)*Simulace!$AJ$22+(Data!AQ603-Data!AQ602)*Simulace!$AJ$23+(Data!AR603-Data!AR602)*Simulace!$AJ$24+(Data!AS603-Data!AS602)*Simulace!$AJ$25+(Data!AT603-Data!AT602)*Simulace!$AJ$26+(Data!AU603-Data!AU602)*Simulace!$AJ$27+(Data!AV603-Data!AV602)*Simulace!$AJ$28+(Data!AW603-Data!AW602)*Simulace!$AJ$29+(Data!AX603-Data!AX602)*Simulace!$AJ$30)</f>
        <v>327056174.57008088</v>
      </c>
    </row>
    <row r="101" spans="1:16" ht="15.75">
      <c r="A101" s="33" t="s">
        <v>136</v>
      </c>
      <c r="B101" s="42">
        <v>-6124000000</v>
      </c>
      <c r="C101" s="42">
        <f>Simulace!AN112-Simulace!AN102</f>
        <v>1838225990.1553116</v>
      </c>
      <c r="D101" s="42">
        <f t="shared" si="1"/>
        <v>0</v>
      </c>
      <c r="E101" s="59"/>
      <c r="F101" s="59"/>
      <c r="G101" s="46"/>
      <c r="H101" s="46"/>
      <c r="I101" s="46"/>
      <c r="K101" s="6"/>
      <c r="P101" s="42">
        <f>((Data!D604-Data!D603)*Simulace!$AJ$3+(Data!F604-Data!F603)*Simulace!$AJ$4+(Data!H604-Data!H603)*Simulace!$AJ$5+(Data!J604-Data!J603)*Simulace!$AJ$6+(Data!L604-Data!L603)*Simulace!$AJ$7+(Data!N604-Data!N603)*Simulace!$AJ$8+(Data!P604-Data!P603)*Simulace!$AJ$9+(Data!R604-Data!R603)*Simulace!$AJ$10+(Data!T604-Data!T603)*Simulace!$AJ$11+(Data!V604-Data!V603)*Simulace!$AJ$12+(Data!X604-Data!X603)*Simulace!$AJ$13+(Data!Z604-Data!Z603)*Simulace!$AJ$14+(Data!AB604-Data!AB603)*Simulace!$AJ$15+(Data!AD604-Data!AD603)*Simulace!$AJ$16+(Data!AF604-Data!AF603)*Simulace!$AJ$17+(Data!AH604-Data!AH603)*Simulace!$AJ$18+(Data!AJ604-Data!AJ603)*Simulace!$AJ$19+(Data!AL604-Data!AL603)*Simulace!$AJ$20+(Data!AN604-Data!AN603)*Simulace!$AJ$21+(Data!AP604-Data!AP603)*Simulace!$AJ$22+(Data!AQ604-Data!AQ603)*Simulace!$AJ$23+(Data!AR604-Data!AR603)*Simulace!$AJ$24+(Data!AS604-Data!AS603)*Simulace!$AJ$25+(Data!AT604-Data!AT603)*Simulace!$AJ$26+(Data!AU604-Data!AU603)*Simulace!$AJ$27+(Data!AV604-Data!AV603)*Simulace!$AJ$28+(Data!AW604-Data!AW603)*Simulace!$AJ$29+(Data!AX604-Data!AX603)*Simulace!$AJ$30)</f>
        <v>447263316.8228879</v>
      </c>
    </row>
    <row r="102" spans="1:16" ht="15.75">
      <c r="A102" s="33" t="s">
        <v>137</v>
      </c>
      <c r="B102" s="42">
        <v>-6048000000</v>
      </c>
      <c r="C102" s="42">
        <f>Simulace!AN113-Simulace!AN103</f>
        <v>2204993021.1090393</v>
      </c>
      <c r="D102" s="42">
        <f t="shared" si="1"/>
        <v>0</v>
      </c>
      <c r="E102" s="61"/>
      <c r="F102" s="61"/>
      <c r="G102" s="46"/>
      <c r="H102" s="46"/>
      <c r="I102" s="46"/>
      <c r="K102" s="6"/>
      <c r="P102" s="42">
        <f>((Data!D605-Data!D604)*Simulace!$AJ$3+(Data!F605-Data!F604)*Simulace!$AJ$4+(Data!H605-Data!H604)*Simulace!$AJ$5+(Data!J605-Data!J604)*Simulace!$AJ$6+(Data!L605-Data!L604)*Simulace!$AJ$7+(Data!N605-Data!N604)*Simulace!$AJ$8+(Data!P605-Data!P604)*Simulace!$AJ$9+(Data!R605-Data!R604)*Simulace!$AJ$10+(Data!T605-Data!T604)*Simulace!$AJ$11+(Data!V605-Data!V604)*Simulace!$AJ$12+(Data!X605-Data!X604)*Simulace!$AJ$13+(Data!Z605-Data!Z604)*Simulace!$AJ$14+(Data!AB605-Data!AB604)*Simulace!$AJ$15+(Data!AD605-Data!AD604)*Simulace!$AJ$16+(Data!AF605-Data!AF604)*Simulace!$AJ$17+(Data!AH605-Data!AH604)*Simulace!$AJ$18+(Data!AJ605-Data!AJ604)*Simulace!$AJ$19+(Data!AL605-Data!AL604)*Simulace!$AJ$20+(Data!AN605-Data!AN604)*Simulace!$AJ$21+(Data!AP605-Data!AP604)*Simulace!$AJ$22+(Data!AQ605-Data!AQ604)*Simulace!$AJ$23+(Data!AR605-Data!AR604)*Simulace!$AJ$24+(Data!AS605-Data!AS604)*Simulace!$AJ$25+(Data!AT605-Data!AT604)*Simulace!$AJ$26+(Data!AU605-Data!AU604)*Simulace!$AJ$27+(Data!AV605-Data!AV604)*Simulace!$AJ$28+(Data!AW605-Data!AW604)*Simulace!$AJ$29+(Data!AX605-Data!AX604)*Simulace!$AJ$30)</f>
        <v>-212454667.58778274</v>
      </c>
    </row>
    <row r="103" spans="1:16" ht="15.75">
      <c r="A103" s="33" t="s">
        <v>138</v>
      </c>
      <c r="B103" s="42">
        <v>-6075000000</v>
      </c>
      <c r="C103" s="42">
        <f>Simulace!AN114-Simulace!AN104</f>
        <v>2019857075.973999</v>
      </c>
      <c r="D103" s="42">
        <f t="shared" si="1"/>
        <v>0</v>
      </c>
      <c r="E103" s="59"/>
      <c r="F103" s="59"/>
      <c r="G103" s="46"/>
      <c r="H103" s="46"/>
      <c r="I103" s="46"/>
      <c r="K103" s="6"/>
      <c r="P103" s="42">
        <f>((Data!D606-Data!D605)*Simulace!$AJ$3+(Data!F606-Data!F605)*Simulace!$AJ$4+(Data!H606-Data!H605)*Simulace!$AJ$5+(Data!J606-Data!J605)*Simulace!$AJ$6+(Data!L606-Data!L605)*Simulace!$AJ$7+(Data!N606-Data!N605)*Simulace!$AJ$8+(Data!P606-Data!P605)*Simulace!$AJ$9+(Data!R606-Data!R605)*Simulace!$AJ$10+(Data!T606-Data!T605)*Simulace!$AJ$11+(Data!V606-Data!V605)*Simulace!$AJ$12+(Data!X606-Data!X605)*Simulace!$AJ$13+(Data!Z606-Data!Z605)*Simulace!$AJ$14+(Data!AB606-Data!AB605)*Simulace!$AJ$15+(Data!AD606-Data!AD605)*Simulace!$AJ$16+(Data!AF606-Data!AF605)*Simulace!$AJ$17+(Data!AH606-Data!AH605)*Simulace!$AJ$18+(Data!AJ606-Data!AJ605)*Simulace!$AJ$19+(Data!AL606-Data!AL605)*Simulace!$AJ$20+(Data!AN606-Data!AN605)*Simulace!$AJ$21+(Data!AP606-Data!AP605)*Simulace!$AJ$22+(Data!AQ606-Data!AQ605)*Simulace!$AJ$23+(Data!AR606-Data!AR605)*Simulace!$AJ$24+(Data!AS606-Data!AS605)*Simulace!$AJ$25+(Data!AT606-Data!AT605)*Simulace!$AJ$26+(Data!AU606-Data!AU605)*Simulace!$AJ$27+(Data!AV606-Data!AV605)*Simulace!$AJ$28+(Data!AW606-Data!AW605)*Simulace!$AJ$29+(Data!AX606-Data!AX605)*Simulace!$AJ$30)</f>
        <v>285105716.30816197</v>
      </c>
    </row>
    <row r="104" spans="1:16" ht="15.75">
      <c r="A104" s="33" t="s">
        <v>139</v>
      </c>
      <c r="B104" s="42">
        <v>-6216000000</v>
      </c>
      <c r="C104" s="42">
        <f>Simulace!AN115-Simulace!AN105</f>
        <v>2044848666.9751587</v>
      </c>
      <c r="D104" s="42">
        <f t="shared" si="1"/>
        <v>0</v>
      </c>
      <c r="E104" s="59"/>
      <c r="F104" s="59"/>
      <c r="G104" s="46"/>
      <c r="H104" s="46"/>
      <c r="I104" s="46"/>
      <c r="K104" s="6"/>
      <c r="P104" s="42">
        <f>((Data!D607-Data!D606)*Simulace!$AJ$3+(Data!F607-Data!F606)*Simulace!$AJ$4+(Data!H607-Data!H606)*Simulace!$AJ$5+(Data!J607-Data!J606)*Simulace!$AJ$6+(Data!L607-Data!L606)*Simulace!$AJ$7+(Data!N607-Data!N606)*Simulace!$AJ$8+(Data!P607-Data!P606)*Simulace!$AJ$9+(Data!R607-Data!R606)*Simulace!$AJ$10+(Data!T607-Data!T606)*Simulace!$AJ$11+(Data!V607-Data!V606)*Simulace!$AJ$12+(Data!X607-Data!X606)*Simulace!$AJ$13+(Data!Z607-Data!Z606)*Simulace!$AJ$14+(Data!AB607-Data!AB606)*Simulace!$AJ$15+(Data!AD607-Data!AD606)*Simulace!$AJ$16+(Data!AF607-Data!AF606)*Simulace!$AJ$17+(Data!AH607-Data!AH606)*Simulace!$AJ$18+(Data!AJ607-Data!AJ606)*Simulace!$AJ$19+(Data!AL607-Data!AL606)*Simulace!$AJ$20+(Data!AN607-Data!AN606)*Simulace!$AJ$21+(Data!AP607-Data!AP606)*Simulace!$AJ$22+(Data!AQ607-Data!AQ606)*Simulace!$AJ$23+(Data!AR607-Data!AR606)*Simulace!$AJ$24+(Data!AS607-Data!AS606)*Simulace!$AJ$25+(Data!AT607-Data!AT606)*Simulace!$AJ$26+(Data!AU607-Data!AU606)*Simulace!$AJ$27+(Data!AV607-Data!AV606)*Simulace!$AJ$28+(Data!AW607-Data!AW606)*Simulace!$AJ$29+(Data!AX607-Data!AX606)*Simulace!$AJ$30)</f>
        <v>490562678.62046206</v>
      </c>
    </row>
    <row r="105" spans="1:16" ht="15.75">
      <c r="A105" s="33" t="s">
        <v>140</v>
      </c>
      <c r="B105" s="42">
        <v>-6217000000</v>
      </c>
      <c r="C105" s="42">
        <f>Simulace!AN116-Simulace!AN106</f>
        <v>802945646.65350342</v>
      </c>
      <c r="D105" s="42">
        <f t="shared" si="1"/>
        <v>0</v>
      </c>
      <c r="E105" s="59"/>
      <c r="F105" s="59"/>
      <c r="G105" s="46"/>
      <c r="H105" s="46"/>
      <c r="I105" s="46"/>
      <c r="K105" s="6"/>
      <c r="P105" s="42">
        <f>((Data!D608-Data!D607)*Simulace!$AJ$3+(Data!F608-Data!F607)*Simulace!$AJ$4+(Data!H608-Data!H607)*Simulace!$AJ$5+(Data!J608-Data!J607)*Simulace!$AJ$6+(Data!L608-Data!L607)*Simulace!$AJ$7+(Data!N608-Data!N607)*Simulace!$AJ$8+(Data!P608-Data!P607)*Simulace!$AJ$9+(Data!R608-Data!R607)*Simulace!$AJ$10+(Data!T608-Data!T607)*Simulace!$AJ$11+(Data!V608-Data!V607)*Simulace!$AJ$12+(Data!X608-Data!X607)*Simulace!$AJ$13+(Data!Z608-Data!Z607)*Simulace!$AJ$14+(Data!AB608-Data!AB607)*Simulace!$AJ$15+(Data!AD608-Data!AD607)*Simulace!$AJ$16+(Data!AF608-Data!AF607)*Simulace!$AJ$17+(Data!AH608-Data!AH607)*Simulace!$AJ$18+(Data!AJ608-Data!AJ607)*Simulace!$AJ$19+(Data!AL608-Data!AL607)*Simulace!$AJ$20+(Data!AN608-Data!AN607)*Simulace!$AJ$21+(Data!AP608-Data!AP607)*Simulace!$AJ$22+(Data!AQ608-Data!AQ607)*Simulace!$AJ$23+(Data!AR608-Data!AR607)*Simulace!$AJ$24+(Data!AS608-Data!AS607)*Simulace!$AJ$25+(Data!AT608-Data!AT607)*Simulace!$AJ$26+(Data!AU608-Data!AU607)*Simulace!$AJ$27+(Data!AV608-Data!AV607)*Simulace!$AJ$28+(Data!AW608-Data!AW607)*Simulace!$AJ$29+(Data!AX608-Data!AX607)*Simulace!$AJ$30)</f>
        <v>-21444655.528559551</v>
      </c>
    </row>
    <row r="106" spans="1:16" ht="15.75">
      <c r="A106" s="33" t="s">
        <v>141</v>
      </c>
      <c r="B106" s="42">
        <v>-6118000000</v>
      </c>
      <c r="C106" s="42">
        <f>Simulace!AN117-Simulace!AN107</f>
        <v>343502757.64663696</v>
      </c>
      <c r="D106" s="42">
        <f t="shared" si="1"/>
        <v>0</v>
      </c>
      <c r="E106" s="59"/>
      <c r="F106" s="59"/>
      <c r="G106" s="46"/>
      <c r="H106" s="46"/>
      <c r="I106" s="46"/>
      <c r="K106" s="6"/>
      <c r="P106" s="42">
        <f>((Data!D609-Data!D608)*Simulace!$AJ$3+(Data!F609-Data!F608)*Simulace!$AJ$4+(Data!H609-Data!H608)*Simulace!$AJ$5+(Data!J609-Data!J608)*Simulace!$AJ$6+(Data!L609-Data!L608)*Simulace!$AJ$7+(Data!N609-Data!N608)*Simulace!$AJ$8+(Data!P609-Data!P608)*Simulace!$AJ$9+(Data!R609-Data!R608)*Simulace!$AJ$10+(Data!T609-Data!T608)*Simulace!$AJ$11+(Data!V609-Data!V608)*Simulace!$AJ$12+(Data!X609-Data!X608)*Simulace!$AJ$13+(Data!Z609-Data!Z608)*Simulace!$AJ$14+(Data!AB609-Data!AB608)*Simulace!$AJ$15+(Data!AD609-Data!AD608)*Simulace!$AJ$16+(Data!AF609-Data!AF608)*Simulace!$AJ$17+(Data!AH609-Data!AH608)*Simulace!$AJ$18+(Data!AJ609-Data!AJ608)*Simulace!$AJ$19+(Data!AL609-Data!AL608)*Simulace!$AJ$20+(Data!AN609-Data!AN608)*Simulace!$AJ$21+(Data!AP609-Data!AP608)*Simulace!$AJ$22+(Data!AQ609-Data!AQ608)*Simulace!$AJ$23+(Data!AR609-Data!AR608)*Simulace!$AJ$24+(Data!AS609-Data!AS608)*Simulace!$AJ$25+(Data!AT609-Data!AT608)*Simulace!$AJ$26+(Data!AU609-Data!AU608)*Simulace!$AJ$27+(Data!AV609-Data!AV608)*Simulace!$AJ$28+(Data!AW609-Data!AW608)*Simulace!$AJ$29+(Data!AX609-Data!AX608)*Simulace!$AJ$30)</f>
        <v>-200576333.22385913</v>
      </c>
    </row>
    <row r="107" spans="1:16" ht="15.75">
      <c r="A107" s="33" t="s">
        <v>142</v>
      </c>
      <c r="B107" s="42">
        <v>-6222000000</v>
      </c>
      <c r="C107" s="42">
        <f>Simulace!AN118-Simulace!AN108</f>
        <v>1521472219.5187759</v>
      </c>
      <c r="D107" s="42">
        <f t="shared" si="1"/>
        <v>0</v>
      </c>
      <c r="E107" s="59"/>
      <c r="F107" s="59"/>
      <c r="G107" s="46"/>
      <c r="H107" s="46"/>
      <c r="I107" s="46"/>
      <c r="K107" s="6"/>
      <c r="P107" s="42">
        <f>((Data!D610-Data!D609)*Simulace!$AJ$3+(Data!F610-Data!F609)*Simulace!$AJ$4+(Data!H610-Data!H609)*Simulace!$AJ$5+(Data!J610-Data!J609)*Simulace!$AJ$6+(Data!L610-Data!L609)*Simulace!$AJ$7+(Data!N610-Data!N609)*Simulace!$AJ$8+(Data!P610-Data!P609)*Simulace!$AJ$9+(Data!R610-Data!R609)*Simulace!$AJ$10+(Data!T610-Data!T609)*Simulace!$AJ$11+(Data!V610-Data!V609)*Simulace!$AJ$12+(Data!X610-Data!X609)*Simulace!$AJ$13+(Data!Z610-Data!Z609)*Simulace!$AJ$14+(Data!AB610-Data!AB609)*Simulace!$AJ$15+(Data!AD610-Data!AD609)*Simulace!$AJ$16+(Data!AF610-Data!AF609)*Simulace!$AJ$17+(Data!AH610-Data!AH609)*Simulace!$AJ$18+(Data!AJ610-Data!AJ609)*Simulace!$AJ$19+(Data!AL610-Data!AL609)*Simulace!$AJ$20+(Data!AN610-Data!AN609)*Simulace!$AJ$21+(Data!AP610-Data!AP609)*Simulace!$AJ$22+(Data!AQ610-Data!AQ609)*Simulace!$AJ$23+(Data!AR610-Data!AR609)*Simulace!$AJ$24+(Data!AS610-Data!AS609)*Simulace!$AJ$25+(Data!AT610-Data!AT609)*Simulace!$AJ$26+(Data!AU610-Data!AU609)*Simulace!$AJ$27+(Data!AV610-Data!AV609)*Simulace!$AJ$28+(Data!AW610-Data!AW609)*Simulace!$AJ$29+(Data!AX610-Data!AX609)*Simulace!$AJ$30)</f>
        <v>638145702.60386801</v>
      </c>
    </row>
    <row r="108" spans="1:16" ht="15.75">
      <c r="A108" s="33" t="s">
        <v>143</v>
      </c>
      <c r="B108" s="42">
        <v>-6324000000</v>
      </c>
      <c r="C108" s="42">
        <f>Simulace!AN119-Simulace!AN109</f>
        <v>2358721720.2791672</v>
      </c>
      <c r="D108" s="42">
        <f t="shared" si="1"/>
        <v>0</v>
      </c>
      <c r="E108" s="59"/>
      <c r="F108" s="59"/>
      <c r="G108" s="46"/>
      <c r="H108" s="46"/>
      <c r="I108" s="46"/>
      <c r="K108" s="6"/>
      <c r="P108" s="42">
        <f>((Data!D611-Data!D610)*Simulace!$AJ$3+(Data!F611-Data!F610)*Simulace!$AJ$4+(Data!H611-Data!H610)*Simulace!$AJ$5+(Data!J611-Data!J610)*Simulace!$AJ$6+(Data!L611-Data!L610)*Simulace!$AJ$7+(Data!N611-Data!N610)*Simulace!$AJ$8+(Data!P611-Data!P610)*Simulace!$AJ$9+(Data!R611-Data!R610)*Simulace!$AJ$10+(Data!T611-Data!T610)*Simulace!$AJ$11+(Data!V611-Data!V610)*Simulace!$AJ$12+(Data!X611-Data!X610)*Simulace!$AJ$13+(Data!Z611-Data!Z610)*Simulace!$AJ$14+(Data!AB611-Data!AB610)*Simulace!$AJ$15+(Data!AD611-Data!AD610)*Simulace!$AJ$16+(Data!AF611-Data!AF610)*Simulace!$AJ$17+(Data!AH611-Data!AH610)*Simulace!$AJ$18+(Data!AJ611-Data!AJ610)*Simulace!$AJ$19+(Data!AL611-Data!AL610)*Simulace!$AJ$20+(Data!AN611-Data!AN610)*Simulace!$AJ$21+(Data!AP611-Data!AP610)*Simulace!$AJ$22+(Data!AQ611-Data!AQ610)*Simulace!$AJ$23+(Data!AR611-Data!AR610)*Simulace!$AJ$24+(Data!AS611-Data!AS610)*Simulace!$AJ$25+(Data!AT611-Data!AT610)*Simulace!$AJ$26+(Data!AU611-Data!AU610)*Simulace!$AJ$27+(Data!AV611-Data!AV610)*Simulace!$AJ$28+(Data!AW611-Data!AW610)*Simulace!$AJ$29+(Data!AX611-Data!AX610)*Simulace!$AJ$30)</f>
        <v>605405405.6195606</v>
      </c>
    </row>
    <row r="109" spans="1:16" ht="15.75">
      <c r="A109" s="33" t="s">
        <v>144</v>
      </c>
      <c r="B109" s="42">
        <v>-6230000000</v>
      </c>
      <c r="C109" s="42">
        <f>Simulace!AN120-Simulace!AN110</f>
        <v>2003662057.3466339</v>
      </c>
      <c r="D109" s="42">
        <f t="shared" si="1"/>
        <v>0</v>
      </c>
      <c r="E109" s="59"/>
      <c r="F109" s="59"/>
      <c r="G109" s="46"/>
      <c r="H109" s="46"/>
      <c r="I109" s="46"/>
      <c r="K109" s="6"/>
      <c r="P109" s="42">
        <f>((Data!D612-Data!D611)*Simulace!$AJ$3+(Data!F612-Data!F611)*Simulace!$AJ$4+(Data!H612-Data!H611)*Simulace!$AJ$5+(Data!J612-Data!J611)*Simulace!$AJ$6+(Data!L612-Data!L611)*Simulace!$AJ$7+(Data!N612-Data!N611)*Simulace!$AJ$8+(Data!P612-Data!P611)*Simulace!$AJ$9+(Data!R612-Data!R611)*Simulace!$AJ$10+(Data!T612-Data!T611)*Simulace!$AJ$11+(Data!V612-Data!V611)*Simulace!$AJ$12+(Data!X612-Data!X611)*Simulace!$AJ$13+(Data!Z612-Data!Z611)*Simulace!$AJ$14+(Data!AB612-Data!AB611)*Simulace!$AJ$15+(Data!AD612-Data!AD611)*Simulace!$AJ$16+(Data!AF612-Data!AF611)*Simulace!$AJ$17+(Data!AH612-Data!AH611)*Simulace!$AJ$18+(Data!AJ612-Data!AJ611)*Simulace!$AJ$19+(Data!AL612-Data!AL611)*Simulace!$AJ$20+(Data!AN612-Data!AN611)*Simulace!$AJ$21+(Data!AP612-Data!AP611)*Simulace!$AJ$22+(Data!AQ612-Data!AQ611)*Simulace!$AJ$23+(Data!AR612-Data!AR611)*Simulace!$AJ$24+(Data!AS612-Data!AS611)*Simulace!$AJ$25+(Data!AT612-Data!AT611)*Simulace!$AJ$26+(Data!AU612-Data!AU611)*Simulace!$AJ$27+(Data!AV612-Data!AV611)*Simulace!$AJ$28+(Data!AW612-Data!AW611)*Simulace!$AJ$29+(Data!AX612-Data!AX611)*Simulace!$AJ$30)</f>
        <v>-346644170.8581894</v>
      </c>
    </row>
    <row r="110" spans="1:16" ht="15.75">
      <c r="A110" s="33" t="s">
        <v>145</v>
      </c>
      <c r="B110" s="42">
        <v>-6161000000</v>
      </c>
      <c r="C110" s="42">
        <f>Simulace!AN121-Simulace!AN111</f>
        <v>1079149110.0501785</v>
      </c>
      <c r="D110" s="42">
        <f t="shared" si="1"/>
        <v>0</v>
      </c>
      <c r="E110" s="59"/>
      <c r="F110" s="59"/>
      <c r="G110" s="46"/>
      <c r="H110" s="46"/>
      <c r="I110" s="46"/>
      <c r="K110" s="6"/>
      <c r="P110" s="42">
        <f>((Data!D613-Data!D612)*Simulace!$AJ$3+(Data!F613-Data!F612)*Simulace!$AJ$4+(Data!H613-Data!H612)*Simulace!$AJ$5+(Data!J613-Data!J612)*Simulace!$AJ$6+(Data!L613-Data!L612)*Simulace!$AJ$7+(Data!N613-Data!N612)*Simulace!$AJ$8+(Data!P613-Data!P612)*Simulace!$AJ$9+(Data!R613-Data!R612)*Simulace!$AJ$10+(Data!T613-Data!T612)*Simulace!$AJ$11+(Data!V613-Data!V612)*Simulace!$AJ$12+(Data!X613-Data!X612)*Simulace!$AJ$13+(Data!Z613-Data!Z612)*Simulace!$AJ$14+(Data!AB613-Data!AB612)*Simulace!$AJ$15+(Data!AD613-Data!AD612)*Simulace!$AJ$16+(Data!AF613-Data!AF612)*Simulace!$AJ$17+(Data!AH613-Data!AH612)*Simulace!$AJ$18+(Data!AJ613-Data!AJ612)*Simulace!$AJ$19+(Data!AL613-Data!AL612)*Simulace!$AJ$20+(Data!AN613-Data!AN612)*Simulace!$AJ$21+(Data!AP613-Data!AP612)*Simulace!$AJ$22+(Data!AQ613-Data!AQ612)*Simulace!$AJ$23+(Data!AR613-Data!AR612)*Simulace!$AJ$24+(Data!AS613-Data!AS612)*Simulace!$AJ$25+(Data!AT613-Data!AT612)*Simulace!$AJ$26+(Data!AU613-Data!AU612)*Simulace!$AJ$27+(Data!AV613-Data!AV612)*Simulace!$AJ$28+(Data!AW613-Data!AW612)*Simulace!$AJ$29+(Data!AX613-Data!AX612)*Simulace!$AJ$30)</f>
        <v>-607101337.72637236</v>
      </c>
    </row>
    <row r="111" spans="1:16" ht="15.75">
      <c r="A111" s="33" t="s">
        <v>146</v>
      </c>
      <c r="B111" s="42">
        <v>-6210000000</v>
      </c>
      <c r="C111" s="42">
        <f>Simulace!AN122-Simulace!AN112</f>
        <v>1039420619.0897903</v>
      </c>
      <c r="D111" s="42">
        <f t="shared" si="1"/>
        <v>0</v>
      </c>
      <c r="E111" s="59"/>
      <c r="F111" s="59"/>
      <c r="G111" s="46"/>
      <c r="H111" s="46"/>
      <c r="I111" s="46"/>
      <c r="K111" s="6"/>
      <c r="P111" s="42">
        <f>((Data!D614-Data!D613)*Simulace!$AJ$3+(Data!F614-Data!F613)*Simulace!$AJ$4+(Data!H614-Data!H613)*Simulace!$AJ$5+(Data!J614-Data!J613)*Simulace!$AJ$6+(Data!L614-Data!L613)*Simulace!$AJ$7+(Data!N614-Data!N613)*Simulace!$AJ$8+(Data!P614-Data!P613)*Simulace!$AJ$9+(Data!R614-Data!R613)*Simulace!$AJ$10+(Data!T614-Data!T613)*Simulace!$AJ$11+(Data!V614-Data!V613)*Simulace!$AJ$12+(Data!X614-Data!X613)*Simulace!$AJ$13+(Data!Z614-Data!Z613)*Simulace!$AJ$14+(Data!AB614-Data!AB613)*Simulace!$AJ$15+(Data!AD614-Data!AD613)*Simulace!$AJ$16+(Data!AF614-Data!AF613)*Simulace!$AJ$17+(Data!AH614-Data!AH613)*Simulace!$AJ$18+(Data!AJ614-Data!AJ613)*Simulace!$AJ$19+(Data!AL614-Data!AL613)*Simulace!$AJ$20+(Data!AN614-Data!AN613)*Simulace!$AJ$21+(Data!AP614-Data!AP613)*Simulace!$AJ$22+(Data!AQ614-Data!AQ613)*Simulace!$AJ$23+(Data!AR614-Data!AR613)*Simulace!$AJ$24+(Data!AS614-Data!AS613)*Simulace!$AJ$25+(Data!AT614-Data!AT613)*Simulace!$AJ$26+(Data!AU614-Data!AU613)*Simulace!$AJ$27+(Data!AV614-Data!AV613)*Simulace!$AJ$28+(Data!AW614-Data!AW613)*Simulace!$AJ$29+(Data!AX614-Data!AX613)*Simulace!$AJ$30)</f>
        <v>403449930.86249769</v>
      </c>
    </row>
    <row r="112" spans="1:16" ht="15.75">
      <c r="A112" s="33" t="s">
        <v>147</v>
      </c>
      <c r="B112" s="42">
        <v>-6251000000</v>
      </c>
      <c r="C112" s="42">
        <f>Simulace!AN123-Simulace!AN113</f>
        <v>1345731209.6642532</v>
      </c>
      <c r="D112" s="42">
        <f t="shared" si="1"/>
        <v>0</v>
      </c>
      <c r="E112" s="59"/>
      <c r="F112" s="59"/>
      <c r="G112" s="46"/>
      <c r="H112" s="46"/>
      <c r="I112" s="46"/>
      <c r="K112" s="6"/>
      <c r="P112" s="42">
        <f>((Data!D615-Data!D614)*Simulace!$AJ$3+(Data!F615-Data!F614)*Simulace!$AJ$4+(Data!H615-Data!H614)*Simulace!$AJ$5+(Data!J615-Data!J614)*Simulace!$AJ$6+(Data!L615-Data!L614)*Simulace!$AJ$7+(Data!N615-Data!N614)*Simulace!$AJ$8+(Data!P615-Data!P614)*Simulace!$AJ$9+(Data!R615-Data!R614)*Simulace!$AJ$10+(Data!T615-Data!T614)*Simulace!$AJ$11+(Data!V615-Data!V614)*Simulace!$AJ$12+(Data!X615-Data!X614)*Simulace!$AJ$13+(Data!Z615-Data!Z614)*Simulace!$AJ$14+(Data!AB615-Data!AB614)*Simulace!$AJ$15+(Data!AD615-Data!AD614)*Simulace!$AJ$16+(Data!AF615-Data!AF614)*Simulace!$AJ$17+(Data!AH615-Data!AH614)*Simulace!$AJ$18+(Data!AJ615-Data!AJ614)*Simulace!$AJ$19+(Data!AL615-Data!AL614)*Simulace!$AJ$20+(Data!AN615-Data!AN614)*Simulace!$AJ$21+(Data!AP615-Data!AP614)*Simulace!$AJ$22+(Data!AQ615-Data!AQ614)*Simulace!$AJ$23+(Data!AR615-Data!AR614)*Simulace!$AJ$24+(Data!AS615-Data!AS614)*Simulace!$AJ$25+(Data!AT615-Data!AT614)*Simulace!$AJ$26+(Data!AU615-Data!AU614)*Simulace!$AJ$27+(Data!AV615-Data!AV614)*Simulace!$AJ$28+(Data!AW615-Data!AW614)*Simulace!$AJ$29+(Data!AX615-Data!AX614)*Simulace!$AJ$30)</f>
        <v>89235892.986680612</v>
      </c>
    </row>
    <row r="113" spans="1:16" ht="15.75">
      <c r="A113" s="33" t="s">
        <v>148</v>
      </c>
      <c r="B113" s="42">
        <v>-6247000000</v>
      </c>
      <c r="C113" s="42">
        <f>Simulace!AN124-Simulace!AN114</f>
        <v>1149580209.9634399</v>
      </c>
      <c r="D113" s="42">
        <f t="shared" si="1"/>
        <v>0</v>
      </c>
      <c r="E113" s="59"/>
      <c r="F113" s="59"/>
      <c r="G113" s="46"/>
      <c r="H113" s="46"/>
      <c r="I113" s="46"/>
      <c r="K113" s="6"/>
      <c r="P113" s="42">
        <f>((Data!D616-Data!D615)*Simulace!$AJ$3+(Data!F616-Data!F615)*Simulace!$AJ$4+(Data!H616-Data!H615)*Simulace!$AJ$5+(Data!J616-Data!J615)*Simulace!$AJ$6+(Data!L616-Data!L615)*Simulace!$AJ$7+(Data!N616-Data!N615)*Simulace!$AJ$8+(Data!P616-Data!P615)*Simulace!$AJ$9+(Data!R616-Data!R615)*Simulace!$AJ$10+(Data!T616-Data!T615)*Simulace!$AJ$11+(Data!V616-Data!V615)*Simulace!$AJ$12+(Data!X616-Data!X615)*Simulace!$AJ$13+(Data!Z616-Data!Z615)*Simulace!$AJ$14+(Data!AB616-Data!AB615)*Simulace!$AJ$15+(Data!AD616-Data!AD615)*Simulace!$AJ$16+(Data!AF616-Data!AF615)*Simulace!$AJ$17+(Data!AH616-Data!AH615)*Simulace!$AJ$18+(Data!AJ616-Data!AJ615)*Simulace!$AJ$19+(Data!AL616-Data!AL615)*Simulace!$AJ$20+(Data!AN616-Data!AN615)*Simulace!$AJ$21+(Data!AP616-Data!AP615)*Simulace!$AJ$22+(Data!AQ616-Data!AQ615)*Simulace!$AJ$23+(Data!AR616-Data!AR615)*Simulace!$AJ$24+(Data!AS616-Data!AS615)*Simulace!$AJ$25+(Data!AT616-Data!AT615)*Simulace!$AJ$26+(Data!AU616-Data!AU615)*Simulace!$AJ$27+(Data!AV616-Data!AV615)*Simulace!$AJ$28+(Data!AW616-Data!AW615)*Simulace!$AJ$29+(Data!AX616-Data!AX615)*Simulace!$AJ$30)</f>
        <v>97583721.60735625</v>
      </c>
    </row>
    <row r="114" spans="1:16" ht="15.75">
      <c r="A114" s="33" t="s">
        <v>149</v>
      </c>
      <c r="B114" s="42">
        <v>-6121000000</v>
      </c>
      <c r="C114" s="42">
        <f>Simulace!AN125-Simulace!AN115</f>
        <v>387146445.45709229</v>
      </c>
      <c r="D114" s="42">
        <f t="shared" si="1"/>
        <v>0</v>
      </c>
      <c r="E114" s="59"/>
      <c r="F114" s="59"/>
      <c r="G114" s="46"/>
      <c r="H114" s="46"/>
      <c r="I114" s="46"/>
      <c r="K114" s="6"/>
      <c r="P114" s="42">
        <f>((Data!D617-Data!D616)*Simulace!$AJ$3+(Data!F617-Data!F616)*Simulace!$AJ$4+(Data!H617-Data!H616)*Simulace!$AJ$5+(Data!J617-Data!J616)*Simulace!$AJ$6+(Data!L617-Data!L616)*Simulace!$AJ$7+(Data!N617-Data!N616)*Simulace!$AJ$8+(Data!P617-Data!P616)*Simulace!$AJ$9+(Data!R617-Data!R616)*Simulace!$AJ$10+(Data!T617-Data!T616)*Simulace!$AJ$11+(Data!V617-Data!V616)*Simulace!$AJ$12+(Data!X617-Data!X616)*Simulace!$AJ$13+(Data!Z617-Data!Z616)*Simulace!$AJ$14+(Data!AB617-Data!AB616)*Simulace!$AJ$15+(Data!AD617-Data!AD616)*Simulace!$AJ$16+(Data!AF617-Data!AF616)*Simulace!$AJ$17+(Data!AH617-Data!AH616)*Simulace!$AJ$18+(Data!AJ617-Data!AJ616)*Simulace!$AJ$19+(Data!AL617-Data!AL616)*Simulace!$AJ$20+(Data!AN617-Data!AN616)*Simulace!$AJ$21+(Data!AP617-Data!AP616)*Simulace!$AJ$22+(Data!AQ617-Data!AQ616)*Simulace!$AJ$23+(Data!AR617-Data!AR616)*Simulace!$AJ$24+(Data!AS617-Data!AS616)*Simulace!$AJ$25+(Data!AT617-Data!AT616)*Simulace!$AJ$26+(Data!AU617-Data!AU616)*Simulace!$AJ$27+(Data!AV617-Data!AV616)*Simulace!$AJ$28+(Data!AW617-Data!AW616)*Simulace!$AJ$29+(Data!AX617-Data!AX616)*Simulace!$AJ$30)</f>
        <v>-255434350.88589662</v>
      </c>
    </row>
    <row r="115" spans="1:16" ht="15.75">
      <c r="A115" s="33" t="s">
        <v>150</v>
      </c>
      <c r="B115" s="42">
        <v>-6082000000</v>
      </c>
      <c r="C115" s="42">
        <f>Simulace!AN126-Simulace!AN116</f>
        <v>-12720644.551292419</v>
      </c>
      <c r="D115" s="42">
        <f t="shared" si="1"/>
        <v>0</v>
      </c>
      <c r="E115" s="59"/>
      <c r="F115" s="59"/>
      <c r="G115" s="46"/>
      <c r="H115" s="46"/>
      <c r="I115" s="46"/>
      <c r="K115" s="6"/>
      <c r="P115" s="42">
        <f>((Data!D618-Data!D617)*Simulace!$AJ$3+(Data!F618-Data!F617)*Simulace!$AJ$4+(Data!H618-Data!H617)*Simulace!$AJ$5+(Data!J618-Data!J617)*Simulace!$AJ$6+(Data!L618-Data!L617)*Simulace!$AJ$7+(Data!N618-Data!N617)*Simulace!$AJ$8+(Data!P618-Data!P617)*Simulace!$AJ$9+(Data!R618-Data!R617)*Simulace!$AJ$10+(Data!T618-Data!T617)*Simulace!$AJ$11+(Data!V618-Data!V617)*Simulace!$AJ$12+(Data!X618-Data!X617)*Simulace!$AJ$13+(Data!Z618-Data!Z617)*Simulace!$AJ$14+(Data!AB618-Data!AB617)*Simulace!$AJ$15+(Data!AD618-Data!AD617)*Simulace!$AJ$16+(Data!AF618-Data!AF617)*Simulace!$AJ$17+(Data!AH618-Data!AH617)*Simulace!$AJ$18+(Data!AJ618-Data!AJ617)*Simulace!$AJ$19+(Data!AL618-Data!AL617)*Simulace!$AJ$20+(Data!AN618-Data!AN617)*Simulace!$AJ$21+(Data!AP618-Data!AP617)*Simulace!$AJ$22+(Data!AQ618-Data!AQ617)*Simulace!$AJ$23+(Data!AR618-Data!AR617)*Simulace!$AJ$24+(Data!AS618-Data!AS617)*Simulace!$AJ$25+(Data!AT618-Data!AT617)*Simulace!$AJ$26+(Data!AU618-Data!AU617)*Simulace!$AJ$27+(Data!AV618-Data!AV617)*Simulace!$AJ$28+(Data!AW618-Data!AW617)*Simulace!$AJ$29+(Data!AX618-Data!AX617)*Simulace!$AJ$30)</f>
        <v>-422083590.53694028</v>
      </c>
    </row>
    <row r="116" spans="1:16" ht="15.75">
      <c r="A116" s="33" t="s">
        <v>151</v>
      </c>
      <c r="B116" s="42">
        <v>-5954000000</v>
      </c>
      <c r="C116" s="42">
        <f>Simulace!AN127-Simulace!AN117</f>
        <v>-480688857.30866241</v>
      </c>
      <c r="D116" s="42">
        <f t="shared" si="1"/>
        <v>0</v>
      </c>
      <c r="E116" s="59"/>
      <c r="F116" s="59"/>
      <c r="G116" s="46"/>
      <c r="H116" s="46"/>
      <c r="I116" s="46"/>
      <c r="K116" s="6"/>
      <c r="P116" s="42">
        <f>((Data!D619-Data!D618)*Simulace!$AJ$3+(Data!F619-Data!F618)*Simulace!$AJ$4+(Data!H619-Data!H618)*Simulace!$AJ$5+(Data!J619-Data!J618)*Simulace!$AJ$6+(Data!L619-Data!L618)*Simulace!$AJ$7+(Data!N619-Data!N618)*Simulace!$AJ$8+(Data!P619-Data!P618)*Simulace!$AJ$9+(Data!R619-Data!R618)*Simulace!$AJ$10+(Data!T619-Data!T618)*Simulace!$AJ$11+(Data!V619-Data!V618)*Simulace!$AJ$12+(Data!X619-Data!X618)*Simulace!$AJ$13+(Data!Z619-Data!Z618)*Simulace!$AJ$14+(Data!AB619-Data!AB618)*Simulace!$AJ$15+(Data!AD619-Data!AD618)*Simulace!$AJ$16+(Data!AF619-Data!AF618)*Simulace!$AJ$17+(Data!AH619-Data!AH618)*Simulace!$AJ$18+(Data!AJ619-Data!AJ618)*Simulace!$AJ$19+(Data!AL619-Data!AL618)*Simulace!$AJ$20+(Data!AN619-Data!AN618)*Simulace!$AJ$21+(Data!AP619-Data!AP618)*Simulace!$AJ$22+(Data!AQ619-Data!AQ618)*Simulace!$AJ$23+(Data!AR619-Data!AR618)*Simulace!$AJ$24+(Data!AS619-Data!AS618)*Simulace!$AJ$25+(Data!AT619-Data!AT618)*Simulace!$AJ$26+(Data!AU619-Data!AU618)*Simulace!$AJ$27+(Data!AV619-Data!AV618)*Simulace!$AJ$28+(Data!AW619-Data!AW618)*Simulace!$AJ$29+(Data!AX619-Data!AX618)*Simulace!$AJ$30)</f>
        <v>-679972210.98123205</v>
      </c>
    </row>
    <row r="117" spans="1:16" ht="15.75">
      <c r="A117" s="33" t="s">
        <v>152</v>
      </c>
      <c r="B117" s="42">
        <v>-5950000000</v>
      </c>
      <c r="C117" s="42">
        <f>Simulace!AN128-Simulace!AN118</f>
        <v>-1241191511.5965652</v>
      </c>
      <c r="D117" s="42">
        <f t="shared" si="1"/>
        <v>0</v>
      </c>
      <c r="E117" s="59"/>
      <c r="F117" s="59"/>
      <c r="G117" s="46"/>
      <c r="H117" s="46"/>
      <c r="I117" s="46"/>
      <c r="K117" s="6"/>
      <c r="P117" s="42">
        <f>((Data!D620-Data!D619)*Simulace!$AJ$3+(Data!F620-Data!F619)*Simulace!$AJ$4+(Data!H620-Data!H619)*Simulace!$AJ$5+(Data!J620-Data!J619)*Simulace!$AJ$6+(Data!L620-Data!L619)*Simulace!$AJ$7+(Data!N620-Data!N619)*Simulace!$AJ$8+(Data!P620-Data!P619)*Simulace!$AJ$9+(Data!R620-Data!R619)*Simulace!$AJ$10+(Data!T620-Data!T619)*Simulace!$AJ$11+(Data!V620-Data!V619)*Simulace!$AJ$12+(Data!X620-Data!X619)*Simulace!$AJ$13+(Data!Z620-Data!Z619)*Simulace!$AJ$14+(Data!AB620-Data!AB619)*Simulace!$AJ$15+(Data!AD620-Data!AD619)*Simulace!$AJ$16+(Data!AF620-Data!AF619)*Simulace!$AJ$17+(Data!AH620-Data!AH619)*Simulace!$AJ$18+(Data!AJ620-Data!AJ619)*Simulace!$AJ$19+(Data!AL620-Data!AL619)*Simulace!$AJ$20+(Data!AN620-Data!AN619)*Simulace!$AJ$21+(Data!AP620-Data!AP619)*Simulace!$AJ$22+(Data!AQ620-Data!AQ619)*Simulace!$AJ$23+(Data!AR620-Data!AR619)*Simulace!$AJ$24+(Data!AS620-Data!AS619)*Simulace!$AJ$25+(Data!AT620-Data!AT619)*Simulace!$AJ$26+(Data!AU620-Data!AU619)*Simulace!$AJ$27+(Data!AV620-Data!AV619)*Simulace!$AJ$28+(Data!AW620-Data!AW619)*Simulace!$AJ$29+(Data!AX620-Data!AX619)*Simulace!$AJ$30)</f>
        <v>-126351076.68401746</v>
      </c>
    </row>
    <row r="118" spans="1:16" ht="15.75">
      <c r="A118" s="33" t="s">
        <v>153</v>
      </c>
      <c r="B118" s="42">
        <v>-5865000000</v>
      </c>
      <c r="C118" s="42">
        <f>Simulace!AN129-Simulace!AN119</f>
        <v>-2554527739.3438034</v>
      </c>
      <c r="D118" s="42">
        <f t="shared" si="1"/>
        <v>0</v>
      </c>
      <c r="E118" s="59"/>
      <c r="F118" s="59"/>
      <c r="G118" s="46"/>
      <c r="H118" s="46"/>
      <c r="I118" s="46"/>
      <c r="K118" s="6"/>
      <c r="P118" s="42">
        <f>((Data!D621-Data!D620)*Simulace!$AJ$3+(Data!F621-Data!F620)*Simulace!$AJ$4+(Data!H621-Data!H620)*Simulace!$AJ$5+(Data!J621-Data!J620)*Simulace!$AJ$6+(Data!L621-Data!L620)*Simulace!$AJ$7+(Data!N621-Data!N620)*Simulace!$AJ$8+(Data!P621-Data!P620)*Simulace!$AJ$9+(Data!R621-Data!R620)*Simulace!$AJ$10+(Data!T621-Data!T620)*Simulace!$AJ$11+(Data!V621-Data!V620)*Simulace!$AJ$12+(Data!X621-Data!X620)*Simulace!$AJ$13+(Data!Z621-Data!Z620)*Simulace!$AJ$14+(Data!AB621-Data!AB620)*Simulace!$AJ$15+(Data!AD621-Data!AD620)*Simulace!$AJ$16+(Data!AF621-Data!AF620)*Simulace!$AJ$17+(Data!AH621-Data!AH620)*Simulace!$AJ$18+(Data!AJ621-Data!AJ620)*Simulace!$AJ$19+(Data!AL621-Data!AL620)*Simulace!$AJ$20+(Data!AN621-Data!AN620)*Simulace!$AJ$21+(Data!AP621-Data!AP620)*Simulace!$AJ$22+(Data!AQ621-Data!AQ620)*Simulace!$AJ$23+(Data!AR621-Data!AR620)*Simulace!$AJ$24+(Data!AS621-Data!AS620)*Simulace!$AJ$25+(Data!AT621-Data!AT620)*Simulace!$AJ$26+(Data!AU621-Data!AU620)*Simulace!$AJ$27+(Data!AV621-Data!AV620)*Simulace!$AJ$28+(Data!AW621-Data!AW620)*Simulace!$AJ$29+(Data!AX621-Data!AX620)*Simulace!$AJ$30)</f>
        <v>-721467232.12769437</v>
      </c>
    </row>
    <row r="119" spans="1:16" ht="15.75">
      <c r="A119" s="33" t="s">
        <v>154</v>
      </c>
      <c r="B119" s="42">
        <v>-5593000000</v>
      </c>
      <c r="C119" s="42">
        <f>Simulace!AN130-Simulace!AN120</f>
        <v>-3780832875.6863861</v>
      </c>
      <c r="D119" s="42">
        <f t="shared" si="1"/>
        <v>0</v>
      </c>
      <c r="E119" s="59"/>
      <c r="F119" s="59"/>
      <c r="G119" s="46"/>
      <c r="H119" s="46"/>
      <c r="I119" s="46"/>
      <c r="K119" s="6"/>
      <c r="P119" s="42">
        <f>((Data!D622-Data!D621)*Simulace!$AJ$3+(Data!F622-Data!F621)*Simulace!$AJ$4+(Data!H622-Data!H621)*Simulace!$AJ$5+(Data!J622-Data!J621)*Simulace!$AJ$6+(Data!L622-Data!L621)*Simulace!$AJ$7+(Data!N622-Data!N621)*Simulace!$AJ$8+(Data!P622-Data!P621)*Simulace!$AJ$9+(Data!R622-Data!R621)*Simulace!$AJ$10+(Data!T622-Data!T621)*Simulace!$AJ$11+(Data!V622-Data!V621)*Simulace!$AJ$12+(Data!X622-Data!X621)*Simulace!$AJ$13+(Data!Z622-Data!Z621)*Simulace!$AJ$14+(Data!AB622-Data!AB621)*Simulace!$AJ$15+(Data!AD622-Data!AD621)*Simulace!$AJ$16+(Data!AF622-Data!AF621)*Simulace!$AJ$17+(Data!AH622-Data!AH621)*Simulace!$AJ$18+(Data!AJ622-Data!AJ621)*Simulace!$AJ$19+(Data!AL622-Data!AL621)*Simulace!$AJ$20+(Data!AN622-Data!AN621)*Simulace!$AJ$21+(Data!AP622-Data!AP621)*Simulace!$AJ$22+(Data!AQ622-Data!AQ621)*Simulace!$AJ$23+(Data!AR622-Data!AR621)*Simulace!$AJ$24+(Data!AS622-Data!AS621)*Simulace!$AJ$25+(Data!AT622-Data!AT621)*Simulace!$AJ$26+(Data!AU622-Data!AU621)*Simulace!$AJ$27+(Data!AV622-Data!AV621)*Simulace!$AJ$28+(Data!AW622-Data!AW621)*Simulace!$AJ$29+(Data!AX622-Data!AX621)*Simulace!$AJ$30)</f>
        <v>-1575335112.200762</v>
      </c>
    </row>
    <row r="120" spans="1:16" ht="15.75">
      <c r="A120" s="33" t="s">
        <v>155</v>
      </c>
      <c r="B120" s="42">
        <v>-5587000000</v>
      </c>
      <c r="C120" s="42">
        <f>Simulace!AN131-Simulace!AN121</f>
        <v>-3208084385.8138962</v>
      </c>
      <c r="D120" s="42">
        <f t="shared" si="1"/>
        <v>0</v>
      </c>
      <c r="E120" s="59"/>
      <c r="F120" s="59"/>
      <c r="G120" s="46"/>
      <c r="H120" s="46"/>
      <c r="I120" s="46"/>
      <c r="K120" s="6"/>
      <c r="P120" s="42">
        <f>((Data!D623-Data!D622)*Simulace!$AJ$3+(Data!F623-Data!F622)*Simulace!$AJ$4+(Data!H623-Data!H622)*Simulace!$AJ$5+(Data!J623-Data!J622)*Simulace!$AJ$6+(Data!L623-Data!L622)*Simulace!$AJ$7+(Data!N623-Data!N622)*Simulace!$AJ$8+(Data!P623-Data!P622)*Simulace!$AJ$9+(Data!R623-Data!R622)*Simulace!$AJ$10+(Data!T623-Data!T622)*Simulace!$AJ$11+(Data!V623-Data!V622)*Simulace!$AJ$12+(Data!X623-Data!X622)*Simulace!$AJ$13+(Data!Z623-Data!Z622)*Simulace!$AJ$14+(Data!AB623-Data!AB622)*Simulace!$AJ$15+(Data!AD623-Data!AD622)*Simulace!$AJ$16+(Data!AF623-Data!AF622)*Simulace!$AJ$17+(Data!AH623-Data!AH622)*Simulace!$AJ$18+(Data!AJ623-Data!AJ622)*Simulace!$AJ$19+(Data!AL623-Data!AL622)*Simulace!$AJ$20+(Data!AN623-Data!AN622)*Simulace!$AJ$21+(Data!AP623-Data!AP622)*Simulace!$AJ$22+(Data!AQ623-Data!AQ622)*Simulace!$AJ$23+(Data!AR623-Data!AR622)*Simulace!$AJ$24+(Data!AS623-Data!AS622)*Simulace!$AJ$25+(Data!AT623-Data!AT622)*Simulace!$AJ$26+(Data!AU623-Data!AU622)*Simulace!$AJ$27+(Data!AV623-Data!AV622)*Simulace!$AJ$28+(Data!AW623-Data!AW622)*Simulace!$AJ$29+(Data!AX623-Data!AX622)*Simulace!$AJ$30)</f>
        <v>-27748877.853902381</v>
      </c>
    </row>
    <row r="121" spans="1:16" ht="15.75">
      <c r="A121" s="33" t="s">
        <v>156</v>
      </c>
      <c r="B121" s="42">
        <v>-5718000000</v>
      </c>
      <c r="C121" s="42">
        <f>Simulace!AN132-Simulace!AN122</f>
        <v>-3160593896.6679535</v>
      </c>
      <c r="D121" s="42">
        <f t="shared" si="1"/>
        <v>0</v>
      </c>
      <c r="E121" s="59"/>
      <c r="F121" s="59"/>
      <c r="G121" s="46"/>
      <c r="H121" s="46"/>
      <c r="I121" s="46"/>
      <c r="K121" s="6"/>
      <c r="P121" s="42">
        <f>((Data!D624-Data!D623)*Simulace!$AJ$3+(Data!F624-Data!F623)*Simulace!$AJ$4+(Data!H624-Data!H623)*Simulace!$AJ$5+(Data!J624-Data!J623)*Simulace!$AJ$6+(Data!L624-Data!L623)*Simulace!$AJ$7+(Data!N624-Data!N623)*Simulace!$AJ$8+(Data!P624-Data!P623)*Simulace!$AJ$9+(Data!R624-Data!R623)*Simulace!$AJ$10+(Data!T624-Data!T623)*Simulace!$AJ$11+(Data!V624-Data!V623)*Simulace!$AJ$12+(Data!X624-Data!X623)*Simulace!$AJ$13+(Data!Z624-Data!Z623)*Simulace!$AJ$14+(Data!AB624-Data!AB623)*Simulace!$AJ$15+(Data!AD624-Data!AD623)*Simulace!$AJ$16+(Data!AF624-Data!AF623)*Simulace!$AJ$17+(Data!AH624-Data!AH623)*Simulace!$AJ$18+(Data!AJ624-Data!AJ623)*Simulace!$AJ$19+(Data!AL624-Data!AL623)*Simulace!$AJ$20+(Data!AN624-Data!AN623)*Simulace!$AJ$21+(Data!AP624-Data!AP623)*Simulace!$AJ$22+(Data!AQ624-Data!AQ623)*Simulace!$AJ$23+(Data!AR624-Data!AR623)*Simulace!$AJ$24+(Data!AS624-Data!AS623)*Simulace!$AJ$25+(Data!AT624-Data!AT623)*Simulace!$AJ$26+(Data!AU624-Data!AU623)*Simulace!$AJ$27+(Data!AV624-Data!AV623)*Simulace!$AJ$28+(Data!AW624-Data!AW623)*Simulace!$AJ$29+(Data!AX624-Data!AX623)*Simulace!$AJ$30)</f>
        <v>449783700.00845289</v>
      </c>
    </row>
    <row r="122" spans="1:16" ht="15.75">
      <c r="A122" s="33" t="s">
        <v>157</v>
      </c>
      <c r="B122" s="42">
        <v>-5699000000</v>
      </c>
      <c r="C122" s="42">
        <f>Simulace!AN133-Simulace!AN123</f>
        <v>-3456638947.6173172</v>
      </c>
      <c r="D122" s="42">
        <f t="shared" si="1"/>
        <v>0</v>
      </c>
      <c r="E122" s="59"/>
      <c r="F122" s="59"/>
      <c r="G122" s="46"/>
      <c r="H122" s="46"/>
      <c r="I122" s="46"/>
      <c r="K122" s="6"/>
      <c r="P122" s="42">
        <f>((Data!D625-Data!D624)*Simulace!$AJ$3+(Data!F625-Data!F624)*Simulace!$AJ$4+(Data!H625-Data!H624)*Simulace!$AJ$5+(Data!J625-Data!J624)*Simulace!$AJ$6+(Data!L625-Data!L624)*Simulace!$AJ$7+(Data!N625-Data!N624)*Simulace!$AJ$8+(Data!P625-Data!P624)*Simulace!$AJ$9+(Data!R625-Data!R624)*Simulace!$AJ$10+(Data!T625-Data!T624)*Simulace!$AJ$11+(Data!V625-Data!V624)*Simulace!$AJ$12+(Data!X625-Data!X624)*Simulace!$AJ$13+(Data!Z625-Data!Z624)*Simulace!$AJ$14+(Data!AB625-Data!AB624)*Simulace!$AJ$15+(Data!AD625-Data!AD624)*Simulace!$AJ$16+(Data!AF625-Data!AF624)*Simulace!$AJ$17+(Data!AH625-Data!AH624)*Simulace!$AJ$18+(Data!AJ625-Data!AJ624)*Simulace!$AJ$19+(Data!AL625-Data!AL624)*Simulace!$AJ$20+(Data!AN625-Data!AN624)*Simulace!$AJ$21+(Data!AP625-Data!AP624)*Simulace!$AJ$22+(Data!AQ625-Data!AQ624)*Simulace!$AJ$23+(Data!AR625-Data!AR624)*Simulace!$AJ$24+(Data!AS625-Data!AS624)*Simulace!$AJ$25+(Data!AT625-Data!AT624)*Simulace!$AJ$26+(Data!AU625-Data!AU624)*Simulace!$AJ$27+(Data!AV625-Data!AV624)*Simulace!$AJ$28+(Data!AW625-Data!AW624)*Simulace!$AJ$29+(Data!AX625-Data!AX624)*Simulace!$AJ$30)</f>
        <v>-205458902.96266967</v>
      </c>
    </row>
    <row r="123" spans="1:16" ht="15.75">
      <c r="A123" s="33" t="s">
        <v>158</v>
      </c>
      <c r="B123" s="42">
        <v>-5741000000</v>
      </c>
      <c r="C123" s="42">
        <f>Simulace!AN134-Simulace!AN124</f>
        <v>-3383914139.5699387</v>
      </c>
      <c r="D123" s="42">
        <f t="shared" si="1"/>
        <v>0</v>
      </c>
      <c r="E123" s="59"/>
      <c r="F123" s="59"/>
      <c r="G123" s="46"/>
      <c r="H123" s="46"/>
      <c r="I123" s="46"/>
      <c r="K123" s="6"/>
      <c r="P123" s="42">
        <f>((Data!D626-Data!D625)*Simulace!$AJ$3+(Data!F626-Data!F625)*Simulace!$AJ$4+(Data!H626-Data!H625)*Simulace!$AJ$5+(Data!J626-Data!J625)*Simulace!$AJ$6+(Data!L626-Data!L625)*Simulace!$AJ$7+(Data!N626-Data!N625)*Simulace!$AJ$8+(Data!P626-Data!P625)*Simulace!$AJ$9+(Data!R626-Data!R625)*Simulace!$AJ$10+(Data!T626-Data!T625)*Simulace!$AJ$11+(Data!V626-Data!V625)*Simulace!$AJ$12+(Data!X626-Data!X625)*Simulace!$AJ$13+(Data!Z626-Data!Z625)*Simulace!$AJ$14+(Data!AB626-Data!AB625)*Simulace!$AJ$15+(Data!AD626-Data!AD625)*Simulace!$AJ$16+(Data!AF626-Data!AF625)*Simulace!$AJ$17+(Data!AH626-Data!AH625)*Simulace!$AJ$18+(Data!AJ626-Data!AJ625)*Simulace!$AJ$19+(Data!AL626-Data!AL625)*Simulace!$AJ$20+(Data!AN626-Data!AN625)*Simulace!$AJ$21+(Data!AP626-Data!AP625)*Simulace!$AJ$22+(Data!AQ626-Data!AQ625)*Simulace!$AJ$23+(Data!AR626-Data!AR625)*Simulace!$AJ$24+(Data!AS626-Data!AS625)*Simulace!$AJ$25+(Data!AT626-Data!AT625)*Simulace!$AJ$26+(Data!AU626-Data!AU625)*Simulace!$AJ$27+(Data!AV626-Data!AV625)*Simulace!$AJ$28+(Data!AW626-Data!AW625)*Simulace!$AJ$29+(Data!AX626-Data!AX625)*Simulace!$AJ$30)</f>
        <v>166520349.65471855</v>
      </c>
    </row>
    <row r="124" spans="1:16" ht="15.75">
      <c r="A124" s="33" t="s">
        <v>159</v>
      </c>
      <c r="B124" s="42">
        <v>-5789000000</v>
      </c>
      <c r="C124" s="42">
        <f>Simulace!AN135-Simulace!AN125</f>
        <v>-2934251119.9427109</v>
      </c>
      <c r="D124" s="42">
        <f t="shared" si="1"/>
        <v>0</v>
      </c>
      <c r="E124" s="59"/>
      <c r="F124" s="59"/>
      <c r="G124" s="46"/>
      <c r="H124" s="46"/>
      <c r="I124" s="46"/>
      <c r="K124" s="6"/>
      <c r="P124" s="42">
        <f>((Data!D627-Data!D626)*Simulace!$AJ$3+(Data!F627-Data!F626)*Simulace!$AJ$4+(Data!H627-Data!H626)*Simulace!$AJ$5+(Data!J627-Data!J626)*Simulace!$AJ$6+(Data!L627-Data!L626)*Simulace!$AJ$7+(Data!N627-Data!N626)*Simulace!$AJ$8+(Data!P627-Data!P626)*Simulace!$AJ$9+(Data!R627-Data!R626)*Simulace!$AJ$10+(Data!T627-Data!T626)*Simulace!$AJ$11+(Data!V627-Data!V626)*Simulace!$AJ$12+(Data!X627-Data!X626)*Simulace!$AJ$13+(Data!Z627-Data!Z626)*Simulace!$AJ$14+(Data!AB627-Data!AB626)*Simulace!$AJ$15+(Data!AD627-Data!AD626)*Simulace!$AJ$16+(Data!AF627-Data!AF626)*Simulace!$AJ$17+(Data!AH627-Data!AH626)*Simulace!$AJ$18+(Data!AJ627-Data!AJ626)*Simulace!$AJ$19+(Data!AL627-Data!AL626)*Simulace!$AJ$20+(Data!AN627-Data!AN626)*Simulace!$AJ$21+(Data!AP627-Data!AP626)*Simulace!$AJ$22+(Data!AQ627-Data!AQ626)*Simulace!$AJ$23+(Data!AR627-Data!AR626)*Simulace!$AJ$24+(Data!AS627-Data!AS626)*Simulace!$AJ$25+(Data!AT627-Data!AT626)*Simulace!$AJ$26+(Data!AU627-Data!AU626)*Simulace!$AJ$27+(Data!AV627-Data!AV626)*Simulace!$AJ$28+(Data!AW627-Data!AW626)*Simulace!$AJ$29+(Data!AX627-Data!AX626)*Simulace!$AJ$30)</f>
        <v>180647078.74134085</v>
      </c>
    </row>
    <row r="125" spans="1:16" ht="15.75">
      <c r="A125" s="33" t="s">
        <v>160</v>
      </c>
      <c r="B125" s="42">
        <v>-5865000000</v>
      </c>
      <c r="C125" s="42">
        <f>Simulace!AN136-Simulace!AN126</f>
        <v>-2744007195.9946518</v>
      </c>
      <c r="D125" s="42">
        <f t="shared" si="1"/>
        <v>0</v>
      </c>
      <c r="E125" s="59"/>
      <c r="F125" s="59"/>
      <c r="G125" s="46"/>
      <c r="H125" s="46"/>
      <c r="I125" s="46"/>
      <c r="K125" s="6"/>
      <c r="P125" s="42">
        <f>((Data!D628-Data!D627)*Simulace!$AJ$3+(Data!F628-Data!F627)*Simulace!$AJ$4+(Data!H628-Data!H627)*Simulace!$AJ$5+(Data!J628-Data!J627)*Simulace!$AJ$6+(Data!L628-Data!L627)*Simulace!$AJ$7+(Data!N628-Data!N627)*Simulace!$AJ$8+(Data!P628-Data!P627)*Simulace!$AJ$9+(Data!R628-Data!R627)*Simulace!$AJ$10+(Data!T628-Data!T627)*Simulace!$AJ$11+(Data!V628-Data!V627)*Simulace!$AJ$12+(Data!X628-Data!X627)*Simulace!$AJ$13+(Data!Z628-Data!Z627)*Simulace!$AJ$14+(Data!AB628-Data!AB627)*Simulace!$AJ$15+(Data!AD628-Data!AD627)*Simulace!$AJ$16+(Data!AF628-Data!AF627)*Simulace!$AJ$17+(Data!AH628-Data!AH627)*Simulace!$AJ$18+(Data!AJ628-Data!AJ627)*Simulace!$AJ$19+(Data!AL628-Data!AL627)*Simulace!$AJ$20+(Data!AN628-Data!AN627)*Simulace!$AJ$21+(Data!AP628-Data!AP627)*Simulace!$AJ$22+(Data!AQ628-Data!AQ627)*Simulace!$AJ$23+(Data!AR628-Data!AR627)*Simulace!$AJ$24+(Data!AS628-Data!AS627)*Simulace!$AJ$25+(Data!AT628-Data!AT627)*Simulace!$AJ$26+(Data!AU628-Data!AU627)*Simulace!$AJ$27+(Data!AV628-Data!AV627)*Simulace!$AJ$28+(Data!AW628-Data!AW627)*Simulace!$AJ$29+(Data!AX628-Data!AX627)*Simulace!$AJ$30)</f>
        <v>-225203166.58888552</v>
      </c>
    </row>
    <row r="126" spans="1:16" ht="15.75">
      <c r="A126" s="33" t="s">
        <v>161</v>
      </c>
      <c r="B126" s="42">
        <v>-5731000000</v>
      </c>
      <c r="C126" s="42">
        <f>Simulace!AN137-Simulace!AN127</f>
        <v>-2272034349.6285706</v>
      </c>
      <c r="D126" s="42">
        <f t="shared" si="1"/>
        <v>0</v>
      </c>
      <c r="E126" s="59"/>
      <c r="F126" s="59"/>
      <c r="G126" s="46"/>
      <c r="H126" s="46"/>
      <c r="I126" s="46"/>
      <c r="K126" s="6"/>
      <c r="P126" s="42">
        <f>((Data!D629-Data!D628)*Simulace!$AJ$3+(Data!F629-Data!F628)*Simulace!$AJ$4+(Data!H629-Data!H628)*Simulace!$AJ$5+(Data!J629-Data!J628)*Simulace!$AJ$6+(Data!L629-Data!L628)*Simulace!$AJ$7+(Data!N629-Data!N628)*Simulace!$AJ$8+(Data!P629-Data!P628)*Simulace!$AJ$9+(Data!R629-Data!R628)*Simulace!$AJ$10+(Data!T629-Data!T628)*Simulace!$AJ$11+(Data!V629-Data!V628)*Simulace!$AJ$12+(Data!X629-Data!X628)*Simulace!$AJ$13+(Data!Z629-Data!Z628)*Simulace!$AJ$14+(Data!AB629-Data!AB628)*Simulace!$AJ$15+(Data!AD629-Data!AD628)*Simulace!$AJ$16+(Data!AF629-Data!AF628)*Simulace!$AJ$17+(Data!AH629-Data!AH628)*Simulace!$AJ$18+(Data!AJ629-Data!AJ628)*Simulace!$AJ$19+(Data!AL629-Data!AL628)*Simulace!$AJ$20+(Data!AN629-Data!AN628)*Simulace!$AJ$21+(Data!AP629-Data!AP628)*Simulace!$AJ$22+(Data!AQ629-Data!AQ628)*Simulace!$AJ$23+(Data!AR629-Data!AR628)*Simulace!$AJ$24+(Data!AS629-Data!AS628)*Simulace!$AJ$25+(Data!AT629-Data!AT628)*Simulace!$AJ$26+(Data!AU629-Data!AU628)*Simulace!$AJ$27+(Data!AV629-Data!AV628)*Simulace!$AJ$28+(Data!AW629-Data!AW628)*Simulace!$AJ$29+(Data!AX629-Data!AX628)*Simulace!$AJ$30)</f>
        <v>-264097846.61515495</v>
      </c>
    </row>
    <row r="127" spans="1:16" ht="15.75">
      <c r="A127" s="33" t="s">
        <v>162</v>
      </c>
      <c r="B127" s="42">
        <v>-5654000000</v>
      </c>
      <c r="C127" s="42">
        <f>Simulace!AN138-Simulace!AN128</f>
        <v>-2248818943.8867722</v>
      </c>
      <c r="D127" s="42">
        <f t="shared" si="1"/>
        <v>0</v>
      </c>
      <c r="E127" s="59"/>
      <c r="F127" s="59"/>
      <c r="G127" s="46"/>
      <c r="H127" s="46"/>
      <c r="I127" s="46"/>
      <c r="K127" s="6"/>
      <c r="P127" s="42">
        <f>((Data!D630-Data!D629)*Simulace!$AJ$3+(Data!F630-Data!F629)*Simulace!$AJ$4+(Data!H630-Data!H629)*Simulace!$AJ$5+(Data!J630-Data!J629)*Simulace!$AJ$6+(Data!L630-Data!L629)*Simulace!$AJ$7+(Data!N630-Data!N629)*Simulace!$AJ$8+(Data!P630-Data!P629)*Simulace!$AJ$9+(Data!R630-Data!R629)*Simulace!$AJ$10+(Data!T630-Data!T629)*Simulace!$AJ$11+(Data!V630-Data!V629)*Simulace!$AJ$12+(Data!X630-Data!X629)*Simulace!$AJ$13+(Data!Z630-Data!Z629)*Simulace!$AJ$14+(Data!AB630-Data!AB629)*Simulace!$AJ$15+(Data!AD630-Data!AD629)*Simulace!$AJ$16+(Data!AF630-Data!AF629)*Simulace!$AJ$17+(Data!AH630-Data!AH629)*Simulace!$AJ$18+(Data!AJ630-Data!AJ629)*Simulace!$AJ$19+(Data!AL630-Data!AL629)*Simulace!$AJ$20+(Data!AN630-Data!AN629)*Simulace!$AJ$21+(Data!AP630-Data!AP629)*Simulace!$AJ$22+(Data!AQ630-Data!AQ629)*Simulace!$AJ$23+(Data!AR630-Data!AR629)*Simulace!$AJ$24+(Data!AS630-Data!AS629)*Simulace!$AJ$25+(Data!AT630-Data!AT629)*Simulace!$AJ$26+(Data!AU630-Data!AU629)*Simulace!$AJ$27+(Data!AV630-Data!AV629)*Simulace!$AJ$28+(Data!AW630-Data!AW629)*Simulace!$AJ$29+(Data!AX630-Data!AX629)*Simulace!$AJ$30)</f>
        <v>-78248690.942222431</v>
      </c>
    </row>
    <row r="128" spans="1:16" ht="15.75">
      <c r="A128" s="33" t="s">
        <v>163</v>
      </c>
      <c r="B128" s="42">
        <v>-5642000000</v>
      </c>
      <c r="C128" s="42">
        <f>Simulace!AN139-Simulace!AN129</f>
        <v>-1663705226.3414536</v>
      </c>
      <c r="D128" s="42">
        <f t="shared" si="1"/>
        <v>0</v>
      </c>
      <c r="E128" s="59"/>
      <c r="F128" s="59"/>
      <c r="G128" s="46"/>
      <c r="H128" s="46"/>
      <c r="I128" s="46"/>
      <c r="K128" s="6"/>
      <c r="P128" s="42">
        <f>((Data!D631-Data!D630)*Simulace!$AJ$3+(Data!F631-Data!F630)*Simulace!$AJ$4+(Data!H631-Data!H630)*Simulace!$AJ$5+(Data!J631-Data!J630)*Simulace!$AJ$6+(Data!L631-Data!L630)*Simulace!$AJ$7+(Data!N631-Data!N630)*Simulace!$AJ$8+(Data!P631-Data!P630)*Simulace!$AJ$9+(Data!R631-Data!R630)*Simulace!$AJ$10+(Data!T631-Data!T630)*Simulace!$AJ$11+(Data!V631-Data!V630)*Simulace!$AJ$12+(Data!X631-Data!X630)*Simulace!$AJ$13+(Data!Z631-Data!Z630)*Simulace!$AJ$14+(Data!AB631-Data!AB630)*Simulace!$AJ$15+(Data!AD631-Data!AD630)*Simulace!$AJ$16+(Data!AF631-Data!AF630)*Simulace!$AJ$17+(Data!AH631-Data!AH630)*Simulace!$AJ$18+(Data!AJ631-Data!AJ630)*Simulace!$AJ$19+(Data!AL631-Data!AL630)*Simulace!$AJ$20+(Data!AN631-Data!AN630)*Simulace!$AJ$21+(Data!AP631-Data!AP630)*Simulace!$AJ$22+(Data!AQ631-Data!AQ630)*Simulace!$AJ$23+(Data!AR631-Data!AR630)*Simulace!$AJ$24+(Data!AS631-Data!AS630)*Simulace!$AJ$25+(Data!AT631-Data!AT630)*Simulace!$AJ$26+(Data!AU631-Data!AU630)*Simulace!$AJ$27+(Data!AV631-Data!AV630)*Simulace!$AJ$28+(Data!AW631-Data!AW630)*Simulace!$AJ$29+(Data!AX631-Data!AX630)*Simulace!$AJ$30)</f>
        <v>-135153079.5823786</v>
      </c>
    </row>
    <row r="129" spans="1:16" ht="15.75">
      <c r="A129" s="33" t="s">
        <v>164</v>
      </c>
      <c r="B129" s="42">
        <v>-5583000000</v>
      </c>
      <c r="C129" s="42">
        <f>Simulace!AN140-Simulace!AN130</f>
        <v>-280558140.94441223</v>
      </c>
      <c r="D129" s="42">
        <f t="shared" si="1"/>
        <v>0</v>
      </c>
      <c r="E129" s="59"/>
      <c r="F129" s="59"/>
      <c r="G129" s="46"/>
      <c r="H129" s="46"/>
      <c r="I129" s="46"/>
      <c r="K129" s="6"/>
      <c r="P129" s="42">
        <f>((Data!D632-Data!D631)*Simulace!$AJ$3+(Data!F632-Data!F631)*Simulace!$AJ$4+(Data!H632-Data!H631)*Simulace!$AJ$5+(Data!J632-Data!J631)*Simulace!$AJ$6+(Data!L632-Data!L631)*Simulace!$AJ$7+(Data!N632-Data!N631)*Simulace!$AJ$8+(Data!P632-Data!P631)*Simulace!$AJ$9+(Data!R632-Data!R631)*Simulace!$AJ$10+(Data!T632-Data!T631)*Simulace!$AJ$11+(Data!V632-Data!V631)*Simulace!$AJ$12+(Data!X632-Data!X631)*Simulace!$AJ$13+(Data!Z632-Data!Z631)*Simulace!$AJ$14+(Data!AB632-Data!AB631)*Simulace!$AJ$15+(Data!AD632-Data!AD631)*Simulace!$AJ$16+(Data!AF632-Data!AF631)*Simulace!$AJ$17+(Data!AH632-Data!AH631)*Simulace!$AJ$18+(Data!AJ632-Data!AJ631)*Simulace!$AJ$19+(Data!AL632-Data!AL631)*Simulace!$AJ$20+(Data!AN632-Data!AN631)*Simulace!$AJ$21+(Data!AP632-Data!AP631)*Simulace!$AJ$22+(Data!AQ632-Data!AQ631)*Simulace!$AJ$23+(Data!AR632-Data!AR631)*Simulace!$AJ$24+(Data!AS632-Data!AS631)*Simulace!$AJ$25+(Data!AT632-Data!AT631)*Simulace!$AJ$26+(Data!AU632-Data!AU631)*Simulace!$AJ$27+(Data!AV632-Data!AV631)*Simulace!$AJ$28+(Data!AW632-Data!AW631)*Simulace!$AJ$29+(Data!AX632-Data!AX631)*Simulace!$AJ$30)</f>
        <v>-187775431.80371949</v>
      </c>
    </row>
    <row r="130" spans="1:16" ht="15.75">
      <c r="A130" s="33" t="s">
        <v>165</v>
      </c>
      <c r="B130" s="42">
        <v>-5574000000</v>
      </c>
      <c r="C130" s="42">
        <f>Simulace!AN141-Simulace!AN131</f>
        <v>-365897143.43622589</v>
      </c>
      <c r="D130" s="42">
        <f t="shared" si="1"/>
        <v>0</v>
      </c>
      <c r="E130" s="59"/>
      <c r="F130" s="59"/>
      <c r="G130" s="46"/>
      <c r="H130" s="46"/>
      <c r="I130" s="46"/>
      <c r="K130" s="6"/>
      <c r="P130" s="42">
        <f>((Data!D633-Data!D632)*Simulace!$AJ$3+(Data!F633-Data!F632)*Simulace!$AJ$4+(Data!H633-Data!H632)*Simulace!$AJ$5+(Data!J633-Data!J632)*Simulace!$AJ$6+(Data!L633-Data!L632)*Simulace!$AJ$7+(Data!N633-Data!N632)*Simulace!$AJ$8+(Data!P633-Data!P632)*Simulace!$AJ$9+(Data!R633-Data!R632)*Simulace!$AJ$10+(Data!T633-Data!T632)*Simulace!$AJ$11+(Data!V633-Data!V632)*Simulace!$AJ$12+(Data!X633-Data!X632)*Simulace!$AJ$13+(Data!Z633-Data!Z632)*Simulace!$AJ$14+(Data!AB633-Data!AB632)*Simulace!$AJ$15+(Data!AD633-Data!AD632)*Simulace!$AJ$16+(Data!AF633-Data!AF632)*Simulace!$AJ$17+(Data!AH633-Data!AH632)*Simulace!$AJ$18+(Data!AJ633-Data!AJ632)*Simulace!$AJ$19+(Data!AL633-Data!AL632)*Simulace!$AJ$20+(Data!AN633-Data!AN632)*Simulace!$AJ$21+(Data!AP633-Data!AP632)*Simulace!$AJ$22+(Data!AQ633-Data!AQ632)*Simulace!$AJ$23+(Data!AR633-Data!AR632)*Simulace!$AJ$24+(Data!AS633-Data!AS632)*Simulace!$AJ$25+(Data!AT633-Data!AT632)*Simulace!$AJ$26+(Data!AU633-Data!AU632)*Simulace!$AJ$27+(Data!AV633-Data!AV632)*Simulace!$AJ$28+(Data!AW633-Data!AW632)*Simulace!$AJ$29+(Data!AX633-Data!AX632)*Simulace!$AJ$30)</f>
        <v>-107438280.34570166</v>
      </c>
    </row>
    <row r="131" spans="1:16" ht="15.75">
      <c r="A131" s="33" t="s">
        <v>166</v>
      </c>
      <c r="B131" s="42">
        <v>-5580000000</v>
      </c>
      <c r="C131" s="42">
        <f>Simulace!AN142-Simulace!AN132</f>
        <v>-681317255.75720978</v>
      </c>
      <c r="D131" s="42">
        <f t="shared" ref="D131:D194" si="2">IF(C131&lt;B131,C131,0)</f>
        <v>0</v>
      </c>
      <c r="E131" s="59"/>
      <c r="F131" s="59"/>
      <c r="G131" s="46"/>
      <c r="H131" s="46"/>
      <c r="I131" s="46"/>
      <c r="K131" s="6"/>
      <c r="P131" s="42">
        <f>((Data!D634-Data!D633)*Simulace!$AJ$3+(Data!F634-Data!F633)*Simulace!$AJ$4+(Data!H634-Data!H633)*Simulace!$AJ$5+(Data!J634-Data!J633)*Simulace!$AJ$6+(Data!L634-Data!L633)*Simulace!$AJ$7+(Data!N634-Data!N633)*Simulace!$AJ$8+(Data!P634-Data!P633)*Simulace!$AJ$9+(Data!R634-Data!R633)*Simulace!$AJ$10+(Data!T634-Data!T633)*Simulace!$AJ$11+(Data!V634-Data!V633)*Simulace!$AJ$12+(Data!X634-Data!X633)*Simulace!$AJ$13+(Data!Z634-Data!Z633)*Simulace!$AJ$14+(Data!AB634-Data!AB633)*Simulace!$AJ$15+(Data!AD634-Data!AD633)*Simulace!$AJ$16+(Data!AF634-Data!AF633)*Simulace!$AJ$17+(Data!AH634-Data!AH633)*Simulace!$AJ$18+(Data!AJ634-Data!AJ633)*Simulace!$AJ$19+(Data!AL634-Data!AL633)*Simulace!$AJ$20+(Data!AN634-Data!AN633)*Simulace!$AJ$21+(Data!AP634-Data!AP633)*Simulace!$AJ$22+(Data!AQ634-Data!AQ633)*Simulace!$AJ$23+(Data!AR634-Data!AR633)*Simulace!$AJ$24+(Data!AS634-Data!AS633)*Simulace!$AJ$25+(Data!AT634-Data!AT633)*Simulace!$AJ$26+(Data!AU634-Data!AU633)*Simulace!$AJ$27+(Data!AV634-Data!AV633)*Simulace!$AJ$28+(Data!AW634-Data!AW633)*Simulace!$AJ$29+(Data!AX634-Data!AX633)*Simulace!$AJ$30)</f>
        <v>140115187.68746194</v>
      </c>
    </row>
    <row r="132" spans="1:16" ht="15.75">
      <c r="A132" s="33" t="s">
        <v>167</v>
      </c>
      <c r="B132" s="42">
        <v>-5668000000</v>
      </c>
      <c r="C132" s="42">
        <f>Simulace!AN143-Simulace!AN133</f>
        <v>-259787557.78873444</v>
      </c>
      <c r="D132" s="42">
        <f t="shared" si="2"/>
        <v>0</v>
      </c>
      <c r="E132" s="59"/>
      <c r="F132" s="59"/>
      <c r="G132" s="46"/>
      <c r="H132" s="46"/>
      <c r="I132" s="46"/>
      <c r="K132" s="6"/>
      <c r="P132" s="42">
        <f>((Data!D635-Data!D634)*Simulace!$AJ$3+(Data!F635-Data!F634)*Simulace!$AJ$4+(Data!H635-Data!H634)*Simulace!$AJ$5+(Data!J635-Data!J634)*Simulace!$AJ$6+(Data!L635-Data!L634)*Simulace!$AJ$7+(Data!N635-Data!N634)*Simulace!$AJ$8+(Data!P635-Data!P634)*Simulace!$AJ$9+(Data!R635-Data!R634)*Simulace!$AJ$10+(Data!T635-Data!T634)*Simulace!$AJ$11+(Data!V635-Data!V634)*Simulace!$AJ$12+(Data!X635-Data!X634)*Simulace!$AJ$13+(Data!Z635-Data!Z634)*Simulace!$AJ$14+(Data!AB635-Data!AB634)*Simulace!$AJ$15+(Data!AD635-Data!AD634)*Simulace!$AJ$16+(Data!AF635-Data!AF634)*Simulace!$AJ$17+(Data!AH635-Data!AH634)*Simulace!$AJ$18+(Data!AJ635-Data!AJ634)*Simulace!$AJ$19+(Data!AL635-Data!AL634)*Simulace!$AJ$20+(Data!AN635-Data!AN634)*Simulace!$AJ$21+(Data!AP635-Data!AP634)*Simulace!$AJ$22+(Data!AQ635-Data!AQ634)*Simulace!$AJ$23+(Data!AR635-Data!AR634)*Simulace!$AJ$24+(Data!AS635-Data!AS634)*Simulace!$AJ$25+(Data!AT635-Data!AT634)*Simulace!$AJ$26+(Data!AU635-Data!AU634)*Simulace!$AJ$27+(Data!AV635-Data!AV634)*Simulace!$AJ$28+(Data!AW635-Data!AW634)*Simulace!$AJ$29+(Data!AX635-Data!AX634)*Simulace!$AJ$30)</f>
        <v>212345780.00579837</v>
      </c>
    </row>
    <row r="133" spans="1:16" ht="15.75">
      <c r="A133" s="33" t="s">
        <v>168</v>
      </c>
      <c r="B133" s="42">
        <v>-5621000000</v>
      </c>
      <c r="C133" s="42">
        <f>Simulace!AN144-Simulace!AN134</f>
        <v>-582365672.34490967</v>
      </c>
      <c r="D133" s="42">
        <f t="shared" si="2"/>
        <v>0</v>
      </c>
      <c r="E133" s="59"/>
      <c r="F133" s="59"/>
      <c r="G133" s="46"/>
      <c r="H133" s="46"/>
      <c r="I133" s="46"/>
      <c r="K133" s="6"/>
      <c r="P133" s="42">
        <f>((Data!D636-Data!D635)*Simulace!$AJ$3+(Data!F636-Data!F635)*Simulace!$AJ$4+(Data!H636-Data!H635)*Simulace!$AJ$5+(Data!J636-Data!J635)*Simulace!$AJ$6+(Data!L636-Data!L635)*Simulace!$AJ$7+(Data!N636-Data!N635)*Simulace!$AJ$8+(Data!P636-Data!P635)*Simulace!$AJ$9+(Data!R636-Data!R635)*Simulace!$AJ$10+(Data!T636-Data!T635)*Simulace!$AJ$11+(Data!V636-Data!V635)*Simulace!$AJ$12+(Data!X636-Data!X635)*Simulace!$AJ$13+(Data!Z636-Data!Z635)*Simulace!$AJ$14+(Data!AB636-Data!AB635)*Simulace!$AJ$15+(Data!AD636-Data!AD635)*Simulace!$AJ$16+(Data!AF636-Data!AF635)*Simulace!$AJ$17+(Data!AH636-Data!AH635)*Simulace!$AJ$18+(Data!AJ636-Data!AJ635)*Simulace!$AJ$19+(Data!AL636-Data!AL635)*Simulace!$AJ$20+(Data!AN636-Data!AN635)*Simulace!$AJ$21+(Data!AP636-Data!AP635)*Simulace!$AJ$22+(Data!AQ636-Data!AQ635)*Simulace!$AJ$23+(Data!AR636-Data!AR635)*Simulace!$AJ$24+(Data!AS636-Data!AS635)*Simulace!$AJ$25+(Data!AT636-Data!AT635)*Simulace!$AJ$26+(Data!AU636-Data!AU635)*Simulace!$AJ$27+(Data!AV636-Data!AV635)*Simulace!$AJ$28+(Data!AW636-Data!AW635)*Simulace!$AJ$29+(Data!AX636-Data!AX635)*Simulace!$AJ$30)</f>
        <v>-152772804.90144786</v>
      </c>
    </row>
    <row r="134" spans="1:16" ht="15.75">
      <c r="A134" s="33" t="s">
        <v>169</v>
      </c>
      <c r="B134" s="42">
        <v>-5793000000</v>
      </c>
      <c r="C134" s="42">
        <f>Simulace!AN145-Simulace!AN135</f>
        <v>258397367.82616425</v>
      </c>
      <c r="D134" s="42">
        <f t="shared" si="2"/>
        <v>0</v>
      </c>
      <c r="E134" s="59"/>
      <c r="F134" s="59"/>
      <c r="G134" s="46"/>
      <c r="H134" s="46"/>
      <c r="I134" s="46"/>
      <c r="K134" s="6"/>
      <c r="P134" s="42">
        <f>((Data!D637-Data!D636)*Simulace!$AJ$3+(Data!F637-Data!F636)*Simulace!$AJ$4+(Data!H637-Data!H636)*Simulace!$AJ$5+(Data!J637-Data!J636)*Simulace!$AJ$6+(Data!L637-Data!L636)*Simulace!$AJ$7+(Data!N637-Data!N636)*Simulace!$AJ$8+(Data!P637-Data!P636)*Simulace!$AJ$9+(Data!R637-Data!R636)*Simulace!$AJ$10+(Data!T637-Data!T636)*Simulace!$AJ$11+(Data!V637-Data!V636)*Simulace!$AJ$12+(Data!X637-Data!X636)*Simulace!$AJ$13+(Data!Z637-Data!Z636)*Simulace!$AJ$14+(Data!AB637-Data!AB636)*Simulace!$AJ$15+(Data!AD637-Data!AD636)*Simulace!$AJ$16+(Data!AF637-Data!AF636)*Simulace!$AJ$17+(Data!AH637-Data!AH636)*Simulace!$AJ$18+(Data!AJ637-Data!AJ636)*Simulace!$AJ$19+(Data!AL637-Data!AL636)*Simulace!$AJ$20+(Data!AN637-Data!AN636)*Simulace!$AJ$21+(Data!AP637-Data!AP636)*Simulace!$AJ$22+(Data!AQ637-Data!AQ636)*Simulace!$AJ$23+(Data!AR637-Data!AR636)*Simulace!$AJ$24+(Data!AS637-Data!AS636)*Simulace!$AJ$25+(Data!AT637-Data!AT636)*Simulace!$AJ$26+(Data!AU637-Data!AU636)*Simulace!$AJ$27+(Data!AV637-Data!AV636)*Simulace!$AJ$28+(Data!AW637-Data!AW636)*Simulace!$AJ$29+(Data!AX637-Data!AX636)*Simulace!$AJ$30)</f>
        <v>1024003688.9124106</v>
      </c>
    </row>
    <row r="135" spans="1:16" ht="15.75">
      <c r="A135" s="33" t="s">
        <v>170</v>
      </c>
      <c r="B135" s="42">
        <v>-5849000000</v>
      </c>
      <c r="C135" s="42">
        <f>Simulace!AN146-Simulace!AN136</f>
        <v>754950993.34628296</v>
      </c>
      <c r="D135" s="42">
        <f t="shared" si="2"/>
        <v>0</v>
      </c>
      <c r="E135" s="59"/>
      <c r="F135" s="59"/>
      <c r="G135" s="46"/>
      <c r="H135" s="46"/>
      <c r="I135" s="46"/>
      <c r="K135" s="6"/>
      <c r="P135" s="42">
        <f>((Data!D638-Data!D637)*Simulace!$AJ$3+(Data!F638-Data!F637)*Simulace!$AJ$4+(Data!H638-Data!H637)*Simulace!$AJ$5+(Data!J638-Data!J637)*Simulace!$AJ$6+(Data!L638-Data!L637)*Simulace!$AJ$7+(Data!N638-Data!N637)*Simulace!$AJ$8+(Data!P638-Data!P637)*Simulace!$AJ$9+(Data!R638-Data!R637)*Simulace!$AJ$10+(Data!T638-Data!T637)*Simulace!$AJ$11+(Data!V638-Data!V637)*Simulace!$AJ$12+(Data!X638-Data!X637)*Simulace!$AJ$13+(Data!Z638-Data!Z637)*Simulace!$AJ$14+(Data!AB638-Data!AB637)*Simulace!$AJ$15+(Data!AD638-Data!AD637)*Simulace!$AJ$16+(Data!AF638-Data!AF637)*Simulace!$AJ$17+(Data!AH638-Data!AH637)*Simulace!$AJ$18+(Data!AJ638-Data!AJ637)*Simulace!$AJ$19+(Data!AL638-Data!AL637)*Simulace!$AJ$20+(Data!AN638-Data!AN637)*Simulace!$AJ$21+(Data!AP638-Data!AP637)*Simulace!$AJ$22+(Data!AQ638-Data!AQ637)*Simulace!$AJ$23+(Data!AR638-Data!AR637)*Simulace!$AJ$24+(Data!AS638-Data!AS637)*Simulace!$AJ$25+(Data!AT638-Data!AT637)*Simulace!$AJ$26+(Data!AU638-Data!AU637)*Simulace!$AJ$27+(Data!AV638-Data!AV637)*Simulace!$AJ$28+(Data!AW638-Data!AW637)*Simulace!$AJ$29+(Data!AX638-Data!AX637)*Simulace!$AJ$30)</f>
        <v>264805323.93123883</v>
      </c>
    </row>
    <row r="136" spans="1:16" ht="15.75">
      <c r="A136" s="33" t="s">
        <v>171</v>
      </c>
      <c r="B136" s="42">
        <v>-5952000000</v>
      </c>
      <c r="C136" s="42">
        <f>Simulace!AN147-Simulace!AN137</f>
        <v>1334921711.3489304</v>
      </c>
      <c r="D136" s="42">
        <f t="shared" si="2"/>
        <v>0</v>
      </c>
      <c r="E136" s="59"/>
      <c r="F136" s="59"/>
      <c r="G136" s="46"/>
      <c r="H136" s="46"/>
      <c r="I136" s="46"/>
      <c r="K136" s="6"/>
      <c r="P136" s="42">
        <f>((Data!D639-Data!D638)*Simulace!$AJ$3+(Data!F639-Data!F638)*Simulace!$AJ$4+(Data!H639-Data!H638)*Simulace!$AJ$5+(Data!J639-Data!J638)*Simulace!$AJ$6+(Data!L639-Data!L638)*Simulace!$AJ$7+(Data!N639-Data!N638)*Simulace!$AJ$8+(Data!P639-Data!P638)*Simulace!$AJ$9+(Data!R639-Data!R638)*Simulace!$AJ$10+(Data!T639-Data!T638)*Simulace!$AJ$11+(Data!V639-Data!V638)*Simulace!$AJ$12+(Data!X639-Data!X638)*Simulace!$AJ$13+(Data!Z639-Data!Z638)*Simulace!$AJ$14+(Data!AB639-Data!AB638)*Simulace!$AJ$15+(Data!AD639-Data!AD638)*Simulace!$AJ$16+(Data!AF639-Data!AF638)*Simulace!$AJ$17+(Data!AH639-Data!AH638)*Simulace!$AJ$18+(Data!AJ639-Data!AJ638)*Simulace!$AJ$19+(Data!AL639-Data!AL638)*Simulace!$AJ$20+(Data!AN639-Data!AN638)*Simulace!$AJ$21+(Data!AP639-Data!AP638)*Simulace!$AJ$22+(Data!AQ639-Data!AQ638)*Simulace!$AJ$23+(Data!AR639-Data!AR638)*Simulace!$AJ$24+(Data!AS639-Data!AS638)*Simulace!$AJ$25+(Data!AT639-Data!AT638)*Simulace!$AJ$26+(Data!AU639-Data!AU638)*Simulace!$AJ$27+(Data!AV639-Data!AV638)*Simulace!$AJ$28+(Data!AW639-Data!AW638)*Simulace!$AJ$29+(Data!AX639-Data!AX638)*Simulace!$AJ$30)</f>
        <v>366224373.38750273</v>
      </c>
    </row>
    <row r="137" spans="1:16" ht="15.75">
      <c r="A137" s="33" t="s">
        <v>172</v>
      </c>
      <c r="B137" s="42">
        <v>-5970000000</v>
      </c>
      <c r="C137" s="42">
        <f>Simulace!AN148-Simulace!AN138</f>
        <v>1641381289.5833969</v>
      </c>
      <c r="D137" s="42">
        <f t="shared" si="2"/>
        <v>0</v>
      </c>
      <c r="E137" s="59"/>
      <c r="F137" s="59"/>
      <c r="G137" s="46"/>
      <c r="H137" s="46"/>
      <c r="I137" s="46"/>
      <c r="K137" s="6"/>
      <c r="P137" s="42">
        <f>((Data!D640-Data!D639)*Simulace!$AJ$3+(Data!F640-Data!F639)*Simulace!$AJ$4+(Data!H640-Data!H639)*Simulace!$AJ$5+(Data!J640-Data!J639)*Simulace!$AJ$6+(Data!L640-Data!L639)*Simulace!$AJ$7+(Data!N640-Data!N639)*Simulace!$AJ$8+(Data!P640-Data!P639)*Simulace!$AJ$9+(Data!R640-Data!R639)*Simulace!$AJ$10+(Data!T640-Data!T639)*Simulace!$AJ$11+(Data!V640-Data!V639)*Simulace!$AJ$12+(Data!X640-Data!X639)*Simulace!$AJ$13+(Data!Z640-Data!Z639)*Simulace!$AJ$14+(Data!AB640-Data!AB639)*Simulace!$AJ$15+(Data!AD640-Data!AD639)*Simulace!$AJ$16+(Data!AF640-Data!AF639)*Simulace!$AJ$17+(Data!AH640-Data!AH639)*Simulace!$AJ$18+(Data!AJ640-Data!AJ639)*Simulace!$AJ$19+(Data!AL640-Data!AL639)*Simulace!$AJ$20+(Data!AN640-Data!AN639)*Simulace!$AJ$21+(Data!AP640-Data!AP639)*Simulace!$AJ$22+(Data!AQ640-Data!AQ639)*Simulace!$AJ$23+(Data!AR640-Data!AR639)*Simulace!$AJ$24+(Data!AS640-Data!AS639)*Simulace!$AJ$25+(Data!AT640-Data!AT639)*Simulace!$AJ$26+(Data!AU640-Data!AU639)*Simulace!$AJ$27+(Data!AV640-Data!AV639)*Simulace!$AJ$28+(Data!AW640-Data!AW639)*Simulace!$AJ$29+(Data!AX640-Data!AX639)*Simulace!$AJ$30)</f>
        <v>207605067.29223862</v>
      </c>
    </row>
    <row r="138" spans="1:16" ht="15.75">
      <c r="A138" s="33" t="s">
        <v>173</v>
      </c>
      <c r="B138" s="42">
        <v>-5985000000</v>
      </c>
      <c r="C138" s="42">
        <f>Simulace!AN149-Simulace!AN139</f>
        <v>1866196693.3616714</v>
      </c>
      <c r="D138" s="42">
        <f t="shared" si="2"/>
        <v>0</v>
      </c>
      <c r="E138" s="59"/>
      <c r="F138" s="59"/>
      <c r="G138" s="46"/>
      <c r="H138" s="46"/>
      <c r="I138" s="46"/>
      <c r="K138" s="6"/>
      <c r="P138" s="42">
        <f>((Data!D641-Data!D640)*Simulace!$AJ$3+(Data!F641-Data!F640)*Simulace!$AJ$4+(Data!H641-Data!H640)*Simulace!$AJ$5+(Data!J641-Data!J640)*Simulace!$AJ$6+(Data!L641-Data!L640)*Simulace!$AJ$7+(Data!N641-Data!N640)*Simulace!$AJ$8+(Data!P641-Data!P640)*Simulace!$AJ$9+(Data!R641-Data!R640)*Simulace!$AJ$10+(Data!T641-Data!T640)*Simulace!$AJ$11+(Data!V641-Data!V640)*Simulace!$AJ$12+(Data!X641-Data!X640)*Simulace!$AJ$13+(Data!Z641-Data!Z640)*Simulace!$AJ$14+(Data!AB641-Data!AB640)*Simulace!$AJ$15+(Data!AD641-Data!AD640)*Simulace!$AJ$16+(Data!AF641-Data!AF640)*Simulace!$AJ$17+(Data!AH641-Data!AH640)*Simulace!$AJ$18+(Data!AJ641-Data!AJ640)*Simulace!$AJ$19+(Data!AL641-Data!AL640)*Simulace!$AJ$20+(Data!AN641-Data!AN640)*Simulace!$AJ$21+(Data!AP641-Data!AP640)*Simulace!$AJ$22+(Data!AQ641-Data!AQ640)*Simulace!$AJ$23+(Data!AR641-Data!AR640)*Simulace!$AJ$24+(Data!AS641-Data!AS640)*Simulace!$AJ$25+(Data!AT641-Data!AT640)*Simulace!$AJ$26+(Data!AU641-Data!AU640)*Simulace!$AJ$27+(Data!AV641-Data!AV640)*Simulace!$AJ$28+(Data!AW641-Data!AW640)*Simulace!$AJ$29+(Data!AX641-Data!AX640)*Simulace!$AJ$30)</f>
        <v>94170229.195905641</v>
      </c>
    </row>
    <row r="139" spans="1:16" ht="15.75">
      <c r="A139" s="33" t="s">
        <v>174</v>
      </c>
      <c r="B139" s="42">
        <v>-6025000000</v>
      </c>
      <c r="C139" s="42">
        <f>Simulace!AN150-Simulace!AN140</f>
        <v>2194073283.9747696</v>
      </c>
      <c r="D139" s="42">
        <f t="shared" si="2"/>
        <v>0</v>
      </c>
      <c r="E139" s="59"/>
      <c r="F139" s="59"/>
      <c r="G139" s="46"/>
      <c r="H139" s="46"/>
      <c r="I139" s="46"/>
      <c r="K139" s="6"/>
      <c r="P139" s="42">
        <f>((Data!D642-Data!D641)*Simulace!$AJ$3+(Data!F642-Data!F641)*Simulace!$AJ$4+(Data!H642-Data!H641)*Simulace!$AJ$5+(Data!J642-Data!J641)*Simulace!$AJ$6+(Data!L642-Data!L641)*Simulace!$AJ$7+(Data!N642-Data!N641)*Simulace!$AJ$8+(Data!P642-Data!P641)*Simulace!$AJ$9+(Data!R642-Data!R641)*Simulace!$AJ$10+(Data!T642-Data!T641)*Simulace!$AJ$11+(Data!V642-Data!V641)*Simulace!$AJ$12+(Data!X642-Data!X641)*Simulace!$AJ$13+(Data!Z642-Data!Z641)*Simulace!$AJ$14+(Data!AB642-Data!AB641)*Simulace!$AJ$15+(Data!AD642-Data!AD641)*Simulace!$AJ$16+(Data!AF642-Data!AF641)*Simulace!$AJ$17+(Data!AH642-Data!AH641)*Simulace!$AJ$18+(Data!AJ642-Data!AJ641)*Simulace!$AJ$19+(Data!AL642-Data!AL641)*Simulace!$AJ$20+(Data!AN642-Data!AN641)*Simulace!$AJ$21+(Data!AP642-Data!AP641)*Simulace!$AJ$22+(Data!AQ642-Data!AQ641)*Simulace!$AJ$23+(Data!AR642-Data!AR641)*Simulace!$AJ$24+(Data!AS642-Data!AS641)*Simulace!$AJ$25+(Data!AT642-Data!AT641)*Simulace!$AJ$26+(Data!AU642-Data!AU641)*Simulace!$AJ$27+(Data!AV642-Data!AV641)*Simulace!$AJ$28+(Data!AW642-Data!AW641)*Simulace!$AJ$29+(Data!AX642-Data!AX641)*Simulace!$AJ$30)</f>
        <v>128072243.80936465</v>
      </c>
    </row>
    <row r="140" spans="1:16" ht="15.75">
      <c r="A140" s="33" t="s">
        <v>175</v>
      </c>
      <c r="B140" s="42">
        <v>-6076000000</v>
      </c>
      <c r="C140" s="42">
        <f>Simulace!AN151-Simulace!AN141</f>
        <v>2592487040.5594788</v>
      </c>
      <c r="D140" s="42">
        <f t="shared" si="2"/>
        <v>0</v>
      </c>
      <c r="E140" s="59"/>
      <c r="F140" s="59"/>
      <c r="G140" s="46"/>
      <c r="H140" s="46"/>
      <c r="I140" s="46"/>
      <c r="K140" s="6"/>
      <c r="P140" s="42">
        <f>((Data!D643-Data!D642)*Simulace!$AJ$3+(Data!F643-Data!F642)*Simulace!$AJ$4+(Data!H643-Data!H642)*Simulace!$AJ$5+(Data!J643-Data!J642)*Simulace!$AJ$6+(Data!L643-Data!L642)*Simulace!$AJ$7+(Data!N643-Data!N642)*Simulace!$AJ$8+(Data!P643-Data!P642)*Simulace!$AJ$9+(Data!R643-Data!R642)*Simulace!$AJ$10+(Data!T643-Data!T642)*Simulace!$AJ$11+(Data!V643-Data!V642)*Simulace!$AJ$12+(Data!X643-Data!X642)*Simulace!$AJ$13+(Data!Z643-Data!Z642)*Simulace!$AJ$14+(Data!AB643-Data!AB642)*Simulace!$AJ$15+(Data!AD643-Data!AD642)*Simulace!$AJ$16+(Data!AF643-Data!AF642)*Simulace!$AJ$17+(Data!AH643-Data!AH642)*Simulace!$AJ$18+(Data!AJ643-Data!AJ642)*Simulace!$AJ$19+(Data!AL643-Data!AL642)*Simulace!$AJ$20+(Data!AN643-Data!AN642)*Simulace!$AJ$21+(Data!AP643-Data!AP642)*Simulace!$AJ$22+(Data!AQ643-Data!AQ642)*Simulace!$AJ$23+(Data!AR643-Data!AR642)*Simulace!$AJ$24+(Data!AS643-Data!AS642)*Simulace!$AJ$25+(Data!AT643-Data!AT642)*Simulace!$AJ$26+(Data!AU643-Data!AU642)*Simulace!$AJ$27+(Data!AV643-Data!AV642)*Simulace!$AJ$28+(Data!AW643-Data!AW642)*Simulace!$AJ$29+(Data!AX643-Data!AX642)*Simulace!$AJ$30)</f>
        <v>288460456.2389977</v>
      </c>
    </row>
    <row r="141" spans="1:16" ht="15.75">
      <c r="A141" s="33" t="s">
        <v>176</v>
      </c>
      <c r="B141" s="42">
        <v>-6062000000</v>
      </c>
      <c r="C141" s="42">
        <f>Simulace!AN152-Simulace!AN142</f>
        <v>2351978732.6912766</v>
      </c>
      <c r="D141" s="42">
        <f t="shared" si="2"/>
        <v>0</v>
      </c>
      <c r="E141" s="59"/>
      <c r="F141" s="59"/>
      <c r="G141" s="46"/>
      <c r="H141" s="46"/>
      <c r="I141" s="46"/>
      <c r="K141" s="6"/>
      <c r="P141" s="42">
        <f>((Data!D644-Data!D643)*Simulace!$AJ$3+(Data!F644-Data!F643)*Simulace!$AJ$4+(Data!H644-Data!H643)*Simulace!$AJ$5+(Data!J644-Data!J643)*Simulace!$AJ$6+(Data!L644-Data!L643)*Simulace!$AJ$7+(Data!N644-Data!N643)*Simulace!$AJ$8+(Data!P644-Data!P643)*Simulace!$AJ$9+(Data!R644-Data!R643)*Simulace!$AJ$10+(Data!T644-Data!T643)*Simulace!$AJ$11+(Data!V644-Data!V643)*Simulace!$AJ$12+(Data!X644-Data!X643)*Simulace!$AJ$13+(Data!Z644-Data!Z643)*Simulace!$AJ$14+(Data!AB644-Data!AB643)*Simulace!$AJ$15+(Data!AD644-Data!AD643)*Simulace!$AJ$16+(Data!AF644-Data!AF643)*Simulace!$AJ$17+(Data!AH644-Data!AH643)*Simulace!$AJ$18+(Data!AJ644-Data!AJ643)*Simulace!$AJ$19+(Data!AL644-Data!AL643)*Simulace!$AJ$20+(Data!AN644-Data!AN643)*Simulace!$AJ$21+(Data!AP644-Data!AP643)*Simulace!$AJ$22+(Data!AQ644-Data!AQ643)*Simulace!$AJ$23+(Data!AR644-Data!AR643)*Simulace!$AJ$24+(Data!AS644-Data!AS643)*Simulace!$AJ$25+(Data!AT644-Data!AT643)*Simulace!$AJ$26+(Data!AU644-Data!AU643)*Simulace!$AJ$27+(Data!AV644-Data!AV643)*Simulace!$AJ$28+(Data!AW644-Data!AW643)*Simulace!$AJ$29+(Data!AX644-Data!AX643)*Simulace!$AJ$30)</f>
        <v>-110391865.18073116</v>
      </c>
    </row>
    <row r="142" spans="1:16" ht="15.75">
      <c r="A142" s="33" t="s">
        <v>177</v>
      </c>
      <c r="B142" s="42">
        <v>-6174000000</v>
      </c>
      <c r="C142" s="42">
        <f>Simulace!AN153-Simulace!AN143</f>
        <v>2577265974.8270111</v>
      </c>
      <c r="D142" s="42">
        <f t="shared" si="2"/>
        <v>0</v>
      </c>
      <c r="E142" s="59"/>
      <c r="F142" s="59"/>
      <c r="G142" s="46"/>
      <c r="H142" s="46"/>
      <c r="I142" s="46"/>
      <c r="K142" s="6"/>
      <c r="P142" s="42">
        <f>((Data!D645-Data!D644)*Simulace!$AJ$3+(Data!F645-Data!F644)*Simulace!$AJ$4+(Data!H645-Data!H644)*Simulace!$AJ$5+(Data!J645-Data!J644)*Simulace!$AJ$6+(Data!L645-Data!L644)*Simulace!$AJ$7+(Data!N645-Data!N644)*Simulace!$AJ$8+(Data!P645-Data!P644)*Simulace!$AJ$9+(Data!R645-Data!R644)*Simulace!$AJ$10+(Data!T645-Data!T644)*Simulace!$AJ$11+(Data!V645-Data!V644)*Simulace!$AJ$12+(Data!X645-Data!X644)*Simulace!$AJ$13+(Data!Z645-Data!Z644)*Simulace!$AJ$14+(Data!AB645-Data!AB644)*Simulace!$AJ$15+(Data!AD645-Data!AD644)*Simulace!$AJ$16+(Data!AF645-Data!AF644)*Simulace!$AJ$17+(Data!AH645-Data!AH644)*Simulace!$AJ$18+(Data!AJ645-Data!AJ644)*Simulace!$AJ$19+(Data!AL645-Data!AL644)*Simulace!$AJ$20+(Data!AN645-Data!AN644)*Simulace!$AJ$21+(Data!AP645-Data!AP644)*Simulace!$AJ$22+(Data!AQ645-Data!AQ644)*Simulace!$AJ$23+(Data!AR645-Data!AR644)*Simulace!$AJ$24+(Data!AS645-Data!AS644)*Simulace!$AJ$25+(Data!AT645-Data!AT644)*Simulace!$AJ$26+(Data!AU645-Data!AU644)*Simulace!$AJ$27+(Data!AV645-Data!AV644)*Simulace!$AJ$28+(Data!AW645-Data!AW644)*Simulace!$AJ$29+(Data!AX645-Data!AX644)*Simulace!$AJ$30)</f>
        <v>438163697.14153218</v>
      </c>
    </row>
    <row r="143" spans="1:16" ht="15.75">
      <c r="A143" s="33" t="s">
        <v>178</v>
      </c>
      <c r="B143" s="42">
        <v>-6143000000</v>
      </c>
      <c r="C143" s="42">
        <f>Simulace!AN154-Simulace!AN144</f>
        <v>2331699427.9634247</v>
      </c>
      <c r="D143" s="42">
        <f t="shared" si="2"/>
        <v>0</v>
      </c>
      <c r="E143" s="59"/>
      <c r="F143" s="59"/>
      <c r="G143" s="46"/>
      <c r="H143" s="46"/>
      <c r="I143" s="46"/>
      <c r="K143" s="6"/>
      <c r="P143" s="42">
        <f>((Data!D646-Data!D645)*Simulace!$AJ$3+(Data!F646-Data!F645)*Simulace!$AJ$4+(Data!H646-Data!H645)*Simulace!$AJ$5+(Data!J646-Data!J645)*Simulace!$AJ$6+(Data!L646-Data!L645)*Simulace!$AJ$7+(Data!N646-Data!N645)*Simulace!$AJ$8+(Data!P646-Data!P645)*Simulace!$AJ$9+(Data!R646-Data!R645)*Simulace!$AJ$10+(Data!T646-Data!T645)*Simulace!$AJ$11+(Data!V646-Data!V645)*Simulace!$AJ$12+(Data!X646-Data!X645)*Simulace!$AJ$13+(Data!Z646-Data!Z645)*Simulace!$AJ$14+(Data!AB646-Data!AB645)*Simulace!$AJ$15+(Data!AD646-Data!AD645)*Simulace!$AJ$16+(Data!AF646-Data!AF645)*Simulace!$AJ$17+(Data!AH646-Data!AH645)*Simulace!$AJ$18+(Data!AJ646-Data!AJ645)*Simulace!$AJ$19+(Data!AL646-Data!AL645)*Simulace!$AJ$20+(Data!AN646-Data!AN645)*Simulace!$AJ$21+(Data!AP646-Data!AP645)*Simulace!$AJ$22+(Data!AQ646-Data!AQ645)*Simulace!$AJ$23+(Data!AR646-Data!AR645)*Simulace!$AJ$24+(Data!AS646-Data!AS645)*Simulace!$AJ$25+(Data!AT646-Data!AT645)*Simulace!$AJ$26+(Data!AU646-Data!AU645)*Simulace!$AJ$27+(Data!AV646-Data!AV645)*Simulace!$AJ$28+(Data!AW646-Data!AW645)*Simulace!$AJ$29+(Data!AX646-Data!AX645)*Simulace!$AJ$30)</f>
        <v>-410919761.76503551</v>
      </c>
    </row>
    <row r="144" spans="1:16" ht="15.75">
      <c r="A144" s="33" t="s">
        <v>179</v>
      </c>
      <c r="B144" s="42">
        <v>-6209000000</v>
      </c>
      <c r="C144" s="42">
        <f>Simulace!AN155-Simulace!AN145</f>
        <v>1667049875.7405243</v>
      </c>
      <c r="D144" s="42">
        <f t="shared" si="2"/>
        <v>0</v>
      </c>
      <c r="E144" s="59"/>
      <c r="F144" s="59"/>
      <c r="G144" s="46"/>
      <c r="H144" s="46"/>
      <c r="I144" s="46"/>
      <c r="K144" s="6"/>
      <c r="P144" s="42">
        <f>((Data!D647-Data!D646)*Simulace!$AJ$3+(Data!F647-Data!F646)*Simulace!$AJ$4+(Data!H647-Data!H646)*Simulace!$AJ$5+(Data!J647-Data!J646)*Simulace!$AJ$6+(Data!L647-Data!L646)*Simulace!$AJ$7+(Data!N647-Data!N646)*Simulace!$AJ$8+(Data!P647-Data!P646)*Simulace!$AJ$9+(Data!R647-Data!R646)*Simulace!$AJ$10+(Data!T647-Data!T646)*Simulace!$AJ$11+(Data!V647-Data!V646)*Simulace!$AJ$12+(Data!X647-Data!X646)*Simulace!$AJ$13+(Data!Z647-Data!Z646)*Simulace!$AJ$14+(Data!AB647-Data!AB646)*Simulace!$AJ$15+(Data!AD647-Data!AD646)*Simulace!$AJ$16+(Data!AF647-Data!AF646)*Simulace!$AJ$17+(Data!AH647-Data!AH646)*Simulace!$AJ$18+(Data!AJ647-Data!AJ646)*Simulace!$AJ$19+(Data!AL647-Data!AL646)*Simulace!$AJ$20+(Data!AN647-Data!AN646)*Simulace!$AJ$21+(Data!AP647-Data!AP646)*Simulace!$AJ$22+(Data!AQ647-Data!AQ646)*Simulace!$AJ$23+(Data!AR647-Data!AR646)*Simulace!$AJ$24+(Data!AS647-Data!AS646)*Simulace!$AJ$25+(Data!AT647-Data!AT646)*Simulace!$AJ$26+(Data!AU647-Data!AU646)*Simulace!$AJ$27+(Data!AV647-Data!AV646)*Simulace!$AJ$28+(Data!AW647-Data!AW646)*Simulace!$AJ$29+(Data!AX647-Data!AX646)*Simulace!$AJ$30)</f>
        <v>359490931.68951255</v>
      </c>
    </row>
    <row r="145" spans="1:16" ht="15.75">
      <c r="A145" s="33" t="s">
        <v>180</v>
      </c>
      <c r="B145" s="42">
        <v>-6011000000</v>
      </c>
      <c r="C145" s="42">
        <f>Simulace!AN156-Simulace!AN146</f>
        <v>877016908.28483582</v>
      </c>
      <c r="D145" s="42">
        <f t="shared" si="2"/>
        <v>0</v>
      </c>
      <c r="E145" s="59"/>
      <c r="F145" s="59"/>
      <c r="G145" s="46"/>
      <c r="H145" s="46"/>
      <c r="I145" s="46"/>
      <c r="K145" s="6"/>
      <c r="P145" s="42">
        <f>((Data!D648-Data!D647)*Simulace!$AJ$3+(Data!F648-Data!F647)*Simulace!$AJ$4+(Data!H648-Data!H647)*Simulace!$AJ$5+(Data!J648-Data!J647)*Simulace!$AJ$6+(Data!L648-Data!L647)*Simulace!$AJ$7+(Data!N648-Data!N647)*Simulace!$AJ$8+(Data!P648-Data!P647)*Simulace!$AJ$9+(Data!R648-Data!R647)*Simulace!$AJ$10+(Data!T648-Data!T647)*Simulace!$AJ$11+(Data!V648-Data!V647)*Simulace!$AJ$12+(Data!X648-Data!X647)*Simulace!$AJ$13+(Data!Z648-Data!Z647)*Simulace!$AJ$14+(Data!AB648-Data!AB647)*Simulace!$AJ$15+(Data!AD648-Data!AD647)*Simulace!$AJ$16+(Data!AF648-Data!AF647)*Simulace!$AJ$17+(Data!AH648-Data!AH647)*Simulace!$AJ$18+(Data!AJ648-Data!AJ647)*Simulace!$AJ$19+(Data!AL648-Data!AL647)*Simulace!$AJ$20+(Data!AN648-Data!AN647)*Simulace!$AJ$21+(Data!AP648-Data!AP647)*Simulace!$AJ$22+(Data!AQ648-Data!AQ647)*Simulace!$AJ$23+(Data!AR648-Data!AR647)*Simulace!$AJ$24+(Data!AS648-Data!AS647)*Simulace!$AJ$25+(Data!AT648-Data!AT647)*Simulace!$AJ$26+(Data!AU648-Data!AU647)*Simulace!$AJ$27+(Data!AV648-Data!AV647)*Simulace!$AJ$28+(Data!AW648-Data!AW647)*Simulace!$AJ$29+(Data!AX648-Data!AX647)*Simulace!$AJ$30)</f>
        <v>-516546803.52446067</v>
      </c>
    </row>
    <row r="146" spans="1:16" ht="15.75">
      <c r="A146" s="33" t="s">
        <v>181</v>
      </c>
      <c r="B146" s="42">
        <v>-6152000000</v>
      </c>
      <c r="C146" s="42">
        <f>Simulace!AN157-Simulace!AN147</f>
        <v>1474326694.9763718</v>
      </c>
      <c r="D146" s="42">
        <f t="shared" si="2"/>
        <v>0</v>
      </c>
      <c r="E146" s="59"/>
      <c r="F146" s="59"/>
      <c r="G146" s="46"/>
      <c r="H146" s="46"/>
      <c r="I146" s="46"/>
      <c r="K146" s="6"/>
      <c r="P146" s="42">
        <f>((Data!D649-Data!D648)*Simulace!$AJ$3+(Data!F649-Data!F648)*Simulace!$AJ$4+(Data!H649-Data!H648)*Simulace!$AJ$5+(Data!J649-Data!J648)*Simulace!$AJ$6+(Data!L649-Data!L648)*Simulace!$AJ$7+(Data!N649-Data!N648)*Simulace!$AJ$8+(Data!P649-Data!P648)*Simulace!$AJ$9+(Data!R649-Data!R648)*Simulace!$AJ$10+(Data!T649-Data!T648)*Simulace!$AJ$11+(Data!V649-Data!V648)*Simulace!$AJ$12+(Data!X649-Data!X648)*Simulace!$AJ$13+(Data!Z649-Data!Z648)*Simulace!$AJ$14+(Data!AB649-Data!AB648)*Simulace!$AJ$15+(Data!AD649-Data!AD648)*Simulace!$AJ$16+(Data!AF649-Data!AF648)*Simulace!$AJ$17+(Data!AH649-Data!AH648)*Simulace!$AJ$18+(Data!AJ649-Data!AJ648)*Simulace!$AJ$19+(Data!AL649-Data!AL648)*Simulace!$AJ$20+(Data!AN649-Data!AN648)*Simulace!$AJ$21+(Data!AP649-Data!AP648)*Simulace!$AJ$22+(Data!AQ649-Data!AQ648)*Simulace!$AJ$23+(Data!AR649-Data!AR648)*Simulace!$AJ$24+(Data!AS649-Data!AS648)*Simulace!$AJ$25+(Data!AT649-Data!AT648)*Simulace!$AJ$26+(Data!AU649-Data!AU648)*Simulace!$AJ$27+(Data!AV649-Data!AV648)*Simulace!$AJ$28+(Data!AW649-Data!AW648)*Simulace!$AJ$29+(Data!AX649-Data!AX648)*Simulace!$AJ$30)</f>
        <v>982763545.07904518</v>
      </c>
    </row>
    <row r="147" spans="1:16" ht="15.75">
      <c r="A147" s="33" t="s">
        <v>182</v>
      </c>
      <c r="B147" s="42">
        <v>-6226000000</v>
      </c>
      <c r="C147" s="42">
        <f>Simulace!AN158-Simulace!AN148</f>
        <v>1699001759.5248871</v>
      </c>
      <c r="D147" s="42">
        <f t="shared" si="2"/>
        <v>0</v>
      </c>
      <c r="E147" s="59"/>
      <c r="F147" s="59"/>
      <c r="G147" s="46"/>
      <c r="H147" s="46"/>
      <c r="I147" s="46"/>
      <c r="K147" s="6"/>
      <c r="P147" s="42">
        <f>((Data!D650-Data!D649)*Simulace!$AJ$3+(Data!F650-Data!F649)*Simulace!$AJ$4+(Data!H650-Data!H649)*Simulace!$AJ$5+(Data!J650-Data!J649)*Simulace!$AJ$6+(Data!L650-Data!L649)*Simulace!$AJ$7+(Data!N650-Data!N649)*Simulace!$AJ$8+(Data!P650-Data!P649)*Simulace!$AJ$9+(Data!R650-Data!R649)*Simulace!$AJ$10+(Data!T650-Data!T649)*Simulace!$AJ$11+(Data!V650-Data!V649)*Simulace!$AJ$12+(Data!X650-Data!X649)*Simulace!$AJ$13+(Data!Z650-Data!Z649)*Simulace!$AJ$14+(Data!AB650-Data!AB649)*Simulace!$AJ$15+(Data!AD650-Data!AD649)*Simulace!$AJ$16+(Data!AF650-Data!AF649)*Simulace!$AJ$17+(Data!AH650-Data!AH649)*Simulace!$AJ$18+(Data!AJ650-Data!AJ649)*Simulace!$AJ$19+(Data!AL650-Data!AL649)*Simulace!$AJ$20+(Data!AN650-Data!AN649)*Simulace!$AJ$21+(Data!AP650-Data!AP649)*Simulace!$AJ$22+(Data!AQ650-Data!AQ649)*Simulace!$AJ$23+(Data!AR650-Data!AR649)*Simulace!$AJ$24+(Data!AS650-Data!AS649)*Simulace!$AJ$25+(Data!AT650-Data!AT649)*Simulace!$AJ$26+(Data!AU650-Data!AU649)*Simulace!$AJ$27+(Data!AV650-Data!AV649)*Simulace!$AJ$28+(Data!AW650-Data!AW649)*Simulace!$AJ$29+(Data!AX650-Data!AX649)*Simulace!$AJ$30)</f>
        <v>430625796.84075081</v>
      </c>
    </row>
    <row r="148" spans="1:16" ht="15.75">
      <c r="A148" s="33" t="s">
        <v>183</v>
      </c>
      <c r="B148" s="42">
        <v>-6135000000</v>
      </c>
      <c r="C148" s="42">
        <f>Simulace!AN159-Simulace!AN149</f>
        <v>1124873331.3342743</v>
      </c>
      <c r="D148" s="42">
        <f t="shared" si="2"/>
        <v>0</v>
      </c>
      <c r="E148" s="59"/>
      <c r="F148" s="59"/>
      <c r="G148" s="46"/>
      <c r="H148" s="46"/>
      <c r="I148" s="46"/>
      <c r="K148" s="6"/>
      <c r="P148" s="42">
        <f>((Data!D651-Data!D650)*Simulace!$AJ$3+(Data!F651-Data!F650)*Simulace!$AJ$4+(Data!H651-Data!H650)*Simulace!$AJ$5+(Data!J651-Data!J650)*Simulace!$AJ$6+(Data!L651-Data!L650)*Simulace!$AJ$7+(Data!N651-Data!N650)*Simulace!$AJ$8+(Data!P651-Data!P650)*Simulace!$AJ$9+(Data!R651-Data!R650)*Simulace!$AJ$10+(Data!T651-Data!T650)*Simulace!$AJ$11+(Data!V651-Data!V650)*Simulace!$AJ$12+(Data!X651-Data!X650)*Simulace!$AJ$13+(Data!Z651-Data!Z650)*Simulace!$AJ$14+(Data!AB651-Data!AB650)*Simulace!$AJ$15+(Data!AD651-Data!AD650)*Simulace!$AJ$16+(Data!AF651-Data!AF650)*Simulace!$AJ$17+(Data!AH651-Data!AH650)*Simulace!$AJ$18+(Data!AJ651-Data!AJ650)*Simulace!$AJ$19+(Data!AL651-Data!AL650)*Simulace!$AJ$20+(Data!AN651-Data!AN650)*Simulace!$AJ$21+(Data!AP651-Data!AP650)*Simulace!$AJ$22+(Data!AQ651-Data!AQ650)*Simulace!$AJ$23+(Data!AR651-Data!AR650)*Simulace!$AJ$24+(Data!AS651-Data!AS650)*Simulace!$AJ$25+(Data!AT651-Data!AT650)*Simulace!$AJ$26+(Data!AU651-Data!AU650)*Simulace!$AJ$27+(Data!AV651-Data!AV650)*Simulace!$AJ$28+(Data!AW651-Data!AW650)*Simulace!$AJ$29+(Data!AX651-Data!AX650)*Simulace!$AJ$30)</f>
        <v>-490497163.9947024</v>
      </c>
    </row>
    <row r="149" spans="1:16" ht="15.75">
      <c r="A149" s="33" t="s">
        <v>184</v>
      </c>
      <c r="B149" s="42">
        <v>-6293000000</v>
      </c>
      <c r="C149" s="42">
        <f>Simulace!AN160-Simulace!AN150</f>
        <v>1905107417.680809</v>
      </c>
      <c r="D149" s="42">
        <f t="shared" si="2"/>
        <v>0</v>
      </c>
      <c r="E149" s="59"/>
      <c r="F149" s="59"/>
      <c r="G149" s="46"/>
      <c r="H149" s="46"/>
      <c r="I149" s="46"/>
      <c r="K149" s="6"/>
      <c r="P149" s="42">
        <f>((Data!D652-Data!D651)*Simulace!$AJ$3+(Data!F652-Data!F651)*Simulace!$AJ$4+(Data!H652-Data!H651)*Simulace!$AJ$5+(Data!J652-Data!J651)*Simulace!$AJ$6+(Data!L652-Data!L651)*Simulace!$AJ$7+(Data!N652-Data!N651)*Simulace!$AJ$8+(Data!P652-Data!P651)*Simulace!$AJ$9+(Data!R652-Data!R651)*Simulace!$AJ$10+(Data!T652-Data!T651)*Simulace!$AJ$11+(Data!V652-Data!V651)*Simulace!$AJ$12+(Data!X652-Data!X651)*Simulace!$AJ$13+(Data!Z652-Data!Z651)*Simulace!$AJ$14+(Data!AB652-Data!AB651)*Simulace!$AJ$15+(Data!AD652-Data!AD651)*Simulace!$AJ$16+(Data!AF652-Data!AF651)*Simulace!$AJ$17+(Data!AH652-Data!AH651)*Simulace!$AJ$18+(Data!AJ652-Data!AJ651)*Simulace!$AJ$19+(Data!AL652-Data!AL651)*Simulace!$AJ$20+(Data!AN652-Data!AN651)*Simulace!$AJ$21+(Data!AP652-Data!AP651)*Simulace!$AJ$22+(Data!AQ652-Data!AQ651)*Simulace!$AJ$23+(Data!AR652-Data!AR651)*Simulace!$AJ$24+(Data!AS652-Data!AS651)*Simulace!$AJ$25+(Data!AT652-Data!AT651)*Simulace!$AJ$26+(Data!AU652-Data!AU651)*Simulace!$AJ$27+(Data!AV652-Data!AV651)*Simulace!$AJ$28+(Data!AW652-Data!AW651)*Simulace!$AJ$29+(Data!AX652-Data!AX651)*Simulace!$AJ$30)</f>
        <v>915058780.15590394</v>
      </c>
    </row>
    <row r="150" spans="1:16" ht="15.75">
      <c r="A150" s="33" t="s">
        <v>185</v>
      </c>
      <c r="B150" s="42">
        <v>-6302000000</v>
      </c>
      <c r="C150" s="42">
        <f>Simulace!AN161-Simulace!AN151</f>
        <v>1928562458.0905228</v>
      </c>
      <c r="D150" s="42">
        <f t="shared" si="2"/>
        <v>0</v>
      </c>
      <c r="E150" s="61"/>
      <c r="F150" s="61"/>
      <c r="G150" s="46"/>
      <c r="H150" s="46"/>
      <c r="I150" s="46"/>
      <c r="K150" s="6"/>
      <c r="P150" s="42">
        <f>((Data!D653-Data!D652)*Simulace!$AJ$3+(Data!F653-Data!F652)*Simulace!$AJ$4+(Data!H653-Data!H652)*Simulace!$AJ$5+(Data!J653-Data!J652)*Simulace!$AJ$6+(Data!L653-Data!L652)*Simulace!$AJ$7+(Data!N653-Data!N652)*Simulace!$AJ$8+(Data!P653-Data!P652)*Simulace!$AJ$9+(Data!R653-Data!R652)*Simulace!$AJ$10+(Data!T653-Data!T652)*Simulace!$AJ$11+(Data!V653-Data!V652)*Simulace!$AJ$12+(Data!X653-Data!X652)*Simulace!$AJ$13+(Data!Z653-Data!Z652)*Simulace!$AJ$14+(Data!AB653-Data!AB652)*Simulace!$AJ$15+(Data!AD653-Data!AD652)*Simulace!$AJ$16+(Data!AF653-Data!AF652)*Simulace!$AJ$17+(Data!AH653-Data!AH652)*Simulace!$AJ$18+(Data!AJ653-Data!AJ652)*Simulace!$AJ$19+(Data!AL653-Data!AL652)*Simulace!$AJ$20+(Data!AN653-Data!AN652)*Simulace!$AJ$21+(Data!AP653-Data!AP652)*Simulace!$AJ$22+(Data!AQ653-Data!AQ652)*Simulace!$AJ$23+(Data!AR653-Data!AR652)*Simulace!$AJ$24+(Data!AS653-Data!AS652)*Simulace!$AJ$25+(Data!AT653-Data!AT652)*Simulace!$AJ$26+(Data!AU653-Data!AU652)*Simulace!$AJ$27+(Data!AV653-Data!AV652)*Simulace!$AJ$28+(Data!AW653-Data!AW652)*Simulace!$AJ$29+(Data!AX653-Data!AX652)*Simulace!$AJ$30)</f>
        <v>321844516.64871073</v>
      </c>
    </row>
    <row r="151" spans="1:16" ht="15.75">
      <c r="A151" s="33" t="s">
        <v>186</v>
      </c>
      <c r="B151" s="42">
        <v>-6272000000</v>
      </c>
      <c r="C151" s="42">
        <f>Simulace!AN162-Simulace!AN152</f>
        <v>2071433984.2859421</v>
      </c>
      <c r="D151" s="42">
        <f t="shared" si="2"/>
        <v>0</v>
      </c>
      <c r="E151" s="59"/>
      <c r="F151" s="59"/>
      <c r="G151" s="46"/>
      <c r="H151" s="46"/>
      <c r="I151" s="46"/>
      <c r="K151" s="6"/>
      <c r="P151" s="42">
        <f>((Data!D654-Data!D653)*Simulace!$AJ$3+(Data!F654-Data!F653)*Simulace!$AJ$4+(Data!H654-Data!H653)*Simulace!$AJ$5+(Data!J654-Data!J653)*Simulace!$AJ$6+(Data!L654-Data!L653)*Simulace!$AJ$7+(Data!N654-Data!N653)*Simulace!$AJ$8+(Data!P654-Data!P653)*Simulace!$AJ$9+(Data!R654-Data!R653)*Simulace!$AJ$10+(Data!T654-Data!T653)*Simulace!$AJ$11+(Data!V654-Data!V653)*Simulace!$AJ$12+(Data!X654-Data!X653)*Simulace!$AJ$13+(Data!Z654-Data!Z653)*Simulace!$AJ$14+(Data!AB654-Data!AB653)*Simulace!$AJ$15+(Data!AD654-Data!AD653)*Simulace!$AJ$16+(Data!AF654-Data!AF653)*Simulace!$AJ$17+(Data!AH654-Data!AH653)*Simulace!$AJ$18+(Data!AJ654-Data!AJ653)*Simulace!$AJ$19+(Data!AL654-Data!AL653)*Simulace!$AJ$20+(Data!AN654-Data!AN653)*Simulace!$AJ$21+(Data!AP654-Data!AP653)*Simulace!$AJ$22+(Data!AQ654-Data!AQ653)*Simulace!$AJ$23+(Data!AR654-Data!AR653)*Simulace!$AJ$24+(Data!AS654-Data!AS653)*Simulace!$AJ$25+(Data!AT654-Data!AT653)*Simulace!$AJ$26+(Data!AU654-Data!AU653)*Simulace!$AJ$27+(Data!AV654-Data!AV653)*Simulace!$AJ$28+(Data!AW654-Data!AW653)*Simulace!$AJ$29+(Data!AX654-Data!AX653)*Simulace!$AJ$30)</f>
        <v>41354711.014691383</v>
      </c>
    </row>
    <row r="152" spans="1:16" ht="15.75">
      <c r="A152" s="33" t="s">
        <v>187</v>
      </c>
      <c r="B152" s="42">
        <v>-6287000000</v>
      </c>
      <c r="C152" s="42">
        <f>Simulace!AN163-Simulace!AN153</f>
        <v>1724286976.8671417</v>
      </c>
      <c r="D152" s="42">
        <f t="shared" si="2"/>
        <v>0</v>
      </c>
      <c r="E152" s="59"/>
      <c r="F152" s="59"/>
      <c r="G152" s="46"/>
      <c r="H152" s="46"/>
      <c r="I152" s="46"/>
      <c r="K152" s="6"/>
      <c r="P152" s="42">
        <f>((Data!D655-Data!D654)*Simulace!$AJ$3+(Data!F655-Data!F654)*Simulace!$AJ$4+(Data!H655-Data!H654)*Simulace!$AJ$5+(Data!J655-Data!J654)*Simulace!$AJ$6+(Data!L655-Data!L654)*Simulace!$AJ$7+(Data!N655-Data!N654)*Simulace!$AJ$8+(Data!P655-Data!P654)*Simulace!$AJ$9+(Data!R655-Data!R654)*Simulace!$AJ$10+(Data!T655-Data!T654)*Simulace!$AJ$11+(Data!V655-Data!V654)*Simulace!$AJ$12+(Data!X655-Data!X654)*Simulace!$AJ$13+(Data!Z655-Data!Z654)*Simulace!$AJ$14+(Data!AB655-Data!AB654)*Simulace!$AJ$15+(Data!AD655-Data!AD654)*Simulace!$AJ$16+(Data!AF655-Data!AF654)*Simulace!$AJ$17+(Data!AH655-Data!AH654)*Simulace!$AJ$18+(Data!AJ655-Data!AJ654)*Simulace!$AJ$19+(Data!AL655-Data!AL654)*Simulace!$AJ$20+(Data!AN655-Data!AN654)*Simulace!$AJ$21+(Data!AP655-Data!AP654)*Simulace!$AJ$22+(Data!AQ655-Data!AQ654)*Simulace!$AJ$23+(Data!AR655-Data!AR654)*Simulace!$AJ$24+(Data!AS655-Data!AS654)*Simulace!$AJ$25+(Data!AT655-Data!AT654)*Simulace!$AJ$26+(Data!AU655-Data!AU654)*Simulace!$AJ$27+(Data!AV655-Data!AV654)*Simulace!$AJ$28+(Data!AW655-Data!AW654)*Simulace!$AJ$29+(Data!AX655-Data!AX654)*Simulace!$AJ$30)</f>
        <v>98686504.722731531</v>
      </c>
    </row>
    <row r="153" spans="1:16" ht="15.75">
      <c r="A153" s="33" t="s">
        <v>188</v>
      </c>
      <c r="B153" s="42">
        <v>-6383000000</v>
      </c>
      <c r="C153" s="42">
        <f>Simulace!AN164-Simulace!AN154</f>
        <v>2731915321.9458237</v>
      </c>
      <c r="D153" s="42">
        <f t="shared" si="2"/>
        <v>0</v>
      </c>
      <c r="E153" s="59"/>
      <c r="F153" s="59"/>
      <c r="G153" s="46"/>
      <c r="H153" s="46"/>
      <c r="I153" s="46"/>
      <c r="K153" s="6"/>
      <c r="P153" s="42">
        <f>((Data!D656-Data!D655)*Simulace!$AJ$3+(Data!F656-Data!F655)*Simulace!$AJ$4+(Data!H656-Data!H655)*Simulace!$AJ$5+(Data!J656-Data!J655)*Simulace!$AJ$6+(Data!L656-Data!L655)*Simulace!$AJ$7+(Data!N656-Data!N655)*Simulace!$AJ$8+(Data!P656-Data!P655)*Simulace!$AJ$9+(Data!R656-Data!R655)*Simulace!$AJ$10+(Data!T656-Data!T655)*Simulace!$AJ$11+(Data!V656-Data!V655)*Simulace!$AJ$12+(Data!X656-Data!X655)*Simulace!$AJ$13+(Data!Z656-Data!Z655)*Simulace!$AJ$14+(Data!AB656-Data!AB655)*Simulace!$AJ$15+(Data!AD656-Data!AD655)*Simulace!$AJ$16+(Data!AF656-Data!AF655)*Simulace!$AJ$17+(Data!AH656-Data!AH655)*Simulace!$AJ$18+(Data!AJ656-Data!AJ655)*Simulace!$AJ$19+(Data!AL656-Data!AL655)*Simulace!$AJ$20+(Data!AN656-Data!AN655)*Simulace!$AJ$21+(Data!AP656-Data!AP655)*Simulace!$AJ$22+(Data!AQ656-Data!AQ655)*Simulace!$AJ$23+(Data!AR656-Data!AR655)*Simulace!$AJ$24+(Data!AS656-Data!AS655)*Simulace!$AJ$25+(Data!AT656-Data!AT655)*Simulace!$AJ$26+(Data!AU656-Data!AU655)*Simulace!$AJ$27+(Data!AV656-Data!AV655)*Simulace!$AJ$28+(Data!AW656-Data!AW655)*Simulace!$AJ$29+(Data!AX656-Data!AX655)*Simulace!$AJ$30)</f>
        <v>611247283.31363654</v>
      </c>
    </row>
    <row r="154" spans="1:16" ht="15.75">
      <c r="A154" s="33" t="s">
        <v>189</v>
      </c>
      <c r="B154" s="42">
        <v>-6363000000</v>
      </c>
      <c r="C154" s="42">
        <f>Simulace!AN165-Simulace!AN155</f>
        <v>2065909979.9820709</v>
      </c>
      <c r="D154" s="42">
        <f t="shared" si="2"/>
        <v>0</v>
      </c>
      <c r="E154" s="59"/>
      <c r="F154" s="59"/>
      <c r="G154" s="46"/>
      <c r="H154" s="46"/>
      <c r="I154" s="46"/>
      <c r="K154" s="6"/>
      <c r="P154" s="42">
        <f>((Data!D657-Data!D656)*Simulace!$AJ$3+(Data!F657-Data!F656)*Simulace!$AJ$4+(Data!H657-Data!H656)*Simulace!$AJ$5+(Data!J657-Data!J656)*Simulace!$AJ$6+(Data!L657-Data!L656)*Simulace!$AJ$7+(Data!N657-Data!N656)*Simulace!$AJ$8+(Data!P657-Data!P656)*Simulace!$AJ$9+(Data!R657-Data!R656)*Simulace!$AJ$10+(Data!T657-Data!T656)*Simulace!$AJ$11+(Data!V657-Data!V656)*Simulace!$AJ$12+(Data!X657-Data!X656)*Simulace!$AJ$13+(Data!Z657-Data!Z656)*Simulace!$AJ$14+(Data!AB657-Data!AB656)*Simulace!$AJ$15+(Data!AD657-Data!AD656)*Simulace!$AJ$16+(Data!AF657-Data!AF656)*Simulace!$AJ$17+(Data!AH657-Data!AH656)*Simulace!$AJ$18+(Data!AJ657-Data!AJ656)*Simulace!$AJ$19+(Data!AL657-Data!AL656)*Simulace!$AJ$20+(Data!AN657-Data!AN656)*Simulace!$AJ$21+(Data!AP657-Data!AP656)*Simulace!$AJ$22+(Data!AQ657-Data!AQ656)*Simulace!$AJ$23+(Data!AR657-Data!AR656)*Simulace!$AJ$24+(Data!AS657-Data!AS656)*Simulace!$AJ$25+(Data!AT657-Data!AT656)*Simulace!$AJ$26+(Data!AU657-Data!AU656)*Simulace!$AJ$27+(Data!AV657-Data!AV656)*Simulace!$AJ$28+(Data!AW657-Data!AW656)*Simulace!$AJ$29+(Data!AX657-Data!AX656)*Simulace!$AJ$30)</f>
        <v>-313003810.27423066</v>
      </c>
    </row>
    <row r="155" spans="1:16" ht="15.75">
      <c r="A155" s="33" t="s">
        <v>190</v>
      </c>
      <c r="B155" s="42">
        <v>-6218000000</v>
      </c>
      <c r="C155" s="42">
        <f>Simulace!AN166-Simulace!AN156</f>
        <v>1998615981.287056</v>
      </c>
      <c r="D155" s="42">
        <f t="shared" si="2"/>
        <v>0</v>
      </c>
      <c r="E155" s="59"/>
      <c r="F155" s="59"/>
      <c r="G155" s="46"/>
      <c r="H155" s="46"/>
      <c r="I155" s="46"/>
      <c r="K155" s="6"/>
      <c r="P155" s="42">
        <f>((Data!D658-Data!D657)*Simulace!$AJ$3+(Data!F658-Data!F657)*Simulace!$AJ$4+(Data!H658-Data!H657)*Simulace!$AJ$5+(Data!J658-Data!J657)*Simulace!$AJ$6+(Data!L658-Data!L657)*Simulace!$AJ$7+(Data!N658-Data!N657)*Simulace!$AJ$8+(Data!P658-Data!P657)*Simulace!$AJ$9+(Data!R658-Data!R657)*Simulace!$AJ$10+(Data!T658-Data!T657)*Simulace!$AJ$11+(Data!V658-Data!V657)*Simulace!$AJ$12+(Data!X658-Data!X657)*Simulace!$AJ$13+(Data!Z658-Data!Z657)*Simulace!$AJ$14+(Data!AB658-Data!AB657)*Simulace!$AJ$15+(Data!AD658-Data!AD657)*Simulace!$AJ$16+(Data!AF658-Data!AF657)*Simulace!$AJ$17+(Data!AH658-Data!AH657)*Simulace!$AJ$18+(Data!AJ658-Data!AJ657)*Simulace!$AJ$19+(Data!AL658-Data!AL657)*Simulace!$AJ$20+(Data!AN658-Data!AN657)*Simulace!$AJ$21+(Data!AP658-Data!AP657)*Simulace!$AJ$22+(Data!AQ658-Data!AQ657)*Simulace!$AJ$23+(Data!AR658-Data!AR657)*Simulace!$AJ$24+(Data!AS658-Data!AS657)*Simulace!$AJ$25+(Data!AT658-Data!AT657)*Simulace!$AJ$26+(Data!AU658-Data!AU657)*Simulace!$AJ$27+(Data!AV658-Data!AV657)*Simulace!$AJ$28+(Data!AW658-Data!AW657)*Simulace!$AJ$29+(Data!AX658-Data!AX657)*Simulace!$AJ$30)</f>
        <v>-584371287.21946502</v>
      </c>
    </row>
    <row r="156" spans="1:16" ht="15.75">
      <c r="A156" s="33" t="s">
        <v>191</v>
      </c>
      <c r="B156" s="42">
        <v>-6288000000</v>
      </c>
      <c r="C156" s="42">
        <f>Simulace!AN167-Simulace!AN157</f>
        <v>1308253826.6185913</v>
      </c>
      <c r="D156" s="42">
        <f t="shared" si="2"/>
        <v>0</v>
      </c>
      <c r="E156" s="59"/>
      <c r="F156" s="59"/>
      <c r="G156" s="46"/>
      <c r="H156" s="46"/>
      <c r="I156" s="46"/>
      <c r="K156" s="6"/>
      <c r="P156" s="42">
        <f>((Data!D659-Data!D658)*Simulace!$AJ$3+(Data!F659-Data!F658)*Simulace!$AJ$4+(Data!H659-Data!H658)*Simulace!$AJ$5+(Data!J659-Data!J658)*Simulace!$AJ$6+(Data!L659-Data!L658)*Simulace!$AJ$7+(Data!N659-Data!N658)*Simulace!$AJ$8+(Data!P659-Data!P658)*Simulace!$AJ$9+(Data!R659-Data!R658)*Simulace!$AJ$10+(Data!T659-Data!T658)*Simulace!$AJ$11+(Data!V659-Data!V658)*Simulace!$AJ$12+(Data!X659-Data!X658)*Simulace!$AJ$13+(Data!Z659-Data!Z658)*Simulace!$AJ$14+(Data!AB659-Data!AB658)*Simulace!$AJ$15+(Data!AD659-Data!AD658)*Simulace!$AJ$16+(Data!AF659-Data!AF658)*Simulace!$AJ$17+(Data!AH659-Data!AH658)*Simulace!$AJ$18+(Data!AJ659-Data!AJ658)*Simulace!$AJ$19+(Data!AL659-Data!AL658)*Simulace!$AJ$20+(Data!AN659-Data!AN658)*Simulace!$AJ$21+(Data!AP659-Data!AP658)*Simulace!$AJ$22+(Data!AQ659-Data!AQ658)*Simulace!$AJ$23+(Data!AR659-Data!AR658)*Simulace!$AJ$24+(Data!AS659-Data!AS658)*Simulace!$AJ$25+(Data!AT659-Data!AT658)*Simulace!$AJ$26+(Data!AU659-Data!AU658)*Simulace!$AJ$27+(Data!AV659-Data!AV658)*Simulace!$AJ$28+(Data!AW659-Data!AW658)*Simulace!$AJ$29+(Data!AX659-Data!AX658)*Simulace!$AJ$30)</f>
        <v>282075990.41055799</v>
      </c>
    </row>
    <row r="157" spans="1:16" ht="15.75">
      <c r="A157" s="33" t="s">
        <v>192</v>
      </c>
      <c r="B157" s="42">
        <v>-6340000000</v>
      </c>
      <c r="C157" s="42">
        <f>Simulace!AN168-Simulace!AN158</f>
        <v>948209611.41431427</v>
      </c>
      <c r="D157" s="42">
        <f t="shared" si="2"/>
        <v>0</v>
      </c>
      <c r="E157" s="59"/>
      <c r="F157" s="59"/>
      <c r="G157" s="46"/>
      <c r="H157" s="46"/>
      <c r="I157" s="46"/>
      <c r="K157" s="6"/>
      <c r="P157" s="42">
        <f>((Data!D660-Data!D659)*Simulace!$AJ$3+(Data!F660-Data!F659)*Simulace!$AJ$4+(Data!H660-Data!H659)*Simulace!$AJ$5+(Data!J660-Data!J659)*Simulace!$AJ$6+(Data!L660-Data!L659)*Simulace!$AJ$7+(Data!N660-Data!N659)*Simulace!$AJ$8+(Data!P660-Data!P659)*Simulace!$AJ$9+(Data!R660-Data!R659)*Simulace!$AJ$10+(Data!T660-Data!T659)*Simulace!$AJ$11+(Data!V660-Data!V659)*Simulace!$AJ$12+(Data!X660-Data!X659)*Simulace!$AJ$13+(Data!Z660-Data!Z659)*Simulace!$AJ$14+(Data!AB660-Data!AB659)*Simulace!$AJ$15+(Data!AD660-Data!AD659)*Simulace!$AJ$16+(Data!AF660-Data!AF659)*Simulace!$AJ$17+(Data!AH660-Data!AH659)*Simulace!$AJ$18+(Data!AJ660-Data!AJ659)*Simulace!$AJ$19+(Data!AL660-Data!AL659)*Simulace!$AJ$20+(Data!AN660-Data!AN659)*Simulace!$AJ$21+(Data!AP660-Data!AP659)*Simulace!$AJ$22+(Data!AQ660-Data!AQ659)*Simulace!$AJ$23+(Data!AR660-Data!AR659)*Simulace!$AJ$24+(Data!AS660-Data!AS659)*Simulace!$AJ$25+(Data!AT660-Data!AT659)*Simulace!$AJ$26+(Data!AU660-Data!AU659)*Simulace!$AJ$27+(Data!AV660-Data!AV659)*Simulace!$AJ$28+(Data!AW660-Data!AW659)*Simulace!$AJ$29+(Data!AX660-Data!AX659)*Simulace!$AJ$30)</f>
        <v>66033311.636484124</v>
      </c>
    </row>
    <row r="158" spans="1:16" ht="15.75">
      <c r="A158" s="33" t="s">
        <v>193</v>
      </c>
      <c r="B158" s="42">
        <v>-6289000000</v>
      </c>
      <c r="C158" s="42">
        <f>Simulace!AN169-Simulace!AN159</f>
        <v>910114307.81606293</v>
      </c>
      <c r="D158" s="42">
        <f t="shared" si="2"/>
        <v>0</v>
      </c>
      <c r="E158" s="59"/>
      <c r="F158" s="59"/>
      <c r="G158" s="46"/>
      <c r="H158" s="46"/>
      <c r="I158" s="46"/>
      <c r="K158" s="6"/>
      <c r="P158" s="42">
        <f>((Data!D661-Data!D660)*Simulace!$AJ$3+(Data!F661-Data!F660)*Simulace!$AJ$4+(Data!H661-Data!H660)*Simulace!$AJ$5+(Data!J661-Data!J660)*Simulace!$AJ$6+(Data!L661-Data!L660)*Simulace!$AJ$7+(Data!N661-Data!N660)*Simulace!$AJ$8+(Data!P661-Data!P660)*Simulace!$AJ$9+(Data!R661-Data!R660)*Simulace!$AJ$10+(Data!T661-Data!T660)*Simulace!$AJ$11+(Data!V661-Data!V660)*Simulace!$AJ$12+(Data!X661-Data!X660)*Simulace!$AJ$13+(Data!Z661-Data!Z660)*Simulace!$AJ$14+(Data!AB661-Data!AB660)*Simulace!$AJ$15+(Data!AD661-Data!AD660)*Simulace!$AJ$16+(Data!AF661-Data!AF660)*Simulace!$AJ$17+(Data!AH661-Data!AH660)*Simulace!$AJ$18+(Data!AJ661-Data!AJ660)*Simulace!$AJ$19+(Data!AL661-Data!AL660)*Simulace!$AJ$20+(Data!AN661-Data!AN660)*Simulace!$AJ$21+(Data!AP661-Data!AP660)*Simulace!$AJ$22+(Data!AQ661-Data!AQ660)*Simulace!$AJ$23+(Data!AR661-Data!AR660)*Simulace!$AJ$24+(Data!AS661-Data!AS660)*Simulace!$AJ$25+(Data!AT661-Data!AT660)*Simulace!$AJ$26+(Data!AU661-Data!AU660)*Simulace!$AJ$27+(Data!AV661-Data!AV660)*Simulace!$AJ$28+(Data!AW661-Data!AW660)*Simulace!$AJ$29+(Data!AX661-Data!AX660)*Simulace!$AJ$30)</f>
        <v>-518891177.59296304</v>
      </c>
    </row>
    <row r="159" spans="1:16" ht="15.75">
      <c r="A159" s="33" t="s">
        <v>194</v>
      </c>
      <c r="B159" s="42">
        <v>-6291000000</v>
      </c>
      <c r="C159" s="42">
        <f>Simulace!AN170-Simulace!AN160</f>
        <v>76430576.513114929</v>
      </c>
      <c r="D159" s="42">
        <f t="shared" si="2"/>
        <v>0</v>
      </c>
      <c r="E159" s="59"/>
      <c r="F159" s="59"/>
      <c r="G159" s="46"/>
      <c r="H159" s="46"/>
      <c r="I159" s="46"/>
      <c r="K159" s="6"/>
      <c r="P159" s="42">
        <f>((Data!D662-Data!D661)*Simulace!$AJ$3+(Data!F662-Data!F661)*Simulace!$AJ$4+(Data!H662-Data!H661)*Simulace!$AJ$5+(Data!J662-Data!J661)*Simulace!$AJ$6+(Data!L662-Data!L661)*Simulace!$AJ$7+(Data!N662-Data!N661)*Simulace!$AJ$8+(Data!P662-Data!P661)*Simulace!$AJ$9+(Data!R662-Data!R661)*Simulace!$AJ$10+(Data!T662-Data!T661)*Simulace!$AJ$11+(Data!V662-Data!V661)*Simulace!$AJ$12+(Data!X662-Data!X661)*Simulace!$AJ$13+(Data!Z662-Data!Z661)*Simulace!$AJ$14+(Data!AB662-Data!AB661)*Simulace!$AJ$15+(Data!AD662-Data!AD661)*Simulace!$AJ$16+(Data!AF662-Data!AF661)*Simulace!$AJ$17+(Data!AH662-Data!AH661)*Simulace!$AJ$18+(Data!AJ662-Data!AJ661)*Simulace!$AJ$19+(Data!AL662-Data!AL661)*Simulace!$AJ$20+(Data!AN662-Data!AN661)*Simulace!$AJ$21+(Data!AP662-Data!AP661)*Simulace!$AJ$22+(Data!AQ662-Data!AQ661)*Simulace!$AJ$23+(Data!AR662-Data!AR661)*Simulace!$AJ$24+(Data!AS662-Data!AS661)*Simulace!$AJ$25+(Data!AT662-Data!AT661)*Simulace!$AJ$26+(Data!AU662-Data!AU661)*Simulace!$AJ$27+(Data!AV662-Data!AV661)*Simulace!$AJ$28+(Data!AW662-Data!AW661)*Simulace!$AJ$29+(Data!AX662-Data!AX661)*Simulace!$AJ$30)</f>
        <v>91434433.852953374</v>
      </c>
    </row>
    <row r="160" spans="1:16" ht="15.75">
      <c r="A160" s="33" t="s">
        <v>195</v>
      </c>
      <c r="B160" s="42">
        <v>-6338000000</v>
      </c>
      <c r="C160" s="42">
        <f>Simulace!AN171-Simulace!AN161</f>
        <v>-211339503.39590454</v>
      </c>
      <c r="D160" s="42">
        <f t="shared" si="2"/>
        <v>0</v>
      </c>
      <c r="E160" s="59"/>
      <c r="F160" s="59"/>
      <c r="G160" s="46"/>
      <c r="H160" s="46"/>
      <c r="I160" s="46"/>
      <c r="K160" s="6"/>
      <c r="P160" s="42">
        <f>((Data!D663-Data!D662)*Simulace!$AJ$3+(Data!F663-Data!F662)*Simulace!$AJ$4+(Data!H663-Data!H662)*Simulace!$AJ$5+(Data!J663-Data!J662)*Simulace!$AJ$6+(Data!L663-Data!L662)*Simulace!$AJ$7+(Data!N663-Data!N662)*Simulace!$AJ$8+(Data!P663-Data!P662)*Simulace!$AJ$9+(Data!R663-Data!R662)*Simulace!$AJ$10+(Data!T663-Data!T662)*Simulace!$AJ$11+(Data!V663-Data!V662)*Simulace!$AJ$12+(Data!X663-Data!X662)*Simulace!$AJ$13+(Data!Z663-Data!Z662)*Simulace!$AJ$14+(Data!AB663-Data!AB662)*Simulace!$AJ$15+(Data!AD663-Data!AD662)*Simulace!$AJ$16+(Data!AF663-Data!AF662)*Simulace!$AJ$17+(Data!AH663-Data!AH662)*Simulace!$AJ$18+(Data!AJ663-Data!AJ662)*Simulace!$AJ$19+(Data!AL663-Data!AL662)*Simulace!$AJ$20+(Data!AN663-Data!AN662)*Simulace!$AJ$21+(Data!AP663-Data!AP662)*Simulace!$AJ$22+(Data!AQ663-Data!AQ662)*Simulace!$AJ$23+(Data!AR663-Data!AR662)*Simulace!$AJ$24+(Data!AS663-Data!AS662)*Simulace!$AJ$25+(Data!AT663-Data!AT662)*Simulace!$AJ$26+(Data!AU663-Data!AU662)*Simulace!$AJ$27+(Data!AV663-Data!AV662)*Simulace!$AJ$28+(Data!AW663-Data!AW662)*Simulace!$AJ$29+(Data!AX663-Data!AX662)*Simulace!$AJ$30)</f>
        <v>14879371.739710623</v>
      </c>
    </row>
    <row r="161" spans="1:16" ht="15.75">
      <c r="A161" s="33" t="s">
        <v>196</v>
      </c>
      <c r="B161" s="42">
        <v>-6363000000</v>
      </c>
      <c r="C161" s="42">
        <f>Simulace!AN172-Simulace!AN162</f>
        <v>-5755111.6523590088</v>
      </c>
      <c r="D161" s="42">
        <f t="shared" si="2"/>
        <v>0</v>
      </c>
      <c r="E161" s="59"/>
      <c r="F161" s="59"/>
      <c r="G161" s="46"/>
      <c r="H161" s="46"/>
      <c r="I161" s="46"/>
      <c r="K161" s="6"/>
      <c r="P161" s="42">
        <f>((Data!D664-Data!D663)*Simulace!$AJ$3+(Data!F664-Data!F663)*Simulace!$AJ$4+(Data!H664-Data!H663)*Simulace!$AJ$5+(Data!J664-Data!J663)*Simulace!$AJ$6+(Data!L664-Data!L663)*Simulace!$AJ$7+(Data!N664-Data!N663)*Simulace!$AJ$8+(Data!P664-Data!P663)*Simulace!$AJ$9+(Data!R664-Data!R663)*Simulace!$AJ$10+(Data!T664-Data!T663)*Simulace!$AJ$11+(Data!V664-Data!V663)*Simulace!$AJ$12+(Data!X664-Data!X663)*Simulace!$AJ$13+(Data!Z664-Data!Z663)*Simulace!$AJ$14+(Data!AB664-Data!AB663)*Simulace!$AJ$15+(Data!AD664-Data!AD663)*Simulace!$AJ$16+(Data!AF664-Data!AF663)*Simulace!$AJ$17+(Data!AH664-Data!AH663)*Simulace!$AJ$18+(Data!AJ664-Data!AJ663)*Simulace!$AJ$19+(Data!AL664-Data!AL663)*Simulace!$AJ$20+(Data!AN664-Data!AN663)*Simulace!$AJ$21+(Data!AP664-Data!AP663)*Simulace!$AJ$22+(Data!AQ664-Data!AQ663)*Simulace!$AJ$23+(Data!AR664-Data!AR663)*Simulace!$AJ$24+(Data!AS664-Data!AS663)*Simulace!$AJ$25+(Data!AT664-Data!AT663)*Simulace!$AJ$26+(Data!AU664-Data!AU663)*Simulace!$AJ$27+(Data!AV664-Data!AV663)*Simulace!$AJ$28+(Data!AW664-Data!AW663)*Simulace!$AJ$29+(Data!AX664-Data!AX663)*Simulace!$AJ$30)</f>
        <v>237408622.75822201</v>
      </c>
    </row>
    <row r="162" spans="1:16" ht="15.75">
      <c r="A162" s="33" t="s">
        <v>197</v>
      </c>
      <c r="B162" s="42">
        <v>-6443000000</v>
      </c>
      <c r="C162" s="42">
        <f>Simulace!AN173-Simulace!AN163</f>
        <v>-14755627.393798828</v>
      </c>
      <c r="D162" s="42">
        <f t="shared" si="2"/>
        <v>0</v>
      </c>
      <c r="E162" s="59"/>
      <c r="F162" s="59"/>
      <c r="G162" s="46"/>
      <c r="H162" s="46"/>
      <c r="I162" s="46"/>
      <c r="K162" s="6"/>
      <c r="P162" s="42">
        <f>((Data!D665-Data!D664)*Simulace!$AJ$3+(Data!F665-Data!F664)*Simulace!$AJ$4+(Data!H665-Data!H664)*Simulace!$AJ$5+(Data!J665-Data!J664)*Simulace!$AJ$6+(Data!L665-Data!L664)*Simulace!$AJ$7+(Data!N665-Data!N664)*Simulace!$AJ$8+(Data!P665-Data!P664)*Simulace!$AJ$9+(Data!R665-Data!R664)*Simulace!$AJ$10+(Data!T665-Data!T664)*Simulace!$AJ$11+(Data!V665-Data!V664)*Simulace!$AJ$12+(Data!X665-Data!X664)*Simulace!$AJ$13+(Data!Z665-Data!Z664)*Simulace!$AJ$14+(Data!AB665-Data!AB664)*Simulace!$AJ$15+(Data!AD665-Data!AD664)*Simulace!$AJ$16+(Data!AF665-Data!AF664)*Simulace!$AJ$17+(Data!AH665-Data!AH664)*Simulace!$AJ$18+(Data!AJ665-Data!AJ664)*Simulace!$AJ$19+(Data!AL665-Data!AL664)*Simulace!$AJ$20+(Data!AN665-Data!AN664)*Simulace!$AJ$21+(Data!AP665-Data!AP664)*Simulace!$AJ$22+(Data!AQ665-Data!AQ664)*Simulace!$AJ$23+(Data!AR665-Data!AR664)*Simulace!$AJ$24+(Data!AS665-Data!AS664)*Simulace!$AJ$25+(Data!AT665-Data!AT664)*Simulace!$AJ$26+(Data!AU665-Data!AU664)*Simulace!$AJ$27+(Data!AV665-Data!AV664)*Simulace!$AJ$28+(Data!AW665-Data!AW664)*Simulace!$AJ$29+(Data!AX665-Data!AX664)*Simulace!$AJ$30)</f>
        <v>81368978.981282875</v>
      </c>
    </row>
    <row r="163" spans="1:16" ht="15.75">
      <c r="A163" s="33" t="s">
        <v>198</v>
      </c>
      <c r="B163" s="42">
        <v>-6525000000</v>
      </c>
      <c r="C163" s="42">
        <f>Simulace!AN174-Simulace!AN164</f>
        <v>-272358779.21149445</v>
      </c>
      <c r="D163" s="42">
        <f t="shared" si="2"/>
        <v>0</v>
      </c>
      <c r="E163" s="59"/>
      <c r="F163" s="59"/>
      <c r="G163" s="46"/>
      <c r="H163" s="46"/>
      <c r="I163" s="46"/>
      <c r="K163" s="6"/>
      <c r="P163" s="42">
        <f>((Data!D666-Data!D665)*Simulace!$AJ$3+(Data!F666-Data!F665)*Simulace!$AJ$4+(Data!H666-Data!H665)*Simulace!$AJ$5+(Data!J666-Data!J665)*Simulace!$AJ$6+(Data!L666-Data!L665)*Simulace!$AJ$7+(Data!N666-Data!N665)*Simulace!$AJ$8+(Data!P666-Data!P665)*Simulace!$AJ$9+(Data!R666-Data!R665)*Simulace!$AJ$10+(Data!T666-Data!T665)*Simulace!$AJ$11+(Data!V666-Data!V665)*Simulace!$AJ$12+(Data!X666-Data!X665)*Simulace!$AJ$13+(Data!Z666-Data!Z665)*Simulace!$AJ$14+(Data!AB666-Data!AB665)*Simulace!$AJ$15+(Data!AD666-Data!AD665)*Simulace!$AJ$16+(Data!AF666-Data!AF665)*Simulace!$AJ$17+(Data!AH666-Data!AH665)*Simulace!$AJ$18+(Data!AJ666-Data!AJ665)*Simulace!$AJ$19+(Data!AL666-Data!AL665)*Simulace!$AJ$20+(Data!AN666-Data!AN665)*Simulace!$AJ$21+(Data!AP666-Data!AP665)*Simulace!$AJ$22+(Data!AQ666-Data!AQ665)*Simulace!$AJ$23+(Data!AR666-Data!AR665)*Simulace!$AJ$24+(Data!AS666-Data!AS665)*Simulace!$AJ$25+(Data!AT666-Data!AT665)*Simulace!$AJ$26+(Data!AU666-Data!AU665)*Simulace!$AJ$27+(Data!AV666-Data!AV665)*Simulace!$AJ$28+(Data!AW666-Data!AW665)*Simulace!$AJ$29+(Data!AX666-Data!AX665)*Simulace!$AJ$30)</f>
        <v>344306516.4959591</v>
      </c>
    </row>
    <row r="164" spans="1:16" ht="15.75">
      <c r="A164" s="33" t="s">
        <v>199</v>
      </c>
      <c r="B164" s="42">
        <v>-6584000000</v>
      </c>
      <c r="C164" s="42">
        <f>Simulace!AN175-Simulace!AN165</f>
        <v>61787810.207603455</v>
      </c>
      <c r="D164" s="42">
        <f t="shared" si="2"/>
        <v>0</v>
      </c>
      <c r="E164" s="59"/>
      <c r="F164" s="59"/>
      <c r="G164" s="46"/>
      <c r="H164" s="46"/>
      <c r="I164" s="46"/>
      <c r="K164" s="6"/>
      <c r="P164" s="42">
        <f>((Data!D667-Data!D666)*Simulace!$AJ$3+(Data!F667-Data!F666)*Simulace!$AJ$4+(Data!H667-Data!H666)*Simulace!$AJ$5+(Data!J667-Data!J666)*Simulace!$AJ$6+(Data!L667-Data!L666)*Simulace!$AJ$7+(Data!N667-Data!N666)*Simulace!$AJ$8+(Data!P667-Data!P666)*Simulace!$AJ$9+(Data!R667-Data!R666)*Simulace!$AJ$10+(Data!T667-Data!T666)*Simulace!$AJ$11+(Data!V667-Data!V666)*Simulace!$AJ$12+(Data!X667-Data!X666)*Simulace!$AJ$13+(Data!Z667-Data!Z666)*Simulace!$AJ$14+(Data!AB667-Data!AB666)*Simulace!$AJ$15+(Data!AD667-Data!AD666)*Simulace!$AJ$16+(Data!AF667-Data!AF666)*Simulace!$AJ$17+(Data!AH667-Data!AH666)*Simulace!$AJ$18+(Data!AJ667-Data!AJ666)*Simulace!$AJ$19+(Data!AL667-Data!AL666)*Simulace!$AJ$20+(Data!AN667-Data!AN666)*Simulace!$AJ$21+(Data!AP667-Data!AP666)*Simulace!$AJ$22+(Data!AQ667-Data!AQ666)*Simulace!$AJ$23+(Data!AR667-Data!AR666)*Simulace!$AJ$24+(Data!AS667-Data!AS666)*Simulace!$AJ$25+(Data!AT667-Data!AT666)*Simulace!$AJ$26+(Data!AU667-Data!AU666)*Simulace!$AJ$27+(Data!AV667-Data!AV666)*Simulace!$AJ$28+(Data!AW667-Data!AW666)*Simulace!$AJ$29+(Data!AX667-Data!AX666)*Simulace!$AJ$30)</f>
        <v>24676869.144857731</v>
      </c>
    </row>
    <row r="165" spans="1:16" ht="15.75">
      <c r="A165" s="33" t="s">
        <v>200</v>
      </c>
      <c r="B165" s="42">
        <v>-6571000000</v>
      </c>
      <c r="C165" s="42">
        <f>Simulace!AN176-Simulace!AN166</f>
        <v>551203244.63264465</v>
      </c>
      <c r="D165" s="42">
        <f t="shared" si="2"/>
        <v>0</v>
      </c>
      <c r="E165" s="59"/>
      <c r="F165" s="59"/>
      <c r="G165" s="46"/>
      <c r="H165" s="46"/>
      <c r="I165" s="46"/>
      <c r="K165" s="6"/>
      <c r="P165" s="42">
        <f>((Data!D668-Data!D667)*Simulace!$AJ$3+(Data!F668-Data!F667)*Simulace!$AJ$4+(Data!H668-Data!H667)*Simulace!$AJ$5+(Data!J668-Data!J667)*Simulace!$AJ$6+(Data!L668-Data!L667)*Simulace!$AJ$7+(Data!N668-Data!N667)*Simulace!$AJ$8+(Data!P668-Data!P667)*Simulace!$AJ$9+(Data!R668-Data!R667)*Simulace!$AJ$10+(Data!T668-Data!T667)*Simulace!$AJ$11+(Data!V668-Data!V667)*Simulace!$AJ$12+(Data!X668-Data!X667)*Simulace!$AJ$13+(Data!Z668-Data!Z667)*Simulace!$AJ$14+(Data!AB668-Data!AB667)*Simulace!$AJ$15+(Data!AD668-Data!AD667)*Simulace!$AJ$16+(Data!AF668-Data!AF667)*Simulace!$AJ$17+(Data!AH668-Data!AH667)*Simulace!$AJ$18+(Data!AJ668-Data!AJ667)*Simulace!$AJ$19+(Data!AL668-Data!AL667)*Simulace!$AJ$20+(Data!AN668-Data!AN667)*Simulace!$AJ$21+(Data!AP668-Data!AP667)*Simulace!$AJ$22+(Data!AQ668-Data!AQ667)*Simulace!$AJ$23+(Data!AR668-Data!AR667)*Simulace!$AJ$24+(Data!AS668-Data!AS667)*Simulace!$AJ$25+(Data!AT668-Data!AT667)*Simulace!$AJ$26+(Data!AU668-Data!AU667)*Simulace!$AJ$27+(Data!AV668-Data!AV667)*Simulace!$AJ$28+(Data!AW668-Data!AW667)*Simulace!$AJ$29+(Data!AX668-Data!AX667)*Simulace!$AJ$30)</f>
        <v>-100266722.79443152</v>
      </c>
    </row>
    <row r="166" spans="1:16" ht="15.75">
      <c r="A166" s="33" t="s">
        <v>201</v>
      </c>
      <c r="B166" s="42">
        <v>-6552000000</v>
      </c>
      <c r="C166" s="42">
        <f>Simulace!AN177-Simulace!AN167</f>
        <v>399304454.95305634</v>
      </c>
      <c r="D166" s="42">
        <f t="shared" si="2"/>
        <v>0</v>
      </c>
      <c r="E166" s="59"/>
      <c r="F166" s="59"/>
      <c r="G166" s="46"/>
      <c r="H166" s="46"/>
      <c r="I166" s="46"/>
      <c r="K166" s="6"/>
      <c r="P166" s="42">
        <f>((Data!D669-Data!D668)*Simulace!$AJ$3+(Data!F669-Data!F668)*Simulace!$AJ$4+(Data!H669-Data!H668)*Simulace!$AJ$5+(Data!J669-Data!J668)*Simulace!$AJ$6+(Data!L669-Data!L668)*Simulace!$AJ$7+(Data!N669-Data!N668)*Simulace!$AJ$8+(Data!P669-Data!P668)*Simulace!$AJ$9+(Data!R669-Data!R668)*Simulace!$AJ$10+(Data!T669-Data!T668)*Simulace!$AJ$11+(Data!V669-Data!V668)*Simulace!$AJ$12+(Data!X669-Data!X668)*Simulace!$AJ$13+(Data!Z669-Data!Z668)*Simulace!$AJ$14+(Data!AB669-Data!AB668)*Simulace!$AJ$15+(Data!AD669-Data!AD668)*Simulace!$AJ$16+(Data!AF669-Data!AF668)*Simulace!$AJ$17+(Data!AH669-Data!AH668)*Simulace!$AJ$18+(Data!AJ669-Data!AJ668)*Simulace!$AJ$19+(Data!AL669-Data!AL668)*Simulace!$AJ$20+(Data!AN669-Data!AN668)*Simulace!$AJ$21+(Data!AP669-Data!AP668)*Simulace!$AJ$22+(Data!AQ669-Data!AQ668)*Simulace!$AJ$23+(Data!AR669-Data!AR668)*Simulace!$AJ$24+(Data!AS669-Data!AS668)*Simulace!$AJ$25+(Data!AT669-Data!AT668)*Simulace!$AJ$26+(Data!AU669-Data!AU668)*Simulace!$AJ$27+(Data!AV669-Data!AV668)*Simulace!$AJ$28+(Data!AW669-Data!AW668)*Simulace!$AJ$29+(Data!AX669-Data!AX668)*Simulace!$AJ$30)</f>
        <v>138686765.73097995</v>
      </c>
    </row>
    <row r="167" spans="1:16" ht="15.75">
      <c r="A167" s="33" t="s">
        <v>202</v>
      </c>
      <c r="B167" s="42">
        <v>-6476000000</v>
      </c>
      <c r="C167" s="42">
        <f>Simulace!AN178-Simulace!AN168</f>
        <v>-19074594.546775818</v>
      </c>
      <c r="D167" s="42">
        <f t="shared" si="2"/>
        <v>0</v>
      </c>
      <c r="E167" s="59"/>
      <c r="F167" s="59"/>
      <c r="G167" s="46"/>
      <c r="H167" s="46"/>
      <c r="I167" s="46"/>
      <c r="K167" s="6"/>
      <c r="P167" s="42">
        <f>((Data!D670-Data!D669)*Simulace!$AJ$3+(Data!F670-Data!F669)*Simulace!$AJ$4+(Data!H670-Data!H669)*Simulace!$AJ$5+(Data!J670-Data!J669)*Simulace!$AJ$6+(Data!L670-Data!L669)*Simulace!$AJ$7+(Data!N670-Data!N669)*Simulace!$AJ$8+(Data!P670-Data!P669)*Simulace!$AJ$9+(Data!R670-Data!R669)*Simulace!$AJ$10+(Data!T670-Data!T669)*Simulace!$AJ$11+(Data!V670-Data!V669)*Simulace!$AJ$12+(Data!X670-Data!X669)*Simulace!$AJ$13+(Data!Z670-Data!Z669)*Simulace!$AJ$14+(Data!AB670-Data!AB669)*Simulace!$AJ$15+(Data!AD670-Data!AD669)*Simulace!$AJ$16+(Data!AF670-Data!AF669)*Simulace!$AJ$17+(Data!AH670-Data!AH669)*Simulace!$AJ$18+(Data!AJ670-Data!AJ669)*Simulace!$AJ$19+(Data!AL670-Data!AL669)*Simulace!$AJ$20+(Data!AN670-Data!AN669)*Simulace!$AJ$21+(Data!AP670-Data!AP669)*Simulace!$AJ$22+(Data!AQ670-Data!AQ669)*Simulace!$AJ$23+(Data!AR670-Data!AR669)*Simulace!$AJ$24+(Data!AS670-Data!AS669)*Simulace!$AJ$25+(Data!AT670-Data!AT669)*Simulace!$AJ$26+(Data!AU670-Data!AU669)*Simulace!$AJ$27+(Data!AV670-Data!AV669)*Simulace!$AJ$28+(Data!AW670-Data!AW669)*Simulace!$AJ$29+(Data!AX670-Data!AX669)*Simulace!$AJ$30)</f>
        <v>-350848977.86335188</v>
      </c>
    </row>
    <row r="168" spans="1:16" ht="15.75">
      <c r="A168" s="33" t="s">
        <v>203</v>
      </c>
      <c r="B168" s="42">
        <v>-6492000000</v>
      </c>
      <c r="C168" s="42">
        <f>Simulace!AN179-Simulace!AN169</f>
        <v>506580877.75009155</v>
      </c>
      <c r="D168" s="42">
        <f t="shared" si="2"/>
        <v>0</v>
      </c>
      <c r="E168" s="59"/>
      <c r="F168" s="59"/>
      <c r="G168" s="46"/>
      <c r="H168" s="46"/>
      <c r="I168" s="46"/>
      <c r="K168" s="6"/>
      <c r="P168" s="42">
        <f>((Data!D671-Data!D670)*Simulace!$AJ$3+(Data!F671-Data!F670)*Simulace!$AJ$4+(Data!H671-Data!H670)*Simulace!$AJ$5+(Data!J671-Data!J670)*Simulace!$AJ$6+(Data!L671-Data!L670)*Simulace!$AJ$7+(Data!N671-Data!N670)*Simulace!$AJ$8+(Data!P671-Data!P670)*Simulace!$AJ$9+(Data!R671-Data!R670)*Simulace!$AJ$10+(Data!T671-Data!T670)*Simulace!$AJ$11+(Data!V671-Data!V670)*Simulace!$AJ$12+(Data!X671-Data!X670)*Simulace!$AJ$13+(Data!Z671-Data!Z670)*Simulace!$AJ$14+(Data!AB671-Data!AB670)*Simulace!$AJ$15+(Data!AD671-Data!AD670)*Simulace!$AJ$16+(Data!AF671-Data!AF670)*Simulace!$AJ$17+(Data!AH671-Data!AH670)*Simulace!$AJ$18+(Data!AJ671-Data!AJ670)*Simulace!$AJ$19+(Data!AL671-Data!AL670)*Simulace!$AJ$20+(Data!AN671-Data!AN670)*Simulace!$AJ$21+(Data!AP671-Data!AP670)*Simulace!$AJ$22+(Data!AQ671-Data!AQ670)*Simulace!$AJ$23+(Data!AR671-Data!AR670)*Simulace!$AJ$24+(Data!AS671-Data!AS670)*Simulace!$AJ$25+(Data!AT671-Data!AT670)*Simulace!$AJ$26+(Data!AU671-Data!AU670)*Simulace!$AJ$27+(Data!AV671-Data!AV670)*Simulace!$AJ$28+(Data!AW671-Data!AW670)*Simulace!$AJ$29+(Data!AX671-Data!AX670)*Simulace!$AJ$30)</f>
        <v>4728274.7039128458</v>
      </c>
    </row>
    <row r="169" spans="1:16" ht="15.75">
      <c r="A169" s="33" t="s">
        <v>204</v>
      </c>
      <c r="B169" s="42">
        <v>-6421000000</v>
      </c>
      <c r="C169" s="42">
        <f>Simulace!AN180-Simulace!AN170</f>
        <v>49614474.538330078</v>
      </c>
      <c r="D169" s="42">
        <f t="shared" si="2"/>
        <v>0</v>
      </c>
      <c r="E169" s="59"/>
      <c r="F169" s="59"/>
      <c r="G169" s="46"/>
      <c r="H169" s="46"/>
      <c r="I169" s="46"/>
      <c r="K169" s="6"/>
      <c r="P169" s="42">
        <f>((Data!D672-Data!D671)*Simulace!$AJ$3+(Data!F672-Data!F671)*Simulace!$AJ$4+(Data!H672-Data!H671)*Simulace!$AJ$5+(Data!J672-Data!J671)*Simulace!$AJ$6+(Data!L672-Data!L671)*Simulace!$AJ$7+(Data!N672-Data!N671)*Simulace!$AJ$8+(Data!P672-Data!P671)*Simulace!$AJ$9+(Data!R672-Data!R671)*Simulace!$AJ$10+(Data!T672-Data!T671)*Simulace!$AJ$11+(Data!V672-Data!V671)*Simulace!$AJ$12+(Data!X672-Data!X671)*Simulace!$AJ$13+(Data!Z672-Data!Z671)*Simulace!$AJ$14+(Data!AB672-Data!AB671)*Simulace!$AJ$15+(Data!AD672-Data!AD671)*Simulace!$AJ$16+(Data!AF672-Data!AF671)*Simulace!$AJ$17+(Data!AH672-Data!AH671)*Simulace!$AJ$18+(Data!AJ672-Data!AJ671)*Simulace!$AJ$19+(Data!AL672-Data!AL671)*Simulace!$AJ$20+(Data!AN672-Data!AN671)*Simulace!$AJ$21+(Data!AP672-Data!AP671)*Simulace!$AJ$22+(Data!AQ672-Data!AQ671)*Simulace!$AJ$23+(Data!AR672-Data!AR671)*Simulace!$AJ$24+(Data!AS672-Data!AS671)*Simulace!$AJ$25+(Data!AT672-Data!AT671)*Simulace!$AJ$26+(Data!AU672-Data!AU671)*Simulace!$AJ$27+(Data!AV672-Data!AV671)*Simulace!$AJ$28+(Data!AW672-Data!AW671)*Simulace!$AJ$29+(Data!AX672-Data!AX671)*Simulace!$AJ$30)</f>
        <v>-370028404.35881305</v>
      </c>
    </row>
    <row r="170" spans="1:16" ht="15.75">
      <c r="A170" s="33" t="s">
        <v>205</v>
      </c>
      <c r="B170" s="42">
        <v>-6370000000</v>
      </c>
      <c r="C170" s="42">
        <f>Simulace!AN181-Simulace!AN171</f>
        <v>74678839.918518066</v>
      </c>
      <c r="D170" s="42">
        <f t="shared" si="2"/>
        <v>0</v>
      </c>
      <c r="E170" s="59"/>
      <c r="F170" s="59"/>
      <c r="G170" s="46"/>
      <c r="H170" s="46"/>
      <c r="I170" s="46"/>
      <c r="K170" s="6"/>
      <c r="P170" s="42">
        <f>((Data!D673-Data!D672)*Simulace!$AJ$3+(Data!F673-Data!F672)*Simulace!$AJ$4+(Data!H673-Data!H672)*Simulace!$AJ$5+(Data!J673-Data!J672)*Simulace!$AJ$6+(Data!L673-Data!L672)*Simulace!$AJ$7+(Data!N673-Data!N672)*Simulace!$AJ$8+(Data!P673-Data!P672)*Simulace!$AJ$9+(Data!R673-Data!R672)*Simulace!$AJ$10+(Data!T673-Data!T672)*Simulace!$AJ$11+(Data!V673-Data!V672)*Simulace!$AJ$12+(Data!X673-Data!X672)*Simulace!$AJ$13+(Data!Z673-Data!Z672)*Simulace!$AJ$14+(Data!AB673-Data!AB672)*Simulace!$AJ$15+(Data!AD673-Data!AD672)*Simulace!$AJ$16+(Data!AF673-Data!AF672)*Simulace!$AJ$17+(Data!AH673-Data!AH672)*Simulace!$AJ$18+(Data!AJ673-Data!AJ672)*Simulace!$AJ$19+(Data!AL673-Data!AL672)*Simulace!$AJ$20+(Data!AN673-Data!AN672)*Simulace!$AJ$21+(Data!AP673-Data!AP672)*Simulace!$AJ$22+(Data!AQ673-Data!AQ672)*Simulace!$AJ$23+(Data!AR673-Data!AR672)*Simulace!$AJ$24+(Data!AS673-Data!AS672)*Simulace!$AJ$25+(Data!AT673-Data!AT672)*Simulace!$AJ$26+(Data!AU673-Data!AU672)*Simulace!$AJ$27+(Data!AV673-Data!AV672)*Simulace!$AJ$28+(Data!AW673-Data!AW672)*Simulace!$AJ$29+(Data!AX673-Data!AX672)*Simulace!$AJ$30)</f>
        <v>66899082.11989291</v>
      </c>
    </row>
    <row r="171" spans="1:16" ht="15.75">
      <c r="A171" s="33" t="s">
        <v>206</v>
      </c>
      <c r="B171" s="42">
        <v>-6378000000</v>
      </c>
      <c r="C171" s="42">
        <f>Simulace!AN182-Simulace!AN172</f>
        <v>5338775.4330978394</v>
      </c>
      <c r="D171" s="42">
        <f t="shared" si="2"/>
        <v>0</v>
      </c>
      <c r="E171" s="59"/>
      <c r="F171" s="59"/>
      <c r="G171" s="46"/>
      <c r="H171" s="46"/>
      <c r="I171" s="46"/>
      <c r="K171" s="6"/>
      <c r="P171" s="42">
        <f>((Data!D674-Data!D673)*Simulace!$AJ$3+(Data!F674-Data!F673)*Simulace!$AJ$4+(Data!H674-Data!H673)*Simulace!$AJ$5+(Data!J674-Data!J673)*Simulace!$AJ$6+(Data!L674-Data!L673)*Simulace!$AJ$7+(Data!N674-Data!N673)*Simulace!$AJ$8+(Data!P674-Data!P673)*Simulace!$AJ$9+(Data!R674-Data!R673)*Simulace!$AJ$10+(Data!T674-Data!T673)*Simulace!$AJ$11+(Data!V674-Data!V673)*Simulace!$AJ$12+(Data!X674-Data!X673)*Simulace!$AJ$13+(Data!Z674-Data!Z673)*Simulace!$AJ$14+(Data!AB674-Data!AB673)*Simulace!$AJ$15+(Data!AD674-Data!AD673)*Simulace!$AJ$16+(Data!AF674-Data!AF673)*Simulace!$AJ$17+(Data!AH674-Data!AH673)*Simulace!$AJ$18+(Data!AJ674-Data!AJ673)*Simulace!$AJ$19+(Data!AL674-Data!AL673)*Simulace!$AJ$20+(Data!AN674-Data!AN673)*Simulace!$AJ$21+(Data!AP674-Data!AP673)*Simulace!$AJ$22+(Data!AQ674-Data!AQ673)*Simulace!$AJ$23+(Data!AR674-Data!AR673)*Simulace!$AJ$24+(Data!AS674-Data!AS673)*Simulace!$AJ$25+(Data!AT674-Data!AT673)*Simulace!$AJ$26+(Data!AU674-Data!AU673)*Simulace!$AJ$27+(Data!AV674-Data!AV673)*Simulace!$AJ$28+(Data!AW674-Data!AW673)*Simulace!$AJ$29+(Data!AX674-Data!AX673)*Simulace!$AJ$30)</f>
        <v>169023518.27280542</v>
      </c>
    </row>
    <row r="172" spans="1:16" ht="15.75">
      <c r="A172" s="33" t="s">
        <v>207</v>
      </c>
      <c r="B172" s="42">
        <v>-6408000000</v>
      </c>
      <c r="C172" s="42">
        <f>Simulace!AN183-Simulace!AN173</f>
        <v>-166727389.5790863</v>
      </c>
      <c r="D172" s="42">
        <f t="shared" si="2"/>
        <v>0</v>
      </c>
      <c r="E172" s="59"/>
      <c r="F172" s="59"/>
      <c r="G172" s="46"/>
      <c r="H172" s="46"/>
      <c r="K172" s="6"/>
      <c r="P172" s="42">
        <f>((Data!D675-Data!D674)*Simulace!$AJ$3+(Data!F675-Data!F674)*Simulace!$AJ$4+(Data!H675-Data!H674)*Simulace!$AJ$5+(Data!J675-Data!J674)*Simulace!$AJ$6+(Data!L675-Data!L674)*Simulace!$AJ$7+(Data!N675-Data!N674)*Simulace!$AJ$8+(Data!P675-Data!P674)*Simulace!$AJ$9+(Data!R675-Data!R674)*Simulace!$AJ$10+(Data!T675-Data!T674)*Simulace!$AJ$11+(Data!V675-Data!V674)*Simulace!$AJ$12+(Data!X675-Data!X674)*Simulace!$AJ$13+(Data!Z675-Data!Z674)*Simulace!$AJ$14+(Data!AB675-Data!AB674)*Simulace!$AJ$15+(Data!AD675-Data!AD674)*Simulace!$AJ$16+(Data!AF675-Data!AF674)*Simulace!$AJ$17+(Data!AH675-Data!AH674)*Simulace!$AJ$18+(Data!AJ675-Data!AJ674)*Simulace!$AJ$19+(Data!AL675-Data!AL674)*Simulace!$AJ$20+(Data!AN675-Data!AN674)*Simulace!$AJ$21+(Data!AP675-Data!AP674)*Simulace!$AJ$22+(Data!AQ675-Data!AQ674)*Simulace!$AJ$23+(Data!AR675-Data!AR674)*Simulace!$AJ$24+(Data!AS675-Data!AS674)*Simulace!$AJ$25+(Data!AT675-Data!AT674)*Simulace!$AJ$26+(Data!AU675-Data!AU674)*Simulace!$AJ$27+(Data!AV675-Data!AV674)*Simulace!$AJ$28+(Data!AW675-Data!AW674)*Simulace!$AJ$29+(Data!AX675-Data!AX674)*Simulace!$AJ$30)</f>
        <v>-91073176.030899122</v>
      </c>
    </row>
    <row r="173" spans="1:16" ht="15.75">
      <c r="A173" s="33" t="s">
        <v>208</v>
      </c>
      <c r="B173" s="42">
        <v>-6541000000</v>
      </c>
      <c r="C173" s="42">
        <f>Simulace!AN184-Simulace!AN174</f>
        <v>26719060.352600098</v>
      </c>
      <c r="D173" s="42">
        <f t="shared" si="2"/>
        <v>0</v>
      </c>
      <c r="E173" s="59"/>
      <c r="F173" s="59"/>
      <c r="G173" s="46"/>
      <c r="H173" s="46"/>
      <c r="K173" s="6"/>
      <c r="P173" s="42">
        <f>((Data!D676-Data!D675)*Simulace!$AJ$3+(Data!F676-Data!F675)*Simulace!$AJ$4+(Data!H676-Data!H675)*Simulace!$AJ$5+(Data!J676-Data!J675)*Simulace!$AJ$6+(Data!L676-Data!L675)*Simulace!$AJ$7+(Data!N676-Data!N675)*Simulace!$AJ$8+(Data!P676-Data!P675)*Simulace!$AJ$9+(Data!R676-Data!R675)*Simulace!$AJ$10+(Data!T676-Data!T675)*Simulace!$AJ$11+(Data!V676-Data!V675)*Simulace!$AJ$12+(Data!X676-Data!X675)*Simulace!$AJ$13+(Data!Z676-Data!Z675)*Simulace!$AJ$14+(Data!AB676-Data!AB675)*Simulace!$AJ$15+(Data!AD676-Data!AD675)*Simulace!$AJ$16+(Data!AF676-Data!AF675)*Simulace!$AJ$17+(Data!AH676-Data!AH675)*Simulace!$AJ$18+(Data!AJ676-Data!AJ675)*Simulace!$AJ$19+(Data!AL676-Data!AL675)*Simulace!$AJ$20+(Data!AN676-Data!AN675)*Simulace!$AJ$21+(Data!AP676-Data!AP675)*Simulace!$AJ$22+(Data!AQ676-Data!AQ675)*Simulace!$AJ$23+(Data!AR676-Data!AR675)*Simulace!$AJ$24+(Data!AS676-Data!AS675)*Simulace!$AJ$25+(Data!AT676-Data!AT675)*Simulace!$AJ$26+(Data!AU676-Data!AU675)*Simulace!$AJ$27+(Data!AV676-Data!AV675)*Simulace!$AJ$28+(Data!AW676-Data!AW675)*Simulace!$AJ$29+(Data!AX676-Data!AX675)*Simulace!$AJ$30)</f>
        <v>537740921.42764926</v>
      </c>
    </row>
    <row r="174" spans="1:16" ht="15.75">
      <c r="A174" s="33" t="s">
        <v>209</v>
      </c>
      <c r="B174" s="42">
        <v>-6599000000</v>
      </c>
      <c r="C174" s="42">
        <f>Simulace!AN185-Simulace!AN175</f>
        <v>363524685.65444183</v>
      </c>
      <c r="D174" s="42">
        <f t="shared" si="2"/>
        <v>0</v>
      </c>
      <c r="E174" s="59"/>
      <c r="F174" s="59"/>
      <c r="G174" s="46"/>
      <c r="H174" s="46"/>
      <c r="K174" s="6"/>
      <c r="P174" s="42">
        <f>((Data!D677-Data!D676)*Simulace!$AJ$3+(Data!F677-Data!F676)*Simulace!$AJ$4+(Data!H677-Data!H676)*Simulace!$AJ$5+(Data!J677-Data!J676)*Simulace!$AJ$6+(Data!L677-Data!L676)*Simulace!$AJ$7+(Data!N677-Data!N676)*Simulace!$AJ$8+(Data!P677-Data!P676)*Simulace!$AJ$9+(Data!R677-Data!R676)*Simulace!$AJ$10+(Data!T677-Data!T676)*Simulace!$AJ$11+(Data!V677-Data!V676)*Simulace!$AJ$12+(Data!X677-Data!X676)*Simulace!$AJ$13+(Data!Z677-Data!Z676)*Simulace!$AJ$14+(Data!AB677-Data!AB676)*Simulace!$AJ$15+(Data!AD677-Data!AD676)*Simulace!$AJ$16+(Data!AF677-Data!AF676)*Simulace!$AJ$17+(Data!AH677-Data!AH676)*Simulace!$AJ$18+(Data!AJ677-Data!AJ676)*Simulace!$AJ$19+(Data!AL677-Data!AL676)*Simulace!$AJ$20+(Data!AN677-Data!AN676)*Simulace!$AJ$21+(Data!AP677-Data!AP676)*Simulace!$AJ$22+(Data!AQ677-Data!AQ676)*Simulace!$AJ$23+(Data!AR677-Data!AR676)*Simulace!$AJ$24+(Data!AS677-Data!AS676)*Simulace!$AJ$25+(Data!AT677-Data!AT676)*Simulace!$AJ$26+(Data!AU677-Data!AU676)*Simulace!$AJ$27+(Data!AV677-Data!AV676)*Simulace!$AJ$28+(Data!AW677-Data!AW676)*Simulace!$AJ$29+(Data!AX677-Data!AX676)*Simulace!$AJ$30)</f>
        <v>360293229.44669878</v>
      </c>
    </row>
    <row r="175" spans="1:16" ht="15.75">
      <c r="A175" s="33" t="s">
        <v>210</v>
      </c>
      <c r="B175" s="42">
        <v>-6798000000</v>
      </c>
      <c r="C175" s="42">
        <f>Simulace!AN186-Simulace!AN176</f>
        <v>353052795.71392059</v>
      </c>
      <c r="D175" s="42">
        <f t="shared" si="2"/>
        <v>0</v>
      </c>
      <c r="E175" s="59"/>
      <c r="F175" s="59"/>
      <c r="G175" s="46"/>
      <c r="H175" s="46"/>
      <c r="K175" s="6"/>
      <c r="P175" s="42">
        <f>((Data!D678-Data!D677)*Simulace!$AJ$3+(Data!F678-Data!F677)*Simulace!$AJ$4+(Data!H678-Data!H677)*Simulace!$AJ$5+(Data!J678-Data!J677)*Simulace!$AJ$6+(Data!L678-Data!L677)*Simulace!$AJ$7+(Data!N678-Data!N677)*Simulace!$AJ$8+(Data!P678-Data!P677)*Simulace!$AJ$9+(Data!R678-Data!R677)*Simulace!$AJ$10+(Data!T678-Data!T677)*Simulace!$AJ$11+(Data!V678-Data!V677)*Simulace!$AJ$12+(Data!X678-Data!X677)*Simulace!$AJ$13+(Data!Z678-Data!Z677)*Simulace!$AJ$14+(Data!AB678-Data!AB677)*Simulace!$AJ$15+(Data!AD678-Data!AD677)*Simulace!$AJ$16+(Data!AF678-Data!AF677)*Simulace!$AJ$17+(Data!AH678-Data!AH677)*Simulace!$AJ$18+(Data!AJ678-Data!AJ677)*Simulace!$AJ$19+(Data!AL678-Data!AL677)*Simulace!$AJ$20+(Data!AN678-Data!AN677)*Simulace!$AJ$21+(Data!AP678-Data!AP677)*Simulace!$AJ$22+(Data!AQ678-Data!AQ677)*Simulace!$AJ$23+(Data!AR678-Data!AR677)*Simulace!$AJ$24+(Data!AS678-Data!AS677)*Simulace!$AJ$25+(Data!AT678-Data!AT677)*Simulace!$AJ$26+(Data!AU678-Data!AU677)*Simulace!$AJ$27+(Data!AV678-Data!AV677)*Simulace!$AJ$28+(Data!AW678-Data!AW677)*Simulace!$AJ$29+(Data!AX678-Data!AX677)*Simulace!$AJ$30)</f>
        <v>-115040107.73495144</v>
      </c>
    </row>
    <row r="176" spans="1:16" ht="15.75">
      <c r="A176" s="33" t="s">
        <v>211</v>
      </c>
      <c r="B176" s="42">
        <v>-7306000000</v>
      </c>
      <c r="C176" s="42">
        <f>Simulace!AN187-Simulace!AN177</f>
        <v>747884506.89564514</v>
      </c>
      <c r="D176" s="42">
        <f t="shared" si="2"/>
        <v>0</v>
      </c>
      <c r="E176" s="59"/>
      <c r="F176" s="59"/>
      <c r="G176" s="46"/>
      <c r="H176" s="46"/>
      <c r="K176" s="6"/>
      <c r="P176" s="42">
        <f>((Data!D679-Data!D678)*Simulace!$AJ$3+(Data!F679-Data!F678)*Simulace!$AJ$4+(Data!H679-Data!H678)*Simulace!$AJ$5+(Data!J679-Data!J678)*Simulace!$AJ$6+(Data!L679-Data!L678)*Simulace!$AJ$7+(Data!N679-Data!N678)*Simulace!$AJ$8+(Data!P679-Data!P678)*Simulace!$AJ$9+(Data!R679-Data!R678)*Simulace!$AJ$10+(Data!T679-Data!T678)*Simulace!$AJ$11+(Data!V679-Data!V678)*Simulace!$AJ$12+(Data!X679-Data!X678)*Simulace!$AJ$13+(Data!Z679-Data!Z678)*Simulace!$AJ$14+(Data!AB679-Data!AB678)*Simulace!$AJ$15+(Data!AD679-Data!AD678)*Simulace!$AJ$16+(Data!AF679-Data!AF678)*Simulace!$AJ$17+(Data!AH679-Data!AH678)*Simulace!$AJ$18+(Data!AJ679-Data!AJ678)*Simulace!$AJ$19+(Data!AL679-Data!AL678)*Simulace!$AJ$20+(Data!AN679-Data!AN678)*Simulace!$AJ$21+(Data!AP679-Data!AP678)*Simulace!$AJ$22+(Data!AQ679-Data!AQ678)*Simulace!$AJ$23+(Data!AR679-Data!AR678)*Simulace!$AJ$24+(Data!AS679-Data!AS678)*Simulace!$AJ$25+(Data!AT679-Data!AT678)*Simulace!$AJ$26+(Data!AU679-Data!AU678)*Simulace!$AJ$27+(Data!AV679-Data!AV678)*Simulace!$AJ$28+(Data!AW679-Data!AW678)*Simulace!$AJ$29+(Data!AX679-Data!AX678)*Simulace!$AJ$30)</f>
        <v>522520981.91271311</v>
      </c>
    </row>
    <row r="177" spans="1:16" ht="15.75">
      <c r="A177" s="33" t="s">
        <v>212</v>
      </c>
      <c r="B177" s="42">
        <v>-7336000000</v>
      </c>
      <c r="C177" s="42">
        <f>Simulace!AN188-Simulace!AN178</f>
        <v>1280850575.2580261</v>
      </c>
      <c r="D177" s="42">
        <f t="shared" si="2"/>
        <v>0</v>
      </c>
      <c r="E177" s="59"/>
      <c r="F177" s="59"/>
      <c r="G177" s="46"/>
      <c r="H177" s="46"/>
      <c r="K177" s="6"/>
      <c r="P177" s="42">
        <f>((Data!D680-Data!D679)*Simulace!$AJ$3+(Data!F680-Data!F679)*Simulace!$AJ$4+(Data!H680-Data!H679)*Simulace!$AJ$5+(Data!J680-Data!J679)*Simulace!$AJ$6+(Data!L680-Data!L679)*Simulace!$AJ$7+(Data!N680-Data!N679)*Simulace!$AJ$8+(Data!P680-Data!P679)*Simulace!$AJ$9+(Data!R680-Data!R679)*Simulace!$AJ$10+(Data!T680-Data!T679)*Simulace!$AJ$11+(Data!V680-Data!V679)*Simulace!$AJ$12+(Data!X680-Data!X679)*Simulace!$AJ$13+(Data!Z680-Data!Z679)*Simulace!$AJ$14+(Data!AB680-Data!AB679)*Simulace!$AJ$15+(Data!AD680-Data!AD679)*Simulace!$AJ$16+(Data!AF680-Data!AF679)*Simulace!$AJ$17+(Data!AH680-Data!AH679)*Simulace!$AJ$18+(Data!AJ680-Data!AJ679)*Simulace!$AJ$19+(Data!AL680-Data!AL679)*Simulace!$AJ$20+(Data!AN680-Data!AN679)*Simulace!$AJ$21+(Data!AP680-Data!AP679)*Simulace!$AJ$22+(Data!AQ680-Data!AQ679)*Simulace!$AJ$23+(Data!AR680-Data!AR679)*Simulace!$AJ$24+(Data!AS680-Data!AS679)*Simulace!$AJ$25+(Data!AT680-Data!AT679)*Simulace!$AJ$26+(Data!AU680-Data!AU679)*Simulace!$AJ$27+(Data!AV680-Data!AV679)*Simulace!$AJ$28+(Data!AW680-Data!AW679)*Simulace!$AJ$29+(Data!AX680-Data!AX679)*Simulace!$AJ$30)</f>
        <v>186335470.49902001</v>
      </c>
    </row>
    <row r="178" spans="1:16" ht="15.75">
      <c r="A178" s="33" t="s">
        <v>213</v>
      </c>
      <c r="B178" s="42">
        <v>-7363000000</v>
      </c>
      <c r="C178" s="42">
        <f>Simulace!AN189-Simulace!AN179</f>
        <v>1467529381.3635864</v>
      </c>
      <c r="D178" s="42">
        <f t="shared" si="2"/>
        <v>0</v>
      </c>
      <c r="E178" s="59"/>
      <c r="F178" s="59"/>
      <c r="G178" s="46"/>
      <c r="H178" s="46"/>
      <c r="K178" s="6"/>
      <c r="P178" s="42">
        <f>((Data!D681-Data!D680)*Simulace!$AJ$3+(Data!F681-Data!F680)*Simulace!$AJ$4+(Data!H681-Data!H680)*Simulace!$AJ$5+(Data!J681-Data!J680)*Simulace!$AJ$6+(Data!L681-Data!L680)*Simulace!$AJ$7+(Data!N681-Data!N680)*Simulace!$AJ$8+(Data!P681-Data!P680)*Simulace!$AJ$9+(Data!R681-Data!R680)*Simulace!$AJ$10+(Data!T681-Data!T680)*Simulace!$AJ$11+(Data!V681-Data!V680)*Simulace!$AJ$12+(Data!X681-Data!X680)*Simulace!$AJ$13+(Data!Z681-Data!Z680)*Simulace!$AJ$14+(Data!AB681-Data!AB680)*Simulace!$AJ$15+(Data!AD681-Data!AD680)*Simulace!$AJ$16+(Data!AF681-Data!AF680)*Simulace!$AJ$17+(Data!AH681-Data!AH680)*Simulace!$AJ$18+(Data!AJ681-Data!AJ680)*Simulace!$AJ$19+(Data!AL681-Data!AL680)*Simulace!$AJ$20+(Data!AN681-Data!AN680)*Simulace!$AJ$21+(Data!AP681-Data!AP680)*Simulace!$AJ$22+(Data!AQ681-Data!AQ680)*Simulace!$AJ$23+(Data!AR681-Data!AR680)*Simulace!$AJ$24+(Data!AS681-Data!AS680)*Simulace!$AJ$25+(Data!AT681-Data!AT680)*Simulace!$AJ$26+(Data!AU681-Data!AU680)*Simulace!$AJ$27+(Data!AV681-Data!AV680)*Simulace!$AJ$28+(Data!AW681-Data!AW680)*Simulace!$AJ$29+(Data!AX681-Data!AX680)*Simulace!$AJ$30)</f>
        <v>192667150.80947247</v>
      </c>
    </row>
    <row r="179" spans="1:16" ht="15.75">
      <c r="A179" s="33" t="s">
        <v>214</v>
      </c>
      <c r="B179" s="42">
        <v>-7444000000</v>
      </c>
      <c r="C179" s="42">
        <f>Simulace!AN190-Simulace!AN180</f>
        <v>2061335414.9001236</v>
      </c>
      <c r="D179" s="42">
        <f t="shared" si="2"/>
        <v>0</v>
      </c>
      <c r="E179" s="59"/>
      <c r="F179" s="59"/>
      <c r="G179" s="46"/>
      <c r="H179" s="46"/>
      <c r="K179" s="6"/>
      <c r="P179" s="42">
        <f>((Data!D682-Data!D681)*Simulace!$AJ$3+(Data!F682-Data!F681)*Simulace!$AJ$4+(Data!H682-Data!H681)*Simulace!$AJ$5+(Data!J682-Data!J681)*Simulace!$AJ$6+(Data!L682-Data!L681)*Simulace!$AJ$7+(Data!N682-Data!N681)*Simulace!$AJ$8+(Data!P682-Data!P681)*Simulace!$AJ$9+(Data!R682-Data!R681)*Simulace!$AJ$10+(Data!T682-Data!T681)*Simulace!$AJ$11+(Data!V682-Data!V681)*Simulace!$AJ$12+(Data!X682-Data!X681)*Simulace!$AJ$13+(Data!Z682-Data!Z681)*Simulace!$AJ$14+(Data!AB682-Data!AB681)*Simulace!$AJ$15+(Data!AD682-Data!AD681)*Simulace!$AJ$16+(Data!AF682-Data!AF681)*Simulace!$AJ$17+(Data!AH682-Data!AH681)*Simulace!$AJ$18+(Data!AJ682-Data!AJ681)*Simulace!$AJ$19+(Data!AL682-Data!AL681)*Simulace!$AJ$20+(Data!AN682-Data!AN681)*Simulace!$AJ$21+(Data!AP682-Data!AP681)*Simulace!$AJ$22+(Data!AQ682-Data!AQ681)*Simulace!$AJ$23+(Data!AR682-Data!AR681)*Simulace!$AJ$24+(Data!AS682-Data!AS681)*Simulace!$AJ$25+(Data!AT682-Data!AT681)*Simulace!$AJ$26+(Data!AU682-Data!AU681)*Simulace!$AJ$27+(Data!AV682-Data!AV681)*Simulace!$AJ$28+(Data!AW682-Data!AW681)*Simulace!$AJ$29+(Data!AX682-Data!AX681)*Simulace!$AJ$30)</f>
        <v>218801729.17772987</v>
      </c>
    </row>
    <row r="180" spans="1:16" ht="15.75">
      <c r="A180" s="33" t="s">
        <v>215</v>
      </c>
      <c r="B180" s="42">
        <v>-7444000000</v>
      </c>
      <c r="C180" s="42">
        <f>Simulace!AN191-Simulace!AN181</f>
        <v>2070761648.9835205</v>
      </c>
      <c r="D180" s="42">
        <f t="shared" si="2"/>
        <v>0</v>
      </c>
      <c r="E180" s="59"/>
      <c r="F180" s="59"/>
      <c r="G180" s="46"/>
      <c r="H180" s="46"/>
      <c r="K180" s="6"/>
      <c r="P180" s="42">
        <f>((Data!D683-Data!D682)*Simulace!$AJ$3+(Data!F683-Data!F682)*Simulace!$AJ$4+(Data!H683-Data!H682)*Simulace!$AJ$5+(Data!J683-Data!J682)*Simulace!$AJ$6+(Data!L683-Data!L682)*Simulace!$AJ$7+(Data!N683-Data!N682)*Simulace!$AJ$8+(Data!P683-Data!P682)*Simulace!$AJ$9+(Data!R683-Data!R682)*Simulace!$AJ$10+(Data!T683-Data!T682)*Simulace!$AJ$11+(Data!V683-Data!V682)*Simulace!$AJ$12+(Data!X683-Data!X682)*Simulace!$AJ$13+(Data!Z683-Data!Z682)*Simulace!$AJ$14+(Data!AB683-Data!AB682)*Simulace!$AJ$15+(Data!AD683-Data!AD682)*Simulace!$AJ$16+(Data!AF683-Data!AF682)*Simulace!$AJ$17+(Data!AH683-Data!AH682)*Simulace!$AJ$18+(Data!AJ683-Data!AJ682)*Simulace!$AJ$19+(Data!AL683-Data!AL682)*Simulace!$AJ$20+(Data!AN683-Data!AN682)*Simulace!$AJ$21+(Data!AP683-Data!AP682)*Simulace!$AJ$22+(Data!AQ683-Data!AQ682)*Simulace!$AJ$23+(Data!AR683-Data!AR682)*Simulace!$AJ$24+(Data!AS683-Data!AS682)*Simulace!$AJ$25+(Data!AT683-Data!AT682)*Simulace!$AJ$26+(Data!AU683-Data!AU682)*Simulace!$AJ$27+(Data!AV683-Data!AV682)*Simulace!$AJ$28+(Data!AW683-Data!AW682)*Simulace!$AJ$29+(Data!AX683-Data!AX682)*Simulace!$AJ$30)</f>
        <v>51495111.203289486</v>
      </c>
    </row>
    <row r="181" spans="1:16" ht="15.75">
      <c r="A181" s="33" t="s">
        <v>216</v>
      </c>
      <c r="B181" s="42">
        <v>-7500000000</v>
      </c>
      <c r="C181" s="42">
        <f>Simulace!AN192-Simulace!AN182</f>
        <v>1959474501.2023773</v>
      </c>
      <c r="D181" s="42">
        <f t="shared" si="2"/>
        <v>0</v>
      </c>
      <c r="E181" s="59"/>
      <c r="F181" s="59"/>
      <c r="G181" s="46"/>
      <c r="H181" s="46"/>
      <c r="K181" s="6"/>
      <c r="P181" s="42">
        <f>((Data!D684-Data!D683)*Simulace!$AJ$3+(Data!F684-Data!F683)*Simulace!$AJ$4+(Data!H684-Data!H683)*Simulace!$AJ$5+(Data!J684-Data!J683)*Simulace!$AJ$6+(Data!L684-Data!L683)*Simulace!$AJ$7+(Data!N684-Data!N683)*Simulace!$AJ$8+(Data!P684-Data!P683)*Simulace!$AJ$9+(Data!R684-Data!R683)*Simulace!$AJ$10+(Data!T684-Data!T683)*Simulace!$AJ$11+(Data!V684-Data!V683)*Simulace!$AJ$12+(Data!X684-Data!X683)*Simulace!$AJ$13+(Data!Z684-Data!Z683)*Simulace!$AJ$14+(Data!AB684-Data!AB683)*Simulace!$AJ$15+(Data!AD684-Data!AD683)*Simulace!$AJ$16+(Data!AF684-Data!AF683)*Simulace!$AJ$17+(Data!AH684-Data!AH683)*Simulace!$AJ$18+(Data!AJ684-Data!AJ683)*Simulace!$AJ$19+(Data!AL684-Data!AL683)*Simulace!$AJ$20+(Data!AN684-Data!AN683)*Simulace!$AJ$21+(Data!AP684-Data!AP683)*Simulace!$AJ$22+(Data!AQ684-Data!AQ683)*Simulace!$AJ$23+(Data!AR684-Data!AR683)*Simulace!$AJ$24+(Data!AS684-Data!AS683)*Simulace!$AJ$25+(Data!AT684-Data!AT683)*Simulace!$AJ$26+(Data!AU684-Data!AU683)*Simulace!$AJ$27+(Data!AV684-Data!AV683)*Simulace!$AJ$28+(Data!AW684-Data!AW683)*Simulace!$AJ$29+(Data!AX684-Data!AX683)*Simulace!$AJ$30)</f>
        <v>46792630.491657384</v>
      </c>
    </row>
    <row r="182" spans="1:16" ht="15.75">
      <c r="A182" s="33" t="s">
        <v>217</v>
      </c>
      <c r="B182" s="42">
        <v>-7549000000</v>
      </c>
      <c r="C182" s="42">
        <f>Simulace!AN193-Simulace!AN183</f>
        <v>2328876977.1411362</v>
      </c>
      <c r="D182" s="42">
        <f t="shared" si="2"/>
        <v>0</v>
      </c>
      <c r="E182" s="59"/>
      <c r="F182" s="59"/>
      <c r="G182" s="46"/>
      <c r="H182" s="46"/>
      <c r="K182" s="6"/>
      <c r="P182" s="42">
        <f>((Data!D685-Data!D684)*Simulace!$AJ$3+(Data!F685-Data!F684)*Simulace!$AJ$4+(Data!H685-Data!H684)*Simulace!$AJ$5+(Data!J685-Data!J684)*Simulace!$AJ$6+(Data!L685-Data!L684)*Simulace!$AJ$7+(Data!N685-Data!N684)*Simulace!$AJ$8+(Data!P685-Data!P684)*Simulace!$AJ$9+(Data!R685-Data!R684)*Simulace!$AJ$10+(Data!T685-Data!T684)*Simulace!$AJ$11+(Data!V685-Data!V684)*Simulace!$AJ$12+(Data!X685-Data!X684)*Simulace!$AJ$13+(Data!Z685-Data!Z684)*Simulace!$AJ$14+(Data!AB685-Data!AB684)*Simulace!$AJ$15+(Data!AD685-Data!AD684)*Simulace!$AJ$16+(Data!AF685-Data!AF684)*Simulace!$AJ$17+(Data!AH685-Data!AH684)*Simulace!$AJ$18+(Data!AJ685-Data!AJ684)*Simulace!$AJ$19+(Data!AL685-Data!AL684)*Simulace!$AJ$20+(Data!AN685-Data!AN684)*Simulace!$AJ$21+(Data!AP685-Data!AP684)*Simulace!$AJ$22+(Data!AQ685-Data!AQ684)*Simulace!$AJ$23+(Data!AR685-Data!AR684)*Simulace!$AJ$24+(Data!AS685-Data!AS684)*Simulace!$AJ$25+(Data!AT685-Data!AT684)*Simulace!$AJ$26+(Data!AU685-Data!AU684)*Simulace!$AJ$27+(Data!AV685-Data!AV684)*Simulace!$AJ$28+(Data!AW685-Data!AW684)*Simulace!$AJ$29+(Data!AX685-Data!AX684)*Simulace!$AJ$30)</f>
        <v>287489949.9078632</v>
      </c>
    </row>
    <row r="183" spans="1:16" ht="15.75">
      <c r="A183" s="33" t="s">
        <v>218</v>
      </c>
      <c r="B183" s="42">
        <v>-7461000000</v>
      </c>
      <c r="C183" s="42">
        <f>Simulace!AN194-Simulace!AN184</f>
        <v>1450178675.9328003</v>
      </c>
      <c r="D183" s="42">
        <f t="shared" si="2"/>
        <v>0</v>
      </c>
      <c r="E183" s="59"/>
      <c r="F183" s="59"/>
      <c r="G183" s="46"/>
      <c r="H183" s="46"/>
      <c r="K183" s="6"/>
      <c r="P183" s="42">
        <f>((Data!D686-Data!D685)*Simulace!$AJ$3+(Data!F686-Data!F685)*Simulace!$AJ$4+(Data!H686-Data!H685)*Simulace!$AJ$5+(Data!J686-Data!J685)*Simulace!$AJ$6+(Data!L686-Data!L685)*Simulace!$AJ$7+(Data!N686-Data!N685)*Simulace!$AJ$8+(Data!P686-Data!P685)*Simulace!$AJ$9+(Data!R686-Data!R685)*Simulace!$AJ$10+(Data!T686-Data!T685)*Simulace!$AJ$11+(Data!V686-Data!V685)*Simulace!$AJ$12+(Data!X686-Data!X685)*Simulace!$AJ$13+(Data!Z686-Data!Z685)*Simulace!$AJ$14+(Data!AB686-Data!AB685)*Simulace!$AJ$15+(Data!AD686-Data!AD685)*Simulace!$AJ$16+(Data!AF686-Data!AF685)*Simulace!$AJ$17+(Data!AH686-Data!AH685)*Simulace!$AJ$18+(Data!AJ686-Data!AJ685)*Simulace!$AJ$19+(Data!AL686-Data!AL685)*Simulace!$AJ$20+(Data!AN686-Data!AN685)*Simulace!$AJ$21+(Data!AP686-Data!AP685)*Simulace!$AJ$22+(Data!AQ686-Data!AQ685)*Simulace!$AJ$23+(Data!AR686-Data!AR685)*Simulace!$AJ$24+(Data!AS686-Data!AS685)*Simulace!$AJ$25+(Data!AT686-Data!AT685)*Simulace!$AJ$26+(Data!AU686-Data!AU685)*Simulace!$AJ$27+(Data!AV686-Data!AV685)*Simulace!$AJ$28+(Data!AW686-Data!AW685)*Simulace!$AJ$29+(Data!AX686-Data!AX685)*Simulace!$AJ$30)</f>
        <v>-337611574.78069758</v>
      </c>
    </row>
    <row r="184" spans="1:16" ht="15.75">
      <c r="A184" s="33" t="s">
        <v>219</v>
      </c>
      <c r="B184" s="42">
        <v>-7418000000</v>
      </c>
      <c r="C184" s="42">
        <f>Simulace!AN195-Simulace!AN185</f>
        <v>825510281.49269867</v>
      </c>
      <c r="D184" s="42">
        <f t="shared" si="2"/>
        <v>0</v>
      </c>
      <c r="E184" s="59"/>
      <c r="F184" s="59"/>
      <c r="G184" s="46"/>
      <c r="H184" s="46"/>
      <c r="K184" s="6"/>
      <c r="P184" s="42">
        <f>((Data!D687-Data!D686)*Simulace!$AJ$3+(Data!F687-Data!F686)*Simulace!$AJ$4+(Data!H687-Data!H686)*Simulace!$AJ$5+(Data!J687-Data!J686)*Simulace!$AJ$6+(Data!L687-Data!L686)*Simulace!$AJ$7+(Data!N687-Data!N686)*Simulace!$AJ$8+(Data!P687-Data!P686)*Simulace!$AJ$9+(Data!R687-Data!R686)*Simulace!$AJ$10+(Data!T687-Data!T686)*Simulace!$AJ$11+(Data!V687-Data!V686)*Simulace!$AJ$12+(Data!X687-Data!X686)*Simulace!$AJ$13+(Data!Z687-Data!Z686)*Simulace!$AJ$14+(Data!AB687-Data!AB686)*Simulace!$AJ$15+(Data!AD687-Data!AD686)*Simulace!$AJ$16+(Data!AF687-Data!AF686)*Simulace!$AJ$17+(Data!AH687-Data!AH686)*Simulace!$AJ$18+(Data!AJ687-Data!AJ686)*Simulace!$AJ$19+(Data!AL687-Data!AL686)*Simulace!$AJ$20+(Data!AN687-Data!AN686)*Simulace!$AJ$21+(Data!AP687-Data!AP686)*Simulace!$AJ$22+(Data!AQ687-Data!AQ686)*Simulace!$AJ$23+(Data!AR687-Data!AR686)*Simulace!$AJ$24+(Data!AS687-Data!AS686)*Simulace!$AJ$25+(Data!AT687-Data!AT686)*Simulace!$AJ$26+(Data!AU687-Data!AU686)*Simulace!$AJ$27+(Data!AV687-Data!AV686)*Simulace!$AJ$28+(Data!AW687-Data!AW686)*Simulace!$AJ$29+(Data!AX687-Data!AX686)*Simulace!$AJ$30)</f>
        <v>-259648039.99340671</v>
      </c>
    </row>
    <row r="185" spans="1:16" ht="15.75">
      <c r="A185" s="33" t="s">
        <v>220</v>
      </c>
      <c r="B185" s="42">
        <v>-7490000000</v>
      </c>
      <c r="C185" s="42">
        <f>Simulace!AN196-Simulace!AN186</f>
        <v>1028253143.0753021</v>
      </c>
      <c r="D185" s="42">
        <f t="shared" si="2"/>
        <v>0</v>
      </c>
      <c r="E185" s="59"/>
      <c r="F185" s="59"/>
      <c r="G185" s="46"/>
      <c r="H185" s="46"/>
      <c r="K185" s="6"/>
      <c r="P185" s="42">
        <f>((Data!D688-Data!D687)*Simulace!$AJ$3+(Data!F688-Data!F687)*Simulace!$AJ$4+(Data!H688-Data!H687)*Simulace!$AJ$5+(Data!J688-Data!J687)*Simulace!$AJ$6+(Data!L688-Data!L687)*Simulace!$AJ$7+(Data!N688-Data!N687)*Simulace!$AJ$8+(Data!P688-Data!P687)*Simulace!$AJ$9+(Data!R688-Data!R687)*Simulace!$AJ$10+(Data!T688-Data!T687)*Simulace!$AJ$11+(Data!V688-Data!V687)*Simulace!$AJ$12+(Data!X688-Data!X687)*Simulace!$AJ$13+(Data!Z688-Data!Z687)*Simulace!$AJ$14+(Data!AB688-Data!AB687)*Simulace!$AJ$15+(Data!AD688-Data!AD687)*Simulace!$AJ$16+(Data!AF688-Data!AF687)*Simulace!$AJ$17+(Data!AH688-Data!AH687)*Simulace!$AJ$18+(Data!AJ688-Data!AJ687)*Simulace!$AJ$19+(Data!AL688-Data!AL687)*Simulace!$AJ$20+(Data!AN688-Data!AN687)*Simulace!$AJ$21+(Data!AP688-Data!AP687)*Simulace!$AJ$22+(Data!AQ688-Data!AQ687)*Simulace!$AJ$23+(Data!AR688-Data!AR687)*Simulace!$AJ$24+(Data!AS688-Data!AS687)*Simulace!$AJ$25+(Data!AT688-Data!AT687)*Simulace!$AJ$26+(Data!AU688-Data!AU687)*Simulace!$AJ$27+(Data!AV688-Data!AV687)*Simulace!$AJ$28+(Data!AW688-Data!AW687)*Simulace!$AJ$29+(Data!AX688-Data!AX687)*Simulace!$AJ$30)</f>
        <v>88146928.847666413</v>
      </c>
    </row>
    <row r="186" spans="1:16" ht="15.75">
      <c r="A186" s="33" t="s">
        <v>221</v>
      </c>
      <c r="B186" s="42">
        <v>-7487000000</v>
      </c>
      <c r="C186" s="42">
        <f>Simulace!AN197-Simulace!AN187</f>
        <v>513036076.59766388</v>
      </c>
      <c r="D186" s="42">
        <f t="shared" si="2"/>
        <v>0</v>
      </c>
      <c r="E186" s="61"/>
      <c r="F186" s="61"/>
      <c r="G186" s="46"/>
      <c r="H186" s="46"/>
      <c r="K186" s="6"/>
      <c r="P186" s="42">
        <f>((Data!D689-Data!D688)*Simulace!$AJ$3+(Data!F689-Data!F688)*Simulace!$AJ$4+(Data!H689-Data!H688)*Simulace!$AJ$5+(Data!J689-Data!J688)*Simulace!$AJ$6+(Data!L689-Data!L688)*Simulace!$AJ$7+(Data!N689-Data!N688)*Simulace!$AJ$8+(Data!P689-Data!P688)*Simulace!$AJ$9+(Data!R689-Data!R688)*Simulace!$AJ$10+(Data!T689-Data!T688)*Simulace!$AJ$11+(Data!V689-Data!V688)*Simulace!$AJ$12+(Data!X689-Data!X688)*Simulace!$AJ$13+(Data!Z689-Data!Z688)*Simulace!$AJ$14+(Data!AB689-Data!AB688)*Simulace!$AJ$15+(Data!AD689-Data!AD688)*Simulace!$AJ$16+(Data!AF689-Data!AF688)*Simulace!$AJ$17+(Data!AH689-Data!AH688)*Simulace!$AJ$18+(Data!AJ689-Data!AJ688)*Simulace!$AJ$19+(Data!AL689-Data!AL688)*Simulace!$AJ$20+(Data!AN689-Data!AN688)*Simulace!$AJ$21+(Data!AP689-Data!AP688)*Simulace!$AJ$22+(Data!AQ689-Data!AQ688)*Simulace!$AJ$23+(Data!AR689-Data!AR688)*Simulace!$AJ$24+(Data!AS689-Data!AS688)*Simulace!$AJ$25+(Data!AT689-Data!AT688)*Simulace!$AJ$26+(Data!AU689-Data!AU688)*Simulace!$AJ$27+(Data!AV689-Data!AV688)*Simulace!$AJ$28+(Data!AW689-Data!AW688)*Simulace!$AJ$29+(Data!AX689-Data!AX688)*Simulace!$AJ$30)</f>
        <v>15743945.435060736</v>
      </c>
    </row>
    <row r="187" spans="1:16" ht="15.75">
      <c r="A187" s="33" t="s">
        <v>222</v>
      </c>
      <c r="B187" s="42">
        <v>-7377000000</v>
      </c>
      <c r="C187" s="42">
        <f>Simulace!AN198-Simulace!AN188</f>
        <v>-191182082.34214783</v>
      </c>
      <c r="D187" s="42">
        <f t="shared" si="2"/>
        <v>0</v>
      </c>
      <c r="E187" s="59"/>
      <c r="F187" s="59"/>
      <c r="G187" s="46"/>
      <c r="H187" s="46"/>
      <c r="K187" s="6"/>
      <c r="P187" s="42">
        <f>((Data!D690-Data!D689)*Simulace!$AJ$3+(Data!F690-Data!F689)*Simulace!$AJ$4+(Data!H690-Data!H689)*Simulace!$AJ$5+(Data!J690-Data!J689)*Simulace!$AJ$6+(Data!L690-Data!L689)*Simulace!$AJ$7+(Data!N690-Data!N689)*Simulace!$AJ$8+(Data!P690-Data!P689)*Simulace!$AJ$9+(Data!R690-Data!R689)*Simulace!$AJ$10+(Data!T690-Data!T689)*Simulace!$AJ$11+(Data!V690-Data!V689)*Simulace!$AJ$12+(Data!X690-Data!X689)*Simulace!$AJ$13+(Data!Z690-Data!Z689)*Simulace!$AJ$14+(Data!AB690-Data!AB689)*Simulace!$AJ$15+(Data!AD690-Data!AD689)*Simulace!$AJ$16+(Data!AF690-Data!AF689)*Simulace!$AJ$17+(Data!AH690-Data!AH689)*Simulace!$AJ$18+(Data!AJ690-Data!AJ689)*Simulace!$AJ$19+(Data!AL690-Data!AL689)*Simulace!$AJ$20+(Data!AN690-Data!AN689)*Simulace!$AJ$21+(Data!AP690-Data!AP689)*Simulace!$AJ$22+(Data!AQ690-Data!AQ689)*Simulace!$AJ$23+(Data!AR690-Data!AR689)*Simulace!$AJ$24+(Data!AS690-Data!AS689)*Simulace!$AJ$25+(Data!AT690-Data!AT689)*Simulace!$AJ$26+(Data!AU690-Data!AU689)*Simulace!$AJ$27+(Data!AV690-Data!AV689)*Simulace!$AJ$28+(Data!AW690-Data!AW689)*Simulace!$AJ$29+(Data!AX690-Data!AX689)*Simulace!$AJ$30)</f>
        <v>-513039738.44078618</v>
      </c>
    </row>
    <row r="188" spans="1:16" ht="15.75">
      <c r="A188" s="33" t="s">
        <v>223</v>
      </c>
      <c r="B188" s="42">
        <v>-7344000000</v>
      </c>
      <c r="C188" s="42">
        <f>Simulace!AN199-Simulace!AN189</f>
        <v>-535918581.82791901</v>
      </c>
      <c r="D188" s="42">
        <f t="shared" si="2"/>
        <v>0</v>
      </c>
      <c r="E188" s="59"/>
      <c r="F188" s="59"/>
      <c r="G188" s="46"/>
      <c r="H188" s="46"/>
      <c r="K188" s="6"/>
      <c r="P188" s="42">
        <f>((Data!D691-Data!D690)*Simulace!$AJ$3+(Data!F691-Data!F690)*Simulace!$AJ$4+(Data!H691-Data!H690)*Simulace!$AJ$5+(Data!J691-Data!J690)*Simulace!$AJ$6+(Data!L691-Data!L690)*Simulace!$AJ$7+(Data!N691-Data!N690)*Simulace!$AJ$8+(Data!P691-Data!P690)*Simulace!$AJ$9+(Data!R691-Data!R690)*Simulace!$AJ$10+(Data!T691-Data!T690)*Simulace!$AJ$11+(Data!V691-Data!V690)*Simulace!$AJ$12+(Data!X691-Data!X690)*Simulace!$AJ$13+(Data!Z691-Data!Z690)*Simulace!$AJ$14+(Data!AB691-Data!AB690)*Simulace!$AJ$15+(Data!AD691-Data!AD690)*Simulace!$AJ$16+(Data!AF691-Data!AF690)*Simulace!$AJ$17+(Data!AH691-Data!AH690)*Simulace!$AJ$18+(Data!AJ691-Data!AJ690)*Simulace!$AJ$19+(Data!AL691-Data!AL690)*Simulace!$AJ$20+(Data!AN691-Data!AN690)*Simulace!$AJ$21+(Data!AP691-Data!AP690)*Simulace!$AJ$22+(Data!AQ691-Data!AQ690)*Simulace!$AJ$23+(Data!AR691-Data!AR690)*Simulace!$AJ$24+(Data!AS691-Data!AS690)*Simulace!$AJ$25+(Data!AT691-Data!AT690)*Simulace!$AJ$26+(Data!AU691-Data!AU690)*Simulace!$AJ$27+(Data!AV691-Data!AV690)*Simulace!$AJ$28+(Data!AW691-Data!AW690)*Simulace!$AJ$29+(Data!AX691-Data!AX690)*Simulace!$AJ$30)</f>
        <v>-154024983.67630285</v>
      </c>
    </row>
    <row r="189" spans="1:16" ht="15.75">
      <c r="A189" s="33" t="s">
        <v>224</v>
      </c>
      <c r="B189" s="42">
        <v>-7538000000</v>
      </c>
      <c r="C189" s="42">
        <f>Simulace!AN200-Simulace!AN190</f>
        <v>448105771.74536896</v>
      </c>
      <c r="D189" s="42">
        <f t="shared" si="2"/>
        <v>0</v>
      </c>
      <c r="E189" s="59"/>
      <c r="F189" s="59"/>
      <c r="G189" s="46"/>
      <c r="H189" s="46"/>
      <c r="K189" s="6"/>
      <c r="P189" s="42">
        <f>((Data!D692-Data!D691)*Simulace!$AJ$3+(Data!F692-Data!F691)*Simulace!$AJ$4+(Data!H692-Data!H691)*Simulace!$AJ$5+(Data!J692-Data!J691)*Simulace!$AJ$6+(Data!L692-Data!L691)*Simulace!$AJ$7+(Data!N692-Data!N691)*Simulace!$AJ$8+(Data!P692-Data!P691)*Simulace!$AJ$9+(Data!R692-Data!R691)*Simulace!$AJ$10+(Data!T692-Data!T691)*Simulace!$AJ$11+(Data!V692-Data!V691)*Simulace!$AJ$12+(Data!X692-Data!X691)*Simulace!$AJ$13+(Data!Z692-Data!Z691)*Simulace!$AJ$14+(Data!AB692-Data!AB691)*Simulace!$AJ$15+(Data!AD692-Data!AD691)*Simulace!$AJ$16+(Data!AF692-Data!AF691)*Simulace!$AJ$17+(Data!AH692-Data!AH691)*Simulace!$AJ$18+(Data!AJ692-Data!AJ691)*Simulace!$AJ$19+(Data!AL692-Data!AL691)*Simulace!$AJ$20+(Data!AN692-Data!AN691)*Simulace!$AJ$21+(Data!AP692-Data!AP691)*Simulace!$AJ$22+(Data!AQ692-Data!AQ691)*Simulace!$AJ$23+(Data!AR692-Data!AR691)*Simulace!$AJ$24+(Data!AS692-Data!AS691)*Simulace!$AJ$25+(Data!AT692-Data!AT691)*Simulace!$AJ$26+(Data!AU692-Data!AU691)*Simulace!$AJ$27+(Data!AV692-Data!AV691)*Simulace!$AJ$28+(Data!AW692-Data!AW691)*Simulace!$AJ$29+(Data!AX692-Data!AX691)*Simulace!$AJ$30)</f>
        <v>1209013257.7510283</v>
      </c>
    </row>
    <row r="190" spans="1:16" ht="15.75">
      <c r="A190" s="33" t="s">
        <v>225</v>
      </c>
      <c r="B190" s="42">
        <v>-7509000000</v>
      </c>
      <c r="C190" s="42">
        <f>Simulace!AN201-Simulace!AN191</f>
        <v>361105341.29469299</v>
      </c>
      <c r="D190" s="42">
        <f t="shared" si="2"/>
        <v>0</v>
      </c>
      <c r="E190" s="59"/>
      <c r="F190" s="59"/>
      <c r="G190" s="46"/>
      <c r="H190" s="46"/>
      <c r="K190" s="6"/>
      <c r="P190" s="42">
        <f>((Data!D693-Data!D692)*Simulace!$AJ$3+(Data!F693-Data!F692)*Simulace!$AJ$4+(Data!H693-Data!H692)*Simulace!$AJ$5+(Data!J693-Data!J692)*Simulace!$AJ$6+(Data!L693-Data!L692)*Simulace!$AJ$7+(Data!N693-Data!N692)*Simulace!$AJ$8+(Data!P693-Data!P692)*Simulace!$AJ$9+(Data!R693-Data!R692)*Simulace!$AJ$10+(Data!T693-Data!T692)*Simulace!$AJ$11+(Data!V693-Data!V692)*Simulace!$AJ$12+(Data!X693-Data!X692)*Simulace!$AJ$13+(Data!Z693-Data!Z692)*Simulace!$AJ$14+(Data!AB693-Data!AB692)*Simulace!$AJ$15+(Data!AD693-Data!AD692)*Simulace!$AJ$16+(Data!AF693-Data!AF692)*Simulace!$AJ$17+(Data!AH693-Data!AH692)*Simulace!$AJ$18+(Data!AJ693-Data!AJ692)*Simulace!$AJ$19+(Data!AL693-Data!AL692)*Simulace!$AJ$20+(Data!AN693-Data!AN692)*Simulace!$AJ$21+(Data!AP693-Data!AP692)*Simulace!$AJ$22+(Data!AQ693-Data!AQ692)*Simulace!$AJ$23+(Data!AR693-Data!AR692)*Simulace!$AJ$24+(Data!AS693-Data!AS692)*Simulace!$AJ$25+(Data!AT693-Data!AT692)*Simulace!$AJ$26+(Data!AU693-Data!AU692)*Simulace!$AJ$27+(Data!AV693-Data!AV692)*Simulace!$AJ$28+(Data!AW693-Data!AW692)*Simulace!$AJ$29+(Data!AX693-Data!AX692)*Simulace!$AJ$30)</f>
        <v>-29340039.247395623</v>
      </c>
    </row>
    <row r="191" spans="1:16" ht="15.75">
      <c r="A191" s="33" t="s">
        <v>226</v>
      </c>
      <c r="B191" s="42">
        <v>-7431000000</v>
      </c>
      <c r="C191" s="42">
        <f>Simulace!AN202-Simulace!AN192</f>
        <v>117014432.69888306</v>
      </c>
      <c r="D191" s="42">
        <f t="shared" si="2"/>
        <v>0</v>
      </c>
      <c r="E191" s="59"/>
      <c r="F191" s="59"/>
      <c r="G191" s="46"/>
      <c r="H191" s="46"/>
      <c r="K191" s="6"/>
      <c r="P191" s="42">
        <f>((Data!D694-Data!D693)*Simulace!$AJ$3+(Data!F694-Data!F693)*Simulace!$AJ$4+(Data!H694-Data!H693)*Simulace!$AJ$5+(Data!J694-Data!J693)*Simulace!$AJ$6+(Data!L694-Data!L693)*Simulace!$AJ$7+(Data!N694-Data!N693)*Simulace!$AJ$8+(Data!P694-Data!P693)*Simulace!$AJ$9+(Data!R694-Data!R693)*Simulace!$AJ$10+(Data!T694-Data!T693)*Simulace!$AJ$11+(Data!V694-Data!V693)*Simulace!$AJ$12+(Data!X694-Data!X693)*Simulace!$AJ$13+(Data!Z694-Data!Z693)*Simulace!$AJ$14+(Data!AB694-Data!AB693)*Simulace!$AJ$15+(Data!AD694-Data!AD693)*Simulace!$AJ$16+(Data!AF694-Data!AF693)*Simulace!$AJ$17+(Data!AH694-Data!AH693)*Simulace!$AJ$18+(Data!AJ694-Data!AJ693)*Simulace!$AJ$19+(Data!AL694-Data!AL693)*Simulace!$AJ$20+(Data!AN694-Data!AN693)*Simulace!$AJ$21+(Data!AP694-Data!AP693)*Simulace!$AJ$22+(Data!AQ694-Data!AQ693)*Simulace!$AJ$23+(Data!AR694-Data!AR693)*Simulace!$AJ$24+(Data!AS694-Data!AS693)*Simulace!$AJ$25+(Data!AT694-Data!AT693)*Simulace!$AJ$26+(Data!AU694-Data!AU693)*Simulace!$AJ$27+(Data!AV694-Data!AV693)*Simulace!$AJ$28+(Data!AW694-Data!AW693)*Simulace!$AJ$29+(Data!AX694-Data!AX693)*Simulace!$AJ$30)</f>
        <v>-183295678.10414582</v>
      </c>
    </row>
    <row r="192" spans="1:16" ht="15.75">
      <c r="A192" s="33" t="s">
        <v>227</v>
      </c>
      <c r="B192" s="42">
        <v>-7201000000</v>
      </c>
      <c r="C192" s="42">
        <f>Simulace!AN203-Simulace!AN193</f>
        <v>-360533362.32455444</v>
      </c>
      <c r="D192" s="42">
        <f t="shared" si="2"/>
        <v>0</v>
      </c>
      <c r="E192" s="59"/>
      <c r="F192" s="59"/>
      <c r="G192" s="46"/>
      <c r="H192" s="46"/>
      <c r="K192" s="6"/>
      <c r="P192" s="42">
        <f>((Data!D695-Data!D694)*Simulace!$AJ$3+(Data!F695-Data!F694)*Simulace!$AJ$4+(Data!H695-Data!H694)*Simulace!$AJ$5+(Data!J695-Data!J694)*Simulace!$AJ$6+(Data!L695-Data!L694)*Simulace!$AJ$7+(Data!N695-Data!N694)*Simulace!$AJ$8+(Data!P695-Data!P694)*Simulace!$AJ$9+(Data!R695-Data!R694)*Simulace!$AJ$10+(Data!T695-Data!T694)*Simulace!$AJ$11+(Data!V695-Data!V694)*Simulace!$AJ$12+(Data!X695-Data!X694)*Simulace!$AJ$13+(Data!Z695-Data!Z694)*Simulace!$AJ$14+(Data!AB695-Data!AB694)*Simulace!$AJ$15+(Data!AD695-Data!AD694)*Simulace!$AJ$16+(Data!AF695-Data!AF694)*Simulace!$AJ$17+(Data!AH695-Data!AH694)*Simulace!$AJ$18+(Data!AJ695-Data!AJ694)*Simulace!$AJ$19+(Data!AL695-Data!AL694)*Simulace!$AJ$20+(Data!AN695-Data!AN694)*Simulace!$AJ$21+(Data!AP695-Data!AP694)*Simulace!$AJ$22+(Data!AQ695-Data!AQ694)*Simulace!$AJ$23+(Data!AR695-Data!AR694)*Simulace!$AJ$24+(Data!AS695-Data!AS694)*Simulace!$AJ$25+(Data!AT695-Data!AT694)*Simulace!$AJ$26+(Data!AU695-Data!AU694)*Simulace!$AJ$27+(Data!AV695-Data!AV694)*Simulace!$AJ$28+(Data!AW695-Data!AW694)*Simulace!$AJ$29+(Data!AX695-Data!AX694)*Simulace!$AJ$30)</f>
        <v>-176069215.11557254</v>
      </c>
    </row>
    <row r="193" spans="1:16" ht="15.75">
      <c r="A193" s="33" t="s">
        <v>228</v>
      </c>
      <c r="B193" s="42">
        <v>-7228000000</v>
      </c>
      <c r="C193" s="42">
        <f>Simulace!AN204-Simulace!AN194</f>
        <v>-336465026.70194244</v>
      </c>
      <c r="D193" s="42">
        <f t="shared" si="2"/>
        <v>0</v>
      </c>
      <c r="E193" s="59"/>
      <c r="F193" s="59"/>
      <c r="G193" s="46"/>
      <c r="H193" s="46"/>
      <c r="K193" s="6"/>
      <c r="P193" s="42">
        <f>((Data!D696-Data!D695)*Simulace!$AJ$3+(Data!F696-Data!F695)*Simulace!$AJ$4+(Data!H696-Data!H695)*Simulace!$AJ$5+(Data!J696-Data!J695)*Simulace!$AJ$6+(Data!L696-Data!L695)*Simulace!$AJ$7+(Data!N696-Data!N695)*Simulace!$AJ$8+(Data!P696-Data!P695)*Simulace!$AJ$9+(Data!R696-Data!R695)*Simulace!$AJ$10+(Data!T696-Data!T695)*Simulace!$AJ$11+(Data!V696-Data!V695)*Simulace!$AJ$12+(Data!X696-Data!X695)*Simulace!$AJ$13+(Data!Z696-Data!Z695)*Simulace!$AJ$14+(Data!AB696-Data!AB695)*Simulace!$AJ$15+(Data!AD696-Data!AD695)*Simulace!$AJ$16+(Data!AF696-Data!AF695)*Simulace!$AJ$17+(Data!AH696-Data!AH695)*Simulace!$AJ$18+(Data!AJ696-Data!AJ695)*Simulace!$AJ$19+(Data!AL696-Data!AL695)*Simulace!$AJ$20+(Data!AN696-Data!AN695)*Simulace!$AJ$21+(Data!AP696-Data!AP695)*Simulace!$AJ$22+(Data!AQ696-Data!AQ695)*Simulace!$AJ$23+(Data!AR696-Data!AR695)*Simulace!$AJ$24+(Data!AS696-Data!AS695)*Simulace!$AJ$25+(Data!AT696-Data!AT695)*Simulace!$AJ$26+(Data!AU696-Data!AU695)*Simulace!$AJ$27+(Data!AV696-Data!AV695)*Simulace!$AJ$28+(Data!AW696-Data!AW695)*Simulace!$AJ$29+(Data!AX696-Data!AX695)*Simulace!$AJ$30)</f>
        <v>-313401939.1580897</v>
      </c>
    </row>
    <row r="194" spans="1:16" ht="15.75">
      <c r="A194" s="33" t="s">
        <v>229</v>
      </c>
      <c r="B194" s="42">
        <v>-7338000000</v>
      </c>
      <c r="C194" s="42">
        <f>Simulace!AN205-Simulace!AN195</f>
        <v>539918178.31676483</v>
      </c>
      <c r="D194" s="42">
        <f t="shared" si="2"/>
        <v>0</v>
      </c>
      <c r="E194" s="59"/>
      <c r="F194" s="59"/>
      <c r="G194" s="46"/>
      <c r="H194" s="46"/>
      <c r="K194" s="6"/>
      <c r="P194" s="42">
        <f>((Data!D697-Data!D696)*Simulace!$AJ$3+(Data!F697-Data!F696)*Simulace!$AJ$4+(Data!H697-Data!H696)*Simulace!$AJ$5+(Data!J697-Data!J696)*Simulace!$AJ$6+(Data!L697-Data!L696)*Simulace!$AJ$7+(Data!N697-Data!N696)*Simulace!$AJ$8+(Data!P697-Data!P696)*Simulace!$AJ$9+(Data!R697-Data!R696)*Simulace!$AJ$10+(Data!T697-Data!T696)*Simulace!$AJ$11+(Data!V697-Data!V696)*Simulace!$AJ$12+(Data!X697-Data!X696)*Simulace!$AJ$13+(Data!Z697-Data!Z696)*Simulace!$AJ$14+(Data!AB697-Data!AB696)*Simulace!$AJ$15+(Data!AD697-Data!AD696)*Simulace!$AJ$16+(Data!AF697-Data!AF696)*Simulace!$AJ$17+(Data!AH697-Data!AH696)*Simulace!$AJ$18+(Data!AJ697-Data!AJ696)*Simulace!$AJ$19+(Data!AL697-Data!AL696)*Simulace!$AJ$20+(Data!AN697-Data!AN696)*Simulace!$AJ$21+(Data!AP697-Data!AP696)*Simulace!$AJ$22+(Data!AQ697-Data!AQ696)*Simulace!$AJ$23+(Data!AR697-Data!AR696)*Simulace!$AJ$24+(Data!AS697-Data!AS696)*Simulace!$AJ$25+(Data!AT697-Data!AT696)*Simulace!$AJ$26+(Data!AU697-Data!AU696)*Simulace!$AJ$27+(Data!AV697-Data!AV696)*Simulace!$AJ$28+(Data!AW697-Data!AW696)*Simulace!$AJ$29+(Data!AX697-Data!AX696)*Simulace!$AJ$30)</f>
        <v>618627080.0253073</v>
      </c>
    </row>
    <row r="195" spans="1:16" ht="15.75">
      <c r="A195" s="33" t="s">
        <v>230</v>
      </c>
      <c r="B195" s="42">
        <v>-7491000000</v>
      </c>
      <c r="C195" s="42">
        <f>Simulace!AN206-Simulace!AN196</f>
        <v>1513402727.6181564</v>
      </c>
      <c r="D195" s="42">
        <f t="shared" ref="D195:D253" si="3">IF(C195&lt;B195,C195,0)</f>
        <v>0</v>
      </c>
      <c r="E195" s="59"/>
      <c r="F195" s="59"/>
      <c r="G195" s="46"/>
      <c r="H195" s="46"/>
      <c r="K195" s="6"/>
      <c r="P195" s="42">
        <f>((Data!D698-Data!D697)*Simulace!$AJ$3+(Data!F698-Data!F697)*Simulace!$AJ$4+(Data!H698-Data!H697)*Simulace!$AJ$5+(Data!J698-Data!J697)*Simulace!$AJ$6+(Data!L698-Data!L697)*Simulace!$AJ$7+(Data!N698-Data!N697)*Simulace!$AJ$8+(Data!P698-Data!P697)*Simulace!$AJ$9+(Data!R698-Data!R697)*Simulace!$AJ$10+(Data!T698-Data!T697)*Simulace!$AJ$11+(Data!V698-Data!V697)*Simulace!$AJ$12+(Data!X698-Data!X697)*Simulace!$AJ$13+(Data!Z698-Data!Z697)*Simulace!$AJ$14+(Data!AB698-Data!AB697)*Simulace!$AJ$15+(Data!AD698-Data!AD697)*Simulace!$AJ$16+(Data!AF698-Data!AF697)*Simulace!$AJ$17+(Data!AH698-Data!AH697)*Simulace!$AJ$18+(Data!AJ698-Data!AJ697)*Simulace!$AJ$19+(Data!AL698-Data!AL697)*Simulace!$AJ$20+(Data!AN698-Data!AN697)*Simulace!$AJ$21+(Data!AP698-Data!AP697)*Simulace!$AJ$22+(Data!AQ698-Data!AQ697)*Simulace!$AJ$23+(Data!AR698-Data!AR697)*Simulace!$AJ$24+(Data!AS698-Data!AS697)*Simulace!$AJ$25+(Data!AT698-Data!AT697)*Simulace!$AJ$26+(Data!AU698-Data!AU697)*Simulace!$AJ$27+(Data!AV698-Data!AV697)*Simulace!$AJ$28+(Data!AW698-Data!AW697)*Simulace!$AJ$29+(Data!AX698-Data!AX697)*Simulace!$AJ$30)</f>
        <v>1068036143.1490455</v>
      </c>
    </row>
    <row r="196" spans="1:16" ht="15.75">
      <c r="A196" s="33" t="s">
        <v>231</v>
      </c>
      <c r="B196" s="42">
        <v>-7008000000</v>
      </c>
      <c r="C196" s="42">
        <f>Simulace!AN207-Simulace!AN197</f>
        <v>1752821232.0514145</v>
      </c>
      <c r="D196" s="42">
        <f t="shared" si="3"/>
        <v>0</v>
      </c>
      <c r="E196" s="59"/>
      <c r="F196" s="59"/>
      <c r="G196" s="46"/>
      <c r="H196" s="46"/>
      <c r="K196" s="6"/>
      <c r="P196" s="42">
        <f>((Data!D699-Data!D698)*Simulace!$AJ$3+(Data!F699-Data!F698)*Simulace!$AJ$4+(Data!H699-Data!H698)*Simulace!$AJ$5+(Data!J699-Data!J698)*Simulace!$AJ$6+(Data!L699-Data!L698)*Simulace!$AJ$7+(Data!N699-Data!N698)*Simulace!$AJ$8+(Data!P699-Data!P698)*Simulace!$AJ$9+(Data!R699-Data!R698)*Simulace!$AJ$10+(Data!T699-Data!T698)*Simulace!$AJ$11+(Data!V699-Data!V698)*Simulace!$AJ$12+(Data!X699-Data!X698)*Simulace!$AJ$13+(Data!Z699-Data!Z698)*Simulace!$AJ$14+(Data!AB699-Data!AB698)*Simulace!$AJ$15+(Data!AD699-Data!AD698)*Simulace!$AJ$16+(Data!AF699-Data!AF698)*Simulace!$AJ$17+(Data!AH699-Data!AH698)*Simulace!$AJ$18+(Data!AJ699-Data!AJ698)*Simulace!$AJ$19+(Data!AL699-Data!AL698)*Simulace!$AJ$20+(Data!AN699-Data!AN698)*Simulace!$AJ$21+(Data!AP699-Data!AP698)*Simulace!$AJ$22+(Data!AQ699-Data!AQ698)*Simulace!$AJ$23+(Data!AR699-Data!AR698)*Simulace!$AJ$24+(Data!AS699-Data!AS698)*Simulace!$AJ$25+(Data!AT699-Data!AT698)*Simulace!$AJ$26+(Data!AU699-Data!AU698)*Simulace!$AJ$27+(Data!AV699-Data!AV698)*Simulace!$AJ$28+(Data!AW699-Data!AW698)*Simulace!$AJ$29+(Data!AX699-Data!AX698)*Simulace!$AJ$30)</f>
        <v>256042874.86832792</v>
      </c>
    </row>
    <row r="197" spans="1:16" ht="15.75">
      <c r="A197" s="33" t="s">
        <v>232</v>
      </c>
      <c r="B197" s="42">
        <v>-7064000000</v>
      </c>
      <c r="C197" s="42">
        <f>Simulace!AN208-Simulace!AN198</f>
        <v>2858046746.7733307</v>
      </c>
      <c r="D197" s="42">
        <f t="shared" si="3"/>
        <v>0</v>
      </c>
      <c r="E197" s="59"/>
      <c r="F197" s="59"/>
      <c r="G197" s="46"/>
      <c r="H197" s="46"/>
      <c r="K197" s="6"/>
      <c r="P197" s="42">
        <f>((Data!D700-Data!D699)*Simulace!$AJ$3+(Data!F700-Data!F699)*Simulace!$AJ$4+(Data!H700-Data!H699)*Simulace!$AJ$5+(Data!J700-Data!J699)*Simulace!$AJ$6+(Data!L700-Data!L699)*Simulace!$AJ$7+(Data!N700-Data!N699)*Simulace!$AJ$8+(Data!P700-Data!P699)*Simulace!$AJ$9+(Data!R700-Data!R699)*Simulace!$AJ$10+(Data!T700-Data!T699)*Simulace!$AJ$11+(Data!V700-Data!V699)*Simulace!$AJ$12+(Data!X700-Data!X699)*Simulace!$AJ$13+(Data!Z700-Data!Z699)*Simulace!$AJ$14+(Data!AB700-Data!AB699)*Simulace!$AJ$15+(Data!AD700-Data!AD699)*Simulace!$AJ$16+(Data!AF700-Data!AF699)*Simulace!$AJ$17+(Data!AH700-Data!AH699)*Simulace!$AJ$18+(Data!AJ700-Data!AJ699)*Simulace!$AJ$19+(Data!AL700-Data!AL699)*Simulace!$AJ$20+(Data!AN700-Data!AN699)*Simulace!$AJ$21+(Data!AP700-Data!AP699)*Simulace!$AJ$22+(Data!AQ700-Data!AQ699)*Simulace!$AJ$23+(Data!AR700-Data!AR699)*Simulace!$AJ$24+(Data!AS700-Data!AS699)*Simulace!$AJ$25+(Data!AT700-Data!AT699)*Simulace!$AJ$26+(Data!AU700-Data!AU699)*Simulace!$AJ$27+(Data!AV700-Data!AV699)*Simulace!$AJ$28+(Data!AW700-Data!AW699)*Simulace!$AJ$29+(Data!AX700-Data!AX699)*Simulace!$AJ$30)</f>
        <v>589346986.28112745</v>
      </c>
    </row>
    <row r="198" spans="1:16" ht="15.75">
      <c r="A198" s="33" t="s">
        <v>233</v>
      </c>
      <c r="B198" s="42">
        <v>-7079000000</v>
      </c>
      <c r="C198" s="42">
        <f>Simulace!AN209-Simulace!AN199</f>
        <v>3149371808.5603027</v>
      </c>
      <c r="D198" s="42">
        <f t="shared" si="3"/>
        <v>0</v>
      </c>
      <c r="E198" s="59"/>
      <c r="F198" s="59"/>
      <c r="G198" s="46"/>
      <c r="H198" s="46"/>
      <c r="K198" s="6"/>
      <c r="P198" s="42">
        <f>((Data!D701-Data!D700)*Simulace!$AJ$3+(Data!F701-Data!F700)*Simulace!$AJ$4+(Data!H701-Data!H700)*Simulace!$AJ$5+(Data!J701-Data!J700)*Simulace!$AJ$6+(Data!L701-Data!L700)*Simulace!$AJ$7+(Data!N701-Data!N700)*Simulace!$AJ$8+(Data!P701-Data!P700)*Simulace!$AJ$9+(Data!R701-Data!R700)*Simulace!$AJ$10+(Data!T701-Data!T700)*Simulace!$AJ$11+(Data!V701-Data!V700)*Simulace!$AJ$12+(Data!X701-Data!X700)*Simulace!$AJ$13+(Data!Z701-Data!Z700)*Simulace!$AJ$14+(Data!AB701-Data!AB700)*Simulace!$AJ$15+(Data!AD701-Data!AD700)*Simulace!$AJ$16+(Data!AF701-Data!AF700)*Simulace!$AJ$17+(Data!AH701-Data!AH700)*Simulace!$AJ$18+(Data!AJ701-Data!AJ700)*Simulace!$AJ$19+(Data!AL701-Data!AL700)*Simulace!$AJ$20+(Data!AN701-Data!AN700)*Simulace!$AJ$21+(Data!AP701-Data!AP700)*Simulace!$AJ$22+(Data!AQ701-Data!AQ700)*Simulace!$AJ$23+(Data!AR701-Data!AR700)*Simulace!$AJ$24+(Data!AS701-Data!AS700)*Simulace!$AJ$25+(Data!AT701-Data!AT700)*Simulace!$AJ$26+(Data!AU701-Data!AU700)*Simulace!$AJ$27+(Data!AV701-Data!AV700)*Simulace!$AJ$28+(Data!AW701-Data!AW700)*Simulace!$AJ$29+(Data!AX701-Data!AX700)*Simulace!$AJ$30)</f>
        <v>145825343.11067098</v>
      </c>
    </row>
    <row r="199" spans="1:16" ht="15.75">
      <c r="A199" s="33" t="s">
        <v>234</v>
      </c>
      <c r="B199" s="42">
        <v>-7180000000</v>
      </c>
      <c r="C199" s="42">
        <f>Simulace!AN210-Simulace!AN200</f>
        <v>2296998642.0213852</v>
      </c>
      <c r="D199" s="42">
        <f t="shared" si="3"/>
        <v>0</v>
      </c>
      <c r="E199" s="59"/>
      <c r="F199" s="59"/>
      <c r="G199" s="46"/>
      <c r="H199" s="46"/>
      <c r="K199" s="6"/>
      <c r="P199" s="42">
        <f>((Data!D702-Data!D701)*Simulace!$AJ$3+(Data!F702-Data!F701)*Simulace!$AJ$4+(Data!H702-Data!H701)*Simulace!$AJ$5+(Data!J702-Data!J701)*Simulace!$AJ$6+(Data!L702-Data!L701)*Simulace!$AJ$7+(Data!N702-Data!N701)*Simulace!$AJ$8+(Data!P702-Data!P701)*Simulace!$AJ$9+(Data!R702-Data!R701)*Simulace!$AJ$10+(Data!T702-Data!T701)*Simulace!$AJ$11+(Data!V702-Data!V701)*Simulace!$AJ$12+(Data!X702-Data!X701)*Simulace!$AJ$13+(Data!Z702-Data!Z701)*Simulace!$AJ$14+(Data!AB702-Data!AB701)*Simulace!$AJ$15+(Data!AD702-Data!AD701)*Simulace!$AJ$16+(Data!AF702-Data!AF701)*Simulace!$AJ$17+(Data!AH702-Data!AH701)*Simulace!$AJ$18+(Data!AJ702-Data!AJ701)*Simulace!$AJ$19+(Data!AL702-Data!AL701)*Simulace!$AJ$20+(Data!AN702-Data!AN701)*Simulace!$AJ$21+(Data!AP702-Data!AP701)*Simulace!$AJ$22+(Data!AQ702-Data!AQ701)*Simulace!$AJ$23+(Data!AR702-Data!AR701)*Simulace!$AJ$24+(Data!AS702-Data!AS701)*Simulace!$AJ$25+(Data!AT702-Data!AT701)*Simulace!$AJ$26+(Data!AU702-Data!AU701)*Simulace!$AJ$27+(Data!AV702-Data!AV701)*Simulace!$AJ$28+(Data!AW702-Data!AW701)*Simulace!$AJ$29+(Data!AX702-Data!AX701)*Simulace!$AJ$30)</f>
        <v>346517826.21210217</v>
      </c>
    </row>
    <row r="200" spans="1:16" ht="15.75">
      <c r="A200" s="33" t="s">
        <v>235</v>
      </c>
      <c r="B200" s="42">
        <v>-7237000000</v>
      </c>
      <c r="C200" s="42">
        <f>Simulace!AN211-Simulace!AN201</f>
        <v>2202387633.0452881</v>
      </c>
      <c r="D200" s="42">
        <f t="shared" si="3"/>
        <v>0</v>
      </c>
      <c r="E200" s="59"/>
      <c r="F200" s="59"/>
      <c r="G200" s="46"/>
      <c r="H200" s="46"/>
      <c r="K200" s="6"/>
      <c r="P200" s="42">
        <f>((Data!D703-Data!D702)*Simulace!$AJ$3+(Data!F703-Data!F702)*Simulace!$AJ$4+(Data!H703-Data!H702)*Simulace!$AJ$5+(Data!J703-Data!J702)*Simulace!$AJ$6+(Data!L703-Data!L702)*Simulace!$AJ$7+(Data!N703-Data!N702)*Simulace!$AJ$8+(Data!P703-Data!P702)*Simulace!$AJ$9+(Data!R703-Data!R702)*Simulace!$AJ$10+(Data!T703-Data!T702)*Simulace!$AJ$11+(Data!V703-Data!V702)*Simulace!$AJ$12+(Data!X703-Data!X702)*Simulace!$AJ$13+(Data!Z703-Data!Z702)*Simulace!$AJ$14+(Data!AB703-Data!AB702)*Simulace!$AJ$15+(Data!AD703-Data!AD702)*Simulace!$AJ$16+(Data!AF703-Data!AF702)*Simulace!$AJ$17+(Data!AH703-Data!AH702)*Simulace!$AJ$18+(Data!AJ703-Data!AJ702)*Simulace!$AJ$19+(Data!AL703-Data!AL702)*Simulace!$AJ$20+(Data!AN703-Data!AN702)*Simulace!$AJ$21+(Data!AP703-Data!AP702)*Simulace!$AJ$22+(Data!AQ703-Data!AQ702)*Simulace!$AJ$23+(Data!AR703-Data!AR702)*Simulace!$AJ$24+(Data!AS703-Data!AS702)*Simulace!$AJ$25+(Data!AT703-Data!AT702)*Simulace!$AJ$26+(Data!AU703-Data!AU702)*Simulace!$AJ$27+(Data!AV703-Data!AV702)*Simulace!$AJ$28+(Data!AW703-Data!AW702)*Simulace!$AJ$29+(Data!AX703-Data!AX702)*Simulace!$AJ$30)</f>
        <v>-120732878.22348191</v>
      </c>
    </row>
    <row r="201" spans="1:16" ht="15.75">
      <c r="A201" s="33" t="s">
        <v>236</v>
      </c>
      <c r="B201" s="42">
        <v>-7774000000</v>
      </c>
      <c r="C201" s="42">
        <f>Simulace!AN212-Simulace!AN202</f>
        <v>2925044766.843483</v>
      </c>
      <c r="D201" s="42">
        <f t="shared" si="3"/>
        <v>0</v>
      </c>
      <c r="E201" s="59"/>
      <c r="F201" s="59"/>
      <c r="G201" s="46"/>
      <c r="H201" s="46"/>
      <c r="K201" s="6"/>
      <c r="P201" s="42">
        <f>((Data!D704-Data!D703)*Simulace!$AJ$3+(Data!F704-Data!F703)*Simulace!$AJ$4+(Data!H704-Data!H703)*Simulace!$AJ$5+(Data!J704-Data!J703)*Simulace!$AJ$6+(Data!L704-Data!L703)*Simulace!$AJ$7+(Data!N704-Data!N703)*Simulace!$AJ$8+(Data!P704-Data!P703)*Simulace!$AJ$9+(Data!R704-Data!R703)*Simulace!$AJ$10+(Data!T704-Data!T703)*Simulace!$AJ$11+(Data!V704-Data!V703)*Simulace!$AJ$12+(Data!X704-Data!X703)*Simulace!$AJ$13+(Data!Z704-Data!Z703)*Simulace!$AJ$14+(Data!AB704-Data!AB703)*Simulace!$AJ$15+(Data!AD704-Data!AD703)*Simulace!$AJ$16+(Data!AF704-Data!AF703)*Simulace!$AJ$17+(Data!AH704-Data!AH703)*Simulace!$AJ$18+(Data!AJ704-Data!AJ703)*Simulace!$AJ$19+(Data!AL704-Data!AL703)*Simulace!$AJ$20+(Data!AN704-Data!AN703)*Simulace!$AJ$21+(Data!AP704-Data!AP703)*Simulace!$AJ$22+(Data!AQ704-Data!AQ703)*Simulace!$AJ$23+(Data!AR704-Data!AR703)*Simulace!$AJ$24+(Data!AS704-Data!AS703)*Simulace!$AJ$25+(Data!AT704-Data!AT703)*Simulace!$AJ$26+(Data!AU704-Data!AU703)*Simulace!$AJ$27+(Data!AV704-Data!AV703)*Simulace!$AJ$28+(Data!AW704-Data!AW703)*Simulace!$AJ$29+(Data!AX704-Data!AX703)*Simulace!$AJ$30)</f>
        <v>532101915.69403815</v>
      </c>
    </row>
    <row r="202" spans="1:16" ht="15.75">
      <c r="A202" s="33" t="s">
        <v>237</v>
      </c>
      <c r="B202" s="42">
        <v>-7934000000</v>
      </c>
      <c r="C202" s="42">
        <f>Simulace!AN213-Simulace!AN203</f>
        <v>2902868263.2344666</v>
      </c>
      <c r="D202" s="42">
        <f t="shared" si="3"/>
        <v>0</v>
      </c>
      <c r="E202" s="59"/>
      <c r="F202" s="59"/>
      <c r="G202" s="46"/>
      <c r="H202" s="46"/>
      <c r="K202" s="6"/>
      <c r="P202" s="42">
        <f>((Data!D705-Data!D704)*Simulace!$AJ$3+(Data!F705-Data!F704)*Simulace!$AJ$4+(Data!H705-Data!H704)*Simulace!$AJ$5+(Data!J705-Data!J704)*Simulace!$AJ$6+(Data!L705-Data!L704)*Simulace!$AJ$7+(Data!N705-Data!N704)*Simulace!$AJ$8+(Data!P705-Data!P704)*Simulace!$AJ$9+(Data!R705-Data!R704)*Simulace!$AJ$10+(Data!T705-Data!T704)*Simulace!$AJ$11+(Data!V705-Data!V704)*Simulace!$AJ$12+(Data!X705-Data!X704)*Simulace!$AJ$13+(Data!Z705-Data!Z704)*Simulace!$AJ$14+(Data!AB705-Data!AB704)*Simulace!$AJ$15+(Data!AD705-Data!AD704)*Simulace!$AJ$16+(Data!AF705-Data!AF704)*Simulace!$AJ$17+(Data!AH705-Data!AH704)*Simulace!$AJ$18+(Data!AJ705-Data!AJ704)*Simulace!$AJ$19+(Data!AL705-Data!AL704)*Simulace!$AJ$20+(Data!AN705-Data!AN704)*Simulace!$AJ$21+(Data!AP705-Data!AP704)*Simulace!$AJ$22+(Data!AQ705-Data!AQ704)*Simulace!$AJ$23+(Data!AR705-Data!AR704)*Simulace!$AJ$24+(Data!AS705-Data!AS704)*Simulace!$AJ$25+(Data!AT705-Data!AT704)*Simulace!$AJ$26+(Data!AU705-Data!AU704)*Simulace!$AJ$27+(Data!AV705-Data!AV704)*Simulace!$AJ$28+(Data!AW705-Data!AW704)*Simulace!$AJ$29+(Data!AX705-Data!AX704)*Simulace!$AJ$30)</f>
        <v>-217953953.72458813</v>
      </c>
    </row>
    <row r="203" spans="1:16" ht="15.75">
      <c r="A203" s="33" t="s">
        <v>238</v>
      </c>
      <c r="B203" s="42">
        <v>-7844000000</v>
      </c>
      <c r="C203" s="42">
        <f>Simulace!AN214-Simulace!AN204</f>
        <v>3025917304.812561</v>
      </c>
      <c r="D203" s="42">
        <f t="shared" si="3"/>
        <v>0</v>
      </c>
      <c r="E203" s="59"/>
      <c r="F203" s="59"/>
      <c r="G203" s="46"/>
      <c r="H203" s="46"/>
      <c r="K203" s="6"/>
      <c r="P203" s="42">
        <f>((Data!D706-Data!D705)*Simulace!$AJ$3+(Data!F706-Data!F705)*Simulace!$AJ$4+(Data!H706-Data!H705)*Simulace!$AJ$5+(Data!J706-Data!J705)*Simulace!$AJ$6+(Data!L706-Data!L705)*Simulace!$AJ$7+(Data!N706-Data!N705)*Simulace!$AJ$8+(Data!P706-Data!P705)*Simulace!$AJ$9+(Data!R706-Data!R705)*Simulace!$AJ$10+(Data!T706-Data!T705)*Simulace!$AJ$11+(Data!V706-Data!V705)*Simulace!$AJ$12+(Data!X706-Data!X705)*Simulace!$AJ$13+(Data!Z706-Data!Z705)*Simulace!$AJ$14+(Data!AB706-Data!AB705)*Simulace!$AJ$15+(Data!AD706-Data!AD705)*Simulace!$AJ$16+(Data!AF706-Data!AF705)*Simulace!$AJ$17+(Data!AH706-Data!AH705)*Simulace!$AJ$18+(Data!AJ706-Data!AJ705)*Simulace!$AJ$19+(Data!AL706-Data!AL705)*Simulace!$AJ$20+(Data!AN706-Data!AN705)*Simulace!$AJ$21+(Data!AP706-Data!AP705)*Simulace!$AJ$22+(Data!AQ706-Data!AQ705)*Simulace!$AJ$23+(Data!AR706-Data!AR705)*Simulace!$AJ$24+(Data!AS706-Data!AS705)*Simulace!$AJ$25+(Data!AT706-Data!AT705)*Simulace!$AJ$26+(Data!AU706-Data!AU705)*Simulace!$AJ$27+(Data!AV706-Data!AV705)*Simulace!$AJ$28+(Data!AW706-Data!AW705)*Simulace!$AJ$29+(Data!AX706-Data!AX705)*Simulace!$AJ$30)</f>
        <v>-184679277.57998648</v>
      </c>
    </row>
    <row r="204" spans="1:16" ht="15.75">
      <c r="A204" s="33" t="s">
        <v>239</v>
      </c>
      <c r="B204" s="42">
        <v>-7960000000</v>
      </c>
      <c r="C204" s="42">
        <f>Simulace!AN215-Simulace!AN205</f>
        <v>2612859288.376152</v>
      </c>
      <c r="D204" s="42">
        <f t="shared" si="3"/>
        <v>0</v>
      </c>
      <c r="E204" s="59"/>
      <c r="F204" s="59"/>
      <c r="G204" s="46"/>
      <c r="H204" s="46"/>
      <c r="K204" s="6"/>
      <c r="P204" s="42">
        <f>((Data!D707-Data!D706)*Simulace!$AJ$3+(Data!F707-Data!F706)*Simulace!$AJ$4+(Data!H707-Data!H706)*Simulace!$AJ$5+(Data!J707-Data!J706)*Simulace!$AJ$6+(Data!L707-Data!L706)*Simulace!$AJ$7+(Data!N707-Data!N706)*Simulace!$AJ$8+(Data!P707-Data!P706)*Simulace!$AJ$9+(Data!R707-Data!R706)*Simulace!$AJ$10+(Data!T707-Data!T706)*Simulace!$AJ$11+(Data!V707-Data!V706)*Simulace!$AJ$12+(Data!X707-Data!X706)*Simulace!$AJ$13+(Data!Z707-Data!Z706)*Simulace!$AJ$14+(Data!AB707-Data!AB706)*Simulace!$AJ$15+(Data!AD707-Data!AD706)*Simulace!$AJ$16+(Data!AF707-Data!AF706)*Simulace!$AJ$17+(Data!AH707-Data!AH706)*Simulace!$AJ$18+(Data!AJ707-Data!AJ706)*Simulace!$AJ$19+(Data!AL707-Data!AL706)*Simulace!$AJ$20+(Data!AN707-Data!AN706)*Simulace!$AJ$21+(Data!AP707-Data!AP706)*Simulace!$AJ$22+(Data!AQ707-Data!AQ706)*Simulace!$AJ$23+(Data!AR707-Data!AR706)*Simulace!$AJ$24+(Data!AS707-Data!AS706)*Simulace!$AJ$25+(Data!AT707-Data!AT706)*Simulace!$AJ$26+(Data!AU707-Data!AU706)*Simulace!$AJ$27+(Data!AV707-Data!AV706)*Simulace!$AJ$28+(Data!AW707-Data!AW706)*Simulace!$AJ$29+(Data!AX707-Data!AX706)*Simulace!$AJ$30)</f>
        <v>195459378.58890074</v>
      </c>
    </row>
    <row r="205" spans="1:16" ht="15.75">
      <c r="A205" s="33" t="s">
        <v>240</v>
      </c>
      <c r="B205" s="42">
        <v>-7915000000</v>
      </c>
      <c r="C205" s="42">
        <f>Simulace!AN216-Simulace!AN206</f>
        <v>1234229522.693718</v>
      </c>
      <c r="D205" s="42">
        <f t="shared" si="3"/>
        <v>0</v>
      </c>
      <c r="E205" s="59"/>
      <c r="F205" s="59"/>
      <c r="G205" s="46"/>
      <c r="H205" s="46"/>
      <c r="K205" s="6"/>
      <c r="P205" s="42">
        <f>((Data!D708-Data!D707)*Simulace!$AJ$3+(Data!F708-Data!F707)*Simulace!$AJ$4+(Data!H708-Data!H707)*Simulace!$AJ$5+(Data!J708-Data!J707)*Simulace!$AJ$6+(Data!L708-Data!L707)*Simulace!$AJ$7+(Data!N708-Data!N707)*Simulace!$AJ$8+(Data!P708-Data!P707)*Simulace!$AJ$9+(Data!R708-Data!R707)*Simulace!$AJ$10+(Data!T708-Data!T707)*Simulace!$AJ$11+(Data!V708-Data!V707)*Simulace!$AJ$12+(Data!X708-Data!X707)*Simulace!$AJ$13+(Data!Z708-Data!Z707)*Simulace!$AJ$14+(Data!AB708-Data!AB707)*Simulace!$AJ$15+(Data!AD708-Data!AD707)*Simulace!$AJ$16+(Data!AF708-Data!AF707)*Simulace!$AJ$17+(Data!AH708-Data!AH707)*Simulace!$AJ$18+(Data!AJ708-Data!AJ707)*Simulace!$AJ$19+(Data!AL708-Data!AL707)*Simulace!$AJ$20+(Data!AN708-Data!AN707)*Simulace!$AJ$21+(Data!AP708-Data!AP707)*Simulace!$AJ$22+(Data!AQ708-Data!AQ707)*Simulace!$AJ$23+(Data!AR708-Data!AR707)*Simulace!$AJ$24+(Data!AS708-Data!AS707)*Simulace!$AJ$25+(Data!AT708-Data!AT707)*Simulace!$AJ$26+(Data!AU708-Data!AU707)*Simulace!$AJ$27+(Data!AV708-Data!AV707)*Simulace!$AJ$28+(Data!AW708-Data!AW707)*Simulace!$AJ$29+(Data!AX708-Data!AX707)*Simulace!$AJ$30)</f>
        <v>-307859612.53338236</v>
      </c>
    </row>
    <row r="206" spans="1:16" ht="15.75">
      <c r="A206" s="33" t="s">
        <v>241</v>
      </c>
      <c r="B206" s="42">
        <v>-7922000000</v>
      </c>
      <c r="C206" s="42">
        <f>Simulace!AN217-Simulace!AN207</f>
        <v>1053049900.1987686</v>
      </c>
      <c r="D206" s="42">
        <f t="shared" si="3"/>
        <v>0</v>
      </c>
      <c r="E206" s="59"/>
      <c r="F206" s="59"/>
      <c r="G206" s="46"/>
      <c r="H206" s="46"/>
      <c r="K206" s="6"/>
      <c r="P206" s="42">
        <f>((Data!D709-Data!D708)*Simulace!$AJ$3+(Data!F709-Data!F708)*Simulace!$AJ$4+(Data!H709-Data!H708)*Simulace!$AJ$5+(Data!J709-Data!J708)*Simulace!$AJ$6+(Data!L709-Data!L708)*Simulace!$AJ$7+(Data!N709-Data!N708)*Simulace!$AJ$8+(Data!P709-Data!P708)*Simulace!$AJ$9+(Data!R709-Data!R708)*Simulace!$AJ$10+(Data!T709-Data!T708)*Simulace!$AJ$11+(Data!V709-Data!V708)*Simulace!$AJ$12+(Data!X709-Data!X708)*Simulace!$AJ$13+(Data!Z709-Data!Z708)*Simulace!$AJ$14+(Data!AB709-Data!AB708)*Simulace!$AJ$15+(Data!AD709-Data!AD708)*Simulace!$AJ$16+(Data!AF709-Data!AF708)*Simulace!$AJ$17+(Data!AH709-Data!AH708)*Simulace!$AJ$18+(Data!AJ709-Data!AJ708)*Simulace!$AJ$19+(Data!AL709-Data!AL708)*Simulace!$AJ$20+(Data!AN709-Data!AN708)*Simulace!$AJ$21+(Data!AP709-Data!AP708)*Simulace!$AJ$22+(Data!AQ709-Data!AQ708)*Simulace!$AJ$23+(Data!AR709-Data!AR708)*Simulace!$AJ$24+(Data!AS709-Data!AS708)*Simulace!$AJ$25+(Data!AT709-Data!AT708)*Simulace!$AJ$26+(Data!AU709-Data!AU708)*Simulace!$AJ$27+(Data!AV709-Data!AV708)*Simulace!$AJ$28+(Data!AW709-Data!AW708)*Simulace!$AJ$29+(Data!AX709-Data!AX708)*Simulace!$AJ$30)</f>
        <v>69673212.373371512</v>
      </c>
    </row>
    <row r="207" spans="1:16" ht="15.75">
      <c r="A207" s="33" t="s">
        <v>242</v>
      </c>
      <c r="B207" s="42">
        <v>-7876000000</v>
      </c>
      <c r="C207" s="42">
        <f>Simulace!AN218-Simulace!AN208</f>
        <v>332981806.81291199</v>
      </c>
      <c r="D207" s="42">
        <f t="shared" si="3"/>
        <v>0</v>
      </c>
      <c r="E207" s="59"/>
      <c r="F207" s="59"/>
      <c r="G207" s="46"/>
      <c r="H207" s="46"/>
      <c r="K207" s="6"/>
      <c r="P207" s="42">
        <f>((Data!D710-Data!D709)*Simulace!$AJ$3+(Data!F710-Data!F709)*Simulace!$AJ$4+(Data!H710-Data!H709)*Simulace!$AJ$5+(Data!J710-Data!J709)*Simulace!$AJ$6+(Data!L710-Data!L709)*Simulace!$AJ$7+(Data!N710-Data!N709)*Simulace!$AJ$8+(Data!P710-Data!P709)*Simulace!$AJ$9+(Data!R710-Data!R709)*Simulace!$AJ$10+(Data!T710-Data!T709)*Simulace!$AJ$11+(Data!V710-Data!V709)*Simulace!$AJ$12+(Data!X710-Data!X709)*Simulace!$AJ$13+(Data!Z710-Data!Z709)*Simulace!$AJ$14+(Data!AB710-Data!AB709)*Simulace!$AJ$15+(Data!AD710-Data!AD709)*Simulace!$AJ$16+(Data!AF710-Data!AF709)*Simulace!$AJ$17+(Data!AH710-Data!AH709)*Simulace!$AJ$18+(Data!AJ710-Data!AJ709)*Simulace!$AJ$19+(Data!AL710-Data!AL709)*Simulace!$AJ$20+(Data!AN710-Data!AN709)*Simulace!$AJ$21+(Data!AP710-Data!AP709)*Simulace!$AJ$22+(Data!AQ710-Data!AQ709)*Simulace!$AJ$23+(Data!AR710-Data!AR709)*Simulace!$AJ$24+(Data!AS710-Data!AS709)*Simulace!$AJ$25+(Data!AT710-Data!AT709)*Simulace!$AJ$26+(Data!AU710-Data!AU709)*Simulace!$AJ$27+(Data!AV710-Data!AV709)*Simulace!$AJ$28+(Data!AW710-Data!AW709)*Simulace!$AJ$29+(Data!AX710-Data!AX709)*Simulace!$AJ$30)</f>
        <v>-128725607.10473165</v>
      </c>
    </row>
    <row r="208" spans="1:16" ht="15.75">
      <c r="A208" s="33" t="s">
        <v>243</v>
      </c>
      <c r="B208" s="42">
        <v>-7851000000</v>
      </c>
      <c r="C208" s="42">
        <f>Simulace!AN219-Simulace!AN209</f>
        <v>-209466709.86247253</v>
      </c>
      <c r="D208" s="42">
        <f t="shared" si="3"/>
        <v>0</v>
      </c>
      <c r="E208" s="59"/>
      <c r="F208" s="59"/>
      <c r="G208" s="46"/>
      <c r="H208" s="46"/>
      <c r="K208" s="6"/>
      <c r="P208" s="42">
        <f>((Data!D711-Data!D710)*Simulace!$AJ$3+(Data!F711-Data!F710)*Simulace!$AJ$4+(Data!H711-Data!H710)*Simulace!$AJ$5+(Data!J711-Data!J710)*Simulace!$AJ$6+(Data!L711-Data!L710)*Simulace!$AJ$7+(Data!N711-Data!N710)*Simulace!$AJ$8+(Data!P711-Data!P710)*Simulace!$AJ$9+(Data!R711-Data!R710)*Simulace!$AJ$10+(Data!T711-Data!T710)*Simulace!$AJ$11+(Data!V711-Data!V710)*Simulace!$AJ$12+(Data!X711-Data!X710)*Simulace!$AJ$13+(Data!Z711-Data!Z710)*Simulace!$AJ$14+(Data!AB711-Data!AB710)*Simulace!$AJ$15+(Data!AD711-Data!AD710)*Simulace!$AJ$16+(Data!AF711-Data!AF710)*Simulace!$AJ$17+(Data!AH711-Data!AH710)*Simulace!$AJ$18+(Data!AJ711-Data!AJ710)*Simulace!$AJ$19+(Data!AL711-Data!AL710)*Simulace!$AJ$20+(Data!AN711-Data!AN710)*Simulace!$AJ$21+(Data!AP711-Data!AP710)*Simulace!$AJ$22+(Data!AQ711-Data!AQ710)*Simulace!$AJ$23+(Data!AR711-Data!AR710)*Simulace!$AJ$24+(Data!AS711-Data!AS710)*Simulace!$AJ$25+(Data!AT711-Data!AT710)*Simulace!$AJ$26+(Data!AU711-Data!AU710)*Simulace!$AJ$27+(Data!AV711-Data!AV710)*Simulace!$AJ$28+(Data!AW711-Data!AW710)*Simulace!$AJ$29+(Data!AX711-Data!AX710)*Simulace!$AJ$30)</f>
        <v>-404218413.56470484</v>
      </c>
    </row>
    <row r="209" spans="1:16" ht="15.75">
      <c r="A209" s="33" t="s">
        <v>244</v>
      </c>
      <c r="B209" s="42">
        <v>-6993000000</v>
      </c>
      <c r="C209" s="42">
        <f>Simulace!AN220-Simulace!AN210</f>
        <v>-255700991.25114441</v>
      </c>
      <c r="D209" s="42">
        <f t="shared" si="3"/>
        <v>0</v>
      </c>
      <c r="E209" s="59"/>
      <c r="F209" s="59"/>
      <c r="G209" s="46"/>
      <c r="H209" s="46"/>
      <c r="K209" s="6"/>
      <c r="P209" s="42">
        <f>((Data!D712-Data!D711)*Simulace!$AJ$3+(Data!F712-Data!F711)*Simulace!$AJ$4+(Data!H712-Data!H711)*Simulace!$AJ$5+(Data!J712-Data!J711)*Simulace!$AJ$6+(Data!L712-Data!L711)*Simulace!$AJ$7+(Data!N712-Data!N711)*Simulace!$AJ$8+(Data!P712-Data!P711)*Simulace!$AJ$9+(Data!R712-Data!R711)*Simulace!$AJ$10+(Data!T712-Data!T711)*Simulace!$AJ$11+(Data!V712-Data!V711)*Simulace!$AJ$12+(Data!X712-Data!X711)*Simulace!$AJ$13+(Data!Z712-Data!Z711)*Simulace!$AJ$14+(Data!AB712-Data!AB711)*Simulace!$AJ$15+(Data!AD712-Data!AD711)*Simulace!$AJ$16+(Data!AF712-Data!AF711)*Simulace!$AJ$17+(Data!AH712-Data!AH711)*Simulace!$AJ$18+(Data!AJ712-Data!AJ711)*Simulace!$AJ$19+(Data!AL712-Data!AL711)*Simulace!$AJ$20+(Data!AN712-Data!AN711)*Simulace!$AJ$21+(Data!AP712-Data!AP711)*Simulace!$AJ$22+(Data!AQ712-Data!AQ711)*Simulace!$AJ$23+(Data!AR712-Data!AR711)*Simulace!$AJ$24+(Data!AS712-Data!AS711)*Simulace!$AJ$25+(Data!AT712-Data!AT711)*Simulace!$AJ$26+(Data!AU712-Data!AU711)*Simulace!$AJ$27+(Data!AV712-Data!AV711)*Simulace!$AJ$28+(Data!AW712-Data!AW711)*Simulace!$AJ$29+(Data!AX712-Data!AX711)*Simulace!$AJ$30)</f>
        <v>328645104.82342309</v>
      </c>
    </row>
    <row r="210" spans="1:16" ht="15.75">
      <c r="A210" s="33" t="s">
        <v>245</v>
      </c>
      <c r="B210" s="42">
        <v>-6915000000</v>
      </c>
      <c r="C210" s="42">
        <f>Simulace!AN221-Simulace!AN211</f>
        <v>-131726763.21393585</v>
      </c>
      <c r="D210" s="42">
        <f t="shared" si="3"/>
        <v>0</v>
      </c>
      <c r="E210" s="59"/>
      <c r="F210" s="59"/>
      <c r="G210" s="46"/>
      <c r="H210" s="46"/>
      <c r="K210" s="6"/>
      <c r="P210" s="42">
        <f>((Data!D713-Data!D712)*Simulace!$AJ$3+(Data!F713-Data!F712)*Simulace!$AJ$4+(Data!H713-Data!H712)*Simulace!$AJ$5+(Data!J713-Data!J712)*Simulace!$AJ$6+(Data!L713-Data!L712)*Simulace!$AJ$7+(Data!N713-Data!N712)*Simulace!$AJ$8+(Data!P713-Data!P712)*Simulace!$AJ$9+(Data!R713-Data!R712)*Simulace!$AJ$10+(Data!T713-Data!T712)*Simulace!$AJ$11+(Data!V713-Data!V712)*Simulace!$AJ$12+(Data!X713-Data!X712)*Simulace!$AJ$13+(Data!Z713-Data!Z712)*Simulace!$AJ$14+(Data!AB713-Data!AB712)*Simulace!$AJ$15+(Data!AD713-Data!AD712)*Simulace!$AJ$16+(Data!AF713-Data!AF712)*Simulace!$AJ$17+(Data!AH713-Data!AH712)*Simulace!$AJ$18+(Data!AJ713-Data!AJ712)*Simulace!$AJ$19+(Data!AL713-Data!AL712)*Simulace!$AJ$20+(Data!AN713-Data!AN712)*Simulace!$AJ$21+(Data!AP713-Data!AP712)*Simulace!$AJ$22+(Data!AQ713-Data!AQ712)*Simulace!$AJ$23+(Data!AR713-Data!AR712)*Simulace!$AJ$24+(Data!AS713-Data!AS712)*Simulace!$AJ$25+(Data!AT713-Data!AT712)*Simulace!$AJ$26+(Data!AU713-Data!AU712)*Simulace!$AJ$27+(Data!AV713-Data!AV712)*Simulace!$AJ$28+(Data!AW713-Data!AW712)*Simulace!$AJ$29+(Data!AX713-Data!AX712)*Simulace!$AJ$30)</f>
        <v>26237669.81371925</v>
      </c>
    </row>
    <row r="211" spans="1:16" ht="15.75">
      <c r="A211" s="33" t="s">
        <v>246</v>
      </c>
      <c r="B211" s="42">
        <v>-7054000000</v>
      </c>
      <c r="C211" s="42">
        <f>Simulace!AN222-Simulace!AN212</f>
        <v>-421009479.23866272</v>
      </c>
      <c r="D211" s="42">
        <f t="shared" si="3"/>
        <v>0</v>
      </c>
      <c r="E211" s="59"/>
      <c r="F211" s="59"/>
      <c r="G211" s="46"/>
      <c r="H211" s="46"/>
      <c r="K211" s="6"/>
      <c r="P211" s="42">
        <f>((Data!D714-Data!D713)*Simulace!$AJ$3+(Data!F714-Data!F713)*Simulace!$AJ$4+(Data!H714-Data!H713)*Simulace!$AJ$5+(Data!J714-Data!J713)*Simulace!$AJ$6+(Data!L714-Data!L713)*Simulace!$AJ$7+(Data!N714-Data!N713)*Simulace!$AJ$8+(Data!P714-Data!P713)*Simulace!$AJ$9+(Data!R714-Data!R713)*Simulace!$AJ$10+(Data!T714-Data!T713)*Simulace!$AJ$11+(Data!V714-Data!V713)*Simulace!$AJ$12+(Data!X714-Data!X713)*Simulace!$AJ$13+(Data!Z714-Data!Z713)*Simulace!$AJ$14+(Data!AB714-Data!AB713)*Simulace!$AJ$15+(Data!AD714-Data!AD713)*Simulace!$AJ$16+(Data!AF714-Data!AF713)*Simulace!$AJ$17+(Data!AH714-Data!AH713)*Simulace!$AJ$18+(Data!AJ714-Data!AJ713)*Simulace!$AJ$19+(Data!AL714-Data!AL713)*Simulace!$AJ$20+(Data!AN714-Data!AN713)*Simulace!$AJ$21+(Data!AP714-Data!AP713)*Simulace!$AJ$22+(Data!AQ714-Data!AQ713)*Simulace!$AJ$23+(Data!AR714-Data!AR713)*Simulace!$AJ$24+(Data!AS714-Data!AS713)*Simulace!$AJ$25+(Data!AT714-Data!AT713)*Simulace!$AJ$26+(Data!AU714-Data!AU713)*Simulace!$AJ$27+(Data!AV714-Data!AV713)*Simulace!$AJ$28+(Data!AW714-Data!AW713)*Simulace!$AJ$29+(Data!AX714-Data!AX713)*Simulace!$AJ$30)</f>
        <v>227020349.66932145</v>
      </c>
    </row>
    <row r="212" spans="1:16" ht="15.75">
      <c r="A212" s="33" t="s">
        <v>247</v>
      </c>
      <c r="B212" s="42">
        <v>-6920000000</v>
      </c>
      <c r="C212" s="42">
        <f>Simulace!AN223-Simulace!AN213</f>
        <v>-511993683.59755707</v>
      </c>
      <c r="D212" s="42">
        <f t="shared" si="3"/>
        <v>0</v>
      </c>
      <c r="E212" s="59"/>
      <c r="F212" s="59"/>
      <c r="G212" s="46"/>
      <c r="H212" s="46"/>
      <c r="K212" s="6"/>
      <c r="P212" s="42">
        <f>((Data!D715-Data!D714)*Simulace!$AJ$3+(Data!F715-Data!F714)*Simulace!$AJ$4+(Data!H715-Data!H714)*Simulace!$AJ$5+(Data!J715-Data!J714)*Simulace!$AJ$6+(Data!L715-Data!L714)*Simulace!$AJ$7+(Data!N715-Data!N714)*Simulace!$AJ$8+(Data!P715-Data!P714)*Simulace!$AJ$9+(Data!R715-Data!R714)*Simulace!$AJ$10+(Data!T715-Data!T714)*Simulace!$AJ$11+(Data!V715-Data!V714)*Simulace!$AJ$12+(Data!X715-Data!X714)*Simulace!$AJ$13+(Data!Z715-Data!Z714)*Simulace!$AJ$14+(Data!AB715-Data!AB714)*Simulace!$AJ$15+(Data!AD715-Data!AD714)*Simulace!$AJ$16+(Data!AF715-Data!AF714)*Simulace!$AJ$17+(Data!AH715-Data!AH714)*Simulace!$AJ$18+(Data!AJ715-Data!AJ714)*Simulace!$AJ$19+(Data!AL715-Data!AL714)*Simulace!$AJ$20+(Data!AN715-Data!AN714)*Simulace!$AJ$21+(Data!AP715-Data!AP714)*Simulace!$AJ$22+(Data!AQ715-Data!AQ714)*Simulace!$AJ$23+(Data!AR715-Data!AR714)*Simulace!$AJ$24+(Data!AS715-Data!AS714)*Simulace!$AJ$25+(Data!AT715-Data!AT714)*Simulace!$AJ$26+(Data!AU715-Data!AU714)*Simulace!$AJ$27+(Data!AV715-Data!AV714)*Simulace!$AJ$28+(Data!AW715-Data!AW714)*Simulace!$AJ$29+(Data!AX715-Data!AX714)*Simulace!$AJ$30)</f>
        <v>-286381588.08348113</v>
      </c>
    </row>
    <row r="213" spans="1:16" ht="15.75">
      <c r="A213" s="33" t="s">
        <v>248</v>
      </c>
      <c r="B213" s="42">
        <v>-6886000000</v>
      </c>
      <c r="C213" s="42">
        <f>Simulace!AN224-Simulace!AN214</f>
        <v>-468858546.49679565</v>
      </c>
      <c r="D213" s="42">
        <f t="shared" si="3"/>
        <v>0</v>
      </c>
      <c r="E213" s="59"/>
      <c r="F213" s="59"/>
      <c r="G213" s="46"/>
      <c r="H213" s="46"/>
      <c r="K213" s="6"/>
      <c r="P213" s="42">
        <f>((Data!D716-Data!D715)*Simulace!$AJ$3+(Data!F716-Data!F715)*Simulace!$AJ$4+(Data!H716-Data!H715)*Simulace!$AJ$5+(Data!J716-Data!J715)*Simulace!$AJ$6+(Data!L716-Data!L715)*Simulace!$AJ$7+(Data!N716-Data!N715)*Simulace!$AJ$8+(Data!P716-Data!P715)*Simulace!$AJ$9+(Data!R716-Data!R715)*Simulace!$AJ$10+(Data!T716-Data!T715)*Simulace!$AJ$11+(Data!V716-Data!V715)*Simulace!$AJ$12+(Data!X716-Data!X715)*Simulace!$AJ$13+(Data!Z716-Data!Z715)*Simulace!$AJ$14+(Data!AB716-Data!AB715)*Simulace!$AJ$15+(Data!AD716-Data!AD715)*Simulace!$AJ$16+(Data!AF716-Data!AF715)*Simulace!$AJ$17+(Data!AH716-Data!AH715)*Simulace!$AJ$18+(Data!AJ716-Data!AJ715)*Simulace!$AJ$19+(Data!AL716-Data!AL715)*Simulace!$AJ$20+(Data!AN716-Data!AN715)*Simulace!$AJ$21+(Data!AP716-Data!AP715)*Simulace!$AJ$22+(Data!AQ716-Data!AQ715)*Simulace!$AJ$23+(Data!AR716-Data!AR715)*Simulace!$AJ$24+(Data!AS716-Data!AS715)*Simulace!$AJ$25+(Data!AT716-Data!AT715)*Simulace!$AJ$26+(Data!AU716-Data!AU715)*Simulace!$AJ$27+(Data!AV716-Data!AV715)*Simulace!$AJ$28+(Data!AW716-Data!AW715)*Simulace!$AJ$29+(Data!AX716-Data!AX715)*Simulace!$AJ$30)</f>
        <v>-152933055.47923714</v>
      </c>
    </row>
    <row r="214" spans="1:16" ht="15.75">
      <c r="A214" s="33" t="s">
        <v>249</v>
      </c>
      <c r="B214" s="42">
        <v>-6752000000</v>
      </c>
      <c r="C214" s="42">
        <f>Simulace!AN225-Simulace!AN215</f>
        <v>-1354055579.0727997</v>
      </c>
      <c r="D214" s="42">
        <f t="shared" si="3"/>
        <v>0</v>
      </c>
      <c r="E214" s="59"/>
      <c r="F214" s="59"/>
      <c r="G214" s="46"/>
      <c r="H214" s="46"/>
      <c r="K214" s="6"/>
      <c r="P214" s="42">
        <f>((Data!D717-Data!D716)*Simulace!$AJ$3+(Data!F717-Data!F716)*Simulace!$AJ$4+(Data!H717-Data!H716)*Simulace!$AJ$5+(Data!J717-Data!J716)*Simulace!$AJ$6+(Data!L717-Data!L716)*Simulace!$AJ$7+(Data!N717-Data!N716)*Simulace!$AJ$8+(Data!P717-Data!P716)*Simulace!$AJ$9+(Data!R717-Data!R716)*Simulace!$AJ$10+(Data!T717-Data!T716)*Simulace!$AJ$11+(Data!V717-Data!V716)*Simulace!$AJ$12+(Data!X717-Data!X716)*Simulace!$AJ$13+(Data!Z717-Data!Z716)*Simulace!$AJ$14+(Data!AB717-Data!AB716)*Simulace!$AJ$15+(Data!AD717-Data!AD716)*Simulace!$AJ$16+(Data!AF717-Data!AF716)*Simulace!$AJ$17+(Data!AH717-Data!AH716)*Simulace!$AJ$18+(Data!AJ717-Data!AJ716)*Simulace!$AJ$19+(Data!AL717-Data!AL716)*Simulace!$AJ$20+(Data!AN717-Data!AN716)*Simulace!$AJ$21+(Data!AP717-Data!AP716)*Simulace!$AJ$22+(Data!AQ717-Data!AQ716)*Simulace!$AJ$23+(Data!AR717-Data!AR716)*Simulace!$AJ$24+(Data!AS717-Data!AS716)*Simulace!$AJ$25+(Data!AT717-Data!AT716)*Simulace!$AJ$26+(Data!AU717-Data!AU716)*Simulace!$AJ$27+(Data!AV717-Data!AV716)*Simulace!$AJ$28+(Data!AW717-Data!AW716)*Simulace!$AJ$29+(Data!AX717-Data!AX716)*Simulace!$AJ$30)</f>
        <v>-689390218.98710263</v>
      </c>
    </row>
    <row r="215" spans="1:16" ht="15.75">
      <c r="A215" s="33" t="s">
        <v>250</v>
      </c>
      <c r="B215" s="42">
        <v>-7323000000</v>
      </c>
      <c r="C215" s="42">
        <f>Simulace!AN226-Simulace!AN216</f>
        <v>-1421158782.0561676</v>
      </c>
      <c r="D215" s="42">
        <f t="shared" si="3"/>
        <v>0</v>
      </c>
      <c r="E215" s="59"/>
      <c r="F215" s="59"/>
      <c r="G215" s="46"/>
      <c r="H215" s="46"/>
      <c r="K215" s="6"/>
      <c r="P215" s="42">
        <f>((Data!D718-Data!D717)*Simulace!$AJ$3+(Data!F718-Data!F717)*Simulace!$AJ$4+(Data!H718-Data!H717)*Simulace!$AJ$5+(Data!J718-Data!J717)*Simulace!$AJ$6+(Data!L718-Data!L717)*Simulace!$AJ$7+(Data!N718-Data!N717)*Simulace!$AJ$8+(Data!P718-Data!P717)*Simulace!$AJ$9+(Data!R718-Data!R717)*Simulace!$AJ$10+(Data!T718-Data!T717)*Simulace!$AJ$11+(Data!V718-Data!V717)*Simulace!$AJ$12+(Data!X718-Data!X717)*Simulace!$AJ$13+(Data!Z718-Data!Z717)*Simulace!$AJ$14+(Data!AB718-Data!AB717)*Simulace!$AJ$15+(Data!AD718-Data!AD717)*Simulace!$AJ$16+(Data!AF718-Data!AF717)*Simulace!$AJ$17+(Data!AH718-Data!AH717)*Simulace!$AJ$18+(Data!AJ718-Data!AJ717)*Simulace!$AJ$19+(Data!AL718-Data!AL717)*Simulace!$AJ$20+(Data!AN718-Data!AN717)*Simulace!$AJ$21+(Data!AP718-Data!AP717)*Simulace!$AJ$22+(Data!AQ718-Data!AQ717)*Simulace!$AJ$23+(Data!AR718-Data!AR717)*Simulace!$AJ$24+(Data!AS718-Data!AS717)*Simulace!$AJ$25+(Data!AT718-Data!AT717)*Simulace!$AJ$26+(Data!AU718-Data!AU717)*Simulace!$AJ$27+(Data!AV718-Data!AV717)*Simulace!$AJ$28+(Data!AW718-Data!AW717)*Simulace!$AJ$29+(Data!AX718-Data!AX717)*Simulace!$AJ$30)</f>
        <v>-399150825.51675409</v>
      </c>
    </row>
    <row r="216" spans="1:16" ht="15.75">
      <c r="A216" s="33" t="s">
        <v>251</v>
      </c>
      <c r="B216" s="42">
        <v>-7500000000</v>
      </c>
      <c r="C216" s="42">
        <f>Simulace!AN227-Simulace!AN217</f>
        <v>-1284960230.6375885</v>
      </c>
      <c r="D216" s="42">
        <f t="shared" si="3"/>
        <v>0</v>
      </c>
      <c r="E216" s="59"/>
      <c r="F216" s="59"/>
      <c r="G216" s="46"/>
      <c r="H216" s="46"/>
      <c r="K216" s="6"/>
      <c r="P216" s="42">
        <f>((Data!D719-Data!D718)*Simulace!$AJ$3+(Data!F719-Data!F718)*Simulace!$AJ$4+(Data!H719-Data!H718)*Simulace!$AJ$5+(Data!J719-Data!J718)*Simulace!$AJ$6+(Data!L719-Data!L718)*Simulace!$AJ$7+(Data!N719-Data!N718)*Simulace!$AJ$8+(Data!P719-Data!P718)*Simulace!$AJ$9+(Data!R719-Data!R718)*Simulace!$AJ$10+(Data!T719-Data!T718)*Simulace!$AJ$11+(Data!V719-Data!V718)*Simulace!$AJ$12+(Data!X719-Data!X718)*Simulace!$AJ$13+(Data!Z719-Data!Z718)*Simulace!$AJ$14+(Data!AB719-Data!AB718)*Simulace!$AJ$15+(Data!AD719-Data!AD718)*Simulace!$AJ$16+(Data!AF719-Data!AF718)*Simulace!$AJ$17+(Data!AH719-Data!AH718)*Simulace!$AJ$18+(Data!AJ719-Data!AJ718)*Simulace!$AJ$19+(Data!AL719-Data!AL718)*Simulace!$AJ$20+(Data!AN719-Data!AN718)*Simulace!$AJ$21+(Data!AP719-Data!AP718)*Simulace!$AJ$22+(Data!AQ719-Data!AQ718)*Simulace!$AJ$23+(Data!AR719-Data!AR718)*Simulace!$AJ$24+(Data!AS719-Data!AS718)*Simulace!$AJ$25+(Data!AT719-Data!AT718)*Simulace!$AJ$26+(Data!AU719-Data!AU718)*Simulace!$AJ$27+(Data!AV719-Data!AV718)*Simulace!$AJ$28+(Data!AW719-Data!AW718)*Simulace!$AJ$29+(Data!AX719-Data!AX718)*Simulace!$AJ$30)</f>
        <v>196495008.79195216</v>
      </c>
    </row>
    <row r="217" spans="1:16" ht="15.75">
      <c r="A217" s="33" t="s">
        <v>252</v>
      </c>
      <c r="B217" s="42">
        <v>-7538000000</v>
      </c>
      <c r="C217" s="42">
        <f>Simulace!AN228-Simulace!AN218</f>
        <v>-1038377475.7156219</v>
      </c>
      <c r="D217" s="42">
        <f t="shared" si="3"/>
        <v>0</v>
      </c>
      <c r="E217" s="59"/>
      <c r="F217" s="59"/>
      <c r="G217" s="46"/>
      <c r="H217" s="46"/>
      <c r="K217" s="6"/>
      <c r="P217" s="42">
        <f>((Data!D720-Data!D719)*Simulace!$AJ$3+(Data!F720-Data!F719)*Simulace!$AJ$4+(Data!H720-Data!H719)*Simulace!$AJ$5+(Data!J720-Data!J719)*Simulace!$AJ$6+(Data!L720-Data!L719)*Simulace!$AJ$7+(Data!N720-Data!N719)*Simulace!$AJ$8+(Data!P720-Data!P719)*Simulace!$AJ$9+(Data!R720-Data!R719)*Simulace!$AJ$10+(Data!T720-Data!T719)*Simulace!$AJ$11+(Data!V720-Data!V719)*Simulace!$AJ$12+(Data!X720-Data!X719)*Simulace!$AJ$13+(Data!Z720-Data!Z719)*Simulace!$AJ$14+(Data!AB720-Data!AB719)*Simulace!$AJ$15+(Data!AD720-Data!AD719)*Simulace!$AJ$16+(Data!AF720-Data!AF719)*Simulace!$AJ$17+(Data!AH720-Data!AH719)*Simulace!$AJ$18+(Data!AJ720-Data!AJ719)*Simulace!$AJ$19+(Data!AL720-Data!AL719)*Simulace!$AJ$20+(Data!AN720-Data!AN719)*Simulace!$AJ$21+(Data!AP720-Data!AP719)*Simulace!$AJ$22+(Data!AQ720-Data!AQ719)*Simulace!$AJ$23+(Data!AR720-Data!AR719)*Simulace!$AJ$24+(Data!AS720-Data!AS719)*Simulace!$AJ$25+(Data!AT720-Data!AT719)*Simulace!$AJ$26+(Data!AU720-Data!AU719)*Simulace!$AJ$27+(Data!AV720-Data!AV719)*Simulace!$AJ$28+(Data!AW720-Data!AW719)*Simulace!$AJ$29+(Data!AX720-Data!AX719)*Simulace!$AJ$30)</f>
        <v>111301792.81724417</v>
      </c>
    </row>
    <row r="218" spans="1:16" ht="15.75">
      <c r="A218" s="33" t="s">
        <v>253</v>
      </c>
      <c r="B218" s="42">
        <v>-7641000000</v>
      </c>
      <c r="C218" s="42">
        <f>Simulace!AN229-Simulace!AN219</f>
        <v>-369064471.48239899</v>
      </c>
      <c r="D218" s="42">
        <f t="shared" si="3"/>
        <v>0</v>
      </c>
      <c r="E218" s="59"/>
      <c r="F218" s="59"/>
      <c r="G218" s="46"/>
      <c r="H218" s="46"/>
      <c r="K218" s="6"/>
      <c r="P218" s="42">
        <f>((Data!D721-Data!D720)*Simulace!$AJ$3+(Data!F721-Data!F720)*Simulace!$AJ$4+(Data!H721-Data!H720)*Simulace!$AJ$5+(Data!J721-Data!J720)*Simulace!$AJ$6+(Data!L721-Data!L720)*Simulace!$AJ$7+(Data!N721-Data!N720)*Simulace!$AJ$8+(Data!P721-Data!P720)*Simulace!$AJ$9+(Data!R721-Data!R720)*Simulace!$AJ$10+(Data!T721-Data!T720)*Simulace!$AJ$11+(Data!V721-Data!V720)*Simulace!$AJ$12+(Data!X721-Data!X720)*Simulace!$AJ$13+(Data!Z721-Data!Z720)*Simulace!$AJ$14+(Data!AB721-Data!AB720)*Simulace!$AJ$15+(Data!AD721-Data!AD720)*Simulace!$AJ$16+(Data!AF721-Data!AF720)*Simulace!$AJ$17+(Data!AH721-Data!AH720)*Simulace!$AJ$18+(Data!AJ721-Data!AJ720)*Simulace!$AJ$19+(Data!AL721-Data!AL720)*Simulace!$AJ$20+(Data!AN721-Data!AN720)*Simulace!$AJ$21+(Data!AP721-Data!AP720)*Simulace!$AJ$22+(Data!AQ721-Data!AQ720)*Simulace!$AJ$23+(Data!AR721-Data!AR720)*Simulace!$AJ$24+(Data!AS721-Data!AS720)*Simulace!$AJ$25+(Data!AT721-Data!AT720)*Simulace!$AJ$26+(Data!AU721-Data!AU720)*Simulace!$AJ$27+(Data!AV721-Data!AV720)*Simulace!$AJ$28+(Data!AW721-Data!AW720)*Simulace!$AJ$29+(Data!AX721-Data!AX720)*Simulace!$AJ$30)</f>
        <v>251359275.66850129</v>
      </c>
    </row>
    <row r="219" spans="1:16" ht="15.75">
      <c r="A219" s="33" t="s">
        <v>254</v>
      </c>
      <c r="B219" s="42">
        <v>-7587000000</v>
      </c>
      <c r="C219" s="42">
        <f>Simulace!AN230-Simulace!AN220</f>
        <v>-805134240.77184296</v>
      </c>
      <c r="D219" s="42">
        <f t="shared" si="3"/>
        <v>0</v>
      </c>
      <c r="E219" s="59"/>
      <c r="F219" s="59"/>
      <c r="G219" s="46"/>
      <c r="H219" s="46"/>
      <c r="K219" s="6"/>
      <c r="P219" s="42">
        <f>((Data!D722-Data!D721)*Simulace!$AJ$3+(Data!F722-Data!F721)*Simulace!$AJ$4+(Data!H722-Data!H721)*Simulace!$AJ$5+(Data!J722-Data!J721)*Simulace!$AJ$6+(Data!L722-Data!L721)*Simulace!$AJ$7+(Data!N722-Data!N721)*Simulace!$AJ$8+(Data!P722-Data!P721)*Simulace!$AJ$9+(Data!R722-Data!R721)*Simulace!$AJ$10+(Data!T722-Data!T721)*Simulace!$AJ$11+(Data!V722-Data!V721)*Simulace!$AJ$12+(Data!X722-Data!X721)*Simulace!$AJ$13+(Data!Z722-Data!Z721)*Simulace!$AJ$14+(Data!AB722-Data!AB721)*Simulace!$AJ$15+(Data!AD722-Data!AD721)*Simulace!$AJ$16+(Data!AF722-Data!AF721)*Simulace!$AJ$17+(Data!AH722-Data!AH721)*Simulace!$AJ$18+(Data!AJ722-Data!AJ721)*Simulace!$AJ$19+(Data!AL722-Data!AL721)*Simulace!$AJ$20+(Data!AN722-Data!AN721)*Simulace!$AJ$21+(Data!AP722-Data!AP721)*Simulace!$AJ$22+(Data!AQ722-Data!AQ721)*Simulace!$AJ$23+(Data!AR722-Data!AR721)*Simulace!$AJ$24+(Data!AS722-Data!AS721)*Simulace!$AJ$25+(Data!AT722-Data!AT721)*Simulace!$AJ$26+(Data!AU722-Data!AU721)*Simulace!$AJ$27+(Data!AV722-Data!AV721)*Simulace!$AJ$28+(Data!AW722-Data!AW721)*Simulace!$AJ$29+(Data!AX722-Data!AX721)*Simulace!$AJ$30)</f>
        <v>-132896639.46600588</v>
      </c>
    </row>
    <row r="220" spans="1:16" ht="15.75">
      <c r="A220" s="33" t="s">
        <v>255</v>
      </c>
      <c r="B220" s="42">
        <v>-7626000000</v>
      </c>
      <c r="C220" s="42">
        <f>Simulace!AN231-Simulace!AN221</f>
        <v>-544251846.67836761</v>
      </c>
      <c r="D220" s="42">
        <f t="shared" si="3"/>
        <v>0</v>
      </c>
      <c r="E220" s="59"/>
      <c r="F220" s="59"/>
      <c r="G220" s="46"/>
      <c r="H220" s="46"/>
      <c r="K220" s="6"/>
      <c r="P220" s="42">
        <f>((Data!D723-Data!D722)*Simulace!$AJ$3+(Data!F723-Data!F722)*Simulace!$AJ$4+(Data!H723-Data!H722)*Simulace!$AJ$5+(Data!J723-Data!J722)*Simulace!$AJ$6+(Data!L723-Data!L722)*Simulace!$AJ$7+(Data!N723-Data!N722)*Simulace!$AJ$8+(Data!P723-Data!P722)*Simulace!$AJ$9+(Data!R723-Data!R722)*Simulace!$AJ$10+(Data!T723-Data!T722)*Simulace!$AJ$11+(Data!V723-Data!V722)*Simulace!$AJ$12+(Data!X723-Data!X722)*Simulace!$AJ$13+(Data!Z723-Data!Z722)*Simulace!$AJ$14+(Data!AB723-Data!AB722)*Simulace!$AJ$15+(Data!AD723-Data!AD722)*Simulace!$AJ$16+(Data!AF723-Data!AF722)*Simulace!$AJ$17+(Data!AH723-Data!AH722)*Simulace!$AJ$18+(Data!AJ723-Data!AJ722)*Simulace!$AJ$19+(Data!AL723-Data!AL722)*Simulace!$AJ$20+(Data!AN723-Data!AN722)*Simulace!$AJ$21+(Data!AP723-Data!AP722)*Simulace!$AJ$22+(Data!AQ723-Data!AQ722)*Simulace!$AJ$23+(Data!AR723-Data!AR722)*Simulace!$AJ$24+(Data!AS723-Data!AS722)*Simulace!$AJ$25+(Data!AT723-Data!AT722)*Simulace!$AJ$26+(Data!AU723-Data!AU722)*Simulace!$AJ$27+(Data!AV723-Data!AV722)*Simulace!$AJ$28+(Data!AW723-Data!AW722)*Simulace!$AJ$29+(Data!AX723-Data!AX722)*Simulace!$AJ$30)</f>
        <v>260997233.90720412</v>
      </c>
    </row>
    <row r="221" spans="1:16" ht="15.75">
      <c r="A221" s="33" t="s">
        <v>256</v>
      </c>
      <c r="B221" s="42">
        <v>-7658000000</v>
      </c>
      <c r="C221" s="42">
        <f>Simulace!AN232-Simulace!AN222</f>
        <v>-413160979.7588501</v>
      </c>
      <c r="D221" s="42">
        <f t="shared" si="3"/>
        <v>0</v>
      </c>
      <c r="E221" s="59"/>
      <c r="F221" s="59"/>
      <c r="G221" s="46"/>
      <c r="H221" s="46"/>
      <c r="K221" s="6"/>
      <c r="P221" s="42">
        <f>((Data!D724-Data!D723)*Simulace!$AJ$3+(Data!F724-Data!F723)*Simulace!$AJ$4+(Data!H724-Data!H723)*Simulace!$AJ$5+(Data!J724-Data!J723)*Simulace!$AJ$6+(Data!L724-Data!L723)*Simulace!$AJ$7+(Data!N724-Data!N723)*Simulace!$AJ$8+(Data!P724-Data!P723)*Simulace!$AJ$9+(Data!R724-Data!R723)*Simulace!$AJ$10+(Data!T724-Data!T723)*Simulace!$AJ$11+(Data!V724-Data!V723)*Simulace!$AJ$12+(Data!X724-Data!X723)*Simulace!$AJ$13+(Data!Z724-Data!Z723)*Simulace!$AJ$14+(Data!AB724-Data!AB723)*Simulace!$AJ$15+(Data!AD724-Data!AD723)*Simulace!$AJ$16+(Data!AF724-Data!AF723)*Simulace!$AJ$17+(Data!AH724-Data!AH723)*Simulace!$AJ$18+(Data!AJ724-Data!AJ723)*Simulace!$AJ$19+(Data!AL724-Data!AL723)*Simulace!$AJ$20+(Data!AN724-Data!AN723)*Simulace!$AJ$21+(Data!AP724-Data!AP723)*Simulace!$AJ$22+(Data!AQ724-Data!AQ723)*Simulace!$AJ$23+(Data!AR724-Data!AR723)*Simulace!$AJ$24+(Data!AS724-Data!AS723)*Simulace!$AJ$25+(Data!AT724-Data!AT723)*Simulace!$AJ$26+(Data!AU724-Data!AU723)*Simulace!$AJ$27+(Data!AV724-Data!AV723)*Simulace!$AJ$28+(Data!AW724-Data!AW723)*Simulace!$AJ$29+(Data!AX724-Data!AX723)*Simulace!$AJ$30)</f>
        <v>389062641.58883059</v>
      </c>
    </row>
    <row r="222" spans="1:16" ht="15.75">
      <c r="A222" s="33" t="s">
        <v>257</v>
      </c>
      <c r="B222" s="42">
        <v>-7659000000</v>
      </c>
      <c r="C222" s="42">
        <f>Simulace!AN233-Simulace!AN223</f>
        <v>-198415505.17555237</v>
      </c>
      <c r="D222" s="42">
        <f t="shared" si="3"/>
        <v>0</v>
      </c>
      <c r="E222" s="59"/>
      <c r="F222" s="59"/>
      <c r="G222" s="46"/>
      <c r="H222" s="46"/>
      <c r="K222" s="6"/>
      <c r="P222" s="42">
        <f>((Data!D725-Data!D724)*Simulace!$AJ$3+(Data!F725-Data!F724)*Simulace!$AJ$4+(Data!H725-Data!H724)*Simulace!$AJ$5+(Data!J725-Data!J724)*Simulace!$AJ$6+(Data!L725-Data!L724)*Simulace!$AJ$7+(Data!N725-Data!N724)*Simulace!$AJ$8+(Data!P725-Data!P724)*Simulace!$AJ$9+(Data!R725-Data!R724)*Simulace!$AJ$10+(Data!T725-Data!T724)*Simulace!$AJ$11+(Data!V725-Data!V724)*Simulace!$AJ$12+(Data!X725-Data!X724)*Simulace!$AJ$13+(Data!Z725-Data!Z724)*Simulace!$AJ$14+(Data!AB725-Data!AB724)*Simulace!$AJ$15+(Data!AD725-Data!AD724)*Simulace!$AJ$16+(Data!AF725-Data!AF724)*Simulace!$AJ$17+(Data!AH725-Data!AH724)*Simulace!$AJ$18+(Data!AJ725-Data!AJ724)*Simulace!$AJ$19+(Data!AL725-Data!AL724)*Simulace!$AJ$20+(Data!AN725-Data!AN724)*Simulace!$AJ$21+(Data!AP725-Data!AP724)*Simulace!$AJ$22+(Data!AQ725-Data!AQ724)*Simulace!$AJ$23+(Data!AR725-Data!AR724)*Simulace!$AJ$24+(Data!AS725-Data!AS724)*Simulace!$AJ$25+(Data!AT725-Data!AT724)*Simulace!$AJ$26+(Data!AU725-Data!AU724)*Simulace!$AJ$27+(Data!AV725-Data!AV724)*Simulace!$AJ$28+(Data!AW725-Data!AW724)*Simulace!$AJ$29+(Data!AX725-Data!AX724)*Simulace!$AJ$30)</f>
        <v>-96151473.500190884</v>
      </c>
    </row>
    <row r="223" spans="1:16" ht="15.75">
      <c r="A223" s="33" t="s">
        <v>258</v>
      </c>
      <c r="B223" s="42">
        <v>-7840000000</v>
      </c>
      <c r="C223" s="42">
        <f>Simulace!AN234-Simulace!AN224</f>
        <v>710236250.63327026</v>
      </c>
      <c r="D223" s="42">
        <f t="shared" si="3"/>
        <v>0</v>
      </c>
      <c r="E223" s="59"/>
      <c r="F223" s="59"/>
      <c r="G223" s="46"/>
      <c r="H223" s="46"/>
      <c r="K223" s="6"/>
      <c r="P223" s="42">
        <f>((Data!D726-Data!D725)*Simulace!$AJ$3+(Data!F726-Data!F725)*Simulace!$AJ$4+(Data!H726-Data!H725)*Simulace!$AJ$5+(Data!J726-Data!J725)*Simulace!$AJ$6+(Data!L726-Data!L725)*Simulace!$AJ$7+(Data!N726-Data!N725)*Simulace!$AJ$8+(Data!P726-Data!P725)*Simulace!$AJ$9+(Data!R726-Data!R725)*Simulace!$AJ$10+(Data!T726-Data!T725)*Simulace!$AJ$11+(Data!V726-Data!V725)*Simulace!$AJ$12+(Data!X726-Data!X725)*Simulace!$AJ$13+(Data!Z726-Data!Z725)*Simulace!$AJ$14+(Data!AB726-Data!AB725)*Simulace!$AJ$15+(Data!AD726-Data!AD725)*Simulace!$AJ$16+(Data!AF726-Data!AF725)*Simulace!$AJ$17+(Data!AH726-Data!AH725)*Simulace!$AJ$18+(Data!AJ726-Data!AJ725)*Simulace!$AJ$19+(Data!AL726-Data!AL725)*Simulace!$AJ$20+(Data!AN726-Data!AN725)*Simulace!$AJ$21+(Data!AP726-Data!AP725)*Simulace!$AJ$22+(Data!AQ726-Data!AQ725)*Simulace!$AJ$23+(Data!AR726-Data!AR725)*Simulace!$AJ$24+(Data!AS726-Data!AS725)*Simulace!$AJ$25+(Data!AT726-Data!AT725)*Simulace!$AJ$26+(Data!AU726-Data!AU725)*Simulace!$AJ$27+(Data!AV726-Data!AV725)*Simulace!$AJ$28+(Data!AW726-Data!AW725)*Simulace!$AJ$29+(Data!AX726-Data!AX725)*Simulace!$AJ$30)</f>
        <v>760382065.32960451</v>
      </c>
    </row>
    <row r="224" spans="1:16" ht="15.75">
      <c r="A224" s="33" t="s">
        <v>259</v>
      </c>
      <c r="B224" s="42">
        <v>-7825000000</v>
      </c>
      <c r="C224" s="42">
        <f>Simulace!AN235-Simulace!AN225</f>
        <v>1761479910.404068</v>
      </c>
      <c r="D224" s="42">
        <f t="shared" si="3"/>
        <v>0</v>
      </c>
      <c r="E224" s="59"/>
      <c r="F224" s="59"/>
      <c r="G224" s="46"/>
      <c r="H224" s="46"/>
      <c r="K224" s="6"/>
      <c r="P224" s="42">
        <f>((Data!D727-Data!D726)*Simulace!$AJ$3+(Data!F727-Data!F726)*Simulace!$AJ$4+(Data!H727-Data!H726)*Simulace!$AJ$5+(Data!J727-Data!J726)*Simulace!$AJ$6+(Data!L727-Data!L726)*Simulace!$AJ$7+(Data!N727-Data!N726)*Simulace!$AJ$8+(Data!P727-Data!P726)*Simulace!$AJ$9+(Data!R727-Data!R726)*Simulace!$AJ$10+(Data!T727-Data!T726)*Simulace!$AJ$11+(Data!V727-Data!V726)*Simulace!$AJ$12+(Data!X727-Data!X726)*Simulace!$AJ$13+(Data!Z727-Data!Z726)*Simulace!$AJ$14+(Data!AB727-Data!AB726)*Simulace!$AJ$15+(Data!AD727-Data!AD726)*Simulace!$AJ$16+(Data!AF727-Data!AF726)*Simulace!$AJ$17+(Data!AH727-Data!AH726)*Simulace!$AJ$18+(Data!AJ727-Data!AJ726)*Simulace!$AJ$19+(Data!AL727-Data!AL726)*Simulace!$AJ$20+(Data!AN727-Data!AN726)*Simulace!$AJ$21+(Data!AP727-Data!AP726)*Simulace!$AJ$22+(Data!AQ727-Data!AQ726)*Simulace!$AJ$23+(Data!AR727-Data!AR726)*Simulace!$AJ$24+(Data!AS727-Data!AS726)*Simulace!$AJ$25+(Data!AT727-Data!AT726)*Simulace!$AJ$26+(Data!AU727-Data!AU726)*Simulace!$AJ$27+(Data!AV727-Data!AV726)*Simulace!$AJ$28+(Data!AW727-Data!AW726)*Simulace!$AJ$29+(Data!AX727-Data!AX726)*Simulace!$AJ$30)</f>
        <v>375162320.78367436</v>
      </c>
    </row>
    <row r="225" spans="1:16" ht="15.75">
      <c r="A225" s="33" t="s">
        <v>260</v>
      </c>
      <c r="B225" s="42">
        <v>-7767000000</v>
      </c>
      <c r="C225" s="42">
        <f>Simulace!AN236-Simulace!AN226</f>
        <v>1643717394.7655334</v>
      </c>
      <c r="D225" s="42">
        <f t="shared" si="3"/>
        <v>0</v>
      </c>
      <c r="E225" s="59"/>
      <c r="F225" s="59"/>
      <c r="G225" s="46"/>
      <c r="H225" s="46"/>
      <c r="K225" s="6"/>
      <c r="P225" s="42">
        <f>((Data!D728-Data!D727)*Simulace!$AJ$3+(Data!F728-Data!F727)*Simulace!$AJ$4+(Data!H728-Data!H727)*Simulace!$AJ$5+(Data!J728-Data!J727)*Simulace!$AJ$6+(Data!L728-Data!L727)*Simulace!$AJ$7+(Data!N728-Data!N727)*Simulace!$AJ$8+(Data!P728-Data!P727)*Simulace!$AJ$9+(Data!R728-Data!R727)*Simulace!$AJ$10+(Data!T728-Data!T727)*Simulace!$AJ$11+(Data!V728-Data!V727)*Simulace!$AJ$12+(Data!X728-Data!X727)*Simulace!$AJ$13+(Data!Z728-Data!Z727)*Simulace!$AJ$14+(Data!AB728-Data!AB727)*Simulace!$AJ$15+(Data!AD728-Data!AD727)*Simulace!$AJ$16+(Data!AF728-Data!AF727)*Simulace!$AJ$17+(Data!AH728-Data!AH727)*Simulace!$AJ$18+(Data!AJ728-Data!AJ727)*Simulace!$AJ$19+(Data!AL728-Data!AL727)*Simulace!$AJ$20+(Data!AN728-Data!AN727)*Simulace!$AJ$21+(Data!AP728-Data!AP727)*Simulace!$AJ$22+(Data!AQ728-Data!AQ727)*Simulace!$AJ$23+(Data!AR728-Data!AR727)*Simulace!$AJ$24+(Data!AS728-Data!AS727)*Simulace!$AJ$25+(Data!AT728-Data!AT727)*Simulace!$AJ$26+(Data!AU728-Data!AU727)*Simulace!$AJ$27+(Data!AV728-Data!AV727)*Simulace!$AJ$28+(Data!AW728-Data!AW727)*Simulace!$AJ$29+(Data!AX728-Data!AX727)*Simulace!$AJ$30)</f>
        <v>-503253946.15527433</v>
      </c>
    </row>
    <row r="226" spans="1:16" ht="15.75">
      <c r="A226" s="33" t="s">
        <v>261</v>
      </c>
      <c r="B226" s="42">
        <v>-7707000000</v>
      </c>
      <c r="C226" s="42">
        <f>Simulace!AN237-Simulace!AN227</f>
        <v>1476507163.4701767</v>
      </c>
      <c r="D226" s="42">
        <f t="shared" si="3"/>
        <v>0</v>
      </c>
      <c r="E226" s="59"/>
      <c r="F226" s="59"/>
      <c r="G226" s="46"/>
      <c r="H226" s="46"/>
      <c r="K226" s="6"/>
      <c r="P226" s="42">
        <f>((Data!D729-Data!D728)*Simulace!$AJ$3+(Data!F729-Data!F728)*Simulace!$AJ$4+(Data!H729-Data!H728)*Simulace!$AJ$5+(Data!J729-Data!J728)*Simulace!$AJ$6+(Data!L729-Data!L728)*Simulace!$AJ$7+(Data!N729-Data!N728)*Simulace!$AJ$8+(Data!P729-Data!P728)*Simulace!$AJ$9+(Data!R729-Data!R728)*Simulace!$AJ$10+(Data!T729-Data!T728)*Simulace!$AJ$11+(Data!V729-Data!V728)*Simulace!$AJ$12+(Data!X729-Data!X728)*Simulace!$AJ$13+(Data!Z729-Data!Z728)*Simulace!$AJ$14+(Data!AB729-Data!AB728)*Simulace!$AJ$15+(Data!AD729-Data!AD728)*Simulace!$AJ$16+(Data!AF729-Data!AF728)*Simulace!$AJ$17+(Data!AH729-Data!AH728)*Simulace!$AJ$18+(Data!AJ729-Data!AJ728)*Simulace!$AJ$19+(Data!AL729-Data!AL728)*Simulace!$AJ$20+(Data!AN729-Data!AN728)*Simulace!$AJ$21+(Data!AP729-Data!AP728)*Simulace!$AJ$22+(Data!AQ729-Data!AQ728)*Simulace!$AJ$23+(Data!AR729-Data!AR728)*Simulace!$AJ$24+(Data!AS729-Data!AS728)*Simulace!$AJ$25+(Data!AT729-Data!AT728)*Simulace!$AJ$26+(Data!AU729-Data!AU728)*Simulace!$AJ$27+(Data!AV729-Data!AV728)*Simulace!$AJ$28+(Data!AW729-Data!AW728)*Simulace!$AJ$29+(Data!AX729-Data!AX728)*Simulace!$AJ$30)</f>
        <v>50500317.49659887</v>
      </c>
    </row>
    <row r="227" spans="1:16" ht="15.75">
      <c r="A227" s="33" t="s">
        <v>262</v>
      </c>
      <c r="B227" s="42">
        <v>-7323000000</v>
      </c>
      <c r="C227" s="42">
        <f>Simulace!AN238-Simulace!AN228</f>
        <v>1925797966.5635529</v>
      </c>
      <c r="D227" s="42">
        <f t="shared" si="3"/>
        <v>0</v>
      </c>
      <c r="E227" s="59"/>
      <c r="F227" s="59"/>
      <c r="G227" s="46"/>
      <c r="H227" s="46"/>
      <c r="K227" s="6"/>
      <c r="P227" s="42">
        <f>((Data!D730-Data!D729)*Simulace!$AJ$3+(Data!F730-Data!F729)*Simulace!$AJ$4+(Data!H730-Data!H729)*Simulace!$AJ$5+(Data!J730-Data!J729)*Simulace!$AJ$6+(Data!L730-Data!L729)*Simulace!$AJ$7+(Data!N730-Data!N729)*Simulace!$AJ$8+(Data!P730-Data!P729)*Simulace!$AJ$9+(Data!R730-Data!R729)*Simulace!$AJ$10+(Data!T730-Data!T729)*Simulace!$AJ$11+(Data!V730-Data!V729)*Simulace!$AJ$12+(Data!X730-Data!X729)*Simulace!$AJ$13+(Data!Z730-Data!Z729)*Simulace!$AJ$14+(Data!AB730-Data!AB729)*Simulace!$AJ$15+(Data!AD730-Data!AD729)*Simulace!$AJ$16+(Data!AF730-Data!AF729)*Simulace!$AJ$17+(Data!AH730-Data!AH729)*Simulace!$AJ$18+(Data!AJ730-Data!AJ729)*Simulace!$AJ$19+(Data!AL730-Data!AL729)*Simulace!$AJ$20+(Data!AN730-Data!AN729)*Simulace!$AJ$21+(Data!AP730-Data!AP729)*Simulace!$AJ$22+(Data!AQ730-Data!AQ729)*Simulace!$AJ$23+(Data!AR730-Data!AR729)*Simulace!$AJ$24+(Data!AS730-Data!AS729)*Simulace!$AJ$25+(Data!AT730-Data!AT729)*Simulace!$AJ$26+(Data!AU730-Data!AU729)*Simulace!$AJ$27+(Data!AV730-Data!AV729)*Simulace!$AJ$28+(Data!AW730-Data!AW729)*Simulace!$AJ$29+(Data!AX730-Data!AX729)*Simulace!$AJ$30)</f>
        <v>578561185.91060317</v>
      </c>
    </row>
    <row r="228" spans="1:16" ht="15.75">
      <c r="A228" s="33" t="s">
        <v>263</v>
      </c>
      <c r="B228" s="42">
        <v>-7878000000</v>
      </c>
      <c r="C228" s="42">
        <f>Simulace!AN239-Simulace!AN229</f>
        <v>2340249034.6093979</v>
      </c>
      <c r="D228" s="42">
        <f t="shared" si="3"/>
        <v>0</v>
      </c>
      <c r="E228" s="59"/>
      <c r="F228" s="59"/>
      <c r="G228" s="46"/>
      <c r="H228" s="46"/>
      <c r="K228" s="6"/>
      <c r="P228" s="42">
        <f>((Data!D731-Data!D730)*Simulace!$AJ$3+(Data!F731-Data!F730)*Simulace!$AJ$4+(Data!H731-Data!H730)*Simulace!$AJ$5+(Data!J731-Data!J730)*Simulace!$AJ$6+(Data!L731-Data!L730)*Simulace!$AJ$7+(Data!N731-Data!N730)*Simulace!$AJ$8+(Data!P731-Data!P730)*Simulace!$AJ$9+(Data!R731-Data!R730)*Simulace!$AJ$10+(Data!T731-Data!T730)*Simulace!$AJ$11+(Data!V731-Data!V730)*Simulace!$AJ$12+(Data!X731-Data!X730)*Simulace!$AJ$13+(Data!Z731-Data!Z730)*Simulace!$AJ$14+(Data!AB731-Data!AB730)*Simulace!$AJ$15+(Data!AD731-Data!AD730)*Simulace!$AJ$16+(Data!AF731-Data!AF730)*Simulace!$AJ$17+(Data!AH731-Data!AH730)*Simulace!$AJ$18+(Data!AJ731-Data!AJ730)*Simulace!$AJ$19+(Data!AL731-Data!AL730)*Simulace!$AJ$20+(Data!AN731-Data!AN730)*Simulace!$AJ$21+(Data!AP731-Data!AP730)*Simulace!$AJ$22+(Data!AQ731-Data!AQ730)*Simulace!$AJ$23+(Data!AR731-Data!AR730)*Simulace!$AJ$24+(Data!AS731-Data!AS730)*Simulace!$AJ$25+(Data!AT731-Data!AT730)*Simulace!$AJ$26+(Data!AU731-Data!AU730)*Simulace!$AJ$27+(Data!AV731-Data!AV730)*Simulace!$AJ$28+(Data!AW731-Data!AW730)*Simulace!$AJ$29+(Data!AX731-Data!AX730)*Simulace!$AJ$30)</f>
        <v>675274523.7143594</v>
      </c>
    </row>
    <row r="229" spans="1:16" ht="15.75">
      <c r="A229" s="33" t="s">
        <v>264</v>
      </c>
      <c r="B229" s="42">
        <v>-7394000000</v>
      </c>
      <c r="C229" s="42">
        <f>Simulace!AN240-Simulace!AN230</f>
        <v>2727854944.2475052</v>
      </c>
      <c r="D229" s="42">
        <f t="shared" si="3"/>
        <v>0</v>
      </c>
      <c r="E229" s="59"/>
      <c r="F229" s="59"/>
      <c r="G229" s="46"/>
      <c r="H229" s="46"/>
      <c r="K229" s="6"/>
      <c r="P229" s="42">
        <f>((Data!D732-Data!D731)*Simulace!$AJ$3+(Data!F732-Data!F731)*Simulace!$AJ$4+(Data!H732-Data!H731)*Simulace!$AJ$5+(Data!J732-Data!J731)*Simulace!$AJ$6+(Data!L732-Data!L731)*Simulace!$AJ$7+(Data!N732-Data!N731)*Simulace!$AJ$8+(Data!P732-Data!P731)*Simulace!$AJ$9+(Data!R732-Data!R731)*Simulace!$AJ$10+(Data!T732-Data!T731)*Simulace!$AJ$11+(Data!V732-Data!V731)*Simulace!$AJ$12+(Data!X732-Data!X731)*Simulace!$AJ$13+(Data!Z732-Data!Z731)*Simulace!$AJ$14+(Data!AB732-Data!AB731)*Simulace!$AJ$15+(Data!AD732-Data!AD731)*Simulace!$AJ$16+(Data!AF732-Data!AF731)*Simulace!$AJ$17+(Data!AH732-Data!AH731)*Simulace!$AJ$18+(Data!AJ732-Data!AJ731)*Simulace!$AJ$19+(Data!AL732-Data!AL731)*Simulace!$AJ$20+(Data!AN732-Data!AN731)*Simulace!$AJ$21+(Data!AP732-Data!AP731)*Simulace!$AJ$22+(Data!AQ732-Data!AQ731)*Simulace!$AJ$23+(Data!AR732-Data!AR731)*Simulace!$AJ$24+(Data!AS732-Data!AS731)*Simulace!$AJ$25+(Data!AT732-Data!AT731)*Simulace!$AJ$26+(Data!AU732-Data!AU731)*Simulace!$AJ$27+(Data!AV732-Data!AV731)*Simulace!$AJ$28+(Data!AW732-Data!AW731)*Simulace!$AJ$29+(Data!AX732-Data!AX731)*Simulace!$AJ$30)</f>
        <v>266840660.17209226</v>
      </c>
    </row>
    <row r="230" spans="1:16" ht="15.75">
      <c r="A230" s="33" t="s">
        <v>265</v>
      </c>
      <c r="B230" s="42">
        <v>-7832000000</v>
      </c>
      <c r="C230" s="42">
        <f>Simulace!AN241-Simulace!AN231</f>
        <v>2175722771.3771362</v>
      </c>
      <c r="D230" s="42">
        <f t="shared" si="3"/>
        <v>0</v>
      </c>
      <c r="E230" s="59"/>
      <c r="F230" s="59"/>
      <c r="G230" s="46"/>
      <c r="H230" s="46"/>
      <c r="K230" s="6"/>
      <c r="P230" s="42">
        <f>((Data!D733-Data!D732)*Simulace!$AJ$3+(Data!F733-Data!F732)*Simulace!$AJ$4+(Data!H733-Data!H732)*Simulace!$AJ$5+(Data!J733-Data!J732)*Simulace!$AJ$6+(Data!L733-Data!L732)*Simulace!$AJ$7+(Data!N733-Data!N732)*Simulace!$AJ$8+(Data!P733-Data!P732)*Simulace!$AJ$9+(Data!R733-Data!R732)*Simulace!$AJ$10+(Data!T733-Data!T732)*Simulace!$AJ$11+(Data!V733-Data!V732)*Simulace!$AJ$12+(Data!X733-Data!X732)*Simulace!$AJ$13+(Data!Z733-Data!Z732)*Simulace!$AJ$14+(Data!AB733-Data!AB732)*Simulace!$AJ$15+(Data!AD733-Data!AD732)*Simulace!$AJ$16+(Data!AF733-Data!AF732)*Simulace!$AJ$17+(Data!AH733-Data!AH732)*Simulace!$AJ$18+(Data!AJ733-Data!AJ732)*Simulace!$AJ$19+(Data!AL733-Data!AL732)*Simulace!$AJ$20+(Data!AN733-Data!AN732)*Simulace!$AJ$21+(Data!AP733-Data!AP732)*Simulace!$AJ$22+(Data!AQ733-Data!AQ732)*Simulace!$AJ$23+(Data!AR733-Data!AR732)*Simulace!$AJ$24+(Data!AS733-Data!AS732)*Simulace!$AJ$25+(Data!AT733-Data!AT732)*Simulace!$AJ$26+(Data!AU733-Data!AU732)*Simulace!$AJ$27+(Data!AV733-Data!AV732)*Simulace!$AJ$28+(Data!AW733-Data!AW732)*Simulace!$AJ$29+(Data!AX733-Data!AX732)*Simulace!$AJ$30)</f>
        <v>-301068303.9631772</v>
      </c>
    </row>
    <row r="231" spans="1:16" ht="15.75">
      <c r="A231" s="33" t="s">
        <v>266</v>
      </c>
      <c r="B231" s="42">
        <v>-7009000000</v>
      </c>
      <c r="C231" s="42">
        <f>Simulace!AN242-Simulace!AN232</f>
        <v>1726321882.0815735</v>
      </c>
      <c r="D231" s="42">
        <f t="shared" si="3"/>
        <v>0</v>
      </c>
      <c r="E231" s="59"/>
      <c r="F231" s="59"/>
      <c r="G231" s="46"/>
      <c r="H231" s="46"/>
      <c r="K231" s="6"/>
      <c r="P231" s="42">
        <f>((Data!D734-Data!D733)*Simulace!$AJ$3+(Data!F734-Data!F733)*Simulace!$AJ$4+(Data!H734-Data!H733)*Simulace!$AJ$5+(Data!J734-Data!J733)*Simulace!$AJ$6+(Data!L734-Data!L733)*Simulace!$AJ$7+(Data!N734-Data!N733)*Simulace!$AJ$8+(Data!P734-Data!P733)*Simulace!$AJ$9+(Data!R734-Data!R733)*Simulace!$AJ$10+(Data!T734-Data!T733)*Simulace!$AJ$11+(Data!V734-Data!V733)*Simulace!$AJ$12+(Data!X734-Data!X733)*Simulace!$AJ$13+(Data!Z734-Data!Z733)*Simulace!$AJ$14+(Data!AB734-Data!AB733)*Simulace!$AJ$15+(Data!AD734-Data!AD733)*Simulace!$AJ$16+(Data!AF734-Data!AF733)*Simulace!$AJ$17+(Data!AH734-Data!AH733)*Simulace!$AJ$18+(Data!AJ734-Data!AJ733)*Simulace!$AJ$19+(Data!AL734-Data!AL733)*Simulace!$AJ$20+(Data!AN734-Data!AN733)*Simulace!$AJ$21+(Data!AP734-Data!AP733)*Simulace!$AJ$22+(Data!AQ734-Data!AQ733)*Simulace!$AJ$23+(Data!AR734-Data!AR733)*Simulace!$AJ$24+(Data!AS734-Data!AS733)*Simulace!$AJ$25+(Data!AT734-Data!AT733)*Simulace!$AJ$26+(Data!AU734-Data!AU733)*Simulace!$AJ$27+(Data!AV734-Data!AV733)*Simulace!$AJ$28+(Data!AW734-Data!AW733)*Simulace!$AJ$29+(Data!AX734-Data!AX733)*Simulace!$AJ$30)</f>
        <v>-45314192.706723884</v>
      </c>
    </row>
    <row r="232" spans="1:16" ht="15.75">
      <c r="A232" s="33" t="s">
        <v>267</v>
      </c>
      <c r="B232" s="42">
        <v>-7297000000</v>
      </c>
      <c r="C232" s="42">
        <f>Simulace!AN243-Simulace!AN233</f>
        <v>1359191130.1046524</v>
      </c>
      <c r="D232" s="42">
        <f t="shared" si="3"/>
        <v>0</v>
      </c>
      <c r="E232" s="59"/>
      <c r="F232" s="59"/>
      <c r="G232" s="46"/>
      <c r="H232" s="46"/>
      <c r="K232" s="6"/>
      <c r="P232" s="42">
        <f>((Data!D735-Data!D734)*Simulace!$AJ$3+(Data!F735-Data!F734)*Simulace!$AJ$4+(Data!H735-Data!H734)*Simulace!$AJ$5+(Data!J735-Data!J734)*Simulace!$AJ$6+(Data!L735-Data!L734)*Simulace!$AJ$7+(Data!N735-Data!N734)*Simulace!$AJ$8+(Data!P735-Data!P734)*Simulace!$AJ$9+(Data!R735-Data!R734)*Simulace!$AJ$10+(Data!T735-Data!T734)*Simulace!$AJ$11+(Data!V735-Data!V734)*Simulace!$AJ$12+(Data!X735-Data!X734)*Simulace!$AJ$13+(Data!Z735-Data!Z734)*Simulace!$AJ$14+(Data!AB735-Data!AB734)*Simulace!$AJ$15+(Data!AD735-Data!AD734)*Simulace!$AJ$16+(Data!AF735-Data!AF734)*Simulace!$AJ$17+(Data!AH735-Data!AH734)*Simulace!$AJ$18+(Data!AJ735-Data!AJ734)*Simulace!$AJ$19+(Data!AL735-Data!AL734)*Simulace!$AJ$20+(Data!AN735-Data!AN734)*Simulace!$AJ$21+(Data!AP735-Data!AP734)*Simulace!$AJ$22+(Data!AQ735-Data!AQ734)*Simulace!$AJ$23+(Data!AR735-Data!AR734)*Simulace!$AJ$24+(Data!AS735-Data!AS734)*Simulace!$AJ$25+(Data!AT735-Data!AT734)*Simulace!$AJ$26+(Data!AU735-Data!AU734)*Simulace!$AJ$27+(Data!AV735-Data!AV734)*Simulace!$AJ$28+(Data!AW735-Data!AW734)*Simulace!$AJ$29+(Data!AX735-Data!AX734)*Simulace!$AJ$30)</f>
        <v>-467518925.47709751</v>
      </c>
    </row>
    <row r="233" spans="1:16" ht="15.75">
      <c r="A233" s="33" t="s">
        <v>268</v>
      </c>
      <c r="B233" s="42">
        <v>-7435000000</v>
      </c>
      <c r="C233" s="42">
        <f>Simulace!AN244-Simulace!AN234</f>
        <v>502373638.55596161</v>
      </c>
      <c r="D233" s="42">
        <f t="shared" si="3"/>
        <v>0</v>
      </c>
      <c r="E233" s="59"/>
      <c r="F233" s="59"/>
      <c r="G233" s="46"/>
      <c r="H233" s="46"/>
      <c r="K233" s="6"/>
      <c r="P233" s="42">
        <f>((Data!D736-Data!D735)*Simulace!$AJ$3+(Data!F736-Data!F735)*Simulace!$AJ$4+(Data!H736-Data!H735)*Simulace!$AJ$5+(Data!J736-Data!J735)*Simulace!$AJ$6+(Data!L736-Data!L735)*Simulace!$AJ$7+(Data!N736-Data!N735)*Simulace!$AJ$8+(Data!P736-Data!P735)*Simulace!$AJ$9+(Data!R736-Data!R735)*Simulace!$AJ$10+(Data!T736-Data!T735)*Simulace!$AJ$11+(Data!V736-Data!V735)*Simulace!$AJ$12+(Data!X736-Data!X735)*Simulace!$AJ$13+(Data!Z736-Data!Z735)*Simulace!$AJ$14+(Data!AB736-Data!AB735)*Simulace!$AJ$15+(Data!AD736-Data!AD735)*Simulace!$AJ$16+(Data!AF736-Data!AF735)*Simulace!$AJ$17+(Data!AH736-Data!AH735)*Simulace!$AJ$18+(Data!AJ736-Data!AJ735)*Simulace!$AJ$19+(Data!AL736-Data!AL735)*Simulace!$AJ$20+(Data!AN736-Data!AN735)*Simulace!$AJ$21+(Data!AP736-Data!AP735)*Simulace!$AJ$22+(Data!AQ736-Data!AQ735)*Simulace!$AJ$23+(Data!AR736-Data!AR735)*Simulace!$AJ$24+(Data!AS736-Data!AS735)*Simulace!$AJ$25+(Data!AT736-Data!AT735)*Simulace!$AJ$26+(Data!AU736-Data!AU735)*Simulace!$AJ$27+(Data!AV736-Data!AV735)*Simulace!$AJ$28+(Data!AW736-Data!AW735)*Simulace!$AJ$29+(Data!AX736-Data!AX735)*Simulace!$AJ$30)</f>
        <v>-92650716.2191066</v>
      </c>
    </row>
    <row r="234" spans="1:16" ht="15.75">
      <c r="A234" s="33" t="s">
        <v>269</v>
      </c>
      <c r="B234" s="42">
        <v>-7758000000</v>
      </c>
      <c r="C234" s="42">
        <f>Simulace!AN245-Simulace!AN235</f>
        <v>426468099.7771225</v>
      </c>
      <c r="D234" s="42">
        <f t="shared" si="3"/>
        <v>0</v>
      </c>
      <c r="E234" s="61"/>
      <c r="F234" s="61"/>
      <c r="G234" s="46"/>
      <c r="H234" s="46"/>
      <c r="K234" s="6"/>
      <c r="P234" s="42">
        <f>((Data!D737-Data!D736)*Simulace!$AJ$3+(Data!F737-Data!F736)*Simulace!$AJ$4+(Data!H737-Data!H736)*Simulace!$AJ$5+(Data!J737-Data!J736)*Simulace!$AJ$6+(Data!L737-Data!L736)*Simulace!$AJ$7+(Data!N737-Data!N736)*Simulace!$AJ$8+(Data!P737-Data!P736)*Simulace!$AJ$9+(Data!R737-Data!R736)*Simulace!$AJ$10+(Data!T737-Data!T736)*Simulace!$AJ$11+(Data!V737-Data!V736)*Simulace!$AJ$12+(Data!X737-Data!X736)*Simulace!$AJ$13+(Data!Z737-Data!Z736)*Simulace!$AJ$14+(Data!AB737-Data!AB736)*Simulace!$AJ$15+(Data!AD737-Data!AD736)*Simulace!$AJ$16+(Data!AF737-Data!AF736)*Simulace!$AJ$17+(Data!AH737-Data!AH736)*Simulace!$AJ$18+(Data!AJ737-Data!AJ736)*Simulace!$AJ$19+(Data!AL737-Data!AL736)*Simulace!$AJ$20+(Data!AN737-Data!AN736)*Simulace!$AJ$21+(Data!AP737-Data!AP736)*Simulace!$AJ$22+(Data!AQ737-Data!AQ736)*Simulace!$AJ$23+(Data!AR737-Data!AR736)*Simulace!$AJ$24+(Data!AS737-Data!AS736)*Simulace!$AJ$25+(Data!AT737-Data!AT736)*Simulace!$AJ$26+(Data!AU737-Data!AU736)*Simulace!$AJ$27+(Data!AV737-Data!AV736)*Simulace!$AJ$28+(Data!AW737-Data!AW736)*Simulace!$AJ$29+(Data!AX737-Data!AX736)*Simulace!$AJ$30)</f>
        <v>277566977.0048514</v>
      </c>
    </row>
    <row r="235" spans="1:16" ht="15.75">
      <c r="A235" s="33" t="s">
        <v>270</v>
      </c>
      <c r="B235" s="42">
        <v>-7703000000</v>
      </c>
      <c r="C235" s="42">
        <f>Simulace!AN246-Simulace!AN236</f>
        <v>947527407.01316071</v>
      </c>
      <c r="D235" s="42">
        <f t="shared" si="3"/>
        <v>0</v>
      </c>
      <c r="E235" s="59"/>
      <c r="F235" s="59"/>
      <c r="G235" s="46"/>
      <c r="H235" s="46"/>
      <c r="K235" s="6"/>
      <c r="P235" s="42">
        <f>((Data!D738-Data!D737)*Simulace!$AJ$3+(Data!F738-Data!F737)*Simulace!$AJ$4+(Data!H738-Data!H737)*Simulace!$AJ$5+(Data!J738-Data!J737)*Simulace!$AJ$6+(Data!L738-Data!L737)*Simulace!$AJ$7+(Data!N738-Data!N737)*Simulace!$AJ$8+(Data!P738-Data!P737)*Simulace!$AJ$9+(Data!R738-Data!R737)*Simulace!$AJ$10+(Data!T738-Data!T737)*Simulace!$AJ$11+(Data!V738-Data!V737)*Simulace!$AJ$12+(Data!X738-Data!X737)*Simulace!$AJ$13+(Data!Z738-Data!Z737)*Simulace!$AJ$14+(Data!AB738-Data!AB737)*Simulace!$AJ$15+(Data!AD738-Data!AD737)*Simulace!$AJ$16+(Data!AF738-Data!AF737)*Simulace!$AJ$17+(Data!AH738-Data!AH737)*Simulace!$AJ$18+(Data!AJ738-Data!AJ737)*Simulace!$AJ$19+(Data!AL738-Data!AL737)*Simulace!$AJ$20+(Data!AN738-Data!AN737)*Simulace!$AJ$21+(Data!AP738-Data!AP737)*Simulace!$AJ$22+(Data!AQ738-Data!AQ737)*Simulace!$AJ$23+(Data!AR738-Data!AR737)*Simulace!$AJ$24+(Data!AS738-Data!AS737)*Simulace!$AJ$25+(Data!AT738-Data!AT737)*Simulace!$AJ$26+(Data!AU738-Data!AU737)*Simulace!$AJ$27+(Data!AV738-Data!AV737)*Simulace!$AJ$28+(Data!AW738-Data!AW737)*Simulace!$AJ$29+(Data!AX738-Data!AX737)*Simulace!$AJ$30)</f>
        <v>24125061.080755398</v>
      </c>
    </row>
    <row r="236" spans="1:16" ht="15.75">
      <c r="A236" s="33" t="s">
        <v>271</v>
      </c>
      <c r="B236" s="42">
        <v>-7685000000</v>
      </c>
      <c r="C236" s="42">
        <f>Simulace!AN247-Simulace!AN237</f>
        <v>564292499.32379913</v>
      </c>
      <c r="D236" s="42">
        <f t="shared" si="3"/>
        <v>0</v>
      </c>
      <c r="E236" s="59"/>
      <c r="F236" s="59"/>
      <c r="G236" s="46"/>
      <c r="H236" s="46"/>
      <c r="K236" s="6"/>
      <c r="P236" s="42">
        <f>((Data!D739-Data!D738)*Simulace!$AJ$3+(Data!F739-Data!F738)*Simulace!$AJ$4+(Data!H739-Data!H738)*Simulace!$AJ$5+(Data!J739-Data!J738)*Simulace!$AJ$6+(Data!L739-Data!L738)*Simulace!$AJ$7+(Data!N739-Data!N738)*Simulace!$AJ$8+(Data!P739-Data!P738)*Simulace!$AJ$9+(Data!R739-Data!R738)*Simulace!$AJ$10+(Data!T739-Data!T738)*Simulace!$AJ$11+(Data!V739-Data!V738)*Simulace!$AJ$12+(Data!X739-Data!X738)*Simulace!$AJ$13+(Data!Z739-Data!Z738)*Simulace!$AJ$14+(Data!AB739-Data!AB738)*Simulace!$AJ$15+(Data!AD739-Data!AD738)*Simulace!$AJ$16+(Data!AF739-Data!AF738)*Simulace!$AJ$17+(Data!AH739-Data!AH738)*Simulace!$AJ$18+(Data!AJ739-Data!AJ738)*Simulace!$AJ$19+(Data!AL739-Data!AL738)*Simulace!$AJ$20+(Data!AN739-Data!AN738)*Simulace!$AJ$21+(Data!AP739-Data!AP738)*Simulace!$AJ$22+(Data!AQ739-Data!AQ738)*Simulace!$AJ$23+(Data!AR739-Data!AR738)*Simulace!$AJ$24+(Data!AS739-Data!AS738)*Simulace!$AJ$25+(Data!AT739-Data!AT738)*Simulace!$AJ$26+(Data!AU739-Data!AU738)*Simulace!$AJ$27+(Data!AV739-Data!AV738)*Simulace!$AJ$28+(Data!AW739-Data!AW738)*Simulace!$AJ$29+(Data!AX739-Data!AX738)*Simulace!$AJ$30)</f>
        <v>-348912315.19276398</v>
      </c>
    </row>
    <row r="237" spans="1:16" ht="15.75">
      <c r="A237" s="33" t="s">
        <v>272</v>
      </c>
      <c r="B237" s="42">
        <v>-7753000000</v>
      </c>
      <c r="C237" s="42">
        <f>Simulace!AN248-Simulace!AN238</f>
        <v>241292068.53005219</v>
      </c>
      <c r="D237" s="42">
        <f t="shared" si="3"/>
        <v>0</v>
      </c>
      <c r="E237" s="59"/>
      <c r="F237" s="59"/>
      <c r="G237" s="46"/>
      <c r="H237" s="46"/>
      <c r="K237" s="6"/>
      <c r="P237" s="42">
        <f>((Data!D740-Data!D739)*Simulace!$AJ$3+(Data!F740-Data!F739)*Simulace!$AJ$4+(Data!H740-Data!H739)*Simulace!$AJ$5+(Data!J740-Data!J739)*Simulace!$AJ$6+(Data!L740-Data!L739)*Simulace!$AJ$7+(Data!N740-Data!N739)*Simulace!$AJ$8+(Data!P740-Data!P739)*Simulace!$AJ$9+(Data!R740-Data!R739)*Simulace!$AJ$10+(Data!T740-Data!T739)*Simulace!$AJ$11+(Data!V740-Data!V739)*Simulace!$AJ$12+(Data!X740-Data!X739)*Simulace!$AJ$13+(Data!Z740-Data!Z739)*Simulace!$AJ$14+(Data!AB740-Data!AB739)*Simulace!$AJ$15+(Data!AD740-Data!AD739)*Simulace!$AJ$16+(Data!AF740-Data!AF739)*Simulace!$AJ$17+(Data!AH740-Data!AH739)*Simulace!$AJ$18+(Data!AJ740-Data!AJ739)*Simulace!$AJ$19+(Data!AL740-Data!AL739)*Simulace!$AJ$20+(Data!AN740-Data!AN739)*Simulace!$AJ$21+(Data!AP740-Data!AP739)*Simulace!$AJ$22+(Data!AQ740-Data!AQ739)*Simulace!$AJ$23+(Data!AR740-Data!AR739)*Simulace!$AJ$24+(Data!AS740-Data!AS739)*Simulace!$AJ$25+(Data!AT740-Data!AT739)*Simulace!$AJ$26+(Data!AU740-Data!AU739)*Simulace!$AJ$27+(Data!AV740-Data!AV739)*Simulace!$AJ$28+(Data!AW740-Data!AW739)*Simulace!$AJ$29+(Data!AX740-Data!AX739)*Simulace!$AJ$30)</f>
        <v>240905760.11686543</v>
      </c>
    </row>
    <row r="238" spans="1:16" ht="15.75">
      <c r="A238" s="33" t="s">
        <v>273</v>
      </c>
      <c r="B238" s="42">
        <v>-7730000000</v>
      </c>
      <c r="C238" s="42">
        <f>Simulace!AN249-Simulace!AN239</f>
        <v>-549584748.67950439</v>
      </c>
      <c r="D238" s="42">
        <f t="shared" si="3"/>
        <v>0</v>
      </c>
      <c r="E238" s="59"/>
      <c r="F238" s="59"/>
      <c r="G238" s="46"/>
      <c r="H238" s="46"/>
      <c r="K238" s="6"/>
      <c r="P238" s="42">
        <f>((Data!D741-Data!D740)*Simulace!$AJ$3+(Data!F741-Data!F740)*Simulace!$AJ$4+(Data!H741-Data!H740)*Simulace!$AJ$5+(Data!J741-Data!J740)*Simulace!$AJ$6+(Data!L741-Data!L740)*Simulace!$AJ$7+(Data!N741-Data!N740)*Simulace!$AJ$8+(Data!P741-Data!P740)*Simulace!$AJ$9+(Data!R741-Data!R740)*Simulace!$AJ$10+(Data!T741-Data!T740)*Simulace!$AJ$11+(Data!V741-Data!V740)*Simulace!$AJ$12+(Data!X741-Data!X740)*Simulace!$AJ$13+(Data!Z741-Data!Z740)*Simulace!$AJ$14+(Data!AB741-Data!AB740)*Simulace!$AJ$15+(Data!AD741-Data!AD740)*Simulace!$AJ$16+(Data!AF741-Data!AF740)*Simulace!$AJ$17+(Data!AH741-Data!AH740)*Simulace!$AJ$18+(Data!AJ741-Data!AJ740)*Simulace!$AJ$19+(Data!AL741-Data!AL740)*Simulace!$AJ$20+(Data!AN741-Data!AN740)*Simulace!$AJ$21+(Data!AP741-Data!AP740)*Simulace!$AJ$22+(Data!AQ741-Data!AQ740)*Simulace!$AJ$23+(Data!AR741-Data!AR740)*Simulace!$AJ$24+(Data!AS741-Data!AS740)*Simulace!$AJ$25+(Data!AT741-Data!AT740)*Simulace!$AJ$26+(Data!AU741-Data!AU740)*Simulace!$AJ$27+(Data!AV741-Data!AV740)*Simulace!$AJ$28+(Data!AW741-Data!AW740)*Simulace!$AJ$29+(Data!AX741-Data!AX740)*Simulace!$AJ$30)</f>
        <v>-109601478.49519807</v>
      </c>
    </row>
    <row r="239" spans="1:16" ht="15.75">
      <c r="A239" s="33" t="s">
        <v>274</v>
      </c>
      <c r="B239" s="42">
        <v>-7003000000</v>
      </c>
      <c r="C239" s="42">
        <f>Simulace!AN250-Simulace!AN240</f>
        <v>-1050523905.6901855</v>
      </c>
      <c r="D239" s="42">
        <f t="shared" si="3"/>
        <v>0</v>
      </c>
      <c r="E239" s="59"/>
      <c r="F239" s="59"/>
      <c r="G239" s="46"/>
      <c r="H239" s="46"/>
      <c r="K239" s="6"/>
      <c r="P239" s="42">
        <f>((Data!D742-Data!D741)*Simulace!$AJ$3+(Data!F742-Data!F741)*Simulace!$AJ$4+(Data!H742-Data!H741)*Simulace!$AJ$5+(Data!J742-Data!J741)*Simulace!$AJ$6+(Data!L742-Data!L741)*Simulace!$AJ$7+(Data!N742-Data!N741)*Simulace!$AJ$8+(Data!P742-Data!P741)*Simulace!$AJ$9+(Data!R742-Data!R741)*Simulace!$AJ$10+(Data!T742-Data!T741)*Simulace!$AJ$11+(Data!V742-Data!V741)*Simulace!$AJ$12+(Data!X742-Data!X741)*Simulace!$AJ$13+(Data!Z742-Data!Z741)*Simulace!$AJ$14+(Data!AB742-Data!AB741)*Simulace!$AJ$15+(Data!AD742-Data!AD741)*Simulace!$AJ$16+(Data!AF742-Data!AF741)*Simulace!$AJ$17+(Data!AH742-Data!AH741)*Simulace!$AJ$18+(Data!AJ742-Data!AJ741)*Simulace!$AJ$19+(Data!AL742-Data!AL741)*Simulace!$AJ$20+(Data!AN742-Data!AN741)*Simulace!$AJ$21+(Data!AP742-Data!AP741)*Simulace!$AJ$22+(Data!AQ742-Data!AQ741)*Simulace!$AJ$23+(Data!AR742-Data!AR741)*Simulace!$AJ$24+(Data!AS742-Data!AS741)*Simulace!$AJ$25+(Data!AT742-Data!AT741)*Simulace!$AJ$26+(Data!AU742-Data!AU741)*Simulace!$AJ$27+(Data!AV742-Data!AV741)*Simulace!$AJ$28+(Data!AW742-Data!AW741)*Simulace!$AJ$29+(Data!AX742-Data!AX741)*Simulace!$AJ$30)</f>
        <v>-233590176.83858466</v>
      </c>
    </row>
    <row r="240" spans="1:16" ht="15.75">
      <c r="A240" s="33" t="s">
        <v>275</v>
      </c>
      <c r="B240" s="42">
        <v>-7138000000</v>
      </c>
      <c r="C240" s="42">
        <f>Simulace!AN251-Simulace!AN241</f>
        <v>-1166087514.8251266</v>
      </c>
      <c r="D240" s="42">
        <f t="shared" si="3"/>
        <v>0</v>
      </c>
      <c r="E240" s="59"/>
      <c r="F240" s="59"/>
      <c r="G240" s="46"/>
      <c r="H240" s="46"/>
      <c r="K240" s="6"/>
      <c r="P240" s="42">
        <f>((Data!D743-Data!D742)*Simulace!$AJ$3+(Data!F743-Data!F742)*Simulace!$AJ$4+(Data!H743-Data!H742)*Simulace!$AJ$5+(Data!J743-Data!J742)*Simulace!$AJ$6+(Data!L743-Data!L742)*Simulace!$AJ$7+(Data!N743-Data!N742)*Simulace!$AJ$8+(Data!P743-Data!P742)*Simulace!$AJ$9+(Data!R743-Data!R742)*Simulace!$AJ$10+(Data!T743-Data!T742)*Simulace!$AJ$11+(Data!V743-Data!V742)*Simulace!$AJ$12+(Data!X743-Data!X742)*Simulace!$AJ$13+(Data!Z743-Data!Z742)*Simulace!$AJ$14+(Data!AB743-Data!AB742)*Simulace!$AJ$15+(Data!AD743-Data!AD742)*Simulace!$AJ$16+(Data!AF743-Data!AF742)*Simulace!$AJ$17+(Data!AH743-Data!AH742)*Simulace!$AJ$18+(Data!AJ743-Data!AJ742)*Simulace!$AJ$19+(Data!AL743-Data!AL742)*Simulace!$AJ$20+(Data!AN743-Data!AN742)*Simulace!$AJ$21+(Data!AP743-Data!AP742)*Simulace!$AJ$22+(Data!AQ743-Data!AQ742)*Simulace!$AJ$23+(Data!AR743-Data!AR742)*Simulace!$AJ$24+(Data!AS743-Data!AS742)*Simulace!$AJ$25+(Data!AT743-Data!AT742)*Simulace!$AJ$26+(Data!AU743-Data!AU742)*Simulace!$AJ$27+(Data!AV743-Data!AV742)*Simulace!$AJ$28+(Data!AW743-Data!AW742)*Simulace!$AJ$29+(Data!AX743-Data!AX742)*Simulace!$AJ$30)</f>
        <v>-407078038.09811616</v>
      </c>
    </row>
    <row r="241" spans="1:16" ht="15.75">
      <c r="A241" s="33" t="s">
        <v>276</v>
      </c>
      <c r="B241" s="42">
        <v>-7025000000</v>
      </c>
      <c r="C241" s="42">
        <f>Simulace!AN252-Simulace!AN242</f>
        <v>-618142052.12197876</v>
      </c>
      <c r="D241" s="42">
        <f t="shared" si="3"/>
        <v>0</v>
      </c>
      <c r="E241" s="59"/>
      <c r="F241" s="59"/>
      <c r="G241" s="46"/>
      <c r="H241" s="46"/>
      <c r="K241" s="6"/>
      <c r="P241" s="42">
        <f>((Data!D744-Data!D743)*Simulace!$AJ$3+(Data!F744-Data!F743)*Simulace!$AJ$4+(Data!H744-Data!H743)*Simulace!$AJ$5+(Data!J744-Data!J743)*Simulace!$AJ$6+(Data!L744-Data!L743)*Simulace!$AJ$7+(Data!N744-Data!N743)*Simulace!$AJ$8+(Data!P744-Data!P743)*Simulace!$AJ$9+(Data!R744-Data!R743)*Simulace!$AJ$10+(Data!T744-Data!T743)*Simulace!$AJ$11+(Data!V744-Data!V743)*Simulace!$AJ$12+(Data!X744-Data!X743)*Simulace!$AJ$13+(Data!Z744-Data!Z743)*Simulace!$AJ$14+(Data!AB744-Data!AB743)*Simulace!$AJ$15+(Data!AD744-Data!AD743)*Simulace!$AJ$16+(Data!AF744-Data!AF743)*Simulace!$AJ$17+(Data!AH744-Data!AH743)*Simulace!$AJ$18+(Data!AJ744-Data!AJ743)*Simulace!$AJ$19+(Data!AL744-Data!AL743)*Simulace!$AJ$20+(Data!AN744-Data!AN743)*Simulace!$AJ$21+(Data!AP744-Data!AP743)*Simulace!$AJ$22+(Data!AQ744-Data!AQ743)*Simulace!$AJ$23+(Data!AR744-Data!AR743)*Simulace!$AJ$24+(Data!AS744-Data!AS743)*Simulace!$AJ$25+(Data!AT744-Data!AT743)*Simulace!$AJ$26+(Data!AU744-Data!AU743)*Simulace!$AJ$27+(Data!AV744-Data!AV743)*Simulace!$AJ$28+(Data!AW744-Data!AW743)*Simulace!$AJ$29+(Data!AX744-Data!AX743)*Simulace!$AJ$30)</f>
        <v>480208994.99641895</v>
      </c>
    </row>
    <row r="242" spans="1:16" ht="15.75">
      <c r="A242" s="33" t="s">
        <v>277</v>
      </c>
      <c r="B242" s="42">
        <v>-7004000000</v>
      </c>
      <c r="C242" s="42">
        <f>Simulace!AN253-Simulace!AN243</f>
        <v>352057163.35359192</v>
      </c>
      <c r="D242" s="42">
        <f t="shared" si="3"/>
        <v>0</v>
      </c>
      <c r="E242" s="59"/>
      <c r="F242" s="59"/>
      <c r="G242" s="46"/>
      <c r="H242" s="46"/>
      <c r="K242" s="6"/>
      <c r="P242" s="42">
        <f>((Data!D745-Data!D744)*Simulace!$AJ$3+(Data!F745-Data!F744)*Simulace!$AJ$4+(Data!H745-Data!H744)*Simulace!$AJ$5+(Data!J745-Data!J744)*Simulace!$AJ$6+(Data!L745-Data!L744)*Simulace!$AJ$7+(Data!N745-Data!N744)*Simulace!$AJ$8+(Data!P745-Data!P744)*Simulace!$AJ$9+(Data!R745-Data!R744)*Simulace!$AJ$10+(Data!T745-Data!T744)*Simulace!$AJ$11+(Data!V745-Data!V744)*Simulace!$AJ$12+(Data!X745-Data!X744)*Simulace!$AJ$13+(Data!Z745-Data!Z744)*Simulace!$AJ$14+(Data!AB745-Data!AB744)*Simulace!$AJ$15+(Data!AD745-Data!AD744)*Simulace!$AJ$16+(Data!AF745-Data!AF744)*Simulace!$AJ$17+(Data!AH745-Data!AH744)*Simulace!$AJ$18+(Data!AJ745-Data!AJ744)*Simulace!$AJ$19+(Data!AL745-Data!AL744)*Simulace!$AJ$20+(Data!AN745-Data!AN744)*Simulace!$AJ$21+(Data!AP745-Data!AP744)*Simulace!$AJ$22+(Data!AQ745-Data!AQ744)*Simulace!$AJ$23+(Data!AR745-Data!AR744)*Simulace!$AJ$24+(Data!AS745-Data!AS744)*Simulace!$AJ$25+(Data!AT745-Data!AT744)*Simulace!$AJ$26+(Data!AU745-Data!AU744)*Simulace!$AJ$27+(Data!AV745-Data!AV744)*Simulace!$AJ$28+(Data!AW745-Data!AW744)*Simulace!$AJ$29+(Data!AX745-Data!AX744)*Simulace!$AJ$30)</f>
        <v>520946984.99846923</v>
      </c>
    </row>
    <row r="243" spans="1:16" ht="15.75">
      <c r="A243" s="33" t="s">
        <v>278</v>
      </c>
      <c r="B243" s="42">
        <v>-7075000000</v>
      </c>
      <c r="C243" s="42">
        <f>Simulace!AN254-Simulace!AN244</f>
        <v>791290466.89019775</v>
      </c>
      <c r="D243" s="42">
        <f t="shared" si="3"/>
        <v>0</v>
      </c>
      <c r="E243" s="59"/>
      <c r="F243" s="59"/>
      <c r="G243" s="46"/>
      <c r="H243" s="46"/>
      <c r="K243" s="6"/>
      <c r="P243" s="42">
        <f>((Data!D746-Data!D745)*Simulace!$AJ$3+(Data!F746-Data!F745)*Simulace!$AJ$4+(Data!H746-Data!H745)*Simulace!$AJ$5+(Data!J746-Data!J745)*Simulace!$AJ$6+(Data!L746-Data!L745)*Simulace!$AJ$7+(Data!N746-Data!N745)*Simulace!$AJ$8+(Data!P746-Data!P745)*Simulace!$AJ$9+(Data!R746-Data!R745)*Simulace!$AJ$10+(Data!T746-Data!T745)*Simulace!$AJ$11+(Data!V746-Data!V745)*Simulace!$AJ$12+(Data!X746-Data!X745)*Simulace!$AJ$13+(Data!Z746-Data!Z745)*Simulace!$AJ$14+(Data!AB746-Data!AB745)*Simulace!$AJ$15+(Data!AD746-Data!AD745)*Simulace!$AJ$16+(Data!AF746-Data!AF745)*Simulace!$AJ$17+(Data!AH746-Data!AH745)*Simulace!$AJ$18+(Data!AJ746-Data!AJ745)*Simulace!$AJ$19+(Data!AL746-Data!AL745)*Simulace!$AJ$20+(Data!AN746-Data!AN745)*Simulace!$AJ$21+(Data!AP746-Data!AP745)*Simulace!$AJ$22+(Data!AQ746-Data!AQ745)*Simulace!$AJ$23+(Data!AR746-Data!AR745)*Simulace!$AJ$24+(Data!AS746-Data!AS745)*Simulace!$AJ$25+(Data!AT746-Data!AT745)*Simulace!$AJ$26+(Data!AU746-Data!AU745)*Simulace!$AJ$27+(Data!AV746-Data!AV745)*Simulace!$AJ$28+(Data!AW746-Data!AW745)*Simulace!$AJ$29+(Data!AX746-Data!AX745)*Simulace!$AJ$30)</f>
        <v>347966562.31751078</v>
      </c>
    </row>
    <row r="244" spans="1:16" ht="15.75">
      <c r="A244" s="33" t="s">
        <v>279</v>
      </c>
      <c r="B244" s="42">
        <v>-7192000000</v>
      </c>
      <c r="C244" s="42">
        <f>Simulace!AN255-Simulace!AN245</f>
        <v>1527064539.3087692</v>
      </c>
      <c r="D244" s="42">
        <f t="shared" si="3"/>
        <v>0</v>
      </c>
      <c r="E244" s="59"/>
      <c r="F244" s="59"/>
      <c r="G244" s="46"/>
      <c r="H244" s="46"/>
      <c r="K244" s="6"/>
      <c r="P244" s="42">
        <f>((Data!D747-Data!D746)*Simulace!$AJ$3+(Data!F747-Data!F746)*Simulace!$AJ$4+(Data!H747-Data!H746)*Simulace!$AJ$5+(Data!J747-Data!J746)*Simulace!$AJ$6+(Data!L747-Data!L746)*Simulace!$AJ$7+(Data!N747-Data!N746)*Simulace!$AJ$8+(Data!P747-Data!P746)*Simulace!$AJ$9+(Data!R747-Data!R746)*Simulace!$AJ$10+(Data!T747-Data!T746)*Simulace!$AJ$11+(Data!V747-Data!V746)*Simulace!$AJ$12+(Data!X747-Data!X746)*Simulace!$AJ$13+(Data!Z747-Data!Z746)*Simulace!$AJ$14+(Data!AB747-Data!AB746)*Simulace!$AJ$15+(Data!AD747-Data!AD746)*Simulace!$AJ$16+(Data!AF747-Data!AF746)*Simulace!$AJ$17+(Data!AH747-Data!AH746)*Simulace!$AJ$18+(Data!AJ747-Data!AJ746)*Simulace!$AJ$19+(Data!AL747-Data!AL746)*Simulace!$AJ$20+(Data!AN747-Data!AN746)*Simulace!$AJ$21+(Data!AP747-Data!AP746)*Simulace!$AJ$22+(Data!AQ747-Data!AQ746)*Simulace!$AJ$23+(Data!AR747-Data!AR746)*Simulace!$AJ$24+(Data!AS747-Data!AS746)*Simulace!$AJ$25+(Data!AT747-Data!AT746)*Simulace!$AJ$26+(Data!AU747-Data!AU746)*Simulace!$AJ$27+(Data!AV747-Data!AV746)*Simulace!$AJ$28+(Data!AW747-Data!AW746)*Simulace!$AJ$29+(Data!AX747-Data!AX746)*Simulace!$AJ$30)</f>
        <v>1052985014.423429</v>
      </c>
    </row>
    <row r="245" spans="1:16" ht="15.75">
      <c r="A245" s="33" t="s">
        <v>280</v>
      </c>
      <c r="B245" s="42">
        <v>-7313000000</v>
      </c>
      <c r="C245" s="42">
        <f>Simulace!AN256-Simulace!AN246</f>
        <v>2026269249.9851303</v>
      </c>
      <c r="D245" s="42">
        <f t="shared" si="3"/>
        <v>0</v>
      </c>
      <c r="E245" s="59"/>
      <c r="F245" s="59"/>
      <c r="G245" s="46"/>
      <c r="H245" s="46"/>
      <c r="K245" s="6"/>
      <c r="P245" s="42">
        <f>((Data!D748-Data!D747)*Simulace!$AJ$3+(Data!F748-Data!F747)*Simulace!$AJ$4+(Data!H748-Data!H747)*Simulace!$AJ$5+(Data!J748-Data!J747)*Simulace!$AJ$6+(Data!L748-Data!L747)*Simulace!$AJ$7+(Data!N748-Data!N747)*Simulace!$AJ$8+(Data!P748-Data!P747)*Simulace!$AJ$9+(Data!R748-Data!R747)*Simulace!$AJ$10+(Data!T748-Data!T747)*Simulace!$AJ$11+(Data!V748-Data!V747)*Simulace!$AJ$12+(Data!X748-Data!X747)*Simulace!$AJ$13+(Data!Z748-Data!Z747)*Simulace!$AJ$14+(Data!AB748-Data!AB747)*Simulace!$AJ$15+(Data!AD748-Data!AD747)*Simulace!$AJ$16+(Data!AF748-Data!AF747)*Simulace!$AJ$17+(Data!AH748-Data!AH747)*Simulace!$AJ$18+(Data!AJ748-Data!AJ747)*Simulace!$AJ$19+(Data!AL748-Data!AL747)*Simulace!$AJ$20+(Data!AN748-Data!AN747)*Simulace!$AJ$21+(Data!AP748-Data!AP747)*Simulace!$AJ$22+(Data!AQ748-Data!AQ747)*Simulace!$AJ$23+(Data!AR748-Data!AR747)*Simulace!$AJ$24+(Data!AS748-Data!AS747)*Simulace!$AJ$25+(Data!AT748-Data!AT747)*Simulace!$AJ$26+(Data!AU748-Data!AU747)*Simulace!$AJ$27+(Data!AV748-Data!AV747)*Simulace!$AJ$28+(Data!AW748-Data!AW747)*Simulace!$AJ$29+(Data!AX748-Data!AX747)*Simulace!$AJ$30)</f>
        <v>523810311.75709432</v>
      </c>
    </row>
    <row r="246" spans="1:16" ht="15.75">
      <c r="A246" s="33" t="s">
        <v>281</v>
      </c>
      <c r="B246" s="42">
        <v>-7254000000</v>
      </c>
      <c r="C246" s="42">
        <f>Simulace!AN257-Simulace!AN247</f>
        <v>1957956065.7046814</v>
      </c>
      <c r="D246" s="42">
        <f t="shared" si="3"/>
        <v>0</v>
      </c>
      <c r="E246" s="59"/>
      <c r="F246" s="59"/>
      <c r="G246" s="46"/>
      <c r="H246" s="46"/>
      <c r="K246" s="6"/>
      <c r="P246" s="42">
        <f>((Data!D749-Data!D748)*Simulace!$AJ$3+(Data!F749-Data!F748)*Simulace!$AJ$4+(Data!H749-Data!H748)*Simulace!$AJ$5+(Data!J749-Data!J748)*Simulace!$AJ$6+(Data!L749-Data!L748)*Simulace!$AJ$7+(Data!N749-Data!N748)*Simulace!$AJ$8+(Data!P749-Data!P748)*Simulace!$AJ$9+(Data!R749-Data!R748)*Simulace!$AJ$10+(Data!T749-Data!T748)*Simulace!$AJ$11+(Data!V749-Data!V748)*Simulace!$AJ$12+(Data!X749-Data!X748)*Simulace!$AJ$13+(Data!Z749-Data!Z748)*Simulace!$AJ$14+(Data!AB749-Data!AB748)*Simulace!$AJ$15+(Data!AD749-Data!AD748)*Simulace!$AJ$16+(Data!AF749-Data!AF748)*Simulace!$AJ$17+(Data!AH749-Data!AH748)*Simulace!$AJ$18+(Data!AJ749-Data!AJ748)*Simulace!$AJ$19+(Data!AL749-Data!AL748)*Simulace!$AJ$20+(Data!AN749-Data!AN748)*Simulace!$AJ$21+(Data!AP749-Data!AP748)*Simulace!$AJ$22+(Data!AQ749-Data!AQ748)*Simulace!$AJ$23+(Data!AR749-Data!AR748)*Simulace!$AJ$24+(Data!AS749-Data!AS748)*Simulace!$AJ$25+(Data!AT749-Data!AT748)*Simulace!$AJ$26+(Data!AU749-Data!AU748)*Simulace!$AJ$27+(Data!AV749-Data!AV748)*Simulace!$AJ$28+(Data!AW749-Data!AW748)*Simulace!$AJ$29+(Data!AX749-Data!AX748)*Simulace!$AJ$30)</f>
        <v>-406626429.4732061</v>
      </c>
    </row>
    <row r="247" spans="1:16" ht="15.75">
      <c r="A247" s="33" t="s">
        <v>282</v>
      </c>
      <c r="B247" s="42">
        <v>-7234000000</v>
      </c>
      <c r="C247" s="42">
        <f>Simulace!AN258-Simulace!AN248</f>
        <v>1798889875.975853</v>
      </c>
      <c r="D247" s="42">
        <f t="shared" si="3"/>
        <v>0</v>
      </c>
      <c r="E247" s="59"/>
      <c r="F247" s="59"/>
      <c r="G247" s="46"/>
      <c r="H247" s="46"/>
      <c r="K247" s="6"/>
      <c r="P247" s="42">
        <f>((Data!D750-Data!D749)*Simulace!$AJ$3+(Data!F750-Data!F749)*Simulace!$AJ$4+(Data!H750-Data!H749)*Simulace!$AJ$5+(Data!J750-Data!J749)*Simulace!$AJ$6+(Data!L750-Data!L749)*Simulace!$AJ$7+(Data!N750-Data!N749)*Simulace!$AJ$8+(Data!P750-Data!P749)*Simulace!$AJ$9+(Data!R750-Data!R749)*Simulace!$AJ$10+(Data!T750-Data!T749)*Simulace!$AJ$11+(Data!V750-Data!V749)*Simulace!$AJ$12+(Data!X750-Data!X749)*Simulace!$AJ$13+(Data!Z750-Data!Z749)*Simulace!$AJ$14+(Data!AB750-Data!AB749)*Simulace!$AJ$15+(Data!AD750-Data!AD749)*Simulace!$AJ$16+(Data!AF750-Data!AF749)*Simulace!$AJ$17+(Data!AH750-Data!AH749)*Simulace!$AJ$18+(Data!AJ750-Data!AJ749)*Simulace!$AJ$19+(Data!AL750-Data!AL749)*Simulace!$AJ$20+(Data!AN750-Data!AN749)*Simulace!$AJ$21+(Data!AP750-Data!AP749)*Simulace!$AJ$22+(Data!AQ750-Data!AQ749)*Simulace!$AJ$23+(Data!AR750-Data!AR749)*Simulace!$AJ$24+(Data!AS750-Data!AS749)*Simulace!$AJ$25+(Data!AT750-Data!AT749)*Simulace!$AJ$26+(Data!AU750-Data!AU749)*Simulace!$AJ$27+(Data!AV750-Data!AV749)*Simulace!$AJ$28+(Data!AW750-Data!AW749)*Simulace!$AJ$29+(Data!AX750-Data!AX749)*Simulace!$AJ$30)</f>
        <v>86395810.38804321</v>
      </c>
    </row>
    <row r="248" spans="1:16" ht="15.75">
      <c r="A248" s="33" t="s">
        <v>283</v>
      </c>
      <c r="B248" s="42">
        <v>-7281000000</v>
      </c>
      <c r="C248" s="42">
        <f>Simulace!AN259-Simulace!AN249</f>
        <v>2041128963.468338</v>
      </c>
      <c r="D248" s="42">
        <f t="shared" si="3"/>
        <v>0</v>
      </c>
      <c r="E248" s="59"/>
      <c r="F248" s="59"/>
      <c r="G248" s="46"/>
      <c r="H248" s="46"/>
      <c r="K248" s="6"/>
      <c r="P248" s="42">
        <f>((Data!D751-Data!D750)*Simulace!$AJ$3+(Data!F751-Data!F750)*Simulace!$AJ$4+(Data!H751-Data!H750)*Simulace!$AJ$5+(Data!J751-Data!J750)*Simulace!$AJ$6+(Data!L751-Data!L750)*Simulace!$AJ$7+(Data!N751-Data!N750)*Simulace!$AJ$8+(Data!P751-Data!P750)*Simulace!$AJ$9+(Data!R751-Data!R750)*Simulace!$AJ$10+(Data!T751-Data!T750)*Simulace!$AJ$11+(Data!V751-Data!V750)*Simulace!$AJ$12+(Data!X751-Data!X750)*Simulace!$AJ$13+(Data!Z751-Data!Z750)*Simulace!$AJ$14+(Data!AB751-Data!AB750)*Simulace!$AJ$15+(Data!AD751-Data!AD750)*Simulace!$AJ$16+(Data!AF751-Data!AF750)*Simulace!$AJ$17+(Data!AH751-Data!AH750)*Simulace!$AJ$18+(Data!AJ751-Data!AJ750)*Simulace!$AJ$19+(Data!AL751-Data!AL750)*Simulace!$AJ$20+(Data!AN751-Data!AN750)*Simulace!$AJ$21+(Data!AP751-Data!AP750)*Simulace!$AJ$22+(Data!AQ751-Data!AQ750)*Simulace!$AJ$23+(Data!AR751-Data!AR750)*Simulace!$AJ$24+(Data!AS751-Data!AS750)*Simulace!$AJ$25+(Data!AT751-Data!AT750)*Simulace!$AJ$26+(Data!AU751-Data!AU750)*Simulace!$AJ$27+(Data!AV751-Data!AV750)*Simulace!$AJ$28+(Data!AW751-Data!AW750)*Simulace!$AJ$29+(Data!AX751-Data!AX750)*Simulace!$AJ$30)</f>
        <v>131695153.99727184</v>
      </c>
    </row>
    <row r="249" spans="1:16" ht="15.75">
      <c r="A249" s="33" t="s">
        <v>284</v>
      </c>
      <c r="B249" s="42">
        <v>-7315000000</v>
      </c>
      <c r="C249" s="42">
        <f>Simulace!AN260-Simulace!AN250</f>
        <v>2646536131.6504822</v>
      </c>
      <c r="D249" s="42">
        <f t="shared" si="3"/>
        <v>0</v>
      </c>
      <c r="E249" s="59"/>
      <c r="F249" s="59"/>
      <c r="G249" s="46"/>
      <c r="H249" s="46"/>
      <c r="K249" s="6"/>
      <c r="P249" s="42">
        <f>((Data!D752-Data!D751)*Simulace!$AJ$3+(Data!F752-Data!F751)*Simulace!$AJ$4+(Data!H752-Data!H751)*Simulace!$AJ$5+(Data!J752-Data!J751)*Simulace!$AJ$6+(Data!L752-Data!L751)*Simulace!$AJ$7+(Data!N752-Data!N751)*Simulace!$AJ$8+(Data!P752-Data!P751)*Simulace!$AJ$9+(Data!R752-Data!R751)*Simulace!$AJ$10+(Data!T752-Data!T751)*Simulace!$AJ$11+(Data!V752-Data!V751)*Simulace!$AJ$12+(Data!X752-Data!X751)*Simulace!$AJ$13+(Data!Z752-Data!Z751)*Simulace!$AJ$14+(Data!AB752-Data!AB751)*Simulace!$AJ$15+(Data!AD752-Data!AD751)*Simulace!$AJ$16+(Data!AF752-Data!AF751)*Simulace!$AJ$17+(Data!AH752-Data!AH751)*Simulace!$AJ$18+(Data!AJ752-Data!AJ751)*Simulace!$AJ$19+(Data!AL752-Data!AL751)*Simulace!$AJ$20+(Data!AN752-Data!AN751)*Simulace!$AJ$21+(Data!AP752-Data!AP751)*Simulace!$AJ$22+(Data!AQ752-Data!AQ751)*Simulace!$AJ$23+(Data!AR752-Data!AR751)*Simulace!$AJ$24+(Data!AS752-Data!AS751)*Simulace!$AJ$25+(Data!AT752-Data!AT751)*Simulace!$AJ$26+(Data!AU752-Data!AU751)*Simulace!$AJ$27+(Data!AV752-Data!AV751)*Simulace!$AJ$28+(Data!AW752-Data!AW751)*Simulace!$AJ$29+(Data!AX752-Data!AX751)*Simulace!$AJ$30)</f>
        <v>368499046.34356868</v>
      </c>
    </row>
    <row r="250" spans="1:16" ht="15.75">
      <c r="A250" s="33" t="s">
        <v>285</v>
      </c>
      <c r="B250" s="42">
        <v>-7335000000</v>
      </c>
      <c r="C250" s="42">
        <f>Simulace!AN261-Simulace!AN251</f>
        <v>3217316014.4189911</v>
      </c>
      <c r="D250" s="42">
        <f t="shared" si="3"/>
        <v>0</v>
      </c>
      <c r="E250" s="59"/>
      <c r="F250" s="59"/>
      <c r="G250" s="46"/>
      <c r="H250" s="46"/>
      <c r="K250" s="6"/>
      <c r="P250" s="42">
        <f>((Data!D753-Data!D752)*Simulace!$AJ$3+(Data!F753-Data!F752)*Simulace!$AJ$4+(Data!H753-Data!H752)*Simulace!$AJ$5+(Data!J753-Data!J752)*Simulace!$AJ$6+(Data!L753-Data!L752)*Simulace!$AJ$7+(Data!N753-Data!N752)*Simulace!$AJ$8+(Data!P753-Data!P752)*Simulace!$AJ$9+(Data!R753-Data!R752)*Simulace!$AJ$10+(Data!T753-Data!T752)*Simulace!$AJ$11+(Data!V753-Data!V752)*Simulace!$AJ$12+(Data!X753-Data!X752)*Simulace!$AJ$13+(Data!Z753-Data!Z752)*Simulace!$AJ$14+(Data!AB753-Data!AB752)*Simulace!$AJ$15+(Data!AD753-Data!AD752)*Simulace!$AJ$16+(Data!AF753-Data!AF752)*Simulace!$AJ$17+(Data!AH753-Data!AH752)*Simulace!$AJ$18+(Data!AJ753-Data!AJ752)*Simulace!$AJ$19+(Data!AL753-Data!AL752)*Simulace!$AJ$20+(Data!AN753-Data!AN752)*Simulace!$AJ$21+(Data!AP753-Data!AP752)*Simulace!$AJ$22+(Data!AQ753-Data!AQ752)*Simulace!$AJ$23+(Data!AR753-Data!AR752)*Simulace!$AJ$24+(Data!AS753-Data!AS752)*Simulace!$AJ$25+(Data!AT753-Data!AT752)*Simulace!$AJ$26+(Data!AU753-Data!AU752)*Simulace!$AJ$27+(Data!AV753-Data!AV752)*Simulace!$AJ$28+(Data!AW753-Data!AW752)*Simulace!$AJ$29+(Data!AX753-Data!AX752)*Simulace!$AJ$30)</f>
        <v>163899094.67039394</v>
      </c>
    </row>
    <row r="251" spans="1:16" ht="15.75">
      <c r="A251" s="33" t="s">
        <v>286</v>
      </c>
      <c r="B251" s="42">
        <v>-7375000000</v>
      </c>
      <c r="C251" s="42">
        <f>Simulace!AN262-Simulace!AN252</f>
        <v>3003937663.0604858</v>
      </c>
      <c r="D251" s="42">
        <f t="shared" si="3"/>
        <v>0</v>
      </c>
      <c r="E251" s="59"/>
      <c r="F251" s="59"/>
      <c r="G251" s="46"/>
      <c r="H251" s="46"/>
      <c r="K251" s="6"/>
      <c r="P251" s="42">
        <f>((Data!D754-Data!D753)*Simulace!$AJ$3+(Data!F754-Data!F753)*Simulace!$AJ$4+(Data!H754-Data!H753)*Simulace!$AJ$5+(Data!J754-Data!J753)*Simulace!$AJ$6+(Data!L754-Data!L753)*Simulace!$AJ$7+(Data!N754-Data!N753)*Simulace!$AJ$8+(Data!P754-Data!P753)*Simulace!$AJ$9+(Data!R754-Data!R753)*Simulace!$AJ$10+(Data!T754-Data!T753)*Simulace!$AJ$11+(Data!V754-Data!V753)*Simulace!$AJ$12+(Data!X754-Data!X753)*Simulace!$AJ$13+(Data!Z754-Data!Z753)*Simulace!$AJ$14+(Data!AB754-Data!AB753)*Simulace!$AJ$15+(Data!AD754-Data!AD753)*Simulace!$AJ$16+(Data!AF754-Data!AF753)*Simulace!$AJ$17+(Data!AH754-Data!AH753)*Simulace!$AJ$18+(Data!AJ754-Data!AJ753)*Simulace!$AJ$19+(Data!AL754-Data!AL753)*Simulace!$AJ$20+(Data!AN754-Data!AN753)*Simulace!$AJ$21+(Data!AP754-Data!AP753)*Simulace!$AJ$22+(Data!AQ754-Data!AQ753)*Simulace!$AJ$23+(Data!AR754-Data!AR753)*Simulace!$AJ$24+(Data!AS754-Data!AS753)*Simulace!$AJ$25+(Data!AT754-Data!AT753)*Simulace!$AJ$26+(Data!AU754-Data!AU753)*Simulace!$AJ$27+(Data!AV754-Data!AV753)*Simulace!$AJ$28+(Data!AW754-Data!AW753)*Simulace!$AJ$29+(Data!AX754-Data!AX753)*Simulace!$AJ$30)</f>
        <v>264528033.63791299</v>
      </c>
    </row>
    <row r="252" spans="1:16" ht="15.75">
      <c r="A252" s="33" t="s">
        <v>287</v>
      </c>
      <c r="B252" s="42">
        <v>-7400000000</v>
      </c>
      <c r="C252" s="42">
        <f>Simulace!AN263-Simulace!AN253</f>
        <v>2586577729.1767883</v>
      </c>
      <c r="D252" s="42">
        <f t="shared" si="3"/>
        <v>0</v>
      </c>
      <c r="E252" s="59"/>
      <c r="F252" s="59"/>
      <c r="G252" s="46"/>
      <c r="H252" s="46"/>
      <c r="K252" s="6"/>
      <c r="P252" s="42">
        <f>((Data!D755-Data!D754)*Simulace!$AJ$3+(Data!F755-Data!F754)*Simulace!$AJ$4+(Data!H755-Data!H754)*Simulace!$AJ$5+(Data!J755-Data!J754)*Simulace!$AJ$6+(Data!L755-Data!L754)*Simulace!$AJ$7+(Data!N755-Data!N754)*Simulace!$AJ$8+(Data!P755-Data!P754)*Simulace!$AJ$9+(Data!R755-Data!R754)*Simulace!$AJ$10+(Data!T755-Data!T754)*Simulace!$AJ$11+(Data!V755-Data!V754)*Simulace!$AJ$12+(Data!X755-Data!X754)*Simulace!$AJ$13+(Data!Z755-Data!Z754)*Simulace!$AJ$14+(Data!AB755-Data!AB754)*Simulace!$AJ$15+(Data!AD755-Data!AD754)*Simulace!$AJ$16+(Data!AF755-Data!AF754)*Simulace!$AJ$17+(Data!AH755-Data!AH754)*Simulace!$AJ$18+(Data!AJ755-Data!AJ754)*Simulace!$AJ$19+(Data!AL755-Data!AL754)*Simulace!$AJ$20+(Data!AN755-Data!AN754)*Simulace!$AJ$21+(Data!AP755-Data!AP754)*Simulace!$AJ$22+(Data!AQ755-Data!AQ754)*Simulace!$AJ$23+(Data!AR755-Data!AR754)*Simulace!$AJ$24+(Data!AS755-Data!AS754)*Simulace!$AJ$25+(Data!AT755-Data!AT754)*Simulace!$AJ$26+(Data!AU755-Data!AU754)*Simulace!$AJ$27+(Data!AV755-Data!AV754)*Simulace!$AJ$28+(Data!AW755-Data!AW754)*Simulace!$AJ$29+(Data!AX755-Data!AX754)*Simulace!$AJ$30)</f>
        <v>96401471.114769921</v>
      </c>
    </row>
    <row r="253" spans="1:16" ht="15.75">
      <c r="A253" s="33" t="s">
        <v>288</v>
      </c>
      <c r="B253" s="42">
        <v>-7347000000</v>
      </c>
      <c r="C253" s="42">
        <f>Simulace!AN264-Simulace!AN254</f>
        <v>2082906643.6760712</v>
      </c>
      <c r="D253" s="42">
        <f t="shared" si="3"/>
        <v>0</v>
      </c>
      <c r="E253" s="59"/>
      <c r="F253" s="59"/>
      <c r="G253" s="46"/>
      <c r="H253" s="46"/>
      <c r="K253" s="6"/>
      <c r="P253" s="42">
        <f>((Data!D756-Data!D755)*Simulace!$AJ$3+(Data!F756-Data!F755)*Simulace!$AJ$4+(Data!H756-Data!H755)*Simulace!$AJ$5+(Data!J756-Data!J755)*Simulace!$AJ$6+(Data!L756-Data!L755)*Simulace!$AJ$7+(Data!N756-Data!N755)*Simulace!$AJ$8+(Data!P756-Data!P755)*Simulace!$AJ$9+(Data!R756-Data!R755)*Simulace!$AJ$10+(Data!T756-Data!T755)*Simulace!$AJ$11+(Data!V756-Data!V755)*Simulace!$AJ$12+(Data!X756-Data!X755)*Simulace!$AJ$13+(Data!Z756-Data!Z755)*Simulace!$AJ$14+(Data!AB756-Data!AB755)*Simulace!$AJ$15+(Data!AD756-Data!AD755)*Simulace!$AJ$16+(Data!AF756-Data!AF755)*Simulace!$AJ$17+(Data!AH756-Data!AH755)*Simulace!$AJ$18+(Data!AJ756-Data!AJ755)*Simulace!$AJ$19+(Data!AL756-Data!AL755)*Simulace!$AJ$20+(Data!AN756-Data!AN755)*Simulace!$AJ$21+(Data!AP756-Data!AP755)*Simulace!$AJ$22+(Data!AQ756-Data!AQ755)*Simulace!$AJ$23+(Data!AR756-Data!AR755)*Simulace!$AJ$24+(Data!AS756-Data!AS755)*Simulace!$AJ$25+(Data!AT756-Data!AT755)*Simulace!$AJ$26+(Data!AU756-Data!AU755)*Simulace!$AJ$27+(Data!AV756-Data!AV755)*Simulace!$AJ$28+(Data!AW756-Data!AW755)*Simulace!$AJ$29+(Data!AX756-Data!AX755)*Simulace!$AJ$30)</f>
        <v>-155637838.18320581</v>
      </c>
    </row>
    <row r="254" spans="1:16" ht="15.75">
      <c r="C254" s="42"/>
      <c r="E254" s="59"/>
      <c r="F254" s="59"/>
      <c r="G254" s="46"/>
      <c r="H254" s="46"/>
    </row>
    <row r="255" spans="1:16" ht="15.75">
      <c r="C255" s="42"/>
      <c r="E255" s="59"/>
      <c r="F255" s="59"/>
      <c r="G255" s="46"/>
      <c r="H255" s="46"/>
    </row>
    <row r="256" spans="1:16">
      <c r="C256" s="42"/>
    </row>
    <row r="257" spans="3:3">
      <c r="C257" s="42"/>
    </row>
    <row r="258" spans="3:3">
      <c r="C258" s="42"/>
    </row>
    <row r="259" spans="3:3">
      <c r="C259" s="42"/>
    </row>
    <row r="260" spans="3:3">
      <c r="C260" s="42"/>
    </row>
    <row r="261" spans="3:3">
      <c r="C261" s="42"/>
    </row>
    <row r="262" spans="3:3">
      <c r="C262" s="42"/>
    </row>
  </sheetData>
  <autoFilter ref="A1:C253"/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R502"/>
  <sheetViews>
    <sheetView workbookViewId="0">
      <selection activeCell="R5" sqref="R5"/>
    </sheetView>
  </sheetViews>
  <sheetFormatPr defaultRowHeight="15"/>
  <cols>
    <col min="2" max="2" width="10.140625" bestFit="1" customWidth="1"/>
    <col min="3" max="3" width="10" bestFit="1" customWidth="1"/>
    <col min="6" max="6" width="12" bestFit="1" customWidth="1"/>
    <col min="14" max="14" width="10" bestFit="1" customWidth="1"/>
  </cols>
  <sheetData>
    <row r="1" spans="1:18">
      <c r="A1" s="3" t="s">
        <v>0</v>
      </c>
      <c r="B1" s="3" t="s">
        <v>1</v>
      </c>
      <c r="C1" s="13" t="s">
        <v>2</v>
      </c>
      <c r="D1" s="3" t="s">
        <v>3</v>
      </c>
      <c r="E1" s="13" t="s">
        <v>4</v>
      </c>
      <c r="F1" s="3" t="s">
        <v>3</v>
      </c>
      <c r="G1" s="35" t="s">
        <v>297</v>
      </c>
      <c r="J1" s="8" t="s">
        <v>2</v>
      </c>
      <c r="K1" s="8" t="s">
        <v>4</v>
      </c>
      <c r="L1" s="6" t="s">
        <v>297</v>
      </c>
      <c r="N1" s="6" t="s">
        <v>298</v>
      </c>
      <c r="O1" s="6" t="s">
        <v>299</v>
      </c>
      <c r="Q1" s="6" t="s">
        <v>300</v>
      </c>
    </row>
    <row r="2" spans="1:18">
      <c r="A2" s="2">
        <v>0</v>
      </c>
      <c r="B2" s="5" t="s">
        <v>20</v>
      </c>
      <c r="C2" s="27">
        <v>34.799999999999997</v>
      </c>
      <c r="D2" s="4">
        <v>734.59320000000002</v>
      </c>
      <c r="E2" s="11">
        <v>48.93</v>
      </c>
      <c r="F2" s="15">
        <v>1032.86337</v>
      </c>
      <c r="G2">
        <v>19.601074570024544</v>
      </c>
      <c r="J2" s="6">
        <f>Data!$D$504*Data!L5/Data!L4</f>
        <v>614.3188304899179</v>
      </c>
      <c r="K2" s="6">
        <f>Data!$F$504*Data!N5/Data!N4</f>
        <v>854.50966225616116</v>
      </c>
      <c r="L2">
        <f>$G$502*G3/G2</f>
        <v>19.068353684574589</v>
      </c>
      <c r="N2">
        <f>$R$2*J2/$D$502+$R$3*K2/$F$502-$R$4*L2/$G$502</f>
        <v>8045.4815670847538</v>
      </c>
      <c r="O2" s="6">
        <f>$R$2+$R$3-$R$4-N2</f>
        <v>-45.481567084753806</v>
      </c>
      <c r="Q2" s="6" t="s">
        <v>301</v>
      </c>
      <c r="R2">
        <v>2500</v>
      </c>
    </row>
    <row r="3" spans="1:18">
      <c r="A3" s="2">
        <v>1</v>
      </c>
      <c r="B3" s="5" t="s">
        <v>19</v>
      </c>
      <c r="C3" s="27">
        <v>34.57</v>
      </c>
      <c r="D3" s="4">
        <v>730.94808</v>
      </c>
      <c r="E3" s="11">
        <v>48.9</v>
      </c>
      <c r="F3" s="15">
        <v>1033.9415999999999</v>
      </c>
      <c r="G3">
        <v>19.327515633414794</v>
      </c>
      <c r="J3" s="6">
        <f>Data!$D$504*Data!L6/Data!L5</f>
        <v>607.58283046880649</v>
      </c>
      <c r="K3" s="6">
        <f>Data!$F$504*Data!N6/Data!N5</f>
        <v>832.16306925378819</v>
      </c>
      <c r="L3" s="6">
        <f t="shared" ref="L3:L66" si="0">$G$502*G4/G3</f>
        <v>19.65350221839234</v>
      </c>
      <c r="N3" s="6">
        <f t="shared" ref="N3:N66" si="1">$R$2*J3/$D$502+$R$3*K3/$F$502-$R$4*L3/$G$502</f>
        <v>7985.2516139447998</v>
      </c>
      <c r="O3" s="6">
        <f t="shared" ref="O3:O66" si="2">$R$2+$R$3-$R$4-N3</f>
        <v>14.748386055200172</v>
      </c>
      <c r="Q3" s="6" t="s">
        <v>302</v>
      </c>
      <c r="R3">
        <v>3500</v>
      </c>
    </row>
    <row r="4" spans="1:18">
      <c r="A4" s="2">
        <v>2</v>
      </c>
      <c r="B4" s="5">
        <v>39070</v>
      </c>
      <c r="C4" s="27">
        <v>34.61</v>
      </c>
      <c r="D4" s="4">
        <v>725.87552999999991</v>
      </c>
      <c r="E4" s="11">
        <v>48.77</v>
      </c>
      <c r="F4" s="15">
        <v>1022.85321</v>
      </c>
      <c r="G4">
        <v>19.64259846758122</v>
      </c>
      <c r="J4" s="6">
        <f>Data!$D$504*Data!L7/Data!L6</f>
        <v>631.2118504411402</v>
      </c>
      <c r="K4" s="6">
        <f>Data!$F$504*Data!N7/Data!N6</f>
        <v>836.35771244234115</v>
      </c>
      <c r="L4" s="6">
        <f t="shared" si="0"/>
        <v>18.8149030755464</v>
      </c>
      <c r="N4" s="6">
        <f t="shared" si="1"/>
        <v>8012.4754459514061</v>
      </c>
      <c r="O4" s="6">
        <f t="shared" si="2"/>
        <v>-12.475445951406073</v>
      </c>
      <c r="Q4" s="6" t="s">
        <v>297</v>
      </c>
      <c r="R4">
        <v>-2000</v>
      </c>
    </row>
    <row r="5" spans="1:18">
      <c r="A5" s="2">
        <v>3</v>
      </c>
      <c r="B5" s="5">
        <v>39071</v>
      </c>
      <c r="C5" s="27">
        <v>35.08</v>
      </c>
      <c r="D5" s="4">
        <v>730.96195999999998</v>
      </c>
      <c r="E5" s="11">
        <v>48.75</v>
      </c>
      <c r="F5" s="15">
        <v>1015.80375</v>
      </c>
      <c r="G5">
        <v>19.111020481334908</v>
      </c>
      <c r="J5" s="6">
        <f>Data!$D$504*Data!L8/Data!L7</f>
        <v>619.0453281872733</v>
      </c>
      <c r="K5" s="6">
        <f>Data!$F$504*Data!N8/Data!N7</f>
        <v>835.0155933977278</v>
      </c>
      <c r="L5" s="6">
        <f t="shared" si="0"/>
        <v>19.647668109486684</v>
      </c>
      <c r="N5" s="6">
        <f t="shared" si="1"/>
        <v>8043.3395608252704</v>
      </c>
      <c r="O5" s="6">
        <f t="shared" si="2"/>
        <v>-43.339560825270382</v>
      </c>
    </row>
    <row r="6" spans="1:18">
      <c r="A6" s="2">
        <v>4</v>
      </c>
      <c r="B6" s="5">
        <v>39072</v>
      </c>
      <c r="C6" s="27">
        <v>36.67</v>
      </c>
      <c r="D6" s="4">
        <v>768.36484499999995</v>
      </c>
      <c r="E6" s="11">
        <v>48.66</v>
      </c>
      <c r="F6" s="15">
        <v>1019.5973099999999</v>
      </c>
      <c r="G6">
        <v>19.416808389732921</v>
      </c>
      <c r="J6" s="6">
        <f>Data!$D$504*Data!L9/Data!L8</f>
        <v>612.15602908633662</v>
      </c>
      <c r="K6" s="6">
        <f>Data!$F$504*Data!N9/Data!N8</f>
        <v>836.77452922106829</v>
      </c>
      <c r="L6" s="6">
        <f t="shared" si="0"/>
        <v>19.861724804303108</v>
      </c>
      <c r="N6" s="6">
        <f t="shared" si="1"/>
        <v>8044.6969251171295</v>
      </c>
      <c r="O6" s="6">
        <f t="shared" si="2"/>
        <v>-44.696925117129467</v>
      </c>
    </row>
    <row r="7" spans="1:18">
      <c r="A7" s="2">
        <v>5</v>
      </c>
      <c r="B7" s="10" t="s">
        <v>21</v>
      </c>
      <c r="C7" s="27">
        <v>36.450000000000003</v>
      </c>
      <c r="D7" s="4">
        <v>766.03319999999997</v>
      </c>
      <c r="E7" s="11">
        <v>48.38</v>
      </c>
      <c r="F7" s="15">
        <v>1016.7540799999999</v>
      </c>
      <c r="G7">
        <v>19.942415415474109</v>
      </c>
      <c r="J7" s="6">
        <f>Data!$D$504*Data!L10/Data!L9</f>
        <v>610.78418050149014</v>
      </c>
      <c r="K7" s="6">
        <f>Data!$F$504*Data!N10/Data!N9</f>
        <v>844.86297720733</v>
      </c>
      <c r="L7" s="6">
        <f t="shared" si="0"/>
        <v>18.567920759202924</v>
      </c>
      <c r="N7" s="6">
        <f t="shared" si="1"/>
        <v>7939.0424968888701</v>
      </c>
      <c r="O7" s="6">
        <f t="shared" si="2"/>
        <v>60.957503111129881</v>
      </c>
    </row>
    <row r="8" spans="1:18">
      <c r="A8" s="2">
        <v>6</v>
      </c>
      <c r="B8" s="5">
        <v>39078</v>
      </c>
      <c r="C8" s="27">
        <v>36.549999999999997</v>
      </c>
      <c r="D8" s="4">
        <v>769.24957500000005</v>
      </c>
      <c r="E8" s="11">
        <v>48.69</v>
      </c>
      <c r="F8" s="15">
        <v>1024.754085</v>
      </c>
      <c r="G8">
        <v>19.148025022412792</v>
      </c>
      <c r="J8" s="6">
        <f>Data!$D$504*Data!L11/Data!L10</f>
        <v>607.34181017068079</v>
      </c>
      <c r="K8" s="6">
        <f>Data!$F$504*Data!N11/Data!N10</f>
        <v>827.53884621758925</v>
      </c>
      <c r="L8" s="6">
        <f t="shared" si="0"/>
        <v>19.897880822070938</v>
      </c>
      <c r="N8" s="6">
        <f t="shared" si="1"/>
        <v>7990.2451052762763</v>
      </c>
      <c r="O8" s="6">
        <f t="shared" si="2"/>
        <v>9.7548947237237371</v>
      </c>
    </row>
    <row r="9" spans="1:18">
      <c r="A9" s="2">
        <v>7</v>
      </c>
      <c r="B9" s="5">
        <v>39079</v>
      </c>
      <c r="C9" s="27">
        <v>37.270000000000003</v>
      </c>
      <c r="D9" s="4">
        <v>780.34062500000005</v>
      </c>
      <c r="E9" s="11">
        <v>48.54</v>
      </c>
      <c r="F9" s="15">
        <v>1016.30625</v>
      </c>
      <c r="G9">
        <v>19.702156536458507</v>
      </c>
      <c r="J9" s="6">
        <f>Data!$D$504*Data!L12/Data!L11</f>
        <v>608.43014228591665</v>
      </c>
      <c r="K9" s="6">
        <f>Data!$F$504*Data!N12/Data!N11</f>
        <v>828.60877225153752</v>
      </c>
      <c r="L9" s="6">
        <f t="shared" si="0"/>
        <v>19.20379831078677</v>
      </c>
      <c r="N9" s="6">
        <f t="shared" si="1"/>
        <v>7927.3688588560053</v>
      </c>
      <c r="O9" s="6">
        <f t="shared" si="2"/>
        <v>72.631141143994682</v>
      </c>
    </row>
    <row r="10" spans="1:18">
      <c r="A10" s="2">
        <v>8</v>
      </c>
      <c r="B10" s="5">
        <v>39080</v>
      </c>
      <c r="C10" s="27">
        <v>36.93</v>
      </c>
      <c r="D10" s="4">
        <v>769.43655000000001</v>
      </c>
      <c r="E10" s="11">
        <v>48.25</v>
      </c>
      <c r="F10" s="15">
        <v>1005.2887500000001</v>
      </c>
      <c r="G10">
        <v>19.565180325245471</v>
      </c>
      <c r="J10" s="6">
        <f>Data!$D$504*Data!L13/Data!L12</f>
        <v>606.14922906483082</v>
      </c>
      <c r="K10" s="6">
        <f>Data!$F$504*Data!N13/Data!N12</f>
        <v>858.81555152781903</v>
      </c>
      <c r="L10" s="6">
        <f t="shared" si="0"/>
        <v>19.100304031235336</v>
      </c>
      <c r="N10" s="6">
        <f t="shared" si="1"/>
        <v>8033.4075834251889</v>
      </c>
      <c r="O10" s="6">
        <f t="shared" si="2"/>
        <v>-33.407583425188932</v>
      </c>
    </row>
    <row r="11" spans="1:18">
      <c r="A11" s="2">
        <v>9</v>
      </c>
      <c r="B11" s="5">
        <v>39085</v>
      </c>
      <c r="C11" s="27">
        <v>36.380000000000003</v>
      </c>
      <c r="D11" s="4">
        <v>760.59666000000004</v>
      </c>
      <c r="E11" s="11">
        <v>48.58</v>
      </c>
      <c r="F11" s="15">
        <v>1015.66206</v>
      </c>
      <c r="G11">
        <v>19.324447626860241</v>
      </c>
      <c r="J11" s="6">
        <f>Data!$D$504*Data!L14/Data!L13</f>
        <v>626.37934463869544</v>
      </c>
      <c r="K11" s="6">
        <f>Data!$F$504*Data!N14/Data!N13</f>
        <v>844.15786457817831</v>
      </c>
      <c r="L11" s="6">
        <f t="shared" si="0"/>
        <v>19.727354944285125</v>
      </c>
      <c r="N11" s="6">
        <f t="shared" si="1"/>
        <v>8119.6676157205657</v>
      </c>
      <c r="O11" s="6">
        <f t="shared" si="2"/>
        <v>-119.66761572056566</v>
      </c>
    </row>
    <row r="12" spans="1:18">
      <c r="A12" s="2">
        <v>10</v>
      </c>
      <c r="B12" s="5">
        <v>39086</v>
      </c>
      <c r="C12" s="27">
        <v>37.200000000000003</v>
      </c>
      <c r="D12" s="4">
        <v>787.33800000000008</v>
      </c>
      <c r="E12" s="11">
        <v>48.6</v>
      </c>
      <c r="F12" s="15">
        <v>1028.6189999999999</v>
      </c>
      <c r="G12">
        <v>19.713280481217154</v>
      </c>
      <c r="J12" s="6">
        <f>Data!$D$504*Data!L15/Data!L14</f>
        <v>616.30666948837882</v>
      </c>
      <c r="K12" s="6">
        <f>Data!$F$504*Data!N15/Data!N14</f>
        <v>838.36985190846781</v>
      </c>
      <c r="L12" s="6">
        <f t="shared" si="0"/>
        <v>19.449383565274584</v>
      </c>
      <c r="N12" s="6">
        <f t="shared" si="1"/>
        <v>8025.6511693164011</v>
      </c>
      <c r="O12" s="6">
        <f t="shared" si="2"/>
        <v>-25.651169316401138</v>
      </c>
    </row>
    <row r="13" spans="1:18">
      <c r="A13" s="2">
        <v>11</v>
      </c>
      <c r="B13" s="5">
        <v>39087</v>
      </c>
      <c r="C13" s="27">
        <v>36.68</v>
      </c>
      <c r="D13" s="4">
        <v>779.92683999999997</v>
      </c>
      <c r="E13" s="11">
        <v>48.26</v>
      </c>
      <c r="F13" s="15">
        <v>1026.1523799999998</v>
      </c>
      <c r="G13">
        <v>19.826574941530939</v>
      </c>
      <c r="J13" s="6">
        <f>Data!$D$504*Data!L16/Data!L15</f>
        <v>609.62306538053463</v>
      </c>
      <c r="K13" s="6">
        <f>Data!$F$504*Data!N16/Data!N15</f>
        <v>837.14345315512594</v>
      </c>
      <c r="L13" s="6">
        <f t="shared" si="0"/>
        <v>18.989972231241119</v>
      </c>
      <c r="N13" s="6">
        <f t="shared" si="1"/>
        <v>7945.7389591339488</v>
      </c>
      <c r="O13" s="6">
        <f t="shared" si="2"/>
        <v>54.261040866051189</v>
      </c>
    </row>
    <row r="14" spans="1:18">
      <c r="A14" s="2">
        <v>12</v>
      </c>
      <c r="B14" s="5">
        <v>39090</v>
      </c>
      <c r="C14" s="14">
        <v>37.21</v>
      </c>
      <c r="D14" s="4">
        <v>789.91248500000006</v>
      </c>
      <c r="E14" s="14">
        <v>48.57</v>
      </c>
      <c r="F14" s="15">
        <v>1031.0682449999999</v>
      </c>
      <c r="G14">
        <v>19.469508102496761</v>
      </c>
      <c r="J14" s="6">
        <f>Data!$D$504*Data!L17/Data!L16</f>
        <v>622.49953778398094</v>
      </c>
      <c r="K14" s="6">
        <f>Data!$F$504*Data!N17/Data!N16</f>
        <v>841.94728363285196</v>
      </c>
      <c r="L14" s="6">
        <f t="shared" si="0"/>
        <v>19.011540191963952</v>
      </c>
      <c r="N14" s="6">
        <f t="shared" si="1"/>
        <v>8020.5752435534287</v>
      </c>
      <c r="O14" s="6">
        <f t="shared" si="2"/>
        <v>-20.575243553428663</v>
      </c>
    </row>
    <row r="15" spans="1:18">
      <c r="A15" s="2">
        <v>13</v>
      </c>
      <c r="B15" s="5">
        <v>39091</v>
      </c>
      <c r="C15" s="14">
        <v>37.119999999999997</v>
      </c>
      <c r="D15" s="4">
        <v>791.02719999999999</v>
      </c>
      <c r="E15" s="14">
        <v>48.61</v>
      </c>
      <c r="F15" s="15">
        <v>1035.8791000000001</v>
      </c>
      <c r="G15">
        <v>19.140586220333411</v>
      </c>
      <c r="J15" s="6">
        <f>Data!$D$504*Data!L18/Data!L17</f>
        <v>615.1890145664006</v>
      </c>
      <c r="K15" s="6">
        <f>Data!$F$504*Data!N18/Data!N17</f>
        <v>842.67098101430236</v>
      </c>
      <c r="L15" s="6">
        <f t="shared" si="0"/>
        <v>19.646970007144098</v>
      </c>
      <c r="N15" s="6">
        <f t="shared" si="1"/>
        <v>8059.4724633866026</v>
      </c>
      <c r="O15" s="6">
        <f t="shared" si="2"/>
        <v>-59.472463386602612</v>
      </c>
    </row>
    <row r="16" spans="1:18">
      <c r="A16" s="2">
        <v>14</v>
      </c>
      <c r="B16" s="5">
        <v>39092</v>
      </c>
      <c r="C16" s="14">
        <v>37.340000000000003</v>
      </c>
      <c r="D16" s="4">
        <v>799.24403000000007</v>
      </c>
      <c r="E16" s="14">
        <v>48.68</v>
      </c>
      <c r="F16" s="15">
        <v>1041.9710599999999</v>
      </c>
      <c r="G16">
        <v>19.446156231507242</v>
      </c>
      <c r="J16" s="6">
        <f>Data!$D$504*Data!L19/Data!L18</f>
        <v>617.36531101855144</v>
      </c>
      <c r="K16" s="6">
        <f>Data!$F$504*Data!N19/Data!N18</f>
        <v>851.65186342403126</v>
      </c>
      <c r="L16" s="6">
        <f t="shared" si="0"/>
        <v>19.689887016406601</v>
      </c>
      <c r="N16" s="6">
        <f t="shared" si="1"/>
        <v>8110.2713885024268</v>
      </c>
      <c r="O16" s="6">
        <f t="shared" si="2"/>
        <v>-110.27138850242682</v>
      </c>
    </row>
    <row r="17" spans="1:15">
      <c r="A17" s="2">
        <v>15</v>
      </c>
      <c r="B17" s="5">
        <v>39093</v>
      </c>
      <c r="C17" s="14">
        <v>37.19</v>
      </c>
      <c r="D17" s="4">
        <v>800.62631999999985</v>
      </c>
      <c r="E17" s="14">
        <v>48.74</v>
      </c>
      <c r="F17" s="15">
        <v>1049.2747199999999</v>
      </c>
      <c r="G17">
        <v>19.799761012902827</v>
      </c>
      <c r="J17" s="6">
        <f>Data!$D$504*Data!L20/Data!L19</f>
        <v>611.16785109414195</v>
      </c>
      <c r="K17" s="6">
        <f>Data!$F$504*Data!N20/Data!N19</f>
        <v>838.12210346632423</v>
      </c>
      <c r="L17" s="6">
        <f t="shared" si="0"/>
        <v>18.700056472902343</v>
      </c>
      <c r="N17" s="6">
        <f t="shared" si="1"/>
        <v>7926.1447137736004</v>
      </c>
      <c r="O17" s="6">
        <f t="shared" si="2"/>
        <v>73.855286226399585</v>
      </c>
    </row>
    <row r="18" spans="1:15">
      <c r="A18" s="2">
        <v>16</v>
      </c>
      <c r="B18" s="5">
        <v>39094</v>
      </c>
      <c r="C18" s="14">
        <v>37.979999999999997</v>
      </c>
      <c r="D18" s="4">
        <v>817.69040999999993</v>
      </c>
      <c r="E18" s="14">
        <v>48.55</v>
      </c>
      <c r="F18" s="15">
        <v>1045.2572249999998</v>
      </c>
      <c r="G18">
        <v>19.146342341732456</v>
      </c>
      <c r="J18" s="6">
        <f>Data!$D$504*Data!L21/Data!L20</f>
        <v>614.17563306424199</v>
      </c>
      <c r="K18" s="6">
        <f>Data!$F$504*Data!N21/Data!N20</f>
        <v>844.16530448439414</v>
      </c>
      <c r="L18" s="6">
        <f t="shared" si="0"/>
        <v>19.802708151854429</v>
      </c>
      <c r="N18" s="6">
        <f t="shared" si="1"/>
        <v>8077.678576986018</v>
      </c>
      <c r="O18" s="6">
        <f t="shared" si="2"/>
        <v>-77.678576986018015</v>
      </c>
    </row>
    <row r="19" spans="1:15">
      <c r="A19" s="2">
        <v>17</v>
      </c>
      <c r="B19" s="5">
        <v>39098</v>
      </c>
      <c r="C19" s="14">
        <v>37.1</v>
      </c>
      <c r="D19" s="4">
        <v>799.28240000000005</v>
      </c>
      <c r="E19" s="14">
        <v>48.5</v>
      </c>
      <c r="F19" s="15">
        <v>1044.884</v>
      </c>
      <c r="G19">
        <v>19.606196931275363</v>
      </c>
      <c r="J19" s="6">
        <f>Data!$D$504*Data!L22/Data!L21</f>
        <v>611.11400750990833</v>
      </c>
      <c r="K19" s="6">
        <f>Data!$F$504*Data!N22/Data!N21</f>
        <v>835.26484137061971</v>
      </c>
      <c r="L19" s="6">
        <f t="shared" si="0"/>
        <v>19.283403049518789</v>
      </c>
      <c r="N19" s="6">
        <f t="shared" si="1"/>
        <v>7974.3324818340234</v>
      </c>
      <c r="O19" s="6">
        <f t="shared" si="2"/>
        <v>25.667518165976617</v>
      </c>
    </row>
    <row r="20" spans="1:15">
      <c r="A20" s="2">
        <v>18</v>
      </c>
      <c r="B20" s="5">
        <v>39099</v>
      </c>
      <c r="C20" s="14">
        <v>37.520000000000003</v>
      </c>
      <c r="D20" s="4">
        <v>807.74932000000013</v>
      </c>
      <c r="E20" s="14">
        <v>48.6</v>
      </c>
      <c r="F20" s="15">
        <v>1046.2851000000001</v>
      </c>
      <c r="G20">
        <v>19.550595613588879</v>
      </c>
      <c r="J20" s="6">
        <f>Data!$D$504*Data!L23/Data!L22</f>
        <v>609.10964177384517</v>
      </c>
      <c r="K20" s="6">
        <f>Data!$F$504*Data!N23/Data!N22</f>
        <v>835.81669580178448</v>
      </c>
      <c r="L20" s="6">
        <f t="shared" si="0"/>
        <v>19.706604455020958</v>
      </c>
      <c r="N20" s="6">
        <f t="shared" si="1"/>
        <v>8012.2222564912272</v>
      </c>
      <c r="O20" s="6">
        <f t="shared" si="2"/>
        <v>-12.222256491227199</v>
      </c>
    </row>
    <row r="21" spans="1:15">
      <c r="A21" s="2">
        <v>19</v>
      </c>
      <c r="B21" s="5">
        <v>39100</v>
      </c>
      <c r="C21" s="14">
        <v>37.15</v>
      </c>
      <c r="D21" s="4">
        <v>796.58887499999992</v>
      </c>
      <c r="E21" s="14">
        <v>48.35</v>
      </c>
      <c r="F21" s="15">
        <v>1036.7448750000001</v>
      </c>
      <c r="G21">
        <v>19.923000509529846</v>
      </c>
      <c r="J21" s="6">
        <f>Data!$D$504*Data!L24/Data!L23</f>
        <v>613.55931458979921</v>
      </c>
      <c r="K21" s="6">
        <f>Data!$F$504*Data!N24/Data!N23</f>
        <v>814.79121417202975</v>
      </c>
      <c r="L21" s="6">
        <f t="shared" si="0"/>
        <v>18.615630471668521</v>
      </c>
      <c r="N21" s="6">
        <f t="shared" si="1"/>
        <v>7829.8151589633344</v>
      </c>
      <c r="O21" s="6">
        <f t="shared" si="2"/>
        <v>170.1848410366656</v>
      </c>
    </row>
    <row r="22" spans="1:15">
      <c r="A22" s="2">
        <v>20</v>
      </c>
      <c r="B22" s="5">
        <v>39101</v>
      </c>
      <c r="C22" s="14">
        <v>36.75</v>
      </c>
      <c r="D22" s="4">
        <v>787.27687500000002</v>
      </c>
      <c r="E22" s="14">
        <v>48.26</v>
      </c>
      <c r="F22" s="15">
        <v>1033.8498499999998</v>
      </c>
      <c r="G22">
        <v>19.178535867969057</v>
      </c>
      <c r="J22" s="6">
        <f>Data!$D$504*Data!L25/Data!L24</f>
        <v>601.80580453006178</v>
      </c>
      <c r="K22" s="6">
        <f>Data!$F$504*Data!N25/Data!N24</f>
        <v>838.45137032521325</v>
      </c>
      <c r="L22" s="6">
        <f t="shared" si="0"/>
        <v>20.163514688693656</v>
      </c>
      <c r="N22" s="6">
        <f t="shared" si="1"/>
        <v>8040.6584017609903</v>
      </c>
      <c r="O22" s="6">
        <f t="shared" si="2"/>
        <v>-40.658401760990273</v>
      </c>
    </row>
    <row r="23" spans="1:15">
      <c r="A23" s="2">
        <v>21</v>
      </c>
      <c r="B23" s="5">
        <v>39104</v>
      </c>
      <c r="C23" s="14">
        <v>36.68</v>
      </c>
      <c r="D23" s="4">
        <v>789.79376000000002</v>
      </c>
      <c r="E23" s="14">
        <v>48.03</v>
      </c>
      <c r="F23" s="15">
        <v>1034.1819600000001</v>
      </c>
      <c r="G23">
        <v>19.9969904244826</v>
      </c>
      <c r="J23" s="6">
        <f>Data!$D$504*Data!L26/Data!L25</f>
        <v>607.3971620499392</v>
      </c>
      <c r="K23" s="6">
        <f>Data!$F$504*Data!N26/Data!N25</f>
        <v>835.28623551851047</v>
      </c>
      <c r="L23" s="6">
        <f t="shared" si="0"/>
        <v>18.609783837967335</v>
      </c>
      <c r="N23" s="6">
        <f t="shared" si="1"/>
        <v>7889.5832434485001</v>
      </c>
      <c r="O23" s="6">
        <f t="shared" si="2"/>
        <v>110.41675655149993</v>
      </c>
    </row>
    <row r="24" spans="1:15">
      <c r="A24" s="2">
        <v>22</v>
      </c>
      <c r="B24" s="5">
        <v>39105</v>
      </c>
      <c r="C24" s="14">
        <v>36.840000000000003</v>
      </c>
      <c r="D24" s="4">
        <v>794.30724000000009</v>
      </c>
      <c r="E24" s="14">
        <v>48.12</v>
      </c>
      <c r="F24" s="15">
        <v>1037.51532</v>
      </c>
      <c r="G24">
        <v>19.243715198936428</v>
      </c>
      <c r="J24" s="6">
        <f>Data!$D$504*Data!L27/Data!L26</f>
        <v>615.38170079676433</v>
      </c>
      <c r="K24" s="6">
        <f>Data!$F$504*Data!N27/Data!N26</f>
        <v>844.08768657947735</v>
      </c>
      <c r="L24" s="6">
        <f t="shared" si="0"/>
        <v>19.72132222608769</v>
      </c>
      <c r="N24" s="6">
        <f t="shared" si="1"/>
        <v>8073.8605253503083</v>
      </c>
      <c r="O24" s="6">
        <f t="shared" si="2"/>
        <v>-73.860525350308308</v>
      </c>
    </row>
    <row r="25" spans="1:15">
      <c r="A25" s="2">
        <v>23</v>
      </c>
      <c r="B25" s="5">
        <v>39106</v>
      </c>
      <c r="C25" s="14">
        <v>36.72</v>
      </c>
      <c r="D25" s="4">
        <v>794.8227599999999</v>
      </c>
      <c r="E25" s="14">
        <v>48.13</v>
      </c>
      <c r="F25" s="15">
        <v>1041.7979149999999</v>
      </c>
      <c r="G25">
        <v>19.624920383492071</v>
      </c>
      <c r="J25" s="6">
        <f>Data!$D$504*Data!L28/Data!L27</f>
        <v>611.02099127829797</v>
      </c>
      <c r="K25" s="6">
        <f>Data!$F$504*Data!N28/Data!N27</f>
        <v>838.54695964490656</v>
      </c>
      <c r="L25" s="6">
        <f t="shared" si="0"/>
        <v>19.034727205325531</v>
      </c>
      <c r="N25" s="6">
        <f t="shared" si="1"/>
        <v>7961.9304977201928</v>
      </c>
      <c r="O25" s="6">
        <f t="shared" si="2"/>
        <v>38.069502279807239</v>
      </c>
    </row>
    <row r="26" spans="1:15">
      <c r="A26" s="2">
        <v>24</v>
      </c>
      <c r="B26" s="5">
        <v>39107</v>
      </c>
      <c r="C26" s="14">
        <v>36.53</v>
      </c>
      <c r="D26" s="4">
        <v>797.06633499999998</v>
      </c>
      <c r="E26" s="14">
        <v>47.94</v>
      </c>
      <c r="F26" s="15">
        <v>1046.0268299999998</v>
      </c>
      <c r="G26">
        <v>19.316903678789696</v>
      </c>
      <c r="J26" s="6">
        <f>Data!$D$504*Data!L29/Data!L28</f>
        <v>607.29559125116339</v>
      </c>
      <c r="K26" s="6">
        <f>Data!$F$504*Data!N29/Data!N28</f>
        <v>831.0076634625209</v>
      </c>
      <c r="L26" s="6">
        <f t="shared" si="0"/>
        <v>19.160804714301594</v>
      </c>
      <c r="N26" s="6">
        <f t="shared" si="1"/>
        <v>7928.3018977932607</v>
      </c>
      <c r="O26" s="6">
        <f t="shared" si="2"/>
        <v>71.69810220673935</v>
      </c>
    </row>
    <row r="27" spans="1:15">
      <c r="A27" s="2">
        <v>25</v>
      </c>
      <c r="B27" s="5">
        <v>39108</v>
      </c>
      <c r="C27" s="14">
        <v>36.53</v>
      </c>
      <c r="D27" s="4">
        <v>795.64166499999999</v>
      </c>
      <c r="E27" s="14">
        <v>47.83</v>
      </c>
      <c r="F27" s="15">
        <v>1041.761315</v>
      </c>
      <c r="G27">
        <v>19.139659728058447</v>
      </c>
      <c r="J27" s="6">
        <f>Data!$D$504*Data!L30/Data!L29</f>
        <v>620.03418285381542</v>
      </c>
      <c r="K27" s="6">
        <f>Data!$F$504*Data!N30/Data!N29</f>
        <v>842.0005454427162</v>
      </c>
      <c r="L27" s="6">
        <f t="shared" si="0"/>
        <v>19.962117473632663</v>
      </c>
      <c r="N27" s="6">
        <f t="shared" si="1"/>
        <v>8109.0449949420963</v>
      </c>
      <c r="O27" s="6">
        <f t="shared" si="2"/>
        <v>-109.04499494209631</v>
      </c>
    </row>
    <row r="28" spans="1:15">
      <c r="A28" s="2">
        <v>26</v>
      </c>
      <c r="B28" s="5">
        <v>39111</v>
      </c>
      <c r="C28" s="14">
        <v>36.93</v>
      </c>
      <c r="D28" s="4">
        <v>804.81548999999995</v>
      </c>
      <c r="E28" s="14">
        <v>47.71</v>
      </c>
      <c r="F28" s="15">
        <v>1039.7440300000001</v>
      </c>
      <c r="G28">
        <v>19.757126160200094</v>
      </c>
      <c r="J28" s="6">
        <f>Data!$D$504*Data!L31/Data!L30</f>
        <v>621.77987566829427</v>
      </c>
      <c r="K28" s="6">
        <f>Data!$F$504*Data!N31/Data!N30</f>
        <v>835.30652335557068</v>
      </c>
      <c r="L28" s="6">
        <f t="shared" si="0"/>
        <v>19.556540329622738</v>
      </c>
      <c r="N28" s="6">
        <f t="shared" si="1"/>
        <v>8046.2909015335918</v>
      </c>
      <c r="O28" s="6">
        <f t="shared" si="2"/>
        <v>-46.29090153359175</v>
      </c>
    </row>
    <row r="29" spans="1:15">
      <c r="A29" s="2">
        <v>27</v>
      </c>
      <c r="B29" s="5">
        <v>39112</v>
      </c>
      <c r="C29" s="14">
        <v>37</v>
      </c>
      <c r="D29" s="4">
        <v>806.61850000000004</v>
      </c>
      <c r="E29" s="14">
        <v>47.81</v>
      </c>
      <c r="F29" s="15">
        <v>1042.2819050000001</v>
      </c>
      <c r="G29">
        <v>19.980150471281</v>
      </c>
      <c r="J29" s="6">
        <f>Data!$D$504*Data!L32/Data!L31</f>
        <v>612.73903225236984</v>
      </c>
      <c r="K29" s="6">
        <f>Data!$F$504*Data!N32/Data!N31</f>
        <v>830.55088346011655</v>
      </c>
      <c r="L29" s="6">
        <f t="shared" si="0"/>
        <v>19.217231190430294</v>
      </c>
      <c r="N29" s="6">
        <f t="shared" si="1"/>
        <v>7954.4506056278533</v>
      </c>
      <c r="O29" s="6">
        <f t="shared" si="2"/>
        <v>45.549394372146708</v>
      </c>
    </row>
    <row r="30" spans="1:15">
      <c r="A30" s="2">
        <v>28</v>
      </c>
      <c r="B30" s="5">
        <v>39113</v>
      </c>
      <c r="C30" s="14">
        <v>37.75</v>
      </c>
      <c r="D30" s="4">
        <v>814.49400000000003</v>
      </c>
      <c r="E30" s="14">
        <v>47.88</v>
      </c>
      <c r="F30" s="15">
        <v>1033.05888</v>
      </c>
      <c r="G30">
        <v>19.855120315323571</v>
      </c>
      <c r="J30" s="6">
        <f>Data!$D$504*Data!L33/Data!L32</f>
        <v>625.17773365058599</v>
      </c>
      <c r="K30" s="6">
        <f>Data!$F$504*Data!N33/Data!N32</f>
        <v>844.41916917601975</v>
      </c>
      <c r="L30" s="6">
        <f t="shared" si="0"/>
        <v>19.2843548973735</v>
      </c>
      <c r="N30" s="6">
        <f t="shared" si="1"/>
        <v>8070.0373333616544</v>
      </c>
      <c r="O30" s="6">
        <f t="shared" si="2"/>
        <v>-70.037333361654419</v>
      </c>
    </row>
    <row r="31" spans="1:15">
      <c r="A31" s="2">
        <v>29</v>
      </c>
      <c r="B31" s="5">
        <v>39114</v>
      </c>
      <c r="C31" s="14">
        <v>38.090000000000003</v>
      </c>
      <c r="D31" s="4">
        <v>823.29630500000007</v>
      </c>
      <c r="E31" s="14">
        <v>48.1</v>
      </c>
      <c r="F31" s="15">
        <v>1039.6574499999999</v>
      </c>
      <c r="G31">
        <v>19.799790363497813</v>
      </c>
      <c r="J31" s="6">
        <f>Data!$D$504*Data!L34/Data!L33</f>
        <v>613.71263002053183</v>
      </c>
      <c r="K31" s="6">
        <f>Data!$F$504*Data!N34/Data!N33</f>
        <v>845.38315993583637</v>
      </c>
      <c r="L31" s="6">
        <f t="shared" si="0"/>
        <v>19.115260137765397</v>
      </c>
      <c r="N31" s="6">
        <f t="shared" si="1"/>
        <v>8009.7735318754558</v>
      </c>
      <c r="O31" s="6">
        <f t="shared" si="2"/>
        <v>-9.7735318754557738</v>
      </c>
    </row>
    <row r="32" spans="1:15">
      <c r="A32" s="2">
        <v>30</v>
      </c>
      <c r="B32" s="5">
        <v>39115</v>
      </c>
      <c r="C32" s="14">
        <v>38.590000000000003</v>
      </c>
      <c r="D32" s="4">
        <v>839.79558000000009</v>
      </c>
      <c r="E32" s="14">
        <v>48.24</v>
      </c>
      <c r="F32" s="15">
        <v>1049.7988800000001</v>
      </c>
      <c r="G32">
        <v>19.571484054516887</v>
      </c>
      <c r="J32" s="6">
        <f>Data!$D$504*Data!L35/Data!L34</f>
        <v>606.49048601246386</v>
      </c>
      <c r="K32" s="6">
        <f>Data!$F$504*Data!N35/Data!N34</f>
        <v>839.35856263843868</v>
      </c>
      <c r="L32" s="6">
        <f t="shared" si="0"/>
        <v>19.21870583543398</v>
      </c>
      <c r="N32" s="6">
        <f t="shared" si="1"/>
        <v>7965.8520730625496</v>
      </c>
      <c r="O32" s="6">
        <f t="shared" si="2"/>
        <v>34.147926937450393</v>
      </c>
    </row>
    <row r="33" spans="1:15">
      <c r="A33" s="2">
        <v>31</v>
      </c>
      <c r="B33" s="5">
        <v>39118</v>
      </c>
      <c r="C33" s="14">
        <v>38.659999999999997</v>
      </c>
      <c r="D33" s="4">
        <v>839.63720999999987</v>
      </c>
      <c r="E33" s="14">
        <v>47.9</v>
      </c>
      <c r="F33" s="15">
        <v>1040.3161499999999</v>
      </c>
      <c r="G33">
        <v>19.450503648703776</v>
      </c>
      <c r="J33" s="6">
        <f>Data!$D$504*Data!L36/Data!L35</f>
        <v>622.665499219759</v>
      </c>
      <c r="K33" s="6">
        <f>Data!$F$504*Data!N36/Data!N35</f>
        <v>836.55323708782942</v>
      </c>
      <c r="L33" s="6">
        <f t="shared" si="0"/>
        <v>19.606380810577054</v>
      </c>
      <c r="N33" s="6">
        <f t="shared" si="1"/>
        <v>8060.2629766773789</v>
      </c>
      <c r="O33" s="6">
        <f t="shared" si="2"/>
        <v>-60.262976677378902</v>
      </c>
    </row>
    <row r="34" spans="1:15">
      <c r="A34" s="2">
        <v>32</v>
      </c>
      <c r="B34" s="5">
        <v>39119</v>
      </c>
      <c r="C34" s="14">
        <v>38.56</v>
      </c>
      <c r="D34" s="4">
        <v>836.67488000000003</v>
      </c>
      <c r="E34" s="14">
        <v>48.05</v>
      </c>
      <c r="F34" s="15">
        <v>1042.5889</v>
      </c>
      <c r="G34">
        <v>19.720196520407097</v>
      </c>
      <c r="J34" s="6">
        <f>Data!$D$504*Data!L37/Data!L36</f>
        <v>621.33847423806947</v>
      </c>
      <c r="K34" s="6">
        <f>Data!$F$504*Data!N37/Data!N36</f>
        <v>831.72431754356921</v>
      </c>
      <c r="L34" s="6">
        <f t="shared" si="0"/>
        <v>19.349962957391234</v>
      </c>
      <c r="N34" s="6">
        <f t="shared" si="1"/>
        <v>8008.1760306921815</v>
      </c>
      <c r="O34" s="6">
        <f t="shared" si="2"/>
        <v>-8.1760306921814845</v>
      </c>
    </row>
    <row r="35" spans="1:15">
      <c r="A35" s="2">
        <v>33</v>
      </c>
      <c r="B35" s="5">
        <v>39120</v>
      </c>
      <c r="C35" s="14">
        <v>39.1</v>
      </c>
      <c r="D35" s="4">
        <v>846.20220000000006</v>
      </c>
      <c r="E35" s="14">
        <v>48.03</v>
      </c>
      <c r="F35" s="15">
        <v>1039.4652599999999</v>
      </c>
      <c r="G35">
        <v>19.732146451466967</v>
      </c>
      <c r="J35" s="6">
        <f>Data!$D$504*Data!L38/Data!L37</f>
        <v>616.27100192283535</v>
      </c>
      <c r="K35" s="6">
        <f>Data!$F$504*Data!N38/Data!N37</f>
        <v>831.55263308894507</v>
      </c>
      <c r="L35" s="6">
        <f t="shared" si="0"/>
        <v>18.988628582768243</v>
      </c>
      <c r="N35" s="6">
        <f t="shared" si="1"/>
        <v>7949.405195147976</v>
      </c>
      <c r="O35" s="6">
        <f t="shared" si="2"/>
        <v>50.594804852024026</v>
      </c>
    </row>
    <row r="36" spans="1:15">
      <c r="A36" s="2">
        <v>34</v>
      </c>
      <c r="B36" s="5">
        <v>39121</v>
      </c>
      <c r="C36" s="14">
        <v>38.840000000000003</v>
      </c>
      <c r="D36" s="4">
        <v>841.7793200000001</v>
      </c>
      <c r="E36" s="14">
        <v>47.86</v>
      </c>
      <c r="F36" s="15">
        <v>1037.2697800000001</v>
      </c>
      <c r="G36">
        <v>19.375409205643187</v>
      </c>
      <c r="J36" s="6">
        <f>Data!$D$504*Data!L39/Data!L38</f>
        <v>615.51513824128244</v>
      </c>
      <c r="K36" s="6">
        <f>Data!$F$504*Data!N39/Data!N38</f>
        <v>836.24205062002056</v>
      </c>
      <c r="L36" s="6">
        <f t="shared" si="0"/>
        <v>19.908117028257962</v>
      </c>
      <c r="N36" s="6">
        <f t="shared" si="1"/>
        <v>8060.9841287879863</v>
      </c>
      <c r="O36" s="6">
        <f t="shared" si="2"/>
        <v>-60.984128787986265</v>
      </c>
    </row>
    <row r="37" spans="1:15">
      <c r="A37" s="2">
        <v>35</v>
      </c>
      <c r="B37" s="5">
        <v>39122</v>
      </c>
      <c r="C37" s="14">
        <v>38.79</v>
      </c>
      <c r="D37" s="4">
        <v>843.15883499999995</v>
      </c>
      <c r="E37" s="14">
        <v>47.76</v>
      </c>
      <c r="F37" s="15">
        <v>1038.1352399999998</v>
      </c>
      <c r="G37">
        <v>19.946376949917099</v>
      </c>
      <c r="J37" s="6">
        <f>Data!$D$504*Data!L40/Data!L39</f>
        <v>619.55155067544536</v>
      </c>
      <c r="K37" s="6">
        <f>Data!$F$504*Data!N40/Data!N39</f>
        <v>844.76873584951295</v>
      </c>
      <c r="L37" s="6">
        <f t="shared" si="0"/>
        <v>19.145364418398572</v>
      </c>
      <c r="N37" s="6">
        <f t="shared" si="1"/>
        <v>8034.1563722824421</v>
      </c>
      <c r="O37" s="6">
        <f t="shared" si="2"/>
        <v>-34.156372282442135</v>
      </c>
    </row>
    <row r="38" spans="1:15">
      <c r="A38" s="2">
        <v>36</v>
      </c>
      <c r="B38" s="5">
        <v>39125</v>
      </c>
      <c r="C38" s="14">
        <v>38.35</v>
      </c>
      <c r="D38" s="4">
        <v>837.007925</v>
      </c>
      <c r="E38" s="14">
        <v>47.92</v>
      </c>
      <c r="F38" s="15">
        <v>1045.87796</v>
      </c>
      <c r="G38">
        <v>19.747431362714721</v>
      </c>
      <c r="J38" s="6">
        <f>Data!$D$504*Data!L41/Data!L40</f>
        <v>610.52686846120355</v>
      </c>
      <c r="K38" s="6">
        <f>Data!$F$504*Data!N41/Data!N40</f>
        <v>832.49147398878097</v>
      </c>
      <c r="L38" s="6">
        <f t="shared" si="0"/>
        <v>19.153818749709735</v>
      </c>
      <c r="N38" s="6">
        <f t="shared" si="1"/>
        <v>7946.9607894088904</v>
      </c>
      <c r="O38" s="6">
        <f t="shared" si="2"/>
        <v>53.039210591109622</v>
      </c>
    </row>
    <row r="39" spans="1:15">
      <c r="A39" s="2">
        <v>37</v>
      </c>
      <c r="B39" s="5">
        <v>39126</v>
      </c>
      <c r="C39" s="14">
        <v>38.72</v>
      </c>
      <c r="D39" s="4">
        <v>835.7518399999999</v>
      </c>
      <c r="E39" s="14">
        <v>48.21</v>
      </c>
      <c r="F39" s="15">
        <v>1040.588745</v>
      </c>
      <c r="G39">
        <v>19.559103283451314</v>
      </c>
      <c r="J39" s="6">
        <f>Data!$D$504*Data!L42/Data!L41</f>
        <v>611.67336820611922</v>
      </c>
      <c r="K39" s="6">
        <f>Data!$F$504*Data!N42/Data!N41</f>
        <v>852.56552128173507</v>
      </c>
      <c r="L39" s="6">
        <f t="shared" si="0"/>
        <v>19.708135483149956</v>
      </c>
      <c r="N39" s="6">
        <f t="shared" si="1"/>
        <v>8092.7379215285746</v>
      </c>
      <c r="O39" s="6">
        <f t="shared" si="2"/>
        <v>-92.737921528574589</v>
      </c>
    </row>
    <row r="40" spans="1:15">
      <c r="A40" s="2">
        <v>38</v>
      </c>
      <c r="B40" s="5">
        <v>39127</v>
      </c>
      <c r="C40" s="14">
        <v>39.200000000000003</v>
      </c>
      <c r="D40" s="4">
        <v>843.56440000000009</v>
      </c>
      <c r="E40" s="14">
        <v>47.88</v>
      </c>
      <c r="F40" s="15">
        <v>1030.35366</v>
      </c>
      <c r="G40">
        <v>19.933218749470299</v>
      </c>
      <c r="J40" s="6">
        <f>Data!$D$504*Data!L43/Data!L42</f>
        <v>612.30241205144364</v>
      </c>
      <c r="K40" s="6">
        <f>Data!$F$504*Data!N43/Data!N42</f>
        <v>829.88277573424705</v>
      </c>
      <c r="L40" s="6">
        <f t="shared" si="0"/>
        <v>18.458373616726981</v>
      </c>
      <c r="N40" s="6">
        <f t="shared" si="1"/>
        <v>7871.3978261473794</v>
      </c>
      <c r="O40" s="6">
        <f t="shared" si="2"/>
        <v>128.60217385262058</v>
      </c>
    </row>
    <row r="41" spans="1:15">
      <c r="A41" s="2">
        <v>39</v>
      </c>
      <c r="B41" s="5">
        <v>39128</v>
      </c>
      <c r="C41" s="14">
        <v>38.79</v>
      </c>
      <c r="D41" s="4">
        <v>833.48073000000011</v>
      </c>
      <c r="E41" s="14">
        <v>47.85</v>
      </c>
      <c r="F41" s="15">
        <v>1028.1529500000001</v>
      </c>
      <c r="G41">
        <v>19.026277150083196</v>
      </c>
      <c r="J41" s="6">
        <f>Data!$D$504*Data!L44/Data!L43</f>
        <v>617.80549803824863</v>
      </c>
      <c r="K41" s="6">
        <f>Data!$F$504*Data!N44/Data!N43</f>
        <v>833.46847996572478</v>
      </c>
      <c r="L41" s="6">
        <f t="shared" si="0"/>
        <v>19.42707883731137</v>
      </c>
      <c r="N41" s="6">
        <f t="shared" si="1"/>
        <v>8009.0089337239788</v>
      </c>
      <c r="O41" s="6">
        <f t="shared" si="2"/>
        <v>-9.008933723978771</v>
      </c>
    </row>
    <row r="42" spans="1:15">
      <c r="A42" s="2">
        <v>40</v>
      </c>
      <c r="B42" s="5">
        <v>39129</v>
      </c>
      <c r="C42" s="14">
        <v>38.75</v>
      </c>
      <c r="D42" s="4">
        <v>833.62874999999997</v>
      </c>
      <c r="E42" s="14">
        <v>47.87</v>
      </c>
      <c r="F42" s="15">
        <v>1029.8273099999999</v>
      </c>
      <c r="G42">
        <v>19.113678419383003</v>
      </c>
      <c r="J42" s="6">
        <f>Data!$D$504*Data!L45/Data!L44</f>
        <v>613.83811041334536</v>
      </c>
      <c r="K42" s="6">
        <f>Data!$F$504*Data!N45/Data!N44</f>
        <v>842.18040796778973</v>
      </c>
      <c r="L42" s="6">
        <f t="shared" si="0"/>
        <v>20.122084602701751</v>
      </c>
      <c r="N42" s="6">
        <f t="shared" si="1"/>
        <v>8101.0484731425759</v>
      </c>
      <c r="O42" s="6">
        <f t="shared" si="2"/>
        <v>-101.04847314257586</v>
      </c>
    </row>
    <row r="43" spans="1:15">
      <c r="A43" s="2">
        <v>41</v>
      </c>
      <c r="B43" s="5">
        <v>39133</v>
      </c>
      <c r="C43" s="14">
        <v>38.79</v>
      </c>
      <c r="D43" s="4">
        <v>832.35581999999988</v>
      </c>
      <c r="E43" s="14">
        <v>47.78</v>
      </c>
      <c r="F43" s="15">
        <v>1025.26324</v>
      </c>
      <c r="G43">
        <v>19.888416171012679</v>
      </c>
      <c r="J43" s="6">
        <f>Data!$D$504*Data!L46/Data!L45</f>
        <v>616.39722292737599</v>
      </c>
      <c r="K43" s="6">
        <f>Data!$F$504*Data!N46/Data!N45</f>
        <v>837.0748821190424</v>
      </c>
      <c r="L43" s="6">
        <f t="shared" si="0"/>
        <v>19.221975139040449</v>
      </c>
      <c r="N43" s="6">
        <f t="shared" si="1"/>
        <v>7997.0978610453094</v>
      </c>
      <c r="O43" s="6">
        <f t="shared" si="2"/>
        <v>2.9021389546905993</v>
      </c>
    </row>
    <row r="44" spans="1:15">
      <c r="A44" s="2">
        <v>42</v>
      </c>
      <c r="B44" s="5">
        <v>39134</v>
      </c>
      <c r="C44" s="14">
        <v>38.47</v>
      </c>
      <c r="D44" s="4">
        <v>828.45145000000002</v>
      </c>
      <c r="E44" s="14">
        <v>47.57</v>
      </c>
      <c r="F44" s="15">
        <v>1024.41995</v>
      </c>
      <c r="G44">
        <v>19.768838976090791</v>
      </c>
      <c r="J44" s="6">
        <f>Data!$D$504*Data!L47/Data!L46</f>
        <v>618.83422090440104</v>
      </c>
      <c r="K44" s="6">
        <f>Data!$F$504*Data!N47/Data!N46</f>
        <v>826.75792006088273</v>
      </c>
      <c r="L44" s="6">
        <f t="shared" si="0"/>
        <v>19.528838553827168</v>
      </c>
      <c r="N44" s="6">
        <f t="shared" si="1"/>
        <v>7995.7290859960176</v>
      </c>
      <c r="O44" s="6">
        <f t="shared" si="2"/>
        <v>4.2709140039823978</v>
      </c>
    </row>
    <row r="45" spans="1:15">
      <c r="A45" s="2">
        <v>43</v>
      </c>
      <c r="B45" s="5">
        <v>39135</v>
      </c>
      <c r="C45" s="14">
        <v>38.299999999999997</v>
      </c>
      <c r="D45" s="4">
        <v>824.73304999999993</v>
      </c>
      <c r="E45" s="14">
        <v>47.3</v>
      </c>
      <c r="F45" s="15">
        <v>1018.53455</v>
      </c>
      <c r="G45">
        <v>19.963676908282384</v>
      </c>
      <c r="J45" s="6">
        <f>Data!$D$504*Data!L48/Data!L47</f>
        <v>611.04286021596727</v>
      </c>
      <c r="K45" s="6">
        <f>Data!$F$504*Data!N48/Data!N47</f>
        <v>831.13665440006957</v>
      </c>
      <c r="L45" s="6">
        <f t="shared" si="0"/>
        <v>19.008153316827904</v>
      </c>
      <c r="N45" s="6">
        <f t="shared" si="1"/>
        <v>7928.3483122802127</v>
      </c>
      <c r="O45" s="6">
        <f t="shared" si="2"/>
        <v>71.651687719787333</v>
      </c>
    </row>
    <row r="46" spans="1:15">
      <c r="A46" s="2">
        <v>44</v>
      </c>
      <c r="B46" s="5">
        <v>39136</v>
      </c>
      <c r="C46" s="14">
        <v>38.25</v>
      </c>
      <c r="D46" s="4">
        <v>823.17825000000005</v>
      </c>
      <c r="E46" s="14">
        <v>47.26</v>
      </c>
      <c r="F46" s="15">
        <v>1017.08246</v>
      </c>
      <c r="G46">
        <v>19.62291002391267</v>
      </c>
      <c r="J46" s="6">
        <f>Data!$D$504*Data!L49/Data!L48</f>
        <v>612.23403526155562</v>
      </c>
      <c r="K46" s="6">
        <f>Data!$F$504*Data!N49/Data!N48</f>
        <v>845.77665316918672</v>
      </c>
      <c r="L46" s="6">
        <f t="shared" si="0"/>
        <v>19.463411085044832</v>
      </c>
      <c r="N46" s="6">
        <f t="shared" si="1"/>
        <v>8041.3866967893618</v>
      </c>
      <c r="O46" s="6">
        <f t="shared" si="2"/>
        <v>-41.386696789361849</v>
      </c>
    </row>
    <row r="47" spans="1:15">
      <c r="A47" s="2">
        <v>45</v>
      </c>
      <c r="B47" s="5">
        <v>39139</v>
      </c>
      <c r="C47" s="14">
        <v>37.950000000000003</v>
      </c>
      <c r="D47" s="4">
        <v>817.99327499999993</v>
      </c>
      <c r="E47" s="14">
        <v>47.72</v>
      </c>
      <c r="F47" s="15">
        <v>1028.5807399999999</v>
      </c>
      <c r="G47">
        <v>19.749919124590015</v>
      </c>
      <c r="J47" s="6">
        <f>Data!$D$504*Data!L50/Data!L49</f>
        <v>588.69887197032119</v>
      </c>
      <c r="K47" s="6">
        <f>Data!$F$504*Data!N50/Data!N49</f>
        <v>820.01274529522914</v>
      </c>
      <c r="L47" s="6">
        <f t="shared" si="0"/>
        <v>19.150291860140449</v>
      </c>
      <c r="N47" s="6">
        <f t="shared" si="1"/>
        <v>7805.4246346303498</v>
      </c>
      <c r="O47" s="6">
        <f t="shared" si="2"/>
        <v>194.57536536965017</v>
      </c>
    </row>
    <row r="48" spans="1:15">
      <c r="A48" s="2">
        <v>46</v>
      </c>
      <c r="B48" s="5">
        <v>39140</v>
      </c>
      <c r="C48" s="14">
        <v>36.799999999999997</v>
      </c>
      <c r="D48" s="4">
        <v>790.72159999999997</v>
      </c>
      <c r="E48" s="14">
        <v>46.39</v>
      </c>
      <c r="F48" s="15">
        <v>996.7819300000001</v>
      </c>
      <c r="G48">
        <v>19.557965349564586</v>
      </c>
      <c r="J48" s="6">
        <f>Data!$D$504*Data!L51/Data!L50</f>
        <v>610.97898959313534</v>
      </c>
      <c r="K48" s="6">
        <f>Data!$F$504*Data!N51/Data!N50</f>
        <v>838.68300024896109</v>
      </c>
      <c r="L48" s="6">
        <f t="shared" si="0"/>
        <v>19.484039984485527</v>
      </c>
      <c r="N48" s="6">
        <f t="shared" si="1"/>
        <v>8008.7955788039781</v>
      </c>
      <c r="O48" s="6">
        <f t="shared" si="2"/>
        <v>-8.79557880397806</v>
      </c>
    </row>
    <row r="49" spans="1:15">
      <c r="A49" s="2">
        <v>47</v>
      </c>
      <c r="B49" s="5">
        <v>39141</v>
      </c>
      <c r="C49" s="14">
        <v>35.78</v>
      </c>
      <c r="D49" s="4">
        <v>763.25896</v>
      </c>
      <c r="E49" s="14">
        <v>46.68</v>
      </c>
      <c r="F49" s="15">
        <v>995.77776000000006</v>
      </c>
      <c r="G49">
        <v>19.705417381162587</v>
      </c>
      <c r="J49" s="6">
        <f>Data!$D$504*Data!L52/Data!L51</f>
        <v>617.72888898422661</v>
      </c>
      <c r="K49" s="6">
        <f>Data!$F$504*Data!N52/Data!N51</f>
        <v>841.50054440672034</v>
      </c>
      <c r="L49" s="6">
        <f t="shared" si="0"/>
        <v>19.353675489883891</v>
      </c>
      <c r="N49" s="6">
        <f t="shared" si="1"/>
        <v>8034.6224287167006</v>
      </c>
      <c r="O49" s="6">
        <f t="shared" si="2"/>
        <v>-34.622428716700597</v>
      </c>
    </row>
    <row r="50" spans="1:15">
      <c r="A50" s="2">
        <v>48</v>
      </c>
      <c r="B50" s="5">
        <v>39142</v>
      </c>
      <c r="C50" s="14">
        <v>35.21</v>
      </c>
      <c r="D50" s="4">
        <v>751.64547500000003</v>
      </c>
      <c r="E50" s="14">
        <v>46.52</v>
      </c>
      <c r="F50" s="15">
        <v>993.08570000000009</v>
      </c>
      <c r="G50">
        <v>19.721141378341489</v>
      </c>
      <c r="J50" s="6">
        <f>Data!$D$504*Data!L53/Data!L52</f>
        <v>604.57917007765047</v>
      </c>
      <c r="K50" s="6">
        <f>Data!$F$504*Data!N53/Data!N52</f>
        <v>836.19913709443711</v>
      </c>
      <c r="L50" s="6">
        <f t="shared" si="0"/>
        <v>19.424064241282309</v>
      </c>
      <c r="N50" s="6">
        <f t="shared" si="1"/>
        <v>7966.1047678272589</v>
      </c>
      <c r="O50" s="6">
        <f t="shared" si="2"/>
        <v>33.895232172741089</v>
      </c>
    </row>
    <row r="51" spans="1:15">
      <c r="A51" s="2">
        <v>49</v>
      </c>
      <c r="B51" s="5">
        <v>39143</v>
      </c>
      <c r="C51" s="14">
        <v>35.75</v>
      </c>
      <c r="D51" s="4">
        <v>763.70937500000002</v>
      </c>
      <c r="E51" s="14">
        <v>45.89</v>
      </c>
      <c r="F51" s="15">
        <v>980.32512500000007</v>
      </c>
      <c r="G51">
        <v>19.808660369963398</v>
      </c>
      <c r="J51" s="6">
        <f>Data!$D$504*Data!L54/Data!L53</f>
        <v>608.04952021051804</v>
      </c>
      <c r="K51" s="6">
        <f>Data!$F$504*Data!N54/Data!N53</f>
        <v>836.30144211084985</v>
      </c>
      <c r="L51" s="6">
        <f t="shared" si="0"/>
        <v>18.679874632088158</v>
      </c>
      <c r="N51" s="6">
        <f t="shared" si="1"/>
        <v>7903.7314240738579</v>
      </c>
      <c r="O51" s="6">
        <f t="shared" si="2"/>
        <v>96.268575926142148</v>
      </c>
    </row>
    <row r="52" spans="1:15">
      <c r="A52" s="2">
        <v>50</v>
      </c>
      <c r="B52" s="5">
        <v>39146</v>
      </c>
      <c r="C52" s="14">
        <v>34.9</v>
      </c>
      <c r="D52" s="4">
        <v>750.28019999999992</v>
      </c>
      <c r="E52" s="14">
        <v>46.29</v>
      </c>
      <c r="F52" s="15">
        <v>995.1424199999999</v>
      </c>
      <c r="G52">
        <v>19.134275230316426</v>
      </c>
      <c r="J52" s="6">
        <f>Data!$D$504*Data!L55/Data!L54</f>
        <v>626.79286043318746</v>
      </c>
      <c r="K52" s="6">
        <f>Data!$F$504*Data!N55/Data!N54</f>
        <v>840.8938297232047</v>
      </c>
      <c r="L52" s="6">
        <f t="shared" si="0"/>
        <v>20.012892570224668</v>
      </c>
      <c r="N52" s="6">
        <f t="shared" si="1"/>
        <v>8137.2656002877629</v>
      </c>
      <c r="O52" s="6">
        <f t="shared" si="2"/>
        <v>-137.26560028776294</v>
      </c>
    </row>
    <row r="53" spans="1:15">
      <c r="A53" s="2">
        <v>51</v>
      </c>
      <c r="B53" s="5">
        <v>39147</v>
      </c>
      <c r="C53" s="14">
        <v>35.24</v>
      </c>
      <c r="D53" s="4">
        <v>755.82752000000005</v>
      </c>
      <c r="E53" s="14">
        <v>46.93</v>
      </c>
      <c r="F53" s="15">
        <v>1006.5546400000001</v>
      </c>
      <c r="G53">
        <v>19.801807501233597</v>
      </c>
      <c r="J53" s="6">
        <f>Data!$D$504*Data!L56/Data!L55</f>
        <v>607.31278563013666</v>
      </c>
      <c r="K53" s="6">
        <f>Data!$F$504*Data!N56/Data!N55</f>
        <v>826.32879870084685</v>
      </c>
      <c r="L53" s="6">
        <f t="shared" si="0"/>
        <v>19.482697281920672</v>
      </c>
      <c r="N53" s="6">
        <f t="shared" si="1"/>
        <v>7942.1380032316874</v>
      </c>
      <c r="O53" s="6">
        <f t="shared" si="2"/>
        <v>57.861996768312565</v>
      </c>
    </row>
    <row r="54" spans="1:15">
      <c r="A54" s="2">
        <v>52</v>
      </c>
      <c r="B54" s="5">
        <v>39148</v>
      </c>
      <c r="C54" s="14">
        <v>35.119999999999997</v>
      </c>
      <c r="D54" s="4">
        <v>750.54952000000003</v>
      </c>
      <c r="E54" s="14">
        <v>46.75</v>
      </c>
      <c r="F54" s="15">
        <v>999.0942500000001</v>
      </c>
      <c r="G54">
        <v>19.949723026399777</v>
      </c>
      <c r="J54" s="6">
        <f>Data!$D$504*Data!L57/Data!L56</f>
        <v>614.50920430384861</v>
      </c>
      <c r="K54" s="6">
        <f>Data!$F$504*Data!N57/Data!N56</f>
        <v>844.37646145821327</v>
      </c>
      <c r="L54" s="6">
        <f t="shared" si="0"/>
        <v>18.73030212869088</v>
      </c>
      <c r="N54" s="6">
        <f t="shared" si="1"/>
        <v>7969.010928003363</v>
      </c>
      <c r="O54" s="6">
        <f t="shared" si="2"/>
        <v>30.989071996636994</v>
      </c>
    </row>
    <row r="55" spans="1:15">
      <c r="A55" s="2">
        <v>53</v>
      </c>
      <c r="B55" s="5">
        <v>39149</v>
      </c>
      <c r="C55" s="14">
        <v>35.74</v>
      </c>
      <c r="D55" s="4">
        <v>766.26559999999995</v>
      </c>
      <c r="E55" s="14">
        <v>47.15</v>
      </c>
      <c r="F55" s="15">
        <v>1010.8959999999998</v>
      </c>
      <c r="G55">
        <v>19.322557436155392</v>
      </c>
      <c r="J55" s="6">
        <f>Data!$D$504*Data!L58/Data!L57</f>
        <v>621.20871048612571</v>
      </c>
      <c r="K55" s="6">
        <f>Data!$F$504*Data!N58/Data!N57</f>
        <v>837.47188534866223</v>
      </c>
      <c r="L55" s="6">
        <f t="shared" si="0"/>
        <v>19.273743504050351</v>
      </c>
      <c r="N55" s="6">
        <f t="shared" si="1"/>
        <v>8023.7481305054853</v>
      </c>
      <c r="O55" s="6">
        <f t="shared" si="2"/>
        <v>-23.748130505485278</v>
      </c>
    </row>
    <row r="56" spans="1:15">
      <c r="A56" s="2">
        <v>54</v>
      </c>
      <c r="B56" s="5">
        <v>39150</v>
      </c>
      <c r="C56" s="14">
        <v>36.11</v>
      </c>
      <c r="D56" s="4">
        <v>775.96779000000004</v>
      </c>
      <c r="E56" s="14">
        <v>47.57</v>
      </c>
      <c r="F56" s="15">
        <v>1022.2317300000001</v>
      </c>
      <c r="G56">
        <v>19.258108783499498</v>
      </c>
      <c r="J56" s="6">
        <f>Data!$D$504*Data!L59/Data!L58</f>
        <v>608.4531097237093</v>
      </c>
      <c r="K56" s="6">
        <f>Data!$F$504*Data!N59/Data!N58</f>
        <v>838.11525841365062</v>
      </c>
      <c r="L56" s="6">
        <f t="shared" si="0"/>
        <v>19.456583625751019</v>
      </c>
      <c r="N56" s="6">
        <f t="shared" si="1"/>
        <v>7993.2766378955948</v>
      </c>
      <c r="O56" s="6">
        <f t="shared" si="2"/>
        <v>6.7233621044051688</v>
      </c>
    </row>
    <row r="57" spans="1:15">
      <c r="A57" s="2">
        <v>55</v>
      </c>
      <c r="B57" s="5">
        <v>39153</v>
      </c>
      <c r="C57" s="14">
        <v>36.36</v>
      </c>
      <c r="D57" s="4">
        <v>778.04945999999995</v>
      </c>
      <c r="E57" s="14">
        <v>47.95</v>
      </c>
      <c r="F57" s="15">
        <v>1026.0580749999999</v>
      </c>
      <c r="G57">
        <v>19.37595754457255</v>
      </c>
      <c r="J57" s="6">
        <f>Data!$D$504*Data!L60/Data!L59</f>
        <v>605.76580823686936</v>
      </c>
      <c r="K57" s="6">
        <f>Data!$F$504*Data!N60/Data!N59</f>
        <v>828.9620960044432</v>
      </c>
      <c r="L57" s="6">
        <f t="shared" si="0"/>
        <v>19.503134953667161</v>
      </c>
      <c r="N57" s="6">
        <f t="shared" si="1"/>
        <v>7948.925958046053</v>
      </c>
      <c r="O57" s="6">
        <f t="shared" si="2"/>
        <v>51.074041953947017</v>
      </c>
    </row>
    <row r="58" spans="1:15">
      <c r="A58" s="2">
        <v>56</v>
      </c>
      <c r="B58" s="5">
        <v>39154</v>
      </c>
      <c r="C58" s="14">
        <v>35.68</v>
      </c>
      <c r="D58" s="4">
        <v>762.35672</v>
      </c>
      <c r="E58" s="14">
        <v>47.06</v>
      </c>
      <c r="F58" s="15">
        <v>1005.50749</v>
      </c>
      <c r="G58">
        <v>19.541169584980576</v>
      </c>
      <c r="J58" s="6">
        <f>Data!$D$504*Data!L61/Data!L60</f>
        <v>611.39131895481319</v>
      </c>
      <c r="K58" s="6">
        <f>Data!$F$504*Data!N61/Data!N60</f>
        <v>840.88061062068834</v>
      </c>
      <c r="L58" s="6">
        <f t="shared" si="0"/>
        <v>19.513426136168121</v>
      </c>
      <c r="N58" s="6">
        <f t="shared" si="1"/>
        <v>8022.6884096140875</v>
      </c>
      <c r="O58" s="6">
        <f t="shared" si="2"/>
        <v>-22.688409614087504</v>
      </c>
    </row>
    <row r="59" spans="1:15">
      <c r="A59" s="2">
        <v>57</v>
      </c>
      <c r="B59" s="5">
        <v>39155</v>
      </c>
      <c r="C59" s="14">
        <v>35.46</v>
      </c>
      <c r="D59" s="4">
        <v>754.73063999999999</v>
      </c>
      <c r="E59" s="14">
        <v>47.04</v>
      </c>
      <c r="F59" s="15">
        <v>1001.19936</v>
      </c>
      <c r="G59">
        <v>19.718189503524439</v>
      </c>
      <c r="J59" s="6">
        <f>Data!$D$504*Data!L62/Data!L61</f>
        <v>614.97361175158653</v>
      </c>
      <c r="K59" s="6">
        <f>Data!$F$504*Data!N62/Data!N61</f>
        <v>840.57007228231862</v>
      </c>
      <c r="L59" s="6">
        <f t="shared" si="0"/>
        <v>18.67907471651791</v>
      </c>
      <c r="N59" s="6">
        <f t="shared" si="1"/>
        <v>7949.7244887582829</v>
      </c>
      <c r="O59" s="6">
        <f t="shared" si="2"/>
        <v>50.27551124171714</v>
      </c>
    </row>
    <row r="60" spans="1:15">
      <c r="A60" s="2">
        <v>58</v>
      </c>
      <c r="B60" s="5">
        <v>39156</v>
      </c>
      <c r="C60" s="14">
        <v>35</v>
      </c>
      <c r="D60" s="4">
        <v>742.03499999999997</v>
      </c>
      <c r="E60" s="14">
        <v>47.08</v>
      </c>
      <c r="F60" s="15">
        <v>998.14307999999994</v>
      </c>
      <c r="G60">
        <v>19.046068809534457</v>
      </c>
      <c r="J60" s="6">
        <f>Data!$D$504*Data!L63/Data!L62</f>
        <v>614.54645378646956</v>
      </c>
      <c r="K60" s="6">
        <f>Data!$F$504*Data!N63/Data!N62</f>
        <v>823.55814557671204</v>
      </c>
      <c r="L60" s="6">
        <f t="shared" si="0"/>
        <v>20.091987876072615</v>
      </c>
      <c r="N60" s="6">
        <f t="shared" si="1"/>
        <v>8023.1166300189161</v>
      </c>
      <c r="O60" s="6">
        <f t="shared" si="2"/>
        <v>-23.116630018916112</v>
      </c>
    </row>
    <row r="61" spans="1:15">
      <c r="A61" s="2">
        <v>59</v>
      </c>
      <c r="B61" s="5">
        <v>39157</v>
      </c>
      <c r="C61" s="14">
        <v>35.26</v>
      </c>
      <c r="D61" s="4">
        <v>737.44526999999994</v>
      </c>
      <c r="E61" s="14">
        <v>47.21</v>
      </c>
      <c r="F61" s="15">
        <v>987.37354500000004</v>
      </c>
      <c r="G61">
        <v>19.788424125834773</v>
      </c>
      <c r="J61" s="6">
        <f>Data!$D$504*Data!L64/Data!L63</f>
        <v>615.54616781424431</v>
      </c>
      <c r="K61" s="6">
        <f>Data!$F$504*Data!N64/Data!N63</f>
        <v>843.86648816124682</v>
      </c>
      <c r="L61" s="6">
        <f t="shared" si="0"/>
        <v>19.245729028237122</v>
      </c>
      <c r="N61" s="6">
        <f t="shared" si="1"/>
        <v>8024.4219885884741</v>
      </c>
      <c r="O61" s="6">
        <f t="shared" si="2"/>
        <v>-24.421988588474051</v>
      </c>
    </row>
    <row r="62" spans="1:15">
      <c r="A62" s="2">
        <v>60</v>
      </c>
      <c r="B62" s="5">
        <v>39160</v>
      </c>
      <c r="C62" s="14">
        <v>35.79</v>
      </c>
      <c r="D62" s="4">
        <v>746.38255500000002</v>
      </c>
      <c r="E62" s="14">
        <v>47.33</v>
      </c>
      <c r="F62" s="15">
        <v>987.04348500000003</v>
      </c>
      <c r="G62">
        <v>19.69375498519419</v>
      </c>
      <c r="J62" s="6">
        <f>Data!$D$504*Data!L65/Data!L64</f>
        <v>619.03479685713273</v>
      </c>
      <c r="K62" s="6">
        <f>Data!$F$504*Data!N65/Data!N64</f>
        <v>842.92113111794481</v>
      </c>
      <c r="L62" s="6">
        <f t="shared" si="0"/>
        <v>19.006093518442675</v>
      </c>
      <c r="N62" s="6">
        <f t="shared" si="1"/>
        <v>8009.9333693503995</v>
      </c>
      <c r="O62" s="6">
        <f t="shared" si="2"/>
        <v>-9.9333693503995164</v>
      </c>
    </row>
    <row r="63" spans="1:15">
      <c r="A63" s="2">
        <v>61</v>
      </c>
      <c r="B63" s="5">
        <v>39161</v>
      </c>
      <c r="C63" s="14">
        <v>36.299999999999997</v>
      </c>
      <c r="D63" s="4">
        <v>758.61554999999987</v>
      </c>
      <c r="E63" s="14">
        <v>47.62</v>
      </c>
      <c r="F63" s="15">
        <v>995.18656999999985</v>
      </c>
      <c r="G63">
        <v>19.355497825879279</v>
      </c>
      <c r="J63" s="6">
        <f>Data!$D$504*Data!L66/Data!L65</f>
        <v>609.19392565533417</v>
      </c>
      <c r="K63" s="6">
        <f>Data!$F$504*Data!N66/Data!N65</f>
        <v>854.40016101005472</v>
      </c>
      <c r="L63" s="6">
        <f t="shared" si="0"/>
        <v>19.575129439637216</v>
      </c>
      <c r="N63" s="6">
        <f t="shared" si="1"/>
        <v>8076.5174820239881</v>
      </c>
      <c r="O63" s="6">
        <f t="shared" si="2"/>
        <v>-76.517482023988123</v>
      </c>
    </row>
    <row r="64" spans="1:15">
      <c r="A64" s="2">
        <v>62</v>
      </c>
      <c r="B64" s="5">
        <v>39162</v>
      </c>
      <c r="C64" s="14">
        <v>36.619999999999997</v>
      </c>
      <c r="D64" s="4">
        <v>764.00305999999989</v>
      </c>
      <c r="E64" s="14">
        <v>48.26</v>
      </c>
      <c r="F64" s="15">
        <v>1006.8483799999999</v>
      </c>
      <c r="G64">
        <v>19.592594131967644</v>
      </c>
      <c r="J64" s="6">
        <f>Data!$D$504*Data!L67/Data!L66</f>
        <v>613.52660543647107</v>
      </c>
      <c r="K64" s="6">
        <f>Data!$F$504*Data!N67/Data!N66</f>
        <v>849.93662305241924</v>
      </c>
      <c r="L64" s="6">
        <f t="shared" si="0"/>
        <v>19.39344897256715</v>
      </c>
      <c r="N64" s="6">
        <f t="shared" si="1"/>
        <v>8056.7866146841498</v>
      </c>
      <c r="O64" s="6">
        <f t="shared" si="2"/>
        <v>-56.786614684149754</v>
      </c>
    </row>
    <row r="65" spans="1:15">
      <c r="A65" s="2">
        <v>63</v>
      </c>
      <c r="B65" s="5">
        <v>39163</v>
      </c>
      <c r="C65" s="14">
        <v>36.74</v>
      </c>
      <c r="D65" s="4">
        <v>769.59278000000006</v>
      </c>
      <c r="E65" s="14">
        <v>48.25</v>
      </c>
      <c r="F65" s="15">
        <v>1010.6927499999999</v>
      </c>
      <c r="G65">
        <v>19.648524711885589</v>
      </c>
      <c r="J65" s="6">
        <f>Data!$D$504*Data!L68/Data!L67</f>
        <v>617.57988041826366</v>
      </c>
      <c r="K65" s="6">
        <f>Data!$F$504*Data!N68/Data!N67</f>
        <v>842.4659934852607</v>
      </c>
      <c r="L65" s="6">
        <f t="shared" si="0"/>
        <v>18.833313055429162</v>
      </c>
      <c r="N65" s="6">
        <f t="shared" si="1"/>
        <v>7984.2260866335873</v>
      </c>
      <c r="O65" s="6">
        <f t="shared" si="2"/>
        <v>15.773913366412671</v>
      </c>
    </row>
    <row r="66" spans="1:15">
      <c r="A66" s="2">
        <v>64</v>
      </c>
      <c r="B66" s="5">
        <v>39164</v>
      </c>
      <c r="C66" s="14">
        <v>36.4</v>
      </c>
      <c r="D66" s="4">
        <v>765.6558</v>
      </c>
      <c r="E66" s="14">
        <v>48.05</v>
      </c>
      <c r="F66" s="15">
        <v>1010.707725</v>
      </c>
      <c r="G66">
        <v>19.135491712803919</v>
      </c>
      <c r="J66" s="6">
        <f>Data!$D$504*Data!L69/Data!L68</f>
        <v>609.85078028040505</v>
      </c>
      <c r="K66" s="6">
        <f>Data!$F$504*Data!N69/Data!N68</f>
        <v>841.3389995483609</v>
      </c>
      <c r="L66" s="6">
        <f t="shared" si="0"/>
        <v>19.423434927127175</v>
      </c>
      <c r="N66" s="6">
        <f t="shared" si="1"/>
        <v>8009.0060002222699</v>
      </c>
      <c r="O66" s="6">
        <f t="shared" si="2"/>
        <v>-9.006000222269904</v>
      </c>
    </row>
    <row r="67" spans="1:15">
      <c r="A67" s="2">
        <v>65</v>
      </c>
      <c r="B67" s="5">
        <v>39167</v>
      </c>
      <c r="C67" s="14">
        <v>36.75</v>
      </c>
      <c r="D67" s="4">
        <v>771.54787500000009</v>
      </c>
      <c r="E67" s="14">
        <v>48.15</v>
      </c>
      <c r="F67" s="15">
        <v>1010.8851750000001</v>
      </c>
      <c r="G67">
        <v>19.219788977102397</v>
      </c>
      <c r="J67" s="6">
        <f>Data!$D$504*Data!L70/Data!L69</f>
        <v>598.67439468871044</v>
      </c>
      <c r="K67" s="6">
        <f>Data!$F$504*Data!N70/Data!N69</f>
        <v>832.02756920859474</v>
      </c>
      <c r="L67" s="6">
        <f t="shared" ref="L67:L130" si="3">$G$502*G68/G67</f>
        <v>19.750529624696611</v>
      </c>
      <c r="N67" s="6">
        <f t="shared" ref="N67:N130" si="4">$R$2*J67/$D$502+$R$3*K67/$F$502-$R$4*L67/$G$502</f>
        <v>7958.358376023968</v>
      </c>
      <c r="O67" s="6">
        <f t="shared" ref="O67:O130" si="5">$R$2+$R$3-$R$4-N67</f>
        <v>41.641623976031951</v>
      </c>
    </row>
    <row r="68" spans="1:15">
      <c r="A68" s="2">
        <v>66</v>
      </c>
      <c r="B68" s="5">
        <v>39168</v>
      </c>
      <c r="C68" s="14">
        <v>36.22</v>
      </c>
      <c r="D68" s="4">
        <v>758.7727799999999</v>
      </c>
      <c r="E68" s="14">
        <v>48.02</v>
      </c>
      <c r="F68" s="15">
        <v>1005.9709799999999</v>
      </c>
      <c r="G68">
        <v>19.629548689204466</v>
      </c>
      <c r="J68" s="6">
        <f>Data!$D$504*Data!L71/Data!L70</f>
        <v>607.52826876414747</v>
      </c>
      <c r="K68" s="6">
        <f>Data!$F$504*Data!N71/Data!N70</f>
        <v>837.69615749452703</v>
      </c>
      <c r="L68" s="6">
        <f t="shared" si="3"/>
        <v>19.488528707139967</v>
      </c>
      <c r="N68" s="6">
        <f t="shared" si="4"/>
        <v>7991.0565309318754</v>
      </c>
      <c r="O68" s="6">
        <f t="shared" si="5"/>
        <v>8.9434690681246138</v>
      </c>
    </row>
    <row r="69" spans="1:15">
      <c r="A69" s="2">
        <v>67</v>
      </c>
      <c r="B69" s="5">
        <v>39169</v>
      </c>
      <c r="C69" s="14">
        <v>37.590000000000003</v>
      </c>
      <c r="D69" s="4">
        <v>791.81455500000004</v>
      </c>
      <c r="E69" s="14">
        <v>47.91</v>
      </c>
      <c r="F69" s="15">
        <v>1009.2001949999999</v>
      </c>
      <c r="G69">
        <v>19.782096743306422</v>
      </c>
      <c r="J69" s="6">
        <f>Data!$D$504*Data!L72/Data!L71</f>
        <v>610.85859406815905</v>
      </c>
      <c r="K69" s="6">
        <f>Data!$F$504*Data!N72/Data!N71</f>
        <v>837.79155819791583</v>
      </c>
      <c r="L69" s="6">
        <f t="shared" si="3"/>
        <v>18.942852140493727</v>
      </c>
      <c r="N69" s="6">
        <f t="shared" si="4"/>
        <v>7948.6134371276385</v>
      </c>
      <c r="O69" s="6">
        <f t="shared" si="5"/>
        <v>51.386562872361537</v>
      </c>
    </row>
    <row r="70" spans="1:15">
      <c r="A70" s="2">
        <v>68</v>
      </c>
      <c r="B70" s="5">
        <v>39170</v>
      </c>
      <c r="C70" s="14">
        <v>38.68</v>
      </c>
      <c r="D70" s="4">
        <v>813.86588000000006</v>
      </c>
      <c r="E70" s="14">
        <v>48.11</v>
      </c>
      <c r="F70" s="15">
        <v>1012.28251</v>
      </c>
      <c r="G70">
        <v>19.377629341485772</v>
      </c>
      <c r="J70" s="6">
        <f>Data!$D$504*Data!L73/Data!L72</f>
        <v>617.93715962136446</v>
      </c>
      <c r="K70" s="6">
        <f>Data!$F$504*Data!N73/Data!N72</f>
        <v>831.46921405286014</v>
      </c>
      <c r="L70" s="6">
        <f t="shared" si="3"/>
        <v>19.000324281781893</v>
      </c>
      <c r="N70" s="6">
        <f t="shared" si="4"/>
        <v>7957.0676247088804</v>
      </c>
      <c r="O70" s="6">
        <f t="shared" si="5"/>
        <v>42.93237529111957</v>
      </c>
    </row>
    <row r="71" spans="1:15">
      <c r="A71" s="2">
        <v>69</v>
      </c>
      <c r="B71" s="5">
        <v>39171</v>
      </c>
      <c r="C71" s="14">
        <v>38.54</v>
      </c>
      <c r="D71" s="4">
        <v>808.22234000000003</v>
      </c>
      <c r="E71" s="14">
        <v>48</v>
      </c>
      <c r="F71" s="15">
        <v>1006.6079999999999</v>
      </c>
      <c r="G71">
        <v>19.039020925196464</v>
      </c>
      <c r="J71" s="6">
        <f>Data!$D$504*Data!L74/Data!L73</f>
        <v>611.90246541423016</v>
      </c>
      <c r="K71" s="6">
        <f>Data!$F$504*Data!N74/Data!N73</f>
        <v>834.95136483316037</v>
      </c>
      <c r="L71" s="6">
        <f t="shared" si="3"/>
        <v>19.461379346364549</v>
      </c>
      <c r="N71" s="6">
        <f t="shared" si="4"/>
        <v>7994.6493503592292</v>
      </c>
      <c r="O71" s="6">
        <f t="shared" si="5"/>
        <v>5.3506496407708255</v>
      </c>
    </row>
    <row r="72" spans="1:15">
      <c r="A72" s="2">
        <v>70</v>
      </c>
      <c r="B72" s="5">
        <v>39174</v>
      </c>
      <c r="C72" s="14">
        <v>38.799999999999997</v>
      </c>
      <c r="D72" s="4">
        <v>811.61839999999995</v>
      </c>
      <c r="E72" s="14">
        <v>48.52</v>
      </c>
      <c r="F72" s="15">
        <v>1014.94136</v>
      </c>
      <c r="G72">
        <v>19.160250507887564</v>
      </c>
      <c r="J72" s="6">
        <f>Data!$D$504*Data!L75/Data!L74</f>
        <v>613.9980834368788</v>
      </c>
      <c r="K72" s="6">
        <f>Data!$F$504*Data!N75/Data!N74</f>
        <v>841.76780390915997</v>
      </c>
      <c r="L72" s="6">
        <f t="shared" si="3"/>
        <v>20.002514828194215</v>
      </c>
      <c r="N72" s="6">
        <f t="shared" si="4"/>
        <v>8087.6135149743823</v>
      </c>
      <c r="O72" s="6">
        <f t="shared" si="5"/>
        <v>-87.613514974382269</v>
      </c>
    </row>
    <row r="73" spans="1:15">
      <c r="A73" s="2">
        <v>71</v>
      </c>
      <c r="B73" s="5">
        <v>39175</v>
      </c>
      <c r="C73" s="14">
        <v>38.479999999999997</v>
      </c>
      <c r="D73" s="4">
        <v>807.15647999999987</v>
      </c>
      <c r="E73" s="14">
        <v>48.99</v>
      </c>
      <c r="F73" s="15">
        <v>1027.6142400000001</v>
      </c>
      <c r="G73">
        <v>19.818406748535736</v>
      </c>
      <c r="J73" s="6">
        <f>Data!$D$504*Data!L76/Data!L75</f>
        <v>614.46282541611845</v>
      </c>
      <c r="K73" s="6">
        <f>Data!$F$504*Data!N76/Data!N75</f>
        <v>830.36196470918571</v>
      </c>
      <c r="L73" s="6">
        <f t="shared" si="3"/>
        <v>19.443891627443843</v>
      </c>
      <c r="N73" s="6">
        <f t="shared" si="4"/>
        <v>7984.1401271842533</v>
      </c>
      <c r="O73" s="6">
        <f t="shared" si="5"/>
        <v>15.859872815746712</v>
      </c>
    </row>
    <row r="74" spans="1:15">
      <c r="A74" s="2">
        <v>72</v>
      </c>
      <c r="B74" s="5">
        <v>39176</v>
      </c>
      <c r="C74" s="14">
        <v>38.72</v>
      </c>
      <c r="D74" s="4">
        <v>808.89951999999994</v>
      </c>
      <c r="E74" s="14">
        <v>49.46</v>
      </c>
      <c r="F74" s="15">
        <v>1033.2688599999999</v>
      </c>
      <c r="G74">
        <v>19.92667708059308</v>
      </c>
      <c r="J74" s="6">
        <f>Data!$D$504*Data!L77/Data!L76</f>
        <v>608.31932458833626</v>
      </c>
      <c r="K74" s="6">
        <f>Data!$F$504*Data!N77/Data!N76</f>
        <v>832.61284810264181</v>
      </c>
      <c r="L74" s="6">
        <f t="shared" si="3"/>
        <v>19.234506542145279</v>
      </c>
      <c r="N74" s="6">
        <f t="shared" si="4"/>
        <v>7946.8013948465114</v>
      </c>
      <c r="O74" s="6">
        <f t="shared" si="5"/>
        <v>53.198605153488643</v>
      </c>
    </row>
    <row r="75" spans="1:15">
      <c r="A75" s="2">
        <v>73</v>
      </c>
      <c r="B75" s="5">
        <v>39177</v>
      </c>
      <c r="C75" s="14">
        <v>38.64</v>
      </c>
      <c r="D75" s="4">
        <v>803.4028800000001</v>
      </c>
      <c r="E75" s="14">
        <v>49.52</v>
      </c>
      <c r="F75" s="15">
        <v>1029.6198400000001</v>
      </c>
      <c r="G75">
        <v>19.819782559766974</v>
      </c>
      <c r="J75" s="6">
        <f>Data!$D$504*Data!L78/Data!L77</f>
        <v>620.04400631718249</v>
      </c>
      <c r="K75" s="6">
        <f>Data!$F$504*Data!N78/Data!N77</f>
        <v>836.70508340446167</v>
      </c>
      <c r="L75" s="6">
        <f t="shared" si="3"/>
        <v>19.208537971809839</v>
      </c>
      <c r="N75" s="6">
        <f t="shared" si="4"/>
        <v>8009.0504829745732</v>
      </c>
      <c r="O75" s="6">
        <f t="shared" si="5"/>
        <v>-9.0504829745732422</v>
      </c>
    </row>
    <row r="76" spans="1:15">
      <c r="A76" s="2">
        <v>74</v>
      </c>
      <c r="B76" s="5">
        <v>39181</v>
      </c>
      <c r="C76" s="14">
        <v>38.33</v>
      </c>
      <c r="D76" s="4">
        <v>800.52204999999992</v>
      </c>
      <c r="E76" s="14">
        <v>49.63</v>
      </c>
      <c r="F76" s="15">
        <v>1036.5225499999999</v>
      </c>
      <c r="G76">
        <v>19.686846254182441</v>
      </c>
      <c r="J76" s="6">
        <f>Data!$D$504*Data!L79/Data!L78</f>
        <v>611.0488149140258</v>
      </c>
      <c r="K76" s="6">
        <f>Data!$F$504*Data!N79/Data!N78</f>
        <v>837.47377675037058</v>
      </c>
      <c r="L76" s="6">
        <f t="shared" si="3"/>
        <v>19.45867652168489</v>
      </c>
      <c r="N76" s="6">
        <f t="shared" si="4"/>
        <v>8001.411375641319</v>
      </c>
      <c r="O76" s="6">
        <f t="shared" si="5"/>
        <v>-1.4113756413189549</v>
      </c>
    </row>
    <row r="77" spans="1:15">
      <c r="A77" s="2">
        <v>75</v>
      </c>
      <c r="B77" s="5">
        <v>39182</v>
      </c>
      <c r="C77" s="14">
        <v>38.1</v>
      </c>
      <c r="D77" s="4">
        <v>792.2514000000001</v>
      </c>
      <c r="E77" s="14">
        <v>50.08</v>
      </c>
      <c r="F77" s="15">
        <v>1041.3635199999999</v>
      </c>
      <c r="G77">
        <v>19.809449270319909</v>
      </c>
      <c r="J77" s="6">
        <f>Data!$D$504*Data!L80/Data!L79</f>
        <v>614.1011147207762</v>
      </c>
      <c r="K77" s="6">
        <f>Data!$F$504*Data!N80/Data!N79</f>
        <v>842.95669412926213</v>
      </c>
      <c r="L77" s="6">
        <f t="shared" si="3"/>
        <v>19.073568243457554</v>
      </c>
      <c r="N77" s="6">
        <f t="shared" si="4"/>
        <v>7996.9217782115902</v>
      </c>
      <c r="O77" s="6">
        <f t="shared" si="5"/>
        <v>3.0782217884097918</v>
      </c>
    </row>
    <row r="78" spans="1:15">
      <c r="A78" s="2">
        <v>76</v>
      </c>
      <c r="B78" s="5">
        <v>39183</v>
      </c>
      <c r="C78" s="14">
        <v>38.17</v>
      </c>
      <c r="D78" s="4">
        <v>796.11168999999995</v>
      </c>
      <c r="E78" s="14">
        <v>49.64</v>
      </c>
      <c r="F78" s="15">
        <v>1035.34148</v>
      </c>
      <c r="G78">
        <v>19.538323808280158</v>
      </c>
      <c r="J78" s="6">
        <f>Data!$D$504*Data!L81/Data!L80</f>
        <v>611.52334915725885</v>
      </c>
      <c r="K78" s="6">
        <f>Data!$F$504*Data!N81/Data!N80</f>
        <v>839.20728741040261</v>
      </c>
      <c r="L78" s="6">
        <f t="shared" si="3"/>
        <v>19.482373627367696</v>
      </c>
      <c r="N78" s="6">
        <f t="shared" si="4"/>
        <v>8013.0330593928475</v>
      </c>
      <c r="O78" s="6">
        <f t="shared" si="5"/>
        <v>-13.033059392847463</v>
      </c>
    </row>
    <row r="79" spans="1:15">
      <c r="A79" s="2">
        <v>77</v>
      </c>
      <c r="B79" s="5">
        <v>39184</v>
      </c>
      <c r="C79" s="14">
        <v>38.42</v>
      </c>
      <c r="D79" s="4">
        <v>796.54265000000009</v>
      </c>
      <c r="E79" s="14">
        <v>49.67</v>
      </c>
      <c r="F79" s="15">
        <v>1029.7832750000002</v>
      </c>
      <c r="G79">
        <v>19.683944159995438</v>
      </c>
      <c r="J79" s="6">
        <f>Data!$D$504*Data!L82/Data!L81</f>
        <v>603.65747269657879</v>
      </c>
      <c r="K79" s="6">
        <f>Data!$F$504*Data!N82/Data!N81</f>
        <v>840.34240104346861</v>
      </c>
      <c r="L79" s="6">
        <f t="shared" si="3"/>
        <v>19.150358725573984</v>
      </c>
      <c r="N79" s="6">
        <f t="shared" si="4"/>
        <v>7951.3251954750549</v>
      </c>
      <c r="O79" s="6">
        <f t="shared" si="5"/>
        <v>48.674804524945102</v>
      </c>
    </row>
    <row r="80" spans="1:15">
      <c r="A80" s="2">
        <v>78</v>
      </c>
      <c r="B80" s="5">
        <v>39185</v>
      </c>
      <c r="C80" s="14">
        <v>38.700000000000003</v>
      </c>
      <c r="D80" s="4">
        <v>799.34850000000006</v>
      </c>
      <c r="E80" s="14">
        <v>49.88</v>
      </c>
      <c r="F80" s="15">
        <v>1030.2714000000001</v>
      </c>
      <c r="G80">
        <v>19.492699670803969</v>
      </c>
      <c r="J80" s="6">
        <f>Data!$D$504*Data!L83/Data!L82</f>
        <v>620.63246051501824</v>
      </c>
      <c r="K80" s="6">
        <f>Data!$F$504*Data!N83/Data!N82</f>
        <v>838.17196783243151</v>
      </c>
      <c r="L80" s="6">
        <f t="shared" si="3"/>
        <v>19.092472778375932</v>
      </c>
      <c r="N80" s="6">
        <f t="shared" si="4"/>
        <v>8005.5700411212047</v>
      </c>
      <c r="O80" s="6">
        <f t="shared" si="5"/>
        <v>-5.5700411212046674</v>
      </c>
    </row>
    <row r="81" spans="1:15">
      <c r="A81" s="2">
        <v>79</v>
      </c>
      <c r="B81" s="5">
        <v>39188</v>
      </c>
      <c r="C81" s="14">
        <v>38.78</v>
      </c>
      <c r="D81" s="4">
        <v>800.92333999999994</v>
      </c>
      <c r="E81" s="14">
        <v>50.27</v>
      </c>
      <c r="F81" s="15">
        <v>1038.22631</v>
      </c>
      <c r="G81">
        <v>19.244964983133961</v>
      </c>
      <c r="J81" s="6">
        <f>Data!$D$504*Data!L84/Data!L83</f>
        <v>606.90825078837315</v>
      </c>
      <c r="K81" s="6">
        <f>Data!$F$504*Data!N84/Data!N83</f>
        <v>830.70752651367252</v>
      </c>
      <c r="L81" s="6">
        <f t="shared" si="3"/>
        <v>19.256396818960194</v>
      </c>
      <c r="N81" s="6">
        <f t="shared" si="4"/>
        <v>7935.3547052878193</v>
      </c>
      <c r="O81" s="6">
        <f t="shared" si="5"/>
        <v>64.645294712180657</v>
      </c>
    </row>
    <row r="82" spans="1:15">
      <c r="A82" s="2">
        <v>80</v>
      </c>
      <c r="B82" s="5">
        <v>39189</v>
      </c>
      <c r="C82" s="14">
        <v>38.92</v>
      </c>
      <c r="D82" s="4">
        <v>799.7476200000001</v>
      </c>
      <c r="E82" s="14">
        <v>51.57</v>
      </c>
      <c r="F82" s="15">
        <v>1059.6861450000001</v>
      </c>
      <c r="G82">
        <v>19.163512121094868</v>
      </c>
      <c r="J82" s="6">
        <f>Data!$D$504*Data!L85/Data!L84</f>
        <v>609.6211941413012</v>
      </c>
      <c r="K82" s="6">
        <f>Data!$F$504*Data!N85/Data!N84</f>
        <v>837.18154383511683</v>
      </c>
      <c r="L82" s="6">
        <f t="shared" si="3"/>
        <v>19.499550501240705</v>
      </c>
      <c r="N82" s="6">
        <f t="shared" si="4"/>
        <v>7998.5918790246851</v>
      </c>
      <c r="O82" s="6">
        <f t="shared" si="5"/>
        <v>1.4081209753148869</v>
      </c>
    </row>
    <row r="83" spans="1:15">
      <c r="A83" s="2">
        <v>81</v>
      </c>
      <c r="B83" s="5">
        <v>39190</v>
      </c>
      <c r="C83" s="14">
        <v>38.68</v>
      </c>
      <c r="D83" s="4">
        <v>794.93202000000008</v>
      </c>
      <c r="E83" s="14">
        <v>51.66</v>
      </c>
      <c r="F83" s="15">
        <v>1061.69049</v>
      </c>
      <c r="G83">
        <v>19.323360648581165</v>
      </c>
      <c r="J83" s="6">
        <f>Data!$D$504*Data!L86/Data!L85</f>
        <v>607.38439075893325</v>
      </c>
      <c r="K83" s="6">
        <f>Data!$F$504*Data!N86/Data!N85</f>
        <v>835.03394584857676</v>
      </c>
      <c r="L83" s="6">
        <f t="shared" si="3"/>
        <v>19.360774068401316</v>
      </c>
      <c r="N83" s="6">
        <f t="shared" si="4"/>
        <v>7966.1472259989669</v>
      </c>
      <c r="O83" s="6">
        <f t="shared" si="5"/>
        <v>33.85277400103314</v>
      </c>
    </row>
    <row r="84" spans="1:15">
      <c r="A84" s="2">
        <v>82</v>
      </c>
      <c r="B84" s="5">
        <v>39191</v>
      </c>
      <c r="C84" s="14">
        <v>38.28</v>
      </c>
      <c r="D84" s="4">
        <v>786.15635999999995</v>
      </c>
      <c r="E84" s="14">
        <v>51.75</v>
      </c>
      <c r="F84" s="15">
        <v>1062.7897499999999</v>
      </c>
      <c r="G84">
        <v>19.345872897480074</v>
      </c>
      <c r="J84" s="6">
        <f>Data!$D$504*Data!L87/Data!L86</f>
        <v>615.88142341797095</v>
      </c>
      <c r="K84" s="6">
        <f>Data!$F$504*Data!N87/Data!N86</f>
        <v>845.73672562953482</v>
      </c>
      <c r="L84" s="6">
        <f t="shared" si="3"/>
        <v>19.395296514390864</v>
      </c>
      <c r="N84" s="6">
        <f t="shared" si="4"/>
        <v>8049.0634895511002</v>
      </c>
      <c r="O84" s="6">
        <f t="shared" si="5"/>
        <v>-49.063489551100247</v>
      </c>
    </row>
    <row r="85" spans="1:15">
      <c r="A85" s="2">
        <v>83</v>
      </c>
      <c r="B85" s="5">
        <v>39192</v>
      </c>
      <c r="C85" s="14">
        <v>38.479999999999997</v>
      </c>
      <c r="D85" s="4">
        <v>793.91935999999987</v>
      </c>
      <c r="E85" s="14">
        <v>52.09</v>
      </c>
      <c r="F85" s="15">
        <v>1074.7208799999999</v>
      </c>
      <c r="G85">
        <v>19.402947437938053</v>
      </c>
      <c r="J85" s="6">
        <f>Data!$D$504*Data!L88/Data!L87</f>
        <v>613.0984014182701</v>
      </c>
      <c r="K85" s="6">
        <f>Data!$F$504*Data!N88/Data!N87</f>
        <v>831.2310880222708</v>
      </c>
      <c r="L85" s="6">
        <f t="shared" si="3"/>
        <v>19.67502843306076</v>
      </c>
      <c r="N85" s="6">
        <f t="shared" si="4"/>
        <v>8006.1022780239837</v>
      </c>
      <c r="O85" s="6">
        <f t="shared" si="5"/>
        <v>-6.102278023983672</v>
      </c>
    </row>
    <row r="86" spans="1:15">
      <c r="A86" s="2">
        <v>84</v>
      </c>
      <c r="B86" s="5">
        <v>39195</v>
      </c>
      <c r="C86" s="14">
        <v>38.56</v>
      </c>
      <c r="D86" s="4">
        <v>795.93624000000011</v>
      </c>
      <c r="E86" s="14">
        <v>51.65</v>
      </c>
      <c r="F86" s="15">
        <v>1066.1334750000001</v>
      </c>
      <c r="G86">
        <v>19.74085822178516</v>
      </c>
      <c r="J86" s="6">
        <f>Data!$D$504*Data!L89/Data!L88</f>
        <v>609.82612100812082</v>
      </c>
      <c r="K86" s="6">
        <f>Data!$F$504*Data!N89/Data!N88</f>
        <v>834.92216096738537</v>
      </c>
      <c r="L86" s="6">
        <f t="shared" si="3"/>
        <v>19.185707887111626</v>
      </c>
      <c r="N86" s="6">
        <f t="shared" si="4"/>
        <v>7957.5417391377614</v>
      </c>
      <c r="O86" s="6">
        <f t="shared" si="5"/>
        <v>42.458260862238603</v>
      </c>
    </row>
    <row r="87" spans="1:15">
      <c r="A87" s="2">
        <v>85</v>
      </c>
      <c r="B87" s="5">
        <v>39196</v>
      </c>
      <c r="C87" s="14">
        <v>38.74</v>
      </c>
      <c r="D87" s="4">
        <v>796.93991000000005</v>
      </c>
      <c r="E87" s="14">
        <v>51.71</v>
      </c>
      <c r="F87" s="15">
        <v>1063.7522650000001</v>
      </c>
      <c r="G87">
        <v>19.585145884723644</v>
      </c>
      <c r="J87" s="6">
        <f>Data!$D$504*Data!L90/Data!L89</f>
        <v>615.52208045491534</v>
      </c>
      <c r="K87" s="6">
        <f>Data!$F$504*Data!N90/Data!N89</f>
        <v>856.9031941398149</v>
      </c>
      <c r="L87" s="6">
        <f t="shared" si="3"/>
        <v>19.590570123937322</v>
      </c>
      <c r="N87" s="6">
        <f t="shared" si="4"/>
        <v>8114.3898621112094</v>
      </c>
      <c r="O87" s="6">
        <f t="shared" si="5"/>
        <v>-114.38986211120937</v>
      </c>
    </row>
    <row r="88" spans="1:15">
      <c r="A88" s="2">
        <v>86</v>
      </c>
      <c r="B88" s="5">
        <v>39197</v>
      </c>
      <c r="C88" s="14">
        <v>39.340000000000003</v>
      </c>
      <c r="D88" s="4">
        <v>811.64321000000007</v>
      </c>
      <c r="E88" s="14">
        <v>51.74</v>
      </c>
      <c r="F88" s="15">
        <v>1067.47381</v>
      </c>
      <c r="G88">
        <v>19.84069310171235</v>
      </c>
      <c r="J88" s="6">
        <f>Data!$D$504*Data!L91/Data!L90</f>
        <v>615.64170228470527</v>
      </c>
      <c r="K88" s="6">
        <f>Data!$F$504*Data!N91/Data!N90</f>
        <v>849.81753404599749</v>
      </c>
      <c r="L88" s="6">
        <f t="shared" si="3"/>
        <v>19.084823188374099</v>
      </c>
      <c r="N88" s="6">
        <f t="shared" si="4"/>
        <v>8033.0043896147336</v>
      </c>
      <c r="O88" s="6">
        <f t="shared" si="5"/>
        <v>-33.004389614733554</v>
      </c>
    </row>
    <row r="89" spans="1:15">
      <c r="A89" s="2">
        <v>87</v>
      </c>
      <c r="B89" s="5">
        <v>39198</v>
      </c>
      <c r="C89" s="14">
        <v>38.72</v>
      </c>
      <c r="D89" s="4">
        <v>799.70352000000003</v>
      </c>
      <c r="E89" s="14">
        <v>52.08</v>
      </c>
      <c r="F89" s="15">
        <v>1075.63428</v>
      </c>
      <c r="G89">
        <v>19.58068738782266</v>
      </c>
      <c r="J89" s="6">
        <f>Data!$D$504*Data!L92/Data!L91</f>
        <v>614.74903194251954</v>
      </c>
      <c r="K89" s="6">
        <f>Data!$F$504*Data!N92/Data!N91</f>
        <v>860.85610125664959</v>
      </c>
      <c r="L89" s="6">
        <f t="shared" si="3"/>
        <v>19.45703510476109</v>
      </c>
      <c r="N89" s="6">
        <f t="shared" si="4"/>
        <v>8113.9194032192809</v>
      </c>
      <c r="O89" s="6">
        <f t="shared" si="5"/>
        <v>-113.91940321928087</v>
      </c>
    </row>
    <row r="90" spans="1:15">
      <c r="A90" s="2">
        <v>88</v>
      </c>
      <c r="B90" s="5">
        <v>39199</v>
      </c>
      <c r="C90" s="14">
        <v>38.68</v>
      </c>
      <c r="D90" s="4">
        <v>797.69763999999986</v>
      </c>
      <c r="E90" s="14">
        <v>52.06</v>
      </c>
      <c r="F90" s="15">
        <v>1073.63338</v>
      </c>
      <c r="G90">
        <v>19.700967287154718</v>
      </c>
      <c r="J90" s="6">
        <f>Data!$D$504*Data!L93/Data!L92</f>
        <v>610.59458578970293</v>
      </c>
      <c r="K90" s="6">
        <f>Data!$F$504*Data!N93/Data!N92</f>
        <v>840.64749222886815</v>
      </c>
      <c r="L90" s="6">
        <f t="shared" si="3"/>
        <v>18.97357262489712</v>
      </c>
      <c r="N90" s="6">
        <f t="shared" si="4"/>
        <v>7962.6307613986482</v>
      </c>
      <c r="O90" s="6">
        <f t="shared" si="5"/>
        <v>37.369238601351753</v>
      </c>
    </row>
    <row r="91" spans="1:15">
      <c r="A91" s="2">
        <v>89</v>
      </c>
      <c r="B91" s="5">
        <v>39202</v>
      </c>
      <c r="C91" s="14">
        <v>39.1</v>
      </c>
      <c r="D91" s="4">
        <v>807.76689999999996</v>
      </c>
      <c r="E91" s="14">
        <v>52.19</v>
      </c>
      <c r="F91" s="15">
        <v>1078.1932099999999</v>
      </c>
      <c r="G91">
        <v>19.329455370222007</v>
      </c>
      <c r="J91" s="6">
        <f>Data!$D$504*Data!L94/Data!L93</f>
        <v>609.57950639639444</v>
      </c>
      <c r="K91" s="6">
        <f>Data!$F$504*Data!N94/Data!N93</f>
        <v>850.9598135322691</v>
      </c>
      <c r="L91" s="6">
        <f t="shared" si="3"/>
        <v>19.111867535830878</v>
      </c>
      <c r="N91" s="6">
        <f t="shared" si="4"/>
        <v>8015.8233421797122</v>
      </c>
      <c r="O91" s="6">
        <f t="shared" si="5"/>
        <v>-15.823342179712199</v>
      </c>
    </row>
    <row r="92" spans="1:15">
      <c r="A92" s="2">
        <v>90</v>
      </c>
      <c r="B92" s="5">
        <v>39204</v>
      </c>
      <c r="C92" s="14">
        <v>38.96</v>
      </c>
      <c r="D92" s="4">
        <v>806.76420000000019</v>
      </c>
      <c r="E92" s="14">
        <v>52.71</v>
      </c>
      <c r="F92" s="15">
        <v>1091.4923250000002</v>
      </c>
      <c r="G92">
        <v>19.1031813135066</v>
      </c>
      <c r="J92" s="6">
        <f>Data!$D$504*Data!L95/Data!L94</f>
        <v>611.74424231654427</v>
      </c>
      <c r="K92" s="6">
        <f>Data!$F$504*Data!N95/Data!N94</f>
        <v>841.55007300363673</v>
      </c>
      <c r="L92" s="6">
        <f t="shared" si="3"/>
        <v>19.59935533875834</v>
      </c>
      <c r="N92" s="6">
        <f t="shared" si="4"/>
        <v>8035.80960647956</v>
      </c>
      <c r="O92" s="6">
        <f t="shared" si="5"/>
        <v>-35.809606479559989</v>
      </c>
    </row>
    <row r="93" spans="1:15">
      <c r="A93" s="2">
        <v>91</v>
      </c>
      <c r="B93" s="5">
        <v>39205</v>
      </c>
      <c r="C93" s="14">
        <v>39.25</v>
      </c>
      <c r="D93" s="4">
        <v>814.84962500000006</v>
      </c>
      <c r="E93" s="14">
        <v>52.91</v>
      </c>
      <c r="F93" s="15">
        <v>1098.4380549999998</v>
      </c>
      <c r="G93">
        <v>19.361118278468052</v>
      </c>
      <c r="J93" s="6">
        <f>Data!$D$504*Data!L96/Data!L95</f>
        <v>611.73221965769119</v>
      </c>
      <c r="K93" s="6">
        <f>Data!$F$504*Data!N96/Data!N95</f>
        <v>833.29385672746855</v>
      </c>
      <c r="L93" s="6">
        <f t="shared" si="3"/>
        <v>19.603691212336326</v>
      </c>
      <c r="N93" s="6">
        <f t="shared" si="4"/>
        <v>8001.7558536282786</v>
      </c>
      <c r="O93" s="6">
        <f t="shared" si="5"/>
        <v>-1.7558536282786008</v>
      </c>
    </row>
    <row r="94" spans="1:15">
      <c r="A94" s="2">
        <v>92</v>
      </c>
      <c r="B94" s="5">
        <v>39206</v>
      </c>
      <c r="C94" s="14">
        <v>39.1</v>
      </c>
      <c r="D94" s="4">
        <v>810.60165000000006</v>
      </c>
      <c r="E94" s="14">
        <v>53.21</v>
      </c>
      <c r="F94" s="15">
        <v>1103.1231150000001</v>
      </c>
      <c r="G94">
        <v>19.62687898895712</v>
      </c>
      <c r="J94" s="6">
        <f>Data!$D$504*Data!L97/Data!L96</f>
        <v>619.04944587411535</v>
      </c>
      <c r="K94" s="6">
        <f>Data!$F$504*Data!N97/Data!N96</f>
        <v>840.63750590238533</v>
      </c>
      <c r="L94" s="6">
        <f t="shared" si="3"/>
        <v>19.152916065046369</v>
      </c>
      <c r="N94" s="6">
        <f t="shared" si="4"/>
        <v>8015.648302000176</v>
      </c>
      <c r="O94" s="6">
        <f t="shared" si="5"/>
        <v>-15.648302000176045</v>
      </c>
    </row>
    <row r="95" spans="1:15">
      <c r="A95" s="2">
        <v>93</v>
      </c>
      <c r="B95" s="5">
        <v>39209</v>
      </c>
      <c r="C95" s="14">
        <v>38.299999999999997</v>
      </c>
      <c r="D95" s="4">
        <v>793.90154999999993</v>
      </c>
      <c r="E95" s="14">
        <v>53.61</v>
      </c>
      <c r="F95" s="15">
        <v>1111.2548850000001</v>
      </c>
      <c r="G95">
        <v>19.438784440552798</v>
      </c>
      <c r="J95" s="6">
        <f>Data!$D$504*Data!L98/Data!L97</f>
        <v>617.59597392785849</v>
      </c>
      <c r="K95" s="6">
        <f>Data!$F$504*Data!N98/Data!N97</f>
        <v>845.41227825199246</v>
      </c>
      <c r="L95" s="6">
        <f t="shared" si="3"/>
        <v>19.883826278003127</v>
      </c>
      <c r="N95" s="6">
        <f t="shared" si="4"/>
        <v>8105.2327753689315</v>
      </c>
      <c r="O95" s="6">
        <f t="shared" si="5"/>
        <v>-105.23277536893147</v>
      </c>
    </row>
    <row r="96" spans="1:15">
      <c r="A96" s="2">
        <v>94</v>
      </c>
      <c r="B96" s="5">
        <v>39211</v>
      </c>
      <c r="C96" s="14">
        <v>38.869999999999997</v>
      </c>
      <c r="D96" s="4">
        <v>811.70277499999997</v>
      </c>
      <c r="E96" s="14">
        <v>53.11</v>
      </c>
      <c r="F96" s="15">
        <v>1109.069575</v>
      </c>
      <c r="G96">
        <v>19.98720273097549</v>
      </c>
      <c r="J96" s="6">
        <f>Data!$D$504*Data!L99/Data!L98</f>
        <v>607.3418947647134</v>
      </c>
      <c r="K96" s="6">
        <f>Data!$F$504*Data!N99/Data!N98</f>
        <v>830.380495923642</v>
      </c>
      <c r="L96" s="6">
        <f t="shared" si="3"/>
        <v>18.936147535047354</v>
      </c>
      <c r="N96" s="6">
        <f t="shared" si="4"/>
        <v>7902.6392408304273</v>
      </c>
      <c r="O96" s="6">
        <f t="shared" si="5"/>
        <v>97.360759169572702</v>
      </c>
    </row>
    <row r="97" spans="1:15">
      <c r="A97" s="2">
        <v>95</v>
      </c>
      <c r="B97" s="5">
        <v>39212</v>
      </c>
      <c r="C97" s="14">
        <v>38.33</v>
      </c>
      <c r="D97" s="4">
        <v>802.80268499999988</v>
      </c>
      <c r="E97" s="14">
        <v>52.48</v>
      </c>
      <c r="F97" s="15">
        <v>1099.1673599999999</v>
      </c>
      <c r="G97">
        <v>19.571612104153175</v>
      </c>
      <c r="J97" s="6">
        <f>Data!$D$504*Data!L100/Data!L99</f>
        <v>607.85981396135253</v>
      </c>
      <c r="K97" s="6">
        <f>Data!$F$504*Data!N100/Data!N99</f>
        <v>841.12789950822048</v>
      </c>
      <c r="L97" s="6">
        <f t="shared" si="3"/>
        <v>18.886626697317922</v>
      </c>
      <c r="N97" s="6">
        <f t="shared" si="4"/>
        <v>7944.4805473901633</v>
      </c>
      <c r="O97" s="6">
        <f t="shared" si="5"/>
        <v>55.519452609836662</v>
      </c>
    </row>
    <row r="98" spans="1:15">
      <c r="A98" s="2">
        <v>96</v>
      </c>
      <c r="B98" s="5">
        <v>39213</v>
      </c>
      <c r="C98" s="14">
        <v>38.340000000000003</v>
      </c>
      <c r="D98" s="4">
        <v>801.17181000000005</v>
      </c>
      <c r="E98" s="14">
        <v>52.69</v>
      </c>
      <c r="F98" s="15">
        <v>1101.0365849999998</v>
      </c>
      <c r="G98">
        <v>19.114544346001399</v>
      </c>
      <c r="J98" s="6">
        <f>Data!$D$504*Data!L101/Data!L100</f>
        <v>610.52277605257393</v>
      </c>
      <c r="K98" s="6">
        <f>Data!$F$504*Data!N101/Data!N100</f>
        <v>830.19410708912415</v>
      </c>
      <c r="L98" s="6">
        <f t="shared" si="3"/>
        <v>19.409495875083888</v>
      </c>
      <c r="N98" s="6">
        <f t="shared" si="4"/>
        <v>7963.7998378593957</v>
      </c>
      <c r="O98" s="6">
        <f t="shared" si="5"/>
        <v>36.200162140604334</v>
      </c>
    </row>
    <row r="99" spans="1:15">
      <c r="A99" s="2">
        <v>97</v>
      </c>
      <c r="B99" s="5">
        <v>39216</v>
      </c>
      <c r="C99" s="14">
        <v>38.14</v>
      </c>
      <c r="D99" s="4">
        <v>796.85901999999999</v>
      </c>
      <c r="E99" s="14">
        <v>52.6</v>
      </c>
      <c r="F99" s="15">
        <v>1098.9718</v>
      </c>
      <c r="G99">
        <v>19.184971522750615</v>
      </c>
      <c r="J99" s="6">
        <f>Data!$D$504*Data!L102/Data!L101</f>
        <v>606.75200251840317</v>
      </c>
      <c r="K99" s="6">
        <f>Data!$F$504*Data!N102/Data!N101</f>
        <v>836.38868925272982</v>
      </c>
      <c r="L99" s="6">
        <f t="shared" si="3"/>
        <v>19.884403884887099</v>
      </c>
      <c r="N99" s="6">
        <f t="shared" si="4"/>
        <v>8023.3741105881036</v>
      </c>
      <c r="O99" s="6">
        <f t="shared" si="5"/>
        <v>-23.374110588103576</v>
      </c>
    </row>
    <row r="100" spans="1:15">
      <c r="A100" s="2">
        <v>98</v>
      </c>
      <c r="B100" s="5">
        <v>39217</v>
      </c>
      <c r="C100" s="14">
        <v>38.4</v>
      </c>
      <c r="D100" s="4">
        <v>799.18079999999986</v>
      </c>
      <c r="E100" s="14">
        <v>52.46</v>
      </c>
      <c r="F100" s="15">
        <v>1091.7975199999998</v>
      </c>
      <c r="G100">
        <v>19.726802124372952</v>
      </c>
      <c r="J100" s="6">
        <f>Data!$D$504*Data!L103/Data!L102</f>
        <v>617.42677472437924</v>
      </c>
      <c r="K100" s="6">
        <f>Data!$F$504*Data!N103/Data!N102</f>
        <v>843.3196102254791</v>
      </c>
      <c r="L100" s="6">
        <f t="shared" si="3"/>
        <v>19.350027599235172</v>
      </c>
      <c r="N100" s="6">
        <f t="shared" si="4"/>
        <v>8040.6029251809814</v>
      </c>
      <c r="O100" s="6">
        <f t="shared" si="5"/>
        <v>-40.602925180981401</v>
      </c>
    </row>
    <row r="101" spans="1:15">
      <c r="A101" s="2">
        <v>99</v>
      </c>
      <c r="B101" s="5">
        <v>39218</v>
      </c>
      <c r="C101" s="14">
        <v>39.92</v>
      </c>
      <c r="D101" s="4">
        <v>831.05455999999992</v>
      </c>
      <c r="E101" s="14">
        <v>52.74</v>
      </c>
      <c r="F101" s="15">
        <v>1097.9413199999999</v>
      </c>
      <c r="G101">
        <v>19.738821998932107</v>
      </c>
      <c r="J101" s="6">
        <f>Data!$D$504*Data!L104/Data!L103</f>
        <v>613.02488512178525</v>
      </c>
      <c r="K101" s="6">
        <f>Data!$F$504*Data!N104/Data!N103</f>
        <v>833.27401240088079</v>
      </c>
      <c r="L101" s="6">
        <f t="shared" si="3"/>
        <v>19.249262647850387</v>
      </c>
      <c r="N101" s="6">
        <f t="shared" si="4"/>
        <v>7970.2937493437321</v>
      </c>
      <c r="O101" s="6">
        <f t="shared" si="5"/>
        <v>29.706250656267912</v>
      </c>
    </row>
    <row r="102" spans="1:15">
      <c r="A102" s="2">
        <v>100</v>
      </c>
      <c r="B102" s="5">
        <v>39219</v>
      </c>
      <c r="C102" s="14">
        <v>39.549999999999997</v>
      </c>
      <c r="D102" s="4">
        <v>824.71637499999986</v>
      </c>
      <c r="E102" s="14">
        <v>52.2</v>
      </c>
      <c r="F102" s="15">
        <v>1088.5005000000001</v>
      </c>
      <c r="G102">
        <v>19.647996974120531</v>
      </c>
      <c r="J102" s="6">
        <f>Data!$D$504*Data!L105/Data!L104</f>
        <v>616.65199609891124</v>
      </c>
      <c r="K102" s="6">
        <f>Data!$F$504*Data!N105/Data!N104</f>
        <v>849.57673056707165</v>
      </c>
      <c r="L102" s="6">
        <f t="shared" si="3"/>
        <v>18.96267814471074</v>
      </c>
      <c r="N102" s="6">
        <f t="shared" si="4"/>
        <v>8023.4908641732818</v>
      </c>
      <c r="O102" s="6">
        <f t="shared" si="5"/>
        <v>-23.490864173281807</v>
      </c>
    </row>
    <row r="103" spans="1:15">
      <c r="A103" s="2">
        <v>101</v>
      </c>
      <c r="B103" s="5">
        <v>39220</v>
      </c>
      <c r="C103" s="14">
        <v>39.67</v>
      </c>
      <c r="D103" s="4">
        <v>828.17075499999999</v>
      </c>
      <c r="E103" s="14">
        <v>52.63</v>
      </c>
      <c r="F103" s="15">
        <v>1098.7301950000001</v>
      </c>
      <c r="G103">
        <v>19.266414963614722</v>
      </c>
      <c r="J103" s="6">
        <f>Data!$D$504*Data!L106/Data!L105</f>
        <v>630.14070483416299</v>
      </c>
      <c r="K103" s="6">
        <f>Data!$F$504*Data!N106/Data!N105</f>
        <v>843.5375349215152</v>
      </c>
      <c r="L103" s="6">
        <f t="shared" si="3"/>
        <v>19.16822190535294</v>
      </c>
      <c r="N103" s="6">
        <f t="shared" si="4"/>
        <v>8074.6054950514808</v>
      </c>
      <c r="O103" s="6">
        <f t="shared" si="5"/>
        <v>-74.60549505148083</v>
      </c>
    </row>
    <row r="104" spans="1:15">
      <c r="A104" s="2">
        <v>102</v>
      </c>
      <c r="B104" s="5">
        <v>39223</v>
      </c>
      <c r="C104" s="14">
        <v>39.659999999999997</v>
      </c>
      <c r="D104" s="4">
        <v>829.56822</v>
      </c>
      <c r="E104" s="14">
        <v>51.91</v>
      </c>
      <c r="F104" s="15">
        <v>1085.8014700000001</v>
      </c>
      <c r="G104">
        <v>19.097023917348686</v>
      </c>
      <c r="J104" s="6">
        <f>Data!$D$504*Data!L107/Data!L106</f>
        <v>619.44714548636364</v>
      </c>
      <c r="K104" s="6">
        <f>Data!$F$504*Data!N107/Data!N106</f>
        <v>846.79639000396901</v>
      </c>
      <c r="L104" s="6">
        <f t="shared" si="3"/>
        <v>19.307152386228783</v>
      </c>
      <c r="N104" s="6">
        <f t="shared" si="4"/>
        <v>8058.924025104192</v>
      </c>
      <c r="O104" s="6">
        <f t="shared" si="5"/>
        <v>-58.924025104191969</v>
      </c>
    </row>
    <row r="105" spans="1:15">
      <c r="A105" s="2">
        <v>103</v>
      </c>
      <c r="B105" s="5">
        <v>39224</v>
      </c>
      <c r="C105" s="14">
        <v>39.619999999999997</v>
      </c>
      <c r="D105" s="4">
        <v>831.32664999999997</v>
      </c>
      <c r="E105" s="14">
        <v>51.48</v>
      </c>
      <c r="F105" s="15">
        <v>1080.1791000000001</v>
      </c>
      <c r="G105">
        <v>19.066319659363725</v>
      </c>
      <c r="J105" s="6">
        <f>Data!$D$504*Data!L108/Data!L107</f>
        <v>609.42084506434355</v>
      </c>
      <c r="K105" s="6">
        <f>Data!$F$504*Data!N108/Data!N107</f>
        <v>845.11074238108597</v>
      </c>
      <c r="L105" s="6">
        <f t="shared" si="3"/>
        <v>20.016711398802851</v>
      </c>
      <c r="N105" s="6">
        <f t="shared" si="4"/>
        <v>8084.3483698956697</v>
      </c>
      <c r="O105" s="6">
        <f t="shared" si="5"/>
        <v>-84.348369895669748</v>
      </c>
    </row>
    <row r="106" spans="1:15">
      <c r="A106" s="2">
        <v>104</v>
      </c>
      <c r="B106" s="5">
        <v>39225</v>
      </c>
      <c r="C106" s="14">
        <v>40.04</v>
      </c>
      <c r="D106" s="4">
        <v>840.6798399999999</v>
      </c>
      <c r="E106" s="14">
        <v>51.33</v>
      </c>
      <c r="F106" s="15">
        <v>1077.7246799999998</v>
      </c>
      <c r="G106">
        <v>19.735246312807313</v>
      </c>
      <c r="J106" s="6">
        <f>Data!$D$504*Data!L109/Data!L108</f>
        <v>611.01183376484619</v>
      </c>
      <c r="K106" s="6">
        <f>Data!$F$504*Data!N109/Data!N108</f>
        <v>837.17558456625125</v>
      </c>
      <c r="L106" s="6">
        <f t="shared" si="3"/>
        <v>18.670009963169864</v>
      </c>
      <c r="N106" s="6">
        <f t="shared" si="4"/>
        <v>7918.450596625582</v>
      </c>
      <c r="O106" s="6">
        <f t="shared" si="5"/>
        <v>81.549403374418034</v>
      </c>
    </row>
    <row r="107" spans="1:15">
      <c r="A107" s="2">
        <v>105</v>
      </c>
      <c r="B107" s="5">
        <v>39226</v>
      </c>
      <c r="C107" s="14">
        <v>39.93</v>
      </c>
      <c r="D107" s="4">
        <v>841.74436500000002</v>
      </c>
      <c r="E107" s="14">
        <v>51.24</v>
      </c>
      <c r="F107" s="15">
        <v>1080.16482</v>
      </c>
      <c r="G107">
        <v>19.053293367848436</v>
      </c>
      <c r="J107" s="6">
        <f>Data!$D$504*Data!L110/Data!L109</f>
        <v>610.4958167329454</v>
      </c>
      <c r="K107" s="6">
        <f>Data!$F$504*Data!N110/Data!N109</f>
        <v>842.98595662506125</v>
      </c>
      <c r="L107" s="6">
        <f t="shared" si="3"/>
        <v>19.856939913276356</v>
      </c>
      <c r="N107" s="6">
        <f t="shared" si="4"/>
        <v>8063.3456071683158</v>
      </c>
      <c r="O107" s="6">
        <f t="shared" si="5"/>
        <v>-63.345607168315837</v>
      </c>
    </row>
    <row r="108" spans="1:15">
      <c r="A108" s="2">
        <v>106</v>
      </c>
      <c r="B108" s="5">
        <v>39227</v>
      </c>
      <c r="C108" s="14">
        <v>40.72</v>
      </c>
      <c r="D108" s="4">
        <v>858.62191999999993</v>
      </c>
      <c r="E108" s="14">
        <v>51.89</v>
      </c>
      <c r="F108" s="15">
        <v>1094.15254</v>
      </c>
      <c r="G108">
        <v>19.564345768710503</v>
      </c>
      <c r="J108" s="6">
        <f>Data!$D$504*Data!L111/Data!L110</f>
        <v>617.23278411631463</v>
      </c>
      <c r="K108" s="6">
        <f>Data!$F$504*Data!N111/Data!N110</f>
        <v>834.87715752225506</v>
      </c>
      <c r="L108" s="6">
        <f t="shared" si="3"/>
        <v>19.381277172865207</v>
      </c>
      <c r="N108" s="6">
        <f t="shared" si="4"/>
        <v>8007.8127193937908</v>
      </c>
      <c r="O108" s="6">
        <f t="shared" si="5"/>
        <v>-7.8127193937907577</v>
      </c>
    </row>
    <row r="109" spans="1:15">
      <c r="A109" s="2">
        <v>107</v>
      </c>
      <c r="B109" s="5">
        <v>39231</v>
      </c>
      <c r="C109" s="14">
        <v>40.93</v>
      </c>
      <c r="D109" s="4">
        <v>862.76346999999998</v>
      </c>
      <c r="E109" s="14">
        <v>52.18</v>
      </c>
      <c r="F109" s="15">
        <v>1099.9022199999999</v>
      </c>
      <c r="G109">
        <v>19.607881597138629</v>
      </c>
      <c r="J109" s="6">
        <f>Data!$D$504*Data!L112/Data!L111</f>
        <v>624.20685220780047</v>
      </c>
      <c r="K109" s="6">
        <f>Data!$F$504*Data!N112/Data!N111</f>
        <v>846.70983615862849</v>
      </c>
      <c r="L109" s="6">
        <f t="shared" si="3"/>
        <v>19.181431289530881</v>
      </c>
      <c r="N109" s="6">
        <f t="shared" si="4"/>
        <v>8064.9887404780584</v>
      </c>
      <c r="O109" s="6">
        <f t="shared" si="5"/>
        <v>-64.988740478058389</v>
      </c>
    </row>
    <row r="110" spans="1:15">
      <c r="A110" s="2">
        <v>108</v>
      </c>
      <c r="B110" s="5">
        <v>39232</v>
      </c>
      <c r="C110" s="14">
        <v>40.64</v>
      </c>
      <c r="D110" s="4">
        <v>857.23983999999996</v>
      </c>
      <c r="E110" s="14">
        <v>53.05</v>
      </c>
      <c r="F110" s="15">
        <v>1119.0101749999999</v>
      </c>
      <c r="G110">
        <v>19.448881928701812</v>
      </c>
      <c r="J110" s="6">
        <f>Data!$D$504*Data!L113/Data!L112</f>
        <v>621.48000381805991</v>
      </c>
      <c r="K110" s="6">
        <f>Data!$F$504*Data!N113/Data!N112</f>
        <v>832.44228371561837</v>
      </c>
      <c r="L110" s="6">
        <f t="shared" si="3"/>
        <v>19.039802371760629</v>
      </c>
      <c r="N110" s="6">
        <f t="shared" si="4"/>
        <v>7979.6723638256817</v>
      </c>
      <c r="O110" s="6">
        <f t="shared" si="5"/>
        <v>20.327636174318286</v>
      </c>
    </row>
    <row r="111" spans="1:15">
      <c r="A111" s="2">
        <v>109</v>
      </c>
      <c r="B111" s="5">
        <v>39233</v>
      </c>
      <c r="C111" s="14">
        <v>40.94</v>
      </c>
      <c r="D111" s="4">
        <v>860.51785999999993</v>
      </c>
      <c r="E111" s="14">
        <v>52.99</v>
      </c>
      <c r="F111" s="15">
        <v>1113.7968100000001</v>
      </c>
      <c r="G111">
        <v>19.148732381996215</v>
      </c>
      <c r="J111" s="6">
        <f>Data!$D$504*Data!L114/Data!L113</f>
        <v>611.91275609996364</v>
      </c>
      <c r="K111" s="6">
        <f>Data!$F$504*Data!N114/Data!N113</f>
        <v>835.94515757508077</v>
      </c>
      <c r="L111" s="6">
        <f t="shared" si="3"/>
        <v>19.324977954140479</v>
      </c>
      <c r="N111" s="6">
        <f t="shared" si="4"/>
        <v>7984.7315362829058</v>
      </c>
      <c r="O111" s="6">
        <f t="shared" si="5"/>
        <v>15.268463717094164</v>
      </c>
    </row>
    <row r="112" spans="1:15">
      <c r="A112" s="2">
        <v>110</v>
      </c>
      <c r="B112" s="5">
        <v>39234</v>
      </c>
      <c r="C112" s="14">
        <v>41.26</v>
      </c>
      <c r="D112" s="4">
        <v>867.36771999999985</v>
      </c>
      <c r="E112" s="14">
        <v>52.8</v>
      </c>
      <c r="F112" s="15">
        <v>1109.9615999999999</v>
      </c>
      <c r="G112">
        <v>19.135595866804948</v>
      </c>
      <c r="J112" s="6">
        <f>Data!$D$504*Data!L115/Data!L114</f>
        <v>619.29239972459345</v>
      </c>
      <c r="K112" s="6">
        <f>Data!$F$504*Data!N115/Data!N114</f>
        <v>848.139209397115</v>
      </c>
      <c r="L112" s="6">
        <f t="shared" si="3"/>
        <v>20.060887435964101</v>
      </c>
      <c r="N112" s="6">
        <f t="shared" si="4"/>
        <v>8141.8487424448776</v>
      </c>
      <c r="O112" s="6">
        <f t="shared" si="5"/>
        <v>-141.84874244487764</v>
      </c>
    </row>
    <row r="113" spans="1:15">
      <c r="A113" s="2">
        <v>111</v>
      </c>
      <c r="B113" s="5">
        <v>39237</v>
      </c>
      <c r="C113" s="14">
        <v>41.24</v>
      </c>
      <c r="D113" s="4">
        <v>868.32882000000018</v>
      </c>
      <c r="E113" s="14">
        <v>52.67</v>
      </c>
      <c r="F113" s="15">
        <v>1108.993185</v>
      </c>
      <c r="G113">
        <v>19.850666130135799</v>
      </c>
      <c r="J113" s="6">
        <f>Data!$D$504*Data!L116/Data!L115</f>
        <v>607.85118126717157</v>
      </c>
      <c r="K113" s="6">
        <f>Data!$F$504*Data!N116/Data!N115</f>
        <v>828.29268606846495</v>
      </c>
      <c r="L113" s="6">
        <f t="shared" si="3"/>
        <v>18.958488692248629</v>
      </c>
      <c r="N113" s="6">
        <f t="shared" si="4"/>
        <v>7898.3162117249703</v>
      </c>
      <c r="O113" s="6">
        <f t="shared" si="5"/>
        <v>101.68378827502966</v>
      </c>
    </row>
    <row r="114" spans="1:15">
      <c r="A114" s="2">
        <v>112</v>
      </c>
      <c r="B114" s="5">
        <v>39238</v>
      </c>
      <c r="C114" s="14">
        <v>41.75</v>
      </c>
      <c r="D114" s="4">
        <v>877.64762499999995</v>
      </c>
      <c r="E114" s="14">
        <v>52.32</v>
      </c>
      <c r="F114" s="15">
        <v>1099.8448799999999</v>
      </c>
      <c r="G114">
        <v>19.4608476359953</v>
      </c>
      <c r="J114" s="6">
        <f>Data!$D$504*Data!L117/Data!L116</f>
        <v>600.35408889447774</v>
      </c>
      <c r="K114" s="6">
        <f>Data!$F$504*Data!N117/Data!N116</f>
        <v>837.07592963896627</v>
      </c>
      <c r="L114" s="6">
        <f t="shared" si="3"/>
        <v>19.724588009727302</v>
      </c>
      <c r="N114" s="6">
        <f t="shared" si="4"/>
        <v>7983.5983941588456</v>
      </c>
      <c r="O114" s="6">
        <f t="shared" si="5"/>
        <v>16.401605841154378</v>
      </c>
    </row>
    <row r="115" spans="1:15">
      <c r="A115" s="2">
        <v>113</v>
      </c>
      <c r="B115" s="5">
        <v>39239</v>
      </c>
      <c r="C115" s="14">
        <v>41</v>
      </c>
      <c r="D115" s="4">
        <v>862.72200000000009</v>
      </c>
      <c r="E115" s="14">
        <v>52</v>
      </c>
      <c r="F115" s="15">
        <v>1094.1840000000002</v>
      </c>
      <c r="G115">
        <v>19.849640558036313</v>
      </c>
      <c r="J115" s="6">
        <f>Data!$D$504*Data!L118/Data!L117</f>
        <v>598.23530213027539</v>
      </c>
      <c r="K115" s="6">
        <f>Data!$F$504*Data!N118/Data!N117</f>
        <v>831.61990280298926</v>
      </c>
      <c r="L115" s="6">
        <f t="shared" si="3"/>
        <v>18.722356450283641</v>
      </c>
      <c r="N115" s="6">
        <f t="shared" si="4"/>
        <v>7848.5291645596335</v>
      </c>
      <c r="O115" s="6">
        <f t="shared" si="5"/>
        <v>151.4708354403665</v>
      </c>
    </row>
    <row r="116" spans="1:15">
      <c r="A116" s="2">
        <v>114</v>
      </c>
      <c r="B116" s="5">
        <v>39240</v>
      </c>
      <c r="C116" s="14">
        <v>39.82</v>
      </c>
      <c r="D116" s="4">
        <v>842.77038999999991</v>
      </c>
      <c r="E116" s="14">
        <v>51.38</v>
      </c>
      <c r="F116" s="15">
        <v>1087.43201</v>
      </c>
      <c r="G116">
        <v>19.217465490877309</v>
      </c>
      <c r="J116" s="6">
        <f>Data!$D$504*Data!L119/Data!L118</f>
        <v>602.86721127389626</v>
      </c>
      <c r="K116" s="6">
        <f>Data!$F$504*Data!N119/Data!N118</f>
        <v>856.19149539889668</v>
      </c>
      <c r="L116" s="6">
        <f t="shared" si="3"/>
        <v>19.400347517762729</v>
      </c>
      <c r="N116" s="6">
        <f t="shared" si="4"/>
        <v>8040.0919416384368</v>
      </c>
      <c r="O116" s="6">
        <f t="shared" si="5"/>
        <v>-40.091941638436765</v>
      </c>
    </row>
    <row r="117" spans="1:15">
      <c r="A117" s="2">
        <v>115</v>
      </c>
      <c r="B117" s="5">
        <v>39241</v>
      </c>
      <c r="C117" s="14">
        <v>39.700000000000003</v>
      </c>
      <c r="D117" s="4">
        <v>844.85570000000007</v>
      </c>
      <c r="E117" s="14">
        <v>51.67</v>
      </c>
      <c r="F117" s="15">
        <v>1099.5892699999999</v>
      </c>
      <c r="G117">
        <v>19.279180658318651</v>
      </c>
      <c r="J117" s="6">
        <f>Data!$D$504*Data!L120/Data!L119</f>
        <v>618.64972862100683</v>
      </c>
      <c r="K117" s="6">
        <f>Data!$F$504*Data!N120/Data!N119</f>
        <v>843.35710607751002</v>
      </c>
      <c r="L117" s="6">
        <f t="shared" si="3"/>
        <v>20.046805711305186</v>
      </c>
      <c r="N117" s="6">
        <f t="shared" si="4"/>
        <v>8117.8134525151081</v>
      </c>
      <c r="O117" s="6">
        <f t="shared" si="5"/>
        <v>-117.81345251510811</v>
      </c>
    </row>
    <row r="118" spans="1:15">
      <c r="A118" s="2">
        <v>116</v>
      </c>
      <c r="B118" s="5">
        <v>39244</v>
      </c>
      <c r="C118" s="14">
        <v>39.56</v>
      </c>
      <c r="D118" s="4">
        <v>843.35986000000003</v>
      </c>
      <c r="E118" s="14">
        <v>51.63</v>
      </c>
      <c r="F118" s="15">
        <v>1100.6741550000002</v>
      </c>
      <c r="G118">
        <v>19.985577767496068</v>
      </c>
      <c r="J118" s="6">
        <f>Data!$D$504*Data!L121/Data!L120</f>
        <v>612.82588659106557</v>
      </c>
      <c r="K118" s="6">
        <f>Data!$F$504*Data!N121/Data!N120</f>
        <v>833.30240007453233</v>
      </c>
      <c r="L118" s="6">
        <f t="shared" si="3"/>
        <v>18.673966204126916</v>
      </c>
      <c r="N118" s="6">
        <f t="shared" si="4"/>
        <v>7910.1016249060258</v>
      </c>
      <c r="O118" s="6">
        <f t="shared" si="5"/>
        <v>89.898375093974209</v>
      </c>
    </row>
    <row r="119" spans="1:15">
      <c r="A119" s="2">
        <v>117</v>
      </c>
      <c r="B119" s="5">
        <v>39245</v>
      </c>
      <c r="C119" s="14">
        <v>39.5</v>
      </c>
      <c r="D119" s="4">
        <v>845.89249999999993</v>
      </c>
      <c r="E119" s="14">
        <v>51.14</v>
      </c>
      <c r="F119" s="15">
        <v>1095.1631</v>
      </c>
      <c r="G119">
        <v>19.29906327315209</v>
      </c>
      <c r="J119" s="6">
        <f>Data!$D$504*Data!L122/Data!L121</f>
        <v>616.81874033231782</v>
      </c>
      <c r="K119" s="6">
        <f>Data!$F$504*Data!N122/Data!N121</f>
        <v>853.47612895633927</v>
      </c>
      <c r="L119" s="6">
        <f t="shared" si="3"/>
        <v>19.049213204798733</v>
      </c>
      <c r="N119" s="6">
        <f t="shared" si="4"/>
        <v>8049.3932605513337</v>
      </c>
      <c r="O119" s="6">
        <f t="shared" si="5"/>
        <v>-49.393260551333697</v>
      </c>
    </row>
    <row r="120" spans="1:15">
      <c r="A120" s="2">
        <v>118</v>
      </c>
      <c r="B120" s="5">
        <v>39246</v>
      </c>
      <c r="C120" s="14">
        <v>39.47</v>
      </c>
      <c r="D120" s="4">
        <v>846.63150000000007</v>
      </c>
      <c r="E120" s="14">
        <v>51.36</v>
      </c>
      <c r="F120" s="15">
        <v>1101.672</v>
      </c>
      <c r="G120">
        <v>19.010617604625629</v>
      </c>
      <c r="J120" s="6">
        <f>Data!$D$504*Data!L123/Data!L122</f>
        <v>614.97840712605728</v>
      </c>
      <c r="K120" s="6">
        <f>Data!$F$504*Data!N123/Data!N122</f>
        <v>842.58702721502175</v>
      </c>
      <c r="L120" s="6">
        <f t="shared" si="3"/>
        <v>19.505755530517774</v>
      </c>
      <c r="N120" s="6">
        <f t="shared" si="4"/>
        <v>8043.6577807580752</v>
      </c>
      <c r="O120" s="6">
        <f t="shared" si="5"/>
        <v>-43.657780758075205</v>
      </c>
    </row>
    <row r="121" spans="1:15">
      <c r="A121" s="2">
        <v>119</v>
      </c>
      <c r="B121" s="5">
        <v>39247</v>
      </c>
      <c r="C121" s="14">
        <v>39.51</v>
      </c>
      <c r="D121" s="4">
        <v>847.78582500000005</v>
      </c>
      <c r="E121" s="14">
        <v>51.31</v>
      </c>
      <c r="F121" s="15">
        <v>1100.9843250000001</v>
      </c>
      <c r="G121">
        <v>19.175290697894127</v>
      </c>
      <c r="J121" s="6">
        <f>Data!$D$504*Data!L124/Data!L123</f>
        <v>605.71435074261126</v>
      </c>
      <c r="K121" s="6">
        <f>Data!$F$504*Data!N124/Data!N123</f>
        <v>840.56519490809444</v>
      </c>
      <c r="L121" s="6">
        <f t="shared" si="3"/>
        <v>19.935447437647021</v>
      </c>
      <c r="N121" s="6">
        <f t="shared" si="4"/>
        <v>8041.8461508955161</v>
      </c>
      <c r="O121" s="6">
        <f t="shared" si="5"/>
        <v>-41.846150895516075</v>
      </c>
    </row>
    <row r="122" spans="1:15">
      <c r="A122" s="2">
        <v>120</v>
      </c>
      <c r="B122" s="5">
        <v>39248</v>
      </c>
      <c r="C122" s="14">
        <v>40</v>
      </c>
      <c r="D122" s="4">
        <v>852.95999999999992</v>
      </c>
      <c r="E122" s="14">
        <v>51.58</v>
      </c>
      <c r="F122" s="15">
        <v>1099.8919199999998</v>
      </c>
      <c r="G122">
        <v>19.767461323395693</v>
      </c>
      <c r="J122" s="6">
        <f>Data!$D$504*Data!L125/Data!L124</f>
        <v>614.3039769016051</v>
      </c>
      <c r="K122" s="6">
        <f>Data!$F$504*Data!N125/Data!N124</f>
        <v>836.84152638831506</v>
      </c>
      <c r="L122" s="6">
        <f t="shared" si="3"/>
        <v>18.613783945785173</v>
      </c>
      <c r="N122" s="6">
        <f t="shared" si="4"/>
        <v>7924.6794797047869</v>
      </c>
      <c r="O122" s="6">
        <f t="shared" si="5"/>
        <v>75.3205202952131</v>
      </c>
    </row>
    <row r="123" spans="1:15">
      <c r="A123" s="2">
        <v>121</v>
      </c>
      <c r="B123" s="5">
        <v>39251</v>
      </c>
      <c r="C123" s="14">
        <v>41.51</v>
      </c>
      <c r="D123" s="4">
        <v>884.32904000000008</v>
      </c>
      <c r="E123" s="14">
        <v>51.76</v>
      </c>
      <c r="F123" s="15">
        <v>1102.6950400000001</v>
      </c>
      <c r="G123">
        <v>19.026921219336494</v>
      </c>
      <c r="J123" s="6">
        <f>Data!$D$504*Data!L126/Data!L125</f>
        <v>622.1457379613247</v>
      </c>
      <c r="K123" s="6">
        <f>Data!$F$504*Data!N126/Data!N125</f>
        <v>865.23962715872926</v>
      </c>
      <c r="L123" s="6">
        <f t="shared" si="3"/>
        <v>20.069655865324016</v>
      </c>
      <c r="N123" s="6">
        <f t="shared" si="4"/>
        <v>8225.7622460481398</v>
      </c>
      <c r="O123" s="6">
        <f t="shared" si="5"/>
        <v>-225.76224604813979</v>
      </c>
    </row>
    <row r="124" spans="1:15">
      <c r="A124" s="2">
        <v>122</v>
      </c>
      <c r="B124" s="5">
        <v>39252</v>
      </c>
      <c r="C124" s="14">
        <v>41.41</v>
      </c>
      <c r="D124" s="4">
        <v>881.82595000000003</v>
      </c>
      <c r="E124" s="14">
        <v>51.39</v>
      </c>
      <c r="F124" s="15">
        <v>1094.35005</v>
      </c>
      <c r="G124">
        <v>19.746557732007883</v>
      </c>
      <c r="J124" s="6">
        <f>Data!$D$504*Data!L127/Data!L126</f>
        <v>604.19590633512644</v>
      </c>
      <c r="K124" s="6">
        <f>Data!$F$504*Data!N127/Data!N126</f>
        <v>836.10667509956261</v>
      </c>
      <c r="L124" s="6">
        <f t="shared" si="3"/>
        <v>18.831723675514883</v>
      </c>
      <c r="N124" s="6">
        <f t="shared" si="4"/>
        <v>7902.8934656535021</v>
      </c>
      <c r="O124" s="6">
        <f t="shared" si="5"/>
        <v>97.106534346497938</v>
      </c>
    </row>
    <row r="125" spans="1:15">
      <c r="A125" s="2">
        <v>123</v>
      </c>
      <c r="B125" s="5">
        <v>39253</v>
      </c>
      <c r="C125" s="14">
        <v>42.06</v>
      </c>
      <c r="D125" s="4">
        <v>897.89688000000001</v>
      </c>
      <c r="E125" s="14">
        <v>51.49</v>
      </c>
      <c r="F125" s="15">
        <v>1099.2085199999999</v>
      </c>
      <c r="G125">
        <v>19.229342102244782</v>
      </c>
      <c r="J125" s="6">
        <f>Data!$D$504*Data!L128/Data!L127</f>
        <v>613.13448040215906</v>
      </c>
      <c r="K125" s="6">
        <f>Data!$F$504*Data!N128/Data!N127</f>
        <v>834.60881333711609</v>
      </c>
      <c r="L125" s="6">
        <f t="shared" si="3"/>
        <v>19.431820480831433</v>
      </c>
      <c r="N125" s="6">
        <f t="shared" si="4"/>
        <v>7995.1917039186892</v>
      </c>
      <c r="O125" s="6">
        <f t="shared" si="5"/>
        <v>4.8082960813108002</v>
      </c>
    </row>
    <row r="126" spans="1:15">
      <c r="A126" s="2">
        <v>124</v>
      </c>
      <c r="B126" s="5">
        <v>39254</v>
      </c>
      <c r="C126" s="14">
        <v>41.77</v>
      </c>
      <c r="D126" s="4">
        <v>893.50207</v>
      </c>
      <c r="E126" s="14">
        <v>52.09</v>
      </c>
      <c r="F126" s="15">
        <v>1114.25719</v>
      </c>
      <c r="G126">
        <v>19.322391134976485</v>
      </c>
      <c r="J126" s="6">
        <f>Data!$D$504*Data!L129/Data!L128</f>
        <v>602.42774092959655</v>
      </c>
      <c r="K126" s="6">
        <f>Data!$F$504*Data!N129/Data!N128</f>
        <v>822.7382519458605</v>
      </c>
      <c r="L126" s="6">
        <f t="shared" si="3"/>
        <v>19.416328673219457</v>
      </c>
      <c r="N126" s="6">
        <f t="shared" si="4"/>
        <v>7900.3508774202637</v>
      </c>
      <c r="O126" s="6">
        <f t="shared" si="5"/>
        <v>99.649122579736286</v>
      </c>
    </row>
    <row r="127" spans="1:15">
      <c r="A127" s="2">
        <v>125</v>
      </c>
      <c r="B127" s="5">
        <v>39255</v>
      </c>
      <c r="C127" s="14">
        <v>42.63</v>
      </c>
      <c r="D127" s="4">
        <v>907.61401500000011</v>
      </c>
      <c r="E127" s="14">
        <v>51.62</v>
      </c>
      <c r="F127" s="15">
        <v>1099.0156099999999</v>
      </c>
      <c r="G127">
        <v>19.40041131594462</v>
      </c>
      <c r="J127" s="6">
        <f>Data!$D$504*Data!L130/Data!L129</f>
        <v>623.8969558715354</v>
      </c>
      <c r="K127" s="6">
        <f>Data!$F$504*Data!N130/Data!N129</f>
        <v>840.05712100212895</v>
      </c>
      <c r="L127" s="6">
        <f t="shared" si="3"/>
        <v>19.781533246778416</v>
      </c>
      <c r="N127" s="6">
        <f t="shared" si="4"/>
        <v>8098.0258386557425</v>
      </c>
      <c r="O127" s="6">
        <f t="shared" si="5"/>
        <v>-98.025838655742518</v>
      </c>
    </row>
    <row r="128" spans="1:15">
      <c r="A128" s="2">
        <v>126</v>
      </c>
      <c r="B128" s="5">
        <v>39258</v>
      </c>
      <c r="C128" s="14">
        <v>42.15</v>
      </c>
      <c r="D128" s="4">
        <v>899.52314999999999</v>
      </c>
      <c r="E128" s="14">
        <v>51.77</v>
      </c>
      <c r="F128" s="15">
        <v>1104.82357</v>
      </c>
      <c r="G128">
        <v>19.845125127866787</v>
      </c>
      <c r="J128" s="6">
        <f>Data!$D$504*Data!L131/Data!L130</f>
        <v>612.50068733324031</v>
      </c>
      <c r="K128" s="6">
        <f>Data!$F$504*Data!N131/Data!N130</f>
        <v>834.43935431701391</v>
      </c>
      <c r="L128" s="6">
        <f t="shared" si="3"/>
        <v>18.693109704201028</v>
      </c>
      <c r="N128" s="6">
        <f t="shared" si="4"/>
        <v>7915.498579631404</v>
      </c>
      <c r="O128" s="6">
        <f t="shared" si="5"/>
        <v>84.501420368595973</v>
      </c>
    </row>
    <row r="129" spans="1:15">
      <c r="A129" s="2">
        <v>127</v>
      </c>
      <c r="B129" s="5">
        <v>39259</v>
      </c>
      <c r="C129" s="14">
        <v>42.8</v>
      </c>
      <c r="D129" s="4">
        <v>913.26639999999998</v>
      </c>
      <c r="E129" s="14">
        <v>51.95</v>
      </c>
      <c r="F129" s="15">
        <v>1108.5091000000002</v>
      </c>
      <c r="G129">
        <v>19.183080527471763</v>
      </c>
      <c r="J129" s="6">
        <f>Data!$D$504*Data!L132/Data!L131</f>
        <v>660.85470728905455</v>
      </c>
      <c r="K129" s="6">
        <f>Data!$F$504*Data!N132/Data!N131</f>
        <v>836.46181871835813</v>
      </c>
      <c r="L129" s="6">
        <f t="shared" si="3"/>
        <v>19.552932454769035</v>
      </c>
      <c r="N129" s="6">
        <f t="shared" si="4"/>
        <v>8210.2349479506556</v>
      </c>
      <c r="O129" s="6">
        <f t="shared" si="5"/>
        <v>-210.23494795065562</v>
      </c>
    </row>
    <row r="130" spans="1:15">
      <c r="A130" s="2">
        <v>128</v>
      </c>
      <c r="B130" s="5">
        <v>39260</v>
      </c>
      <c r="C130" s="14">
        <v>42.96</v>
      </c>
      <c r="D130" s="4">
        <v>913.24367999999993</v>
      </c>
      <c r="E130" s="14">
        <v>52.44</v>
      </c>
      <c r="F130" s="15">
        <v>1114.7695199999998</v>
      </c>
      <c r="G130">
        <v>19.396045914460288</v>
      </c>
      <c r="J130" s="6">
        <f>Data!$D$504*Data!L133/Data!L132</f>
        <v>615.58461241320913</v>
      </c>
      <c r="K130" s="6">
        <f>Data!$F$504*Data!N133/Data!N132</f>
        <v>844.31729971515165</v>
      </c>
      <c r="L130" s="6">
        <f t="shared" si="3"/>
        <v>19.761226227346814</v>
      </c>
      <c r="N130" s="6">
        <f t="shared" si="4"/>
        <v>8079.7738975400925</v>
      </c>
      <c r="O130" s="6">
        <f t="shared" si="5"/>
        <v>-79.773897540092548</v>
      </c>
    </row>
    <row r="131" spans="1:15">
      <c r="A131" s="2">
        <v>129</v>
      </c>
      <c r="B131" s="5">
        <v>39261</v>
      </c>
      <c r="C131" s="14">
        <v>42.83</v>
      </c>
      <c r="D131" s="4">
        <v>915.10577999999998</v>
      </c>
      <c r="E131" s="14">
        <v>52.63</v>
      </c>
      <c r="F131" s="15">
        <v>1124.4925800000001</v>
      </c>
      <c r="G131">
        <v>19.820291942186984</v>
      </c>
      <c r="J131" s="6">
        <f>Data!$D$504*Data!L134/Data!L133</f>
        <v>608.91842371805683</v>
      </c>
      <c r="K131" s="6">
        <f>Data!$F$504*Data!N134/Data!N133</f>
        <v>837.35954679800079</v>
      </c>
      <c r="L131" s="6">
        <f t="shared" ref="L131:L194" si="6">$G$502*G132/G131</f>
        <v>19.188980724354689</v>
      </c>
      <c r="N131" s="6">
        <f t="shared" ref="N131:N194" si="7">$R$2*J131/$D$502+$R$3*K131/$F$502-$R$4*L131/$G$502</f>
        <v>7964.3463575159012</v>
      </c>
      <c r="O131" s="6">
        <f t="shared" ref="O131:O194" si="8">$R$2+$R$3-$R$4-N131</f>
        <v>35.653642484098782</v>
      </c>
    </row>
    <row r="132" spans="1:15">
      <c r="A132" s="2">
        <v>130</v>
      </c>
      <c r="B132" s="5">
        <v>39262</v>
      </c>
      <c r="C132" s="14">
        <v>42.89</v>
      </c>
      <c r="D132" s="4">
        <v>911.06938000000002</v>
      </c>
      <c r="E132" s="14">
        <v>52.31</v>
      </c>
      <c r="F132" s="15">
        <v>1111.16902</v>
      </c>
      <c r="G132">
        <v>19.667307466005902</v>
      </c>
      <c r="J132" s="6">
        <f>Data!$D$504*Data!L135/Data!L134</f>
        <v>609.58453426924962</v>
      </c>
      <c r="K132" s="6">
        <f>Data!$F$504*Data!N135/Data!N134</f>
        <v>832.764127989244</v>
      </c>
      <c r="L132" s="6">
        <f t="shared" si="6"/>
        <v>19.2058495952435</v>
      </c>
      <c r="N132" s="6">
        <f t="shared" si="7"/>
        <v>7949.6332743039065</v>
      </c>
      <c r="O132" s="6">
        <f t="shared" si="8"/>
        <v>50.366725696093454</v>
      </c>
    </row>
    <row r="133" spans="1:15">
      <c r="A133" s="2">
        <v>131</v>
      </c>
      <c r="B133" s="5">
        <v>39265</v>
      </c>
      <c r="C133" s="14">
        <v>42.54</v>
      </c>
      <c r="D133" s="4">
        <v>897.67908</v>
      </c>
      <c r="E133" s="14">
        <v>52.56</v>
      </c>
      <c r="F133" s="15">
        <v>1109.12112</v>
      </c>
      <c r="G133">
        <v>19.532659727067674</v>
      </c>
      <c r="J133" s="6">
        <f>Data!$D$504*Data!L136/Data!L135</f>
        <v>619.44979573785201</v>
      </c>
      <c r="K133" s="6">
        <f>Data!$F$504*Data!N136/Data!N135</f>
        <v>849.59904741362641</v>
      </c>
      <c r="L133" s="6">
        <f t="shared" si="6"/>
        <v>18.998854750340588</v>
      </c>
      <c r="N133" s="6">
        <f t="shared" si="7"/>
        <v>8038.7455433467112</v>
      </c>
      <c r="O133" s="6">
        <f t="shared" si="8"/>
        <v>-38.745543346711202</v>
      </c>
    </row>
    <row r="134" spans="1:15">
      <c r="A134" s="2">
        <v>132</v>
      </c>
      <c r="B134" s="5">
        <v>39266</v>
      </c>
      <c r="C134" s="14">
        <v>42.22</v>
      </c>
      <c r="D134" s="4">
        <v>892.21415000000002</v>
      </c>
      <c r="E134" s="14">
        <v>52.9</v>
      </c>
      <c r="F134" s="15">
        <v>1117.9092499999999</v>
      </c>
      <c r="G134">
        <v>19.189857974810124</v>
      </c>
      <c r="J134" s="6">
        <f>Data!$D$504*Data!L137/Data!L136</f>
        <v>614.53619053821865</v>
      </c>
      <c r="K134" s="6">
        <f>Data!$F$504*Data!N137/Data!N136</f>
        <v>832.84863571006042</v>
      </c>
      <c r="L134" s="6">
        <f t="shared" si="6"/>
        <v>19.422242497454061</v>
      </c>
      <c r="N134" s="6">
        <f t="shared" si="7"/>
        <v>7992.5774452923597</v>
      </c>
      <c r="O134" s="6">
        <f t="shared" si="8"/>
        <v>7.4225547076403018</v>
      </c>
    </row>
    <row r="135" spans="1:15">
      <c r="A135" s="2">
        <v>133</v>
      </c>
      <c r="B135" s="5">
        <v>39268</v>
      </c>
      <c r="C135" s="14">
        <v>42.81</v>
      </c>
      <c r="D135" s="4">
        <v>902.07091500000001</v>
      </c>
      <c r="E135" s="14">
        <v>52.67</v>
      </c>
      <c r="F135" s="15">
        <v>1109.8359050000001</v>
      </c>
      <c r="G135">
        <v>19.273211457996958</v>
      </c>
      <c r="J135" s="6">
        <f>Data!$D$504*Data!L138/Data!L137</f>
        <v>614.08033565124549</v>
      </c>
      <c r="K135" s="6">
        <f>Data!$F$504*Data!N138/Data!N137</f>
        <v>835.11647883163016</v>
      </c>
      <c r="L135" s="6">
        <f t="shared" si="6"/>
        <v>19.964936420873038</v>
      </c>
      <c r="N135" s="6">
        <f t="shared" si="7"/>
        <v>8056.3069095945102</v>
      </c>
      <c r="O135" s="6">
        <f t="shared" si="8"/>
        <v>-56.306909594510216</v>
      </c>
    </row>
    <row r="136" spans="1:15">
      <c r="A136" s="2">
        <v>134</v>
      </c>
      <c r="B136" s="5">
        <v>39269</v>
      </c>
      <c r="C136" s="14">
        <v>43</v>
      </c>
      <c r="D136" s="4">
        <v>903.58050000000003</v>
      </c>
      <c r="E136" s="14">
        <v>52.6</v>
      </c>
      <c r="F136" s="15">
        <v>1105.3101000000001</v>
      </c>
      <c r="G136">
        <v>19.897795882882829</v>
      </c>
      <c r="J136" s="6">
        <f>Data!$D$504*Data!L139/Data!L138</f>
        <v>606.41702125691302</v>
      </c>
      <c r="K136" s="6">
        <f>Data!$F$504*Data!N139/Data!N138</f>
        <v>841.77876250519728</v>
      </c>
      <c r="L136" s="6">
        <f t="shared" si="6"/>
        <v>18.86151931099684</v>
      </c>
      <c r="N136" s="6">
        <f t="shared" si="7"/>
        <v>7938.7107259806307</v>
      </c>
      <c r="O136" s="6">
        <f t="shared" si="8"/>
        <v>61.289274019369259</v>
      </c>
    </row>
    <row r="137" spans="1:15">
      <c r="A137" s="2">
        <v>135</v>
      </c>
      <c r="B137" s="5">
        <v>39272</v>
      </c>
      <c r="C137" s="14">
        <v>42.87</v>
      </c>
      <c r="D137" s="4">
        <v>900.84874500000001</v>
      </c>
      <c r="E137" s="14">
        <v>52.7</v>
      </c>
      <c r="F137" s="15">
        <v>1107.4114500000001</v>
      </c>
      <c r="G137">
        <v>19.407276688972857</v>
      </c>
      <c r="J137" s="6">
        <f>Data!$D$504*Data!L140/Data!L139</f>
        <v>600.14586669846472</v>
      </c>
      <c r="K137" s="6">
        <f>Data!$F$504*Data!N140/Data!N139</f>
        <v>815.21761563754285</v>
      </c>
      <c r="L137" s="6">
        <f t="shared" si="6"/>
        <v>19.659311915921631</v>
      </c>
      <c r="N137" s="6">
        <f t="shared" si="7"/>
        <v>7884.7829721792868</v>
      </c>
      <c r="O137" s="6">
        <f t="shared" si="8"/>
        <v>115.21702782071316</v>
      </c>
    </row>
    <row r="138" spans="1:15">
      <c r="A138" s="2">
        <v>136</v>
      </c>
      <c r="B138" s="5">
        <v>39273</v>
      </c>
      <c r="C138" s="14">
        <v>41.7</v>
      </c>
      <c r="D138" s="4">
        <v>867.88125000000002</v>
      </c>
      <c r="E138" s="14">
        <v>52.1</v>
      </c>
      <c r="F138" s="15">
        <v>1084.33125</v>
      </c>
      <c r="G138">
        <v>19.729490247834043</v>
      </c>
      <c r="J138" s="6">
        <f>Data!$D$504*Data!L141/Data!L140</f>
        <v>607.35248517621619</v>
      </c>
      <c r="K138" s="6">
        <f>Data!$F$504*Data!N141/Data!N140</f>
        <v>838.29869547075145</v>
      </c>
      <c r="L138" s="6">
        <f t="shared" si="6"/>
        <v>18.907141012691717</v>
      </c>
      <c r="N138" s="6">
        <f t="shared" si="7"/>
        <v>7932.7251193357188</v>
      </c>
      <c r="O138" s="6">
        <f t="shared" si="8"/>
        <v>67.274880664281227</v>
      </c>
    </row>
    <row r="139" spans="1:15">
      <c r="A139" s="2">
        <v>137</v>
      </c>
      <c r="B139" s="5">
        <v>39274</v>
      </c>
      <c r="C139" s="14">
        <v>42.17</v>
      </c>
      <c r="D139" s="4">
        <v>870.32554500000003</v>
      </c>
      <c r="E139" s="14">
        <v>52.09</v>
      </c>
      <c r="F139" s="15">
        <v>1075.059465</v>
      </c>
      <c r="G139">
        <v>19.289664820462093</v>
      </c>
      <c r="J139" s="6">
        <f>Data!$D$504*Data!L142/Data!L141</f>
        <v>618.93554251287412</v>
      </c>
      <c r="K139" s="6">
        <f>Data!$F$504*Data!N142/Data!N141</f>
        <v>850.62883808279321</v>
      </c>
      <c r="L139" s="6">
        <f t="shared" si="6"/>
        <v>19.105609573650014</v>
      </c>
      <c r="N139" s="6">
        <f t="shared" si="7"/>
        <v>8051.9845613559892</v>
      </c>
      <c r="O139" s="6">
        <f t="shared" si="8"/>
        <v>-51.984561355989172</v>
      </c>
    </row>
    <row r="140" spans="1:15">
      <c r="A140" s="2">
        <v>138</v>
      </c>
      <c r="B140" s="5">
        <v>39275</v>
      </c>
      <c r="C140" s="14">
        <v>42.52</v>
      </c>
      <c r="D140" s="4">
        <v>871.74504000000013</v>
      </c>
      <c r="E140" s="14">
        <v>52.63</v>
      </c>
      <c r="F140" s="15">
        <v>1079.0202600000002</v>
      </c>
      <c r="G140">
        <v>19.057614317492316</v>
      </c>
      <c r="J140" s="6">
        <f>Data!$D$504*Data!L143/Data!L142</f>
        <v>606.57768683608936</v>
      </c>
      <c r="K140" s="6">
        <f>Data!$F$504*Data!N143/Data!N142</f>
        <v>847.7192279562654</v>
      </c>
      <c r="L140" s="6">
        <f t="shared" si="6"/>
        <v>19.921916316518384</v>
      </c>
      <c r="N140" s="6">
        <f t="shared" si="7"/>
        <v>8073.8244158497473</v>
      </c>
      <c r="O140" s="6">
        <f t="shared" si="8"/>
        <v>-73.824415849747311</v>
      </c>
    </row>
    <row r="141" spans="1:15">
      <c r="A141" s="2">
        <v>139</v>
      </c>
      <c r="B141" s="5">
        <v>39276</v>
      </c>
      <c r="C141" s="14">
        <v>42.31</v>
      </c>
      <c r="D141" s="4">
        <v>865.64144499999998</v>
      </c>
      <c r="E141" s="14">
        <v>53.11</v>
      </c>
      <c r="F141" s="15">
        <v>1086.6040449999998</v>
      </c>
      <c r="G141">
        <v>19.632816103315065</v>
      </c>
      <c r="J141" s="6">
        <f>Data!$D$504*Data!L144/Data!L143</f>
        <v>612.88878221521406</v>
      </c>
      <c r="K141" s="6">
        <f>Data!$F$504*Data!N144/Data!N143</f>
        <v>855.80606233186109</v>
      </c>
      <c r="L141" s="6">
        <f t="shared" si="6"/>
        <v>19.395487404369092</v>
      </c>
      <c r="N141" s="6">
        <f t="shared" si="7"/>
        <v>8078.887066587833</v>
      </c>
      <c r="O141" s="6">
        <f t="shared" si="8"/>
        <v>-78.887066587833033</v>
      </c>
    </row>
    <row r="142" spans="1:15">
      <c r="A142" s="2">
        <v>140</v>
      </c>
      <c r="B142" s="5">
        <v>39279</v>
      </c>
      <c r="C142" s="14">
        <v>42.5</v>
      </c>
      <c r="D142" s="4">
        <v>873.52374999999995</v>
      </c>
      <c r="E142" s="14">
        <v>53.85</v>
      </c>
      <c r="F142" s="15">
        <v>1106.805975</v>
      </c>
      <c r="G142">
        <v>19.690930986482094</v>
      </c>
      <c r="J142" s="6">
        <f>Data!$D$504*Data!L145/Data!L144</f>
        <v>618.11304457612027</v>
      </c>
      <c r="K142" s="6">
        <f>Data!$F$504*Data!N145/Data!N144</f>
        <v>849.21886704458529</v>
      </c>
      <c r="L142" s="6">
        <f t="shared" si="6"/>
        <v>18.885222293423077</v>
      </c>
      <c r="N142" s="6">
        <f t="shared" si="7"/>
        <v>8019.9505903602821</v>
      </c>
      <c r="O142" s="6">
        <f t="shared" si="8"/>
        <v>-19.950590360282149</v>
      </c>
    </row>
    <row r="143" spans="1:15">
      <c r="A143" s="2">
        <v>141</v>
      </c>
      <c r="B143" s="5">
        <v>39280</v>
      </c>
      <c r="C143" s="14">
        <v>41.91</v>
      </c>
      <c r="D143" s="4">
        <v>859.5321899999999</v>
      </c>
      <c r="E143" s="14">
        <v>53.17</v>
      </c>
      <c r="F143" s="15">
        <v>1090.46353</v>
      </c>
      <c r="G143">
        <v>19.229646684824594</v>
      </c>
      <c r="J143" s="6">
        <f>Data!$D$504*Data!L146/Data!L145</f>
        <v>613.71829546041261</v>
      </c>
      <c r="K143" s="6">
        <f>Data!$F$504*Data!N146/Data!N145</f>
        <v>831.84682383091217</v>
      </c>
      <c r="L143" s="6">
        <f t="shared" si="6"/>
        <v>19.887219959778346</v>
      </c>
      <c r="N143" s="6">
        <f t="shared" si="7"/>
        <v>8033.1473013857831</v>
      </c>
      <c r="O143" s="6">
        <f t="shared" si="8"/>
        <v>-33.147301385783067</v>
      </c>
    </row>
    <row r="144" spans="1:15">
      <c r="A144" s="2">
        <v>142</v>
      </c>
      <c r="B144" s="5">
        <v>39281</v>
      </c>
      <c r="C144" s="14">
        <v>41.97</v>
      </c>
      <c r="D144" s="4">
        <v>859.18885499999988</v>
      </c>
      <c r="E144" s="14">
        <v>53.43</v>
      </c>
      <c r="F144" s="15">
        <v>1093.7922449999999</v>
      </c>
      <c r="G144">
        <v>19.775539283141477</v>
      </c>
      <c r="J144" s="6">
        <f>Data!$D$504*Data!L147/Data!L146</f>
        <v>614.37229479989878</v>
      </c>
      <c r="K144" s="6">
        <f>Data!$F$504*Data!N147/Data!N146</f>
        <v>844.61314351958401</v>
      </c>
      <c r="L144" s="6">
        <f t="shared" si="6"/>
        <v>19.419577059606066</v>
      </c>
      <c r="N144" s="6">
        <f t="shared" si="7"/>
        <v>8040.725955528661</v>
      </c>
      <c r="O144" s="6">
        <f t="shared" si="8"/>
        <v>-40.725955528660961</v>
      </c>
    </row>
    <row r="145" spans="1:15">
      <c r="A145" s="2">
        <v>143</v>
      </c>
      <c r="B145" s="5">
        <v>39282</v>
      </c>
      <c r="C145" s="14">
        <v>43</v>
      </c>
      <c r="D145" s="4">
        <v>880.79049999999995</v>
      </c>
      <c r="E145" s="14">
        <v>53.7</v>
      </c>
      <c r="F145" s="15">
        <v>1099.9639500000001</v>
      </c>
      <c r="G145">
        <v>19.858711033090891</v>
      </c>
      <c r="J145" s="6">
        <f>Data!$D$504*Data!L148/Data!L147</f>
        <v>597.03005283580205</v>
      </c>
      <c r="K145" s="6">
        <f>Data!$F$504*Data!N148/Data!N147</f>
        <v>823.76725517393811</v>
      </c>
      <c r="L145" s="6">
        <f t="shared" si="6"/>
        <v>18.661255354446041</v>
      </c>
      <c r="N145" s="6">
        <f t="shared" si="7"/>
        <v>7804.5213492335206</v>
      </c>
      <c r="O145" s="6">
        <f t="shared" si="8"/>
        <v>195.4786507664794</v>
      </c>
    </row>
    <row r="146" spans="1:15">
      <c r="A146" s="2">
        <v>144</v>
      </c>
      <c r="B146" s="5">
        <v>39283</v>
      </c>
      <c r="C146" s="14">
        <v>43.31</v>
      </c>
      <c r="D146" s="4">
        <v>884.13034000000016</v>
      </c>
      <c r="E146" s="14">
        <v>53.21</v>
      </c>
      <c r="F146" s="15">
        <v>1086.2289400000002</v>
      </c>
      <c r="G146">
        <v>19.163501526360829</v>
      </c>
      <c r="J146" s="6">
        <f>Data!$D$504*Data!L149/Data!L148</f>
        <v>621.92673009699217</v>
      </c>
      <c r="K146" s="6">
        <f>Data!$F$504*Data!N149/Data!N148</f>
        <v>853.6955074741611</v>
      </c>
      <c r="L146" s="6">
        <f t="shared" si="6"/>
        <v>19.764434425956804</v>
      </c>
      <c r="N146" s="6">
        <f t="shared" si="7"/>
        <v>8145.1281944543935</v>
      </c>
      <c r="O146" s="6">
        <f t="shared" si="8"/>
        <v>-145.12819445439345</v>
      </c>
    </row>
    <row r="147" spans="1:15">
      <c r="A147" s="2">
        <v>145</v>
      </c>
      <c r="B147" s="5">
        <v>39286</v>
      </c>
      <c r="C147" s="14">
        <v>43.81</v>
      </c>
      <c r="D147" s="4">
        <v>894.6878200000001</v>
      </c>
      <c r="E147" s="14">
        <v>53.64</v>
      </c>
      <c r="F147" s="15">
        <v>1095.4360799999999</v>
      </c>
      <c r="G147">
        <v>19.585840363761804</v>
      </c>
      <c r="J147" s="6">
        <f>Data!$D$504*Data!L150/Data!L149</f>
        <v>599.64310975090734</v>
      </c>
      <c r="K147" s="6">
        <f>Data!$F$504*Data!N150/Data!N149</f>
        <v>823.64738273364014</v>
      </c>
      <c r="L147" s="6">
        <f t="shared" si="6"/>
        <v>19.42325353066612</v>
      </c>
      <c r="N147" s="6">
        <f t="shared" si="7"/>
        <v>7893.4945102698366</v>
      </c>
      <c r="O147" s="6">
        <f t="shared" si="8"/>
        <v>106.50548973016339</v>
      </c>
    </row>
    <row r="148" spans="1:15">
      <c r="A148" s="2">
        <v>146</v>
      </c>
      <c r="B148" s="5">
        <v>39287</v>
      </c>
      <c r="C148" s="14">
        <v>42.57</v>
      </c>
      <c r="D148" s="4">
        <v>866.46978000000001</v>
      </c>
      <c r="E148" s="14">
        <v>53.22</v>
      </c>
      <c r="F148" s="15">
        <v>1083.2398799999999</v>
      </c>
      <c r="G148">
        <v>19.671937822545559</v>
      </c>
      <c r="J148" s="6">
        <f>Data!$D$504*Data!L151/Data!L150</f>
        <v>611.54785721967141</v>
      </c>
      <c r="K148" s="6">
        <f>Data!$F$504*Data!N151/Data!N150</f>
        <v>849.19256734576595</v>
      </c>
      <c r="L148" s="6">
        <f t="shared" si="6"/>
        <v>19.567283467544712</v>
      </c>
      <c r="N148" s="6">
        <f t="shared" si="7"/>
        <v>8063.5831102907368</v>
      </c>
      <c r="O148" s="6">
        <f t="shared" si="8"/>
        <v>-63.58311029073684</v>
      </c>
    </row>
    <row r="149" spans="1:15">
      <c r="A149" s="2">
        <v>147</v>
      </c>
      <c r="B149" s="5">
        <v>39288</v>
      </c>
      <c r="C149" s="14">
        <v>41.9</v>
      </c>
      <c r="D149" s="4">
        <v>859.20140000000004</v>
      </c>
      <c r="E149" s="14">
        <v>54.05</v>
      </c>
      <c r="F149" s="15">
        <v>1108.3492999999999</v>
      </c>
      <c r="G149">
        <v>19.904929019753599</v>
      </c>
      <c r="J149" s="6">
        <f>Data!$D$504*Data!L152/Data!L151</f>
        <v>598.12711068988494</v>
      </c>
      <c r="K149" s="6">
        <f>Data!$F$504*Data!N152/Data!N151</f>
        <v>814.13934462972179</v>
      </c>
      <c r="L149" s="6">
        <f t="shared" si="6"/>
        <v>18.771462558048309</v>
      </c>
      <c r="N149" s="6">
        <f t="shared" si="7"/>
        <v>7780.2200147583371</v>
      </c>
      <c r="O149" s="6">
        <f t="shared" si="8"/>
        <v>219.77998524166287</v>
      </c>
    </row>
    <row r="150" spans="1:15">
      <c r="A150" s="2">
        <v>148</v>
      </c>
      <c r="B150" s="5">
        <v>39289</v>
      </c>
      <c r="C150" s="14">
        <v>41.25</v>
      </c>
      <c r="D150" s="4">
        <v>839.56125000000009</v>
      </c>
      <c r="E150" s="14">
        <v>52.98</v>
      </c>
      <c r="F150" s="15">
        <v>1078.3019400000001</v>
      </c>
      <c r="G150">
        <v>19.321538219893217</v>
      </c>
      <c r="J150" s="6">
        <f>Data!$D$504*Data!L153/Data!L152</f>
        <v>602.90012224941552</v>
      </c>
      <c r="K150" s="6">
        <f>Data!$F$504*Data!N153/Data!N152</f>
        <v>831.49799526426159</v>
      </c>
      <c r="L150" s="6">
        <f t="shared" si="6"/>
        <v>19.104186195284111</v>
      </c>
      <c r="N150" s="6">
        <f t="shared" si="7"/>
        <v>7906.5509652394749</v>
      </c>
      <c r="O150" s="6">
        <f t="shared" si="8"/>
        <v>93.449034760525137</v>
      </c>
    </row>
    <row r="151" spans="1:15">
      <c r="A151" s="2">
        <v>149</v>
      </c>
      <c r="B151" s="5">
        <v>39290</v>
      </c>
      <c r="C151" s="14">
        <v>41.71</v>
      </c>
      <c r="D151" s="4">
        <v>857.66187500000001</v>
      </c>
      <c r="E151" s="14">
        <v>52.28</v>
      </c>
      <c r="F151" s="15">
        <v>1075.0074999999999</v>
      </c>
      <c r="G151">
        <v>19.087682138097044</v>
      </c>
      <c r="J151" s="6">
        <f>Data!$D$504*Data!L154/Data!L153</f>
        <v>626.32095064000009</v>
      </c>
      <c r="K151" s="6">
        <f>Data!$F$504*Data!N154/Data!N153</f>
        <v>846.91736523997031</v>
      </c>
      <c r="L151" s="6">
        <f t="shared" si="6"/>
        <v>19.890241565266095</v>
      </c>
      <c r="N151" s="6">
        <f t="shared" si="7"/>
        <v>8147.7906902628056</v>
      </c>
      <c r="O151" s="6">
        <f t="shared" si="8"/>
        <v>-147.79069026280558</v>
      </c>
    </row>
    <row r="152" spans="1:15">
      <c r="A152" s="2">
        <v>150</v>
      </c>
      <c r="B152" s="5">
        <v>39293</v>
      </c>
      <c r="C152" s="14">
        <v>42.12</v>
      </c>
      <c r="D152" s="4">
        <v>863.86013999999989</v>
      </c>
      <c r="E152" s="14">
        <v>52.39</v>
      </c>
      <c r="F152" s="15">
        <v>1074.4927049999999</v>
      </c>
      <c r="G152">
        <v>19.632527091672593</v>
      </c>
      <c r="J152" s="6">
        <f>Data!$D$504*Data!L155/Data!L154</f>
        <v>609.07134496100696</v>
      </c>
      <c r="K152" s="6">
        <f>Data!$F$504*Data!N155/Data!N154</f>
        <v>828.92451201691426</v>
      </c>
      <c r="L152" s="6">
        <f t="shared" si="6"/>
        <v>19.178844989020927</v>
      </c>
      <c r="N152" s="6">
        <f t="shared" si="7"/>
        <v>7928.7229842517363</v>
      </c>
      <c r="O152" s="6">
        <f t="shared" si="8"/>
        <v>71.277015748263693</v>
      </c>
    </row>
    <row r="153" spans="1:15">
      <c r="A153" s="2">
        <v>151</v>
      </c>
      <c r="B153" s="5">
        <v>39294</v>
      </c>
      <c r="C153" s="14">
        <v>42.13</v>
      </c>
      <c r="D153" s="4">
        <v>865.20274500000005</v>
      </c>
      <c r="E153" s="14">
        <v>52.11</v>
      </c>
      <c r="F153" s="15">
        <v>1070.157015</v>
      </c>
      <c r="G153">
        <v>19.470701915806625</v>
      </c>
      <c r="J153" s="6">
        <f>Data!$D$504*Data!L156/Data!L155</f>
        <v>616.48362426812616</v>
      </c>
      <c r="K153" s="6">
        <f>Data!$F$504*Data!N156/Data!N155</f>
        <v>841.6484788948826</v>
      </c>
      <c r="L153" s="6">
        <f t="shared" si="6"/>
        <v>18.896453853725994</v>
      </c>
      <c r="N153" s="6">
        <f t="shared" si="7"/>
        <v>7982.8700424835415</v>
      </c>
      <c r="O153" s="6">
        <f t="shared" si="8"/>
        <v>17.129957516458489</v>
      </c>
    </row>
    <row r="154" spans="1:15">
      <c r="A154" s="2">
        <v>152</v>
      </c>
      <c r="B154" s="5">
        <v>39295</v>
      </c>
      <c r="C154" s="14">
        <v>41.54</v>
      </c>
      <c r="D154" s="4">
        <v>851.88154999999995</v>
      </c>
      <c r="E154" s="14">
        <v>53.27</v>
      </c>
      <c r="F154" s="15">
        <v>1092.4345250000001</v>
      </c>
      <c r="G154">
        <v>19.025885242224962</v>
      </c>
      <c r="J154" s="6">
        <f>Data!$D$504*Data!L157/Data!L156</f>
        <v>611.60625494094859</v>
      </c>
      <c r="K154" s="6">
        <f>Data!$F$504*Data!N157/Data!N156</f>
        <v>838.52375421568172</v>
      </c>
      <c r="L154" s="6">
        <f t="shared" si="6"/>
        <v>20.079562315602892</v>
      </c>
      <c r="N154" s="6">
        <f t="shared" si="7"/>
        <v>8072.2815394390873</v>
      </c>
      <c r="O154" s="6">
        <f t="shared" si="8"/>
        <v>-72.281539439087283</v>
      </c>
    </row>
    <row r="155" spans="1:15">
      <c r="A155" s="2">
        <v>153</v>
      </c>
      <c r="B155" s="5">
        <v>39296</v>
      </c>
      <c r="C155" s="14">
        <v>42.19</v>
      </c>
      <c r="D155" s="4">
        <v>863.22849499999995</v>
      </c>
      <c r="E155" s="14">
        <v>53.66</v>
      </c>
      <c r="F155" s="15">
        <v>1097.9104299999999</v>
      </c>
      <c r="G155">
        <v>19.755229009394476</v>
      </c>
      <c r="J155" s="6">
        <f>Data!$D$504*Data!L158/Data!L157</f>
        <v>605.39123202524388</v>
      </c>
      <c r="K155" s="6">
        <f>Data!$F$504*Data!N158/Data!N157</f>
        <v>814.86462482847412</v>
      </c>
      <c r="L155" s="6">
        <f t="shared" si="6"/>
        <v>18.934782167625727</v>
      </c>
      <c r="N155" s="6">
        <f t="shared" si="7"/>
        <v>7829.7882255636168</v>
      </c>
      <c r="O155" s="6">
        <f t="shared" si="8"/>
        <v>170.21177443638317</v>
      </c>
    </row>
    <row r="156" spans="1:15">
      <c r="A156" s="2">
        <v>154</v>
      </c>
      <c r="B156" s="5">
        <v>39297</v>
      </c>
      <c r="C156" s="14">
        <v>41</v>
      </c>
      <c r="D156" s="4">
        <v>835.78499999999997</v>
      </c>
      <c r="E156" s="14">
        <v>53.28</v>
      </c>
      <c r="F156" s="15">
        <v>1086.1127999999999</v>
      </c>
      <c r="G156">
        <v>19.343066965688834</v>
      </c>
      <c r="J156" s="6">
        <f>Data!$D$504*Data!L159/Data!L158</f>
        <v>622.25453646679875</v>
      </c>
      <c r="K156" s="6">
        <f>Data!$F$504*Data!N159/Data!N158</f>
        <v>860.63126701127555</v>
      </c>
      <c r="L156" s="6">
        <f t="shared" si="6"/>
        <v>19.598009583956976</v>
      </c>
      <c r="N156" s="6">
        <f t="shared" si="7"/>
        <v>8158.1970992859633</v>
      </c>
      <c r="O156" s="6">
        <f t="shared" si="8"/>
        <v>-158.1970992859633</v>
      </c>
    </row>
    <row r="157" spans="1:15">
      <c r="A157" s="2">
        <v>155</v>
      </c>
      <c r="B157" s="5">
        <v>39300</v>
      </c>
      <c r="C157" s="14">
        <v>41.71</v>
      </c>
      <c r="D157" s="4">
        <v>849.25730999999985</v>
      </c>
      <c r="E157" s="14">
        <v>54.23</v>
      </c>
      <c r="F157" s="15">
        <v>1104.1770299999998</v>
      </c>
      <c r="G157">
        <v>19.602896849295462</v>
      </c>
      <c r="J157" s="6">
        <f>Data!$D$504*Data!L160/Data!L159</f>
        <v>622.11880654299875</v>
      </c>
      <c r="K157" s="6">
        <f>Data!$F$504*Data!N160/Data!N159</f>
        <v>851.47461902178873</v>
      </c>
      <c r="L157" s="6">
        <f t="shared" si="6"/>
        <v>19.396683745904138</v>
      </c>
      <c r="N157" s="6">
        <f t="shared" si="7"/>
        <v>8098.6109581297605</v>
      </c>
      <c r="O157" s="6">
        <f t="shared" si="8"/>
        <v>-98.610958129760547</v>
      </c>
    </row>
    <row r="158" spans="1:15">
      <c r="A158" s="2">
        <v>156</v>
      </c>
      <c r="B158" s="5">
        <v>39301</v>
      </c>
      <c r="C158" s="14">
        <v>41.96</v>
      </c>
      <c r="D158" s="4">
        <v>858.98414000000002</v>
      </c>
      <c r="E158" s="14">
        <v>54.46</v>
      </c>
      <c r="F158" s="15">
        <v>1114.87789</v>
      </c>
      <c r="G158">
        <v>19.662135882801941</v>
      </c>
      <c r="J158" s="6">
        <f>Data!$D$504*Data!L161/Data!L160</f>
        <v>596.79775413797415</v>
      </c>
      <c r="K158" s="6">
        <f>Data!$F$504*Data!N161/Data!N160</f>
        <v>859.00089373120704</v>
      </c>
      <c r="L158" s="6">
        <f t="shared" si="6"/>
        <v>18.97182207161233</v>
      </c>
      <c r="N158" s="6">
        <f t="shared" si="7"/>
        <v>7982.7221834261618</v>
      </c>
      <c r="O158" s="6">
        <f t="shared" si="8"/>
        <v>17.277816573838209</v>
      </c>
    </row>
    <row r="159" spans="1:15">
      <c r="A159" s="2">
        <v>157</v>
      </c>
      <c r="B159" s="5">
        <v>39302</v>
      </c>
      <c r="C159" s="14">
        <v>41.42</v>
      </c>
      <c r="D159" s="4">
        <v>847.39107000000001</v>
      </c>
      <c r="E159" s="14">
        <v>55.86</v>
      </c>
      <c r="F159" s="15">
        <v>1142.8118099999999</v>
      </c>
      <c r="G159">
        <v>19.289576358040208</v>
      </c>
      <c r="J159" s="6">
        <f>Data!$D$504*Data!L162/Data!L161</f>
        <v>586.63055208123512</v>
      </c>
      <c r="K159" s="6">
        <f>Data!$F$504*Data!N162/Data!N161</f>
        <v>812.03165698761234</v>
      </c>
      <c r="L159" s="6">
        <f t="shared" si="6"/>
        <v>19.260260373274463</v>
      </c>
      <c r="N159" s="6">
        <f t="shared" si="7"/>
        <v>7775.0503069798888</v>
      </c>
      <c r="O159" s="6">
        <f t="shared" si="8"/>
        <v>224.94969302011123</v>
      </c>
    </row>
    <row r="160" spans="1:15">
      <c r="A160" s="2">
        <v>158</v>
      </c>
      <c r="B160" s="5">
        <v>39303</v>
      </c>
      <c r="C160" s="14">
        <v>39.799999999999997</v>
      </c>
      <c r="D160" s="4">
        <v>819.10389999999995</v>
      </c>
      <c r="E160" s="14">
        <v>55.85</v>
      </c>
      <c r="F160" s="15">
        <v>1149.4209250000001</v>
      </c>
      <c r="G160">
        <v>19.211788512717995</v>
      </c>
      <c r="J160" s="6">
        <f>Data!$D$504*Data!L163/Data!L162</f>
        <v>630.97147151325623</v>
      </c>
      <c r="K160" s="6">
        <f>Data!$F$504*Data!N163/Data!N162</f>
        <v>819.71362580346261</v>
      </c>
      <c r="L160" s="6">
        <f t="shared" si="6"/>
        <v>19.348354558810669</v>
      </c>
      <c r="N160" s="6">
        <f t="shared" si="7"/>
        <v>7997.2092878779549</v>
      </c>
      <c r="O160" s="6">
        <f t="shared" si="8"/>
        <v>2.790712122045079</v>
      </c>
    </row>
    <row r="161" spans="1:15">
      <c r="A161" s="2">
        <v>159</v>
      </c>
      <c r="B161" s="5">
        <v>39304</v>
      </c>
      <c r="C161" s="14">
        <v>39.19</v>
      </c>
      <c r="D161" s="4">
        <v>802.905125</v>
      </c>
      <c r="E161" s="14">
        <v>54.98</v>
      </c>
      <c r="F161" s="15">
        <v>1126.40275</v>
      </c>
      <c r="G161">
        <v>19.221832480625551</v>
      </c>
      <c r="J161" s="6">
        <f>Data!$D$504*Data!L164/Data!L163</f>
        <v>619.36440322744465</v>
      </c>
      <c r="K161" s="6">
        <f>Data!$F$504*Data!N164/Data!N163</f>
        <v>841.25309934907295</v>
      </c>
      <c r="L161" s="6">
        <f t="shared" si="6"/>
        <v>19.205805589000654</v>
      </c>
      <c r="N161" s="6">
        <f t="shared" si="7"/>
        <v>8024.9727044478077</v>
      </c>
      <c r="O161" s="6">
        <f t="shared" si="8"/>
        <v>-24.9727044478077</v>
      </c>
    </row>
    <row r="162" spans="1:15">
      <c r="A162" s="2">
        <v>160</v>
      </c>
      <c r="B162" s="5">
        <v>39307</v>
      </c>
      <c r="C162" s="14">
        <v>40.090000000000003</v>
      </c>
      <c r="D162" s="4">
        <v>825.11233500000003</v>
      </c>
      <c r="E162" s="14">
        <v>54.52</v>
      </c>
      <c r="F162" s="15">
        <v>1122.10338</v>
      </c>
      <c r="G162">
        <v>19.090190843328575</v>
      </c>
      <c r="J162" s="6">
        <f>Data!$D$504*Data!L165/Data!L164</f>
        <v>598.79857661267954</v>
      </c>
      <c r="K162" s="6">
        <f>Data!$F$504*Data!N165/Data!N164</f>
        <v>831.54058605952594</v>
      </c>
      <c r="L162" s="6">
        <f t="shared" si="6"/>
        <v>20.017862075368473</v>
      </c>
      <c r="N162" s="6">
        <f t="shared" si="7"/>
        <v>7984.481145653328</v>
      </c>
      <c r="O162" s="6">
        <f t="shared" si="8"/>
        <v>15.518854346672015</v>
      </c>
    </row>
    <row r="163" spans="1:15">
      <c r="A163" s="2">
        <v>161</v>
      </c>
      <c r="B163" s="5">
        <v>39308</v>
      </c>
      <c r="C163" s="14">
        <v>39.299999999999997</v>
      </c>
      <c r="D163" s="4">
        <v>812.35064999999997</v>
      </c>
      <c r="E163" s="14">
        <v>54.14</v>
      </c>
      <c r="F163" s="15">
        <v>1119.10087</v>
      </c>
      <c r="G163">
        <v>19.761090914986195</v>
      </c>
      <c r="J163" s="6">
        <f>Data!$D$504*Data!L166/Data!L165</f>
        <v>602.71320802659716</v>
      </c>
      <c r="K163" s="6">
        <f>Data!$F$504*Data!N166/Data!N165</f>
        <v>824.72277201404893</v>
      </c>
      <c r="L163" s="6">
        <f t="shared" si="6"/>
        <v>19.496279924762678</v>
      </c>
      <c r="N163" s="6">
        <f t="shared" si="7"/>
        <v>7918.0662006036546</v>
      </c>
      <c r="O163" s="6">
        <f t="shared" si="8"/>
        <v>81.933799396345421</v>
      </c>
    </row>
    <row r="164" spans="1:15">
      <c r="A164" s="2">
        <v>162</v>
      </c>
      <c r="B164" s="5">
        <v>39309</v>
      </c>
      <c r="C164" s="14">
        <v>38.85</v>
      </c>
      <c r="D164" s="4">
        <v>806.33175000000017</v>
      </c>
      <c r="E164" s="14">
        <v>53.83</v>
      </c>
      <c r="F164" s="15">
        <v>1117.2416500000002</v>
      </c>
      <c r="G164">
        <v>19.922581933799414</v>
      </c>
      <c r="J164" s="6">
        <f>Data!$D$504*Data!L167/Data!L166</f>
        <v>600.96445798335628</v>
      </c>
      <c r="K164" s="6">
        <f>Data!$F$504*Data!N167/Data!N166</f>
        <v>835.58539829271024</v>
      </c>
      <c r="L164" s="6">
        <f t="shared" si="6"/>
        <v>18.542545719629857</v>
      </c>
      <c r="N164" s="6">
        <f t="shared" si="7"/>
        <v>7857.6206523169294</v>
      </c>
      <c r="O164" s="6">
        <f t="shared" si="8"/>
        <v>142.37934768307059</v>
      </c>
    </row>
    <row r="165" spans="1:15">
      <c r="A165" s="2">
        <v>163</v>
      </c>
      <c r="B165" s="5">
        <v>39310</v>
      </c>
      <c r="C165" s="14">
        <v>37.46</v>
      </c>
      <c r="D165" s="4">
        <v>768.32333000000006</v>
      </c>
      <c r="E165" s="14">
        <v>53.58</v>
      </c>
      <c r="F165" s="15">
        <v>1098.9525899999999</v>
      </c>
      <c r="G165">
        <v>19.102839802936835</v>
      </c>
      <c r="J165" s="6">
        <f>Data!$D$504*Data!L168/Data!L167</f>
        <v>629.88769611844805</v>
      </c>
      <c r="K165" s="6">
        <f>Data!$F$504*Data!N168/Data!N167</f>
        <v>870.60863227136201</v>
      </c>
      <c r="L165" s="6">
        <f t="shared" si="6"/>
        <v>20.119475213117873</v>
      </c>
      <c r="N165" s="6">
        <f t="shared" si="7"/>
        <v>8284.9206877630877</v>
      </c>
      <c r="O165" s="6">
        <f t="shared" si="8"/>
        <v>-284.9206877630877</v>
      </c>
    </row>
    <row r="166" spans="1:15">
      <c r="A166" s="2">
        <v>164</v>
      </c>
      <c r="B166" s="5">
        <v>39311</v>
      </c>
      <c r="C166" s="14">
        <v>38.799999999999997</v>
      </c>
      <c r="D166" s="4">
        <v>799.2023999999999</v>
      </c>
      <c r="E166" s="14">
        <v>54.45</v>
      </c>
      <c r="F166" s="15">
        <v>1121.5610999999999</v>
      </c>
      <c r="G166">
        <v>19.874560605757242</v>
      </c>
      <c r="J166" s="6">
        <f>Data!$D$504*Data!L169/Data!L168</f>
        <v>607.43862054026056</v>
      </c>
      <c r="K166" s="6">
        <f>Data!$F$504*Data!N169/Data!N168</f>
        <v>828.22576312496267</v>
      </c>
      <c r="L166" s="6">
        <f t="shared" si="6"/>
        <v>18.690225715232195</v>
      </c>
      <c r="N166" s="6">
        <f t="shared" si="7"/>
        <v>7868.6086526546533</v>
      </c>
      <c r="O166" s="6">
        <f t="shared" si="8"/>
        <v>131.39134734534673</v>
      </c>
    </row>
    <row r="167" spans="1:15">
      <c r="A167" s="2">
        <v>165</v>
      </c>
      <c r="B167" s="5">
        <v>39314</v>
      </c>
      <c r="C167" s="14">
        <v>39.6</v>
      </c>
      <c r="D167" s="4">
        <v>810.31499999999994</v>
      </c>
      <c r="E167" s="14">
        <v>54.52</v>
      </c>
      <c r="F167" s="15">
        <v>1115.6154999999999</v>
      </c>
      <c r="G167">
        <v>19.208570049252234</v>
      </c>
      <c r="J167" s="6">
        <f>Data!$D$504*Data!L170/Data!L169</f>
        <v>612.34475017840646</v>
      </c>
      <c r="K167" s="6">
        <f>Data!$F$504*Data!N170/Data!N169</f>
        <v>845.44609833918025</v>
      </c>
      <c r="L167" s="6">
        <f t="shared" si="6"/>
        <v>19.288518621195145</v>
      </c>
      <c r="N167" s="6">
        <f t="shared" si="7"/>
        <v>8022.3714834150533</v>
      </c>
      <c r="O167" s="6">
        <f t="shared" si="8"/>
        <v>-22.371483415053262</v>
      </c>
    </row>
    <row r="168" spans="1:15">
      <c r="A168" s="2">
        <v>166</v>
      </c>
      <c r="B168" s="5">
        <v>39315</v>
      </c>
      <c r="C168" s="14">
        <v>39.97</v>
      </c>
      <c r="D168" s="4">
        <v>821.64330499999994</v>
      </c>
      <c r="E168" s="14">
        <v>54.03</v>
      </c>
      <c r="F168" s="15">
        <v>1110.6676950000001</v>
      </c>
      <c r="G168">
        <v>19.159177632471703</v>
      </c>
      <c r="J168" s="6">
        <f>Data!$D$504*Data!L171/Data!L170</f>
        <v>610.55034931214857</v>
      </c>
      <c r="K168" s="6">
        <f>Data!$F$504*Data!N171/Data!N170</f>
        <v>852.21544047339637</v>
      </c>
      <c r="L168" s="6">
        <f t="shared" si="6"/>
        <v>20.101590070103871</v>
      </c>
      <c r="N168" s="6">
        <f t="shared" si="7"/>
        <v>8127.384947114786</v>
      </c>
      <c r="O168" s="6">
        <f t="shared" si="8"/>
        <v>-127.38494711478597</v>
      </c>
    </row>
    <row r="169" spans="1:15">
      <c r="A169" s="2">
        <v>167</v>
      </c>
      <c r="B169" s="5">
        <v>39316</v>
      </c>
      <c r="C169" s="14">
        <v>40.26</v>
      </c>
      <c r="D169" s="4">
        <v>823.94102999999996</v>
      </c>
      <c r="E169" s="14">
        <v>53.95</v>
      </c>
      <c r="F169" s="15">
        <v>1104.1137249999999</v>
      </c>
      <c r="G169">
        <v>19.91545485206494</v>
      </c>
      <c r="J169" s="6">
        <f>Data!$D$504*Data!L172/Data!L171</f>
        <v>609.05331640566476</v>
      </c>
      <c r="K169" s="6">
        <f>Data!$F$504*Data!N172/Data!N171</f>
        <v>836.086758029561</v>
      </c>
      <c r="L169" s="6">
        <f t="shared" si="6"/>
        <v>18.733873731590091</v>
      </c>
      <c r="N169" s="6">
        <f t="shared" si="7"/>
        <v>7912.5175528369382</v>
      </c>
      <c r="O169" s="6">
        <f t="shared" si="8"/>
        <v>87.482447163061806</v>
      </c>
    </row>
    <row r="170" spans="1:15">
      <c r="A170" s="2">
        <v>168</v>
      </c>
      <c r="B170" s="5">
        <v>39317</v>
      </c>
      <c r="C170" s="14">
        <v>40.42</v>
      </c>
      <c r="D170" s="4">
        <v>825.03282999999999</v>
      </c>
      <c r="E170" s="14">
        <v>53.98</v>
      </c>
      <c r="F170" s="15">
        <v>1101.81277</v>
      </c>
      <c r="G170">
        <v>19.293044769532081</v>
      </c>
      <c r="J170" s="6">
        <f>Data!$D$504*Data!L173/Data!L172</f>
        <v>609.43560739891871</v>
      </c>
      <c r="K170" s="6">
        <f>Data!$F$504*Data!N173/Data!N172</f>
        <v>839.35642265705155</v>
      </c>
      <c r="L170" s="6">
        <f t="shared" si="6"/>
        <v>19.275250809528089</v>
      </c>
      <c r="N170" s="6">
        <f t="shared" si="7"/>
        <v>7983.7125714210397</v>
      </c>
      <c r="O170" s="6">
        <f t="shared" si="8"/>
        <v>16.287428578960316</v>
      </c>
    </row>
    <row r="171" spans="1:15">
      <c r="A171" s="2">
        <v>169</v>
      </c>
      <c r="B171" s="5">
        <v>39318</v>
      </c>
      <c r="C171" s="14">
        <v>40.049999999999997</v>
      </c>
      <c r="D171" s="4">
        <v>812.07382499999994</v>
      </c>
      <c r="E171" s="14">
        <v>54</v>
      </c>
      <c r="F171" s="15">
        <v>1094.931</v>
      </c>
      <c r="G171">
        <v>19.230198336140685</v>
      </c>
      <c r="J171" s="6">
        <f>Data!$D$504*Data!L174/Data!L173</f>
        <v>612.2980059278284</v>
      </c>
      <c r="K171" s="6">
        <f>Data!$F$504*Data!N174/Data!N173</f>
        <v>833.4605390968967</v>
      </c>
      <c r="L171" s="6">
        <f t="shared" si="6"/>
        <v>19.364747763753215</v>
      </c>
      <c r="N171" s="6">
        <f t="shared" si="7"/>
        <v>7980.0488406687609</v>
      </c>
      <c r="O171" s="6">
        <f t="shared" si="8"/>
        <v>19.951159331239069</v>
      </c>
    </row>
    <row r="172" spans="1:15">
      <c r="A172" s="2">
        <v>170</v>
      </c>
      <c r="B172" s="5">
        <v>39321</v>
      </c>
      <c r="C172" s="14">
        <v>40.21</v>
      </c>
      <c r="D172" s="4">
        <v>818.71581000000003</v>
      </c>
      <c r="E172" s="14">
        <v>54.01</v>
      </c>
      <c r="F172" s="15">
        <v>1099.6976099999999</v>
      </c>
      <c r="G172">
        <v>19.256553541995508</v>
      </c>
      <c r="J172" s="6">
        <f>Data!$D$504*Data!L175/Data!L174</f>
        <v>605.9989846639387</v>
      </c>
      <c r="K172" s="6">
        <f>Data!$F$504*Data!N175/Data!N174</f>
        <v>814.94090784094828</v>
      </c>
      <c r="L172" s="6">
        <f t="shared" si="6"/>
        <v>19.304875227025679</v>
      </c>
      <c r="N172" s="6">
        <f t="shared" si="7"/>
        <v>7870.8630521297728</v>
      </c>
      <c r="O172" s="6">
        <f t="shared" si="8"/>
        <v>129.13694787022723</v>
      </c>
    </row>
    <row r="173" spans="1:15">
      <c r="A173" s="2">
        <v>171</v>
      </c>
      <c r="B173" s="5">
        <v>39322</v>
      </c>
      <c r="C173" s="14">
        <v>39.6</v>
      </c>
      <c r="D173" s="4">
        <v>802.98900000000003</v>
      </c>
      <c r="E173" s="14">
        <v>53.26</v>
      </c>
      <c r="F173" s="15">
        <v>1079.97965</v>
      </c>
      <c r="G173">
        <v>19.223325252000933</v>
      </c>
      <c r="J173" s="6">
        <f>Data!$D$504*Data!L176/Data!L175</f>
        <v>633.00638513716012</v>
      </c>
      <c r="K173" s="6">
        <f>Data!$F$504*Data!N176/Data!N175</f>
        <v>851.1925299822243</v>
      </c>
      <c r="L173" s="6">
        <f t="shared" si="6"/>
        <v>19.584132982987732</v>
      </c>
      <c r="N173" s="6">
        <f t="shared" si="7"/>
        <v>8161.2612361021347</v>
      </c>
      <c r="O173" s="6">
        <f t="shared" si="8"/>
        <v>-161.26123610213472</v>
      </c>
    </row>
    <row r="174" spans="1:15">
      <c r="A174" s="2">
        <v>172</v>
      </c>
      <c r="B174" s="5">
        <v>39323</v>
      </c>
      <c r="C174" s="14">
        <v>40.24</v>
      </c>
      <c r="D174" s="4">
        <v>813.97472000000005</v>
      </c>
      <c r="E174" s="14">
        <v>53.51</v>
      </c>
      <c r="F174" s="15">
        <v>1082.4002800000001</v>
      </c>
      <c r="G174">
        <v>19.467752541389999</v>
      </c>
      <c r="J174" s="6">
        <f>Data!$D$504*Data!L177/Data!L176</f>
        <v>619.54565163565849</v>
      </c>
      <c r="K174" s="6">
        <f>Data!$F$504*Data!N177/Data!N176</f>
        <v>837.0902641743794</v>
      </c>
      <c r="L174" s="6">
        <f t="shared" si="6"/>
        <v>19.511556041146708</v>
      </c>
      <c r="N174" s="6">
        <f t="shared" si="7"/>
        <v>8039.9623837944728</v>
      </c>
      <c r="O174" s="6">
        <f t="shared" si="8"/>
        <v>-39.962383794472771</v>
      </c>
    </row>
    <row r="175" spans="1:15">
      <c r="A175" s="2">
        <v>173</v>
      </c>
      <c r="B175" s="5">
        <v>39324</v>
      </c>
      <c r="C175" s="14">
        <v>41.1</v>
      </c>
      <c r="D175" s="4">
        <v>836.44665000000009</v>
      </c>
      <c r="E175" s="14">
        <v>53.4</v>
      </c>
      <c r="F175" s="15">
        <v>1086.7701</v>
      </c>
      <c r="G175">
        <v>19.64222476919144</v>
      </c>
      <c r="J175" s="6">
        <f>Data!$D$504*Data!L178/Data!L177</f>
        <v>617.88590867531832</v>
      </c>
      <c r="K175" s="6">
        <f>Data!$F$504*Data!N178/Data!N177</f>
        <v>847.67886308900233</v>
      </c>
      <c r="L175" s="6">
        <f t="shared" si="6"/>
        <v>18.721322368893535</v>
      </c>
      <c r="N175" s="6">
        <f t="shared" si="7"/>
        <v>7995.6461852373159</v>
      </c>
      <c r="O175" s="6">
        <f t="shared" si="8"/>
        <v>4.3538147626841237</v>
      </c>
    </row>
    <row r="176" spans="1:15">
      <c r="A176" s="2">
        <v>174</v>
      </c>
      <c r="B176" s="5">
        <v>39325</v>
      </c>
      <c r="C176" s="14">
        <v>41.21</v>
      </c>
      <c r="D176" s="4">
        <v>837.38720000000001</v>
      </c>
      <c r="E176" s="14">
        <v>53.78</v>
      </c>
      <c r="F176" s="15">
        <v>1092.8096</v>
      </c>
      <c r="G176">
        <v>19.015605182646269</v>
      </c>
      <c r="J176" s="6">
        <f>Data!$D$504*Data!L179/Data!L178</f>
        <v>613.58413468141691</v>
      </c>
      <c r="K176" s="6">
        <f>Data!$F$504*Data!N179/Data!N178</f>
        <v>842.72712977688991</v>
      </c>
      <c r="L176" s="6">
        <f t="shared" si="6"/>
        <v>20.048606330118627</v>
      </c>
      <c r="N176" s="6">
        <f t="shared" si="7"/>
        <v>8094.6939858972582</v>
      </c>
      <c r="O176" s="6">
        <f t="shared" si="8"/>
        <v>-94.693985897258244</v>
      </c>
    </row>
    <row r="177" spans="1:15">
      <c r="A177" s="2">
        <v>175</v>
      </c>
      <c r="B177" s="5">
        <v>39329</v>
      </c>
      <c r="C177" s="14">
        <v>41.36</v>
      </c>
      <c r="D177" s="4">
        <v>840.76607999999999</v>
      </c>
      <c r="E177" s="14">
        <v>54.37</v>
      </c>
      <c r="F177" s="15">
        <v>1105.2333599999999</v>
      </c>
      <c r="G177">
        <v>19.714115355268696</v>
      </c>
      <c r="J177" s="6">
        <f>Data!$D$504*Data!L180/Data!L179</f>
        <v>600.48650501193993</v>
      </c>
      <c r="K177" s="6">
        <f>Data!$F$504*Data!N180/Data!N179</f>
        <v>830.18310350585625</v>
      </c>
      <c r="L177" s="6">
        <f t="shared" si="6"/>
        <v>19.015643556036618</v>
      </c>
      <c r="N177" s="6">
        <f t="shared" si="7"/>
        <v>7882.0547450758677</v>
      </c>
      <c r="O177" s="6">
        <f t="shared" si="8"/>
        <v>117.94525492413231</v>
      </c>
    </row>
    <row r="178" spans="1:15">
      <c r="A178" s="2">
        <v>176</v>
      </c>
      <c r="B178" s="5">
        <v>39330</v>
      </c>
      <c r="C178" s="14">
        <v>40.93</v>
      </c>
      <c r="D178" s="4">
        <v>829.71249499999999</v>
      </c>
      <c r="E178" s="14">
        <v>53.69</v>
      </c>
      <c r="F178" s="15">
        <v>1088.376835</v>
      </c>
      <c r="G178">
        <v>19.385244147531807</v>
      </c>
      <c r="J178" s="6">
        <f>Data!$D$504*Data!L181/Data!L180</f>
        <v>612.66704741016315</v>
      </c>
      <c r="K178" s="6">
        <f>Data!$F$504*Data!N181/Data!N180</f>
        <v>848.02143268860948</v>
      </c>
      <c r="L178" s="6">
        <f t="shared" si="6"/>
        <v>19.870831041242106</v>
      </c>
      <c r="N178" s="6">
        <f t="shared" si="7"/>
        <v>8094.6578009011328</v>
      </c>
      <c r="O178" s="6">
        <f t="shared" si="8"/>
        <v>-94.657800901132759</v>
      </c>
    </row>
    <row r="179" spans="1:15">
      <c r="A179" s="2">
        <v>177</v>
      </c>
      <c r="B179" s="5">
        <v>39331</v>
      </c>
      <c r="C179" s="14">
        <v>40.54</v>
      </c>
      <c r="D179" s="4">
        <v>817.20532000000003</v>
      </c>
      <c r="E179" s="14">
        <v>54.66</v>
      </c>
      <c r="F179" s="15">
        <v>1101.83628</v>
      </c>
      <c r="G179">
        <v>19.91912510769016</v>
      </c>
      <c r="J179" s="6">
        <f>Data!$D$504*Data!L182/Data!L181</f>
        <v>596.37821103616375</v>
      </c>
      <c r="K179" s="6">
        <f>Data!$F$504*Data!N182/Data!N181</f>
        <v>819.36602133812301</v>
      </c>
      <c r="L179" s="6">
        <f t="shared" si="6"/>
        <v>19.274429897686126</v>
      </c>
      <c r="N179" s="6">
        <f t="shared" si="7"/>
        <v>7846.9100908899272</v>
      </c>
      <c r="O179" s="6">
        <f t="shared" si="8"/>
        <v>153.08990911007277</v>
      </c>
    </row>
    <row r="180" spans="1:15">
      <c r="A180" s="2">
        <v>178</v>
      </c>
      <c r="B180" s="5">
        <v>39332</v>
      </c>
      <c r="C180" s="14">
        <v>40.020000000000003</v>
      </c>
      <c r="D180" s="4">
        <v>801.32046000000003</v>
      </c>
      <c r="E180" s="14">
        <v>54.59</v>
      </c>
      <c r="F180" s="15">
        <v>1093.05557</v>
      </c>
      <c r="G180">
        <v>19.853393668687488</v>
      </c>
      <c r="J180" s="6">
        <f>Data!$D$504*Data!L183/Data!L182</f>
        <v>618.51390968850956</v>
      </c>
      <c r="K180" s="6">
        <f>Data!$F$504*Data!N183/Data!N182</f>
        <v>849.62769707897417</v>
      </c>
      <c r="L180" s="6">
        <f t="shared" si="6"/>
        <v>18.638704385474654</v>
      </c>
      <c r="N180" s="6">
        <f t="shared" si="7"/>
        <v>7997.797514002872</v>
      </c>
      <c r="O180" s="6">
        <f t="shared" si="8"/>
        <v>2.2024859971279511</v>
      </c>
    </row>
    <row r="181" spans="1:15">
      <c r="A181" s="2">
        <v>179</v>
      </c>
      <c r="B181" s="5">
        <v>39335</v>
      </c>
      <c r="C181" s="14">
        <v>39.85</v>
      </c>
      <c r="D181" s="4">
        <v>799.21167500000013</v>
      </c>
      <c r="E181" s="14">
        <v>54.57</v>
      </c>
      <c r="F181" s="15">
        <v>1094.4286350000002</v>
      </c>
      <c r="G181">
        <v>19.135218609567335</v>
      </c>
      <c r="J181" s="6">
        <f>Data!$D$504*Data!L184/Data!L183</f>
        <v>613.5105468618226</v>
      </c>
      <c r="K181" s="6">
        <f>Data!$F$504*Data!N184/Data!N183</f>
        <v>840.99910387745183</v>
      </c>
      <c r="L181" s="6">
        <f t="shared" si="6"/>
        <v>19.870602516423066</v>
      </c>
      <c r="N181" s="6">
        <f t="shared" si="7"/>
        <v>8068.7730692155046</v>
      </c>
      <c r="O181" s="6">
        <f t="shared" si="8"/>
        <v>-68.77306921550462</v>
      </c>
    </row>
    <row r="182" spans="1:15">
      <c r="A182" s="2">
        <v>180</v>
      </c>
      <c r="B182" s="5">
        <v>39336</v>
      </c>
      <c r="C182" s="14">
        <v>39.57</v>
      </c>
      <c r="D182" s="4">
        <v>789.50063999999998</v>
      </c>
      <c r="E182" s="14">
        <v>55.66</v>
      </c>
      <c r="F182" s="15">
        <v>1110.5283199999999</v>
      </c>
      <c r="G182">
        <v>19.66198759458511</v>
      </c>
      <c r="J182" s="6">
        <f>Data!$D$504*Data!L185/Data!L184</f>
        <v>614.02855424510778</v>
      </c>
      <c r="K182" s="6">
        <f>Data!$F$504*Data!N185/Data!N184</f>
        <v>841.04234194989601</v>
      </c>
      <c r="L182" s="6">
        <f t="shared" si="6"/>
        <v>18.885845317650286</v>
      </c>
      <c r="N182" s="6">
        <f t="shared" si="7"/>
        <v>7969.2223473038412</v>
      </c>
      <c r="O182" s="6">
        <f t="shared" si="8"/>
        <v>30.777652696158839</v>
      </c>
    </row>
    <row r="183" spans="1:15">
      <c r="A183" s="2">
        <v>181</v>
      </c>
      <c r="B183" s="5">
        <v>39337</v>
      </c>
      <c r="C183" s="14">
        <v>39.72</v>
      </c>
      <c r="D183" s="4">
        <v>786.71417999999994</v>
      </c>
      <c r="E183" s="14">
        <v>55.84</v>
      </c>
      <c r="F183" s="15">
        <v>1105.99496</v>
      </c>
      <c r="G183">
        <v>19.20201478184384</v>
      </c>
      <c r="J183" s="6">
        <f>Data!$D$504*Data!L186/Data!L185</f>
        <v>621.28852226194419</v>
      </c>
      <c r="K183" s="6">
        <f>Data!$F$504*Data!N186/Data!N185</f>
        <v>851.6573909759926</v>
      </c>
      <c r="L183" s="6">
        <f t="shared" si="6"/>
        <v>19.517624703818676</v>
      </c>
      <c r="N183" s="6">
        <f t="shared" si="7"/>
        <v>8108.4925548720485</v>
      </c>
      <c r="O183" s="6">
        <f t="shared" si="8"/>
        <v>-108.49255487204846</v>
      </c>
    </row>
    <row r="184" spans="1:15">
      <c r="A184" s="2">
        <v>182</v>
      </c>
      <c r="B184" s="5">
        <v>39338</v>
      </c>
      <c r="C184" s="14">
        <v>39.78</v>
      </c>
      <c r="D184" s="4">
        <v>788.0020199999999</v>
      </c>
      <c r="E184" s="14">
        <v>55.87</v>
      </c>
      <c r="F184" s="15">
        <v>1106.7288299999998</v>
      </c>
      <c r="G184">
        <v>19.380131348938523</v>
      </c>
      <c r="J184" s="6">
        <f>Data!$D$504*Data!L187/Data!L186</f>
        <v>614.62403590290057</v>
      </c>
      <c r="K184" s="6">
        <f>Data!$F$504*Data!N187/Data!N186</f>
        <v>833.22156625312221</v>
      </c>
      <c r="L184" s="6">
        <f t="shared" si="6"/>
        <v>19.35172764871519</v>
      </c>
      <c r="N184" s="6">
        <f t="shared" si="7"/>
        <v>7987.1994618617646</v>
      </c>
      <c r="O184" s="6">
        <f t="shared" si="8"/>
        <v>12.800538138235424</v>
      </c>
    </row>
    <row r="185" spans="1:15">
      <c r="A185" s="2">
        <v>183</v>
      </c>
      <c r="B185" s="5">
        <v>39339</v>
      </c>
      <c r="C185" s="14">
        <v>39.659999999999997</v>
      </c>
      <c r="D185" s="4">
        <v>783.56261999999981</v>
      </c>
      <c r="E185" s="14">
        <v>56.4</v>
      </c>
      <c r="F185" s="15">
        <v>1114.2947999999999</v>
      </c>
      <c r="G185">
        <v>19.393643722931774</v>
      </c>
      <c r="J185" s="6">
        <f>Data!$D$504*Data!L188/Data!L187</f>
        <v>604.83857180628104</v>
      </c>
      <c r="K185" s="6">
        <f>Data!$F$504*Data!N188/Data!N187</f>
        <v>838.2584030207297</v>
      </c>
      <c r="L185" s="6">
        <f t="shared" si="6"/>
        <v>19.406543399810236</v>
      </c>
      <c r="N185" s="6">
        <f t="shared" si="7"/>
        <v>7973.944851530865</v>
      </c>
      <c r="O185" s="6">
        <f t="shared" si="8"/>
        <v>26.05514846913502</v>
      </c>
    </row>
    <row r="186" spans="1:15">
      <c r="A186" s="2">
        <v>184</v>
      </c>
      <c r="B186" s="5">
        <v>39342</v>
      </c>
      <c r="C186" s="14">
        <v>38.9</v>
      </c>
      <c r="D186" s="4">
        <v>771.36754999999994</v>
      </c>
      <c r="E186" s="14">
        <v>55.28</v>
      </c>
      <c r="F186" s="15">
        <v>1096.1747600000001</v>
      </c>
      <c r="G186">
        <v>19.462138302672773</v>
      </c>
      <c r="J186" s="6">
        <f>Data!$D$504*Data!L189/Data!L188</f>
        <v>634.07828808202657</v>
      </c>
      <c r="K186" s="6">
        <f>Data!$F$504*Data!N189/Data!N188</f>
        <v>862.73328137011924</v>
      </c>
      <c r="L186" s="6">
        <f t="shared" si="6"/>
        <v>19.339718219720567</v>
      </c>
      <c r="N186" s="6">
        <f t="shared" si="7"/>
        <v>8188.5181122104323</v>
      </c>
      <c r="O186" s="6">
        <f t="shared" si="8"/>
        <v>-188.51811221043226</v>
      </c>
    </row>
    <row r="187" spans="1:15">
      <c r="A187" s="2">
        <v>185</v>
      </c>
      <c r="B187" s="5">
        <v>39343</v>
      </c>
      <c r="C187" s="14">
        <v>38.479999999999997</v>
      </c>
      <c r="D187" s="4">
        <v>756.63223999999991</v>
      </c>
      <c r="E187" s="14">
        <v>56.405799999999999</v>
      </c>
      <c r="F187" s="15">
        <v>1109.1072454</v>
      </c>
      <c r="G187">
        <v>19.46362148473823</v>
      </c>
      <c r="J187" s="6">
        <f>Data!$D$504*Data!L190/Data!L189</f>
        <v>614.63776109960759</v>
      </c>
      <c r="K187" s="6">
        <f>Data!$F$504*Data!N190/Data!N189</f>
        <v>846.82217076850259</v>
      </c>
      <c r="L187" s="6">
        <f t="shared" si="6"/>
        <v>19.851695169085708</v>
      </c>
      <c r="N187" s="6">
        <f t="shared" si="7"/>
        <v>8095.7183075262565</v>
      </c>
      <c r="O187" s="6">
        <f t="shared" si="8"/>
        <v>-95.718307526256467</v>
      </c>
    </row>
    <row r="188" spans="1:15">
      <c r="A188" s="2">
        <v>186</v>
      </c>
      <c r="B188" s="5">
        <v>39344</v>
      </c>
      <c r="C188" s="14">
        <v>39.22</v>
      </c>
      <c r="D188" s="4">
        <v>776.94820000000004</v>
      </c>
      <c r="E188" s="14">
        <v>56.62</v>
      </c>
      <c r="F188" s="15">
        <v>1121.6422</v>
      </c>
      <c r="G188">
        <v>19.980401065490746</v>
      </c>
      <c r="J188" s="6">
        <f>Data!$D$504*Data!L191/Data!L190</f>
        <v>602.06504222624972</v>
      </c>
      <c r="K188" s="6">
        <f>Data!$F$504*Data!N191/Data!N190</f>
        <v>817.36299181417644</v>
      </c>
      <c r="L188" s="6">
        <f t="shared" si="6"/>
        <v>19.240196975954809</v>
      </c>
      <c r="N188" s="6">
        <f t="shared" si="7"/>
        <v>7858.2236123484954</v>
      </c>
      <c r="O188" s="6">
        <f t="shared" si="8"/>
        <v>141.77638765150459</v>
      </c>
    </row>
    <row r="189" spans="1:15">
      <c r="A189" s="2">
        <v>187</v>
      </c>
      <c r="B189" s="5">
        <v>39345</v>
      </c>
      <c r="C189" s="14">
        <v>39.26</v>
      </c>
      <c r="D189" s="4">
        <v>767.67040999999995</v>
      </c>
      <c r="E189" s="14">
        <v>56.31</v>
      </c>
      <c r="F189" s="15">
        <v>1101.057585</v>
      </c>
      <c r="G189">
        <v>19.879097741657219</v>
      </c>
      <c r="J189" s="6">
        <f>Data!$D$504*Data!L192/Data!L191</f>
        <v>600.91037582985155</v>
      </c>
      <c r="K189" s="6">
        <f>Data!$F$504*Data!N192/Data!N191</f>
        <v>838.32997591670801</v>
      </c>
      <c r="L189" s="6">
        <f t="shared" si="6"/>
        <v>19.418050861095686</v>
      </c>
      <c r="N189" s="6">
        <f t="shared" si="7"/>
        <v>7959.3994888778489</v>
      </c>
      <c r="O189" s="6">
        <f t="shared" si="8"/>
        <v>40.600511122151147</v>
      </c>
    </row>
    <row r="190" spans="1:15">
      <c r="A190" s="2">
        <v>188</v>
      </c>
      <c r="B190" s="5">
        <v>39346</v>
      </c>
      <c r="C190" s="14">
        <v>39.700000000000003</v>
      </c>
      <c r="D190" s="4">
        <v>775.71815000000004</v>
      </c>
      <c r="E190" s="14">
        <v>56.55</v>
      </c>
      <c r="F190" s="15">
        <v>1104.958725</v>
      </c>
      <c r="G190">
        <v>19.961136153326933</v>
      </c>
      <c r="J190" s="6">
        <f>Data!$D$504*Data!L193/Data!L192</f>
        <v>619.49524479772492</v>
      </c>
      <c r="K190" s="6">
        <f>Data!$F$504*Data!N193/Data!N192</f>
        <v>832.12445190711344</v>
      </c>
      <c r="L190" s="6">
        <f t="shared" si="6"/>
        <v>19.076203278938429</v>
      </c>
      <c r="N190" s="6">
        <f t="shared" si="7"/>
        <v>7974.0092952024379</v>
      </c>
      <c r="O190" s="6">
        <f t="shared" si="8"/>
        <v>25.990704797562103</v>
      </c>
    </row>
    <row r="191" spans="1:15">
      <c r="A191" s="2">
        <v>189</v>
      </c>
      <c r="B191" s="5">
        <v>39349</v>
      </c>
      <c r="C191" s="14">
        <v>39.4</v>
      </c>
      <c r="D191" s="4">
        <v>771.27469999999994</v>
      </c>
      <c r="E191" s="14">
        <v>56.7</v>
      </c>
      <c r="F191" s="15">
        <v>1109.93085</v>
      </c>
      <c r="G191">
        <v>19.690654513366034</v>
      </c>
      <c r="J191" s="6">
        <f>Data!$D$504*Data!L194/Data!L193</f>
        <v>615.97938427912948</v>
      </c>
      <c r="K191" s="6">
        <f>Data!$F$504*Data!N194/Data!N193</f>
        <v>839.39855401045315</v>
      </c>
      <c r="L191" s="6">
        <f t="shared" si="6"/>
        <v>19.231369002929597</v>
      </c>
      <c r="N191" s="6">
        <f t="shared" si="7"/>
        <v>8006.0605124336089</v>
      </c>
      <c r="O191" s="6">
        <f t="shared" si="8"/>
        <v>-6.060512433608892</v>
      </c>
    </row>
    <row r="192" spans="1:15">
      <c r="A192" s="2">
        <v>190</v>
      </c>
      <c r="B192" s="5">
        <v>39350</v>
      </c>
      <c r="C192" s="14">
        <v>38.03</v>
      </c>
      <c r="D192" s="4">
        <v>740.52016000000003</v>
      </c>
      <c r="E192" s="14">
        <v>57.02</v>
      </c>
      <c r="F192" s="15">
        <v>1110.2934400000001</v>
      </c>
      <c r="G192">
        <v>19.581831394187507</v>
      </c>
      <c r="J192" s="6">
        <f>Data!$D$504*Data!L195/Data!L194</f>
        <v>614.38942676032775</v>
      </c>
      <c r="K192" s="6">
        <f>Data!$F$504*Data!N195/Data!N194</f>
        <v>845.69983315861191</v>
      </c>
      <c r="L192" s="6">
        <f t="shared" si="6"/>
        <v>19.19590540918696</v>
      </c>
      <c r="N192" s="6">
        <f t="shared" si="7"/>
        <v>8022.1980590235689</v>
      </c>
      <c r="O192" s="6">
        <f t="shared" si="8"/>
        <v>-22.198059023568931</v>
      </c>
    </row>
    <row r="193" spans="1:15">
      <c r="A193" s="2">
        <v>191</v>
      </c>
      <c r="B193" s="5">
        <v>39351</v>
      </c>
      <c r="C193" s="14">
        <v>37.81</v>
      </c>
      <c r="D193" s="4">
        <v>739.29893000000004</v>
      </c>
      <c r="E193" s="14">
        <v>57.35</v>
      </c>
      <c r="F193" s="15">
        <v>1121.36455</v>
      </c>
      <c r="G193">
        <v>19.43769940344567</v>
      </c>
      <c r="J193" s="6">
        <f>Data!$D$504*Data!L196/Data!L195</f>
        <v>608.55822936216657</v>
      </c>
      <c r="K193" s="6">
        <f>Data!$F$504*Data!N196/Data!N195</f>
        <v>838.95049208575529</v>
      </c>
      <c r="L193" s="6">
        <f t="shared" si="6"/>
        <v>19.103642254461537</v>
      </c>
      <c r="N193" s="6">
        <f t="shared" si="7"/>
        <v>7960.6892339159886</v>
      </c>
      <c r="O193" s="6">
        <f t="shared" si="8"/>
        <v>39.310766084011448</v>
      </c>
    </row>
    <row r="194" spans="1:15">
      <c r="A194" s="2">
        <v>192</v>
      </c>
      <c r="B194" s="5">
        <v>39352</v>
      </c>
      <c r="C194" s="14">
        <v>38.020000000000003</v>
      </c>
      <c r="D194" s="4">
        <v>741.44703000000004</v>
      </c>
      <c r="E194" s="14">
        <v>57.33</v>
      </c>
      <c r="F194" s="15">
        <v>1118.0209949999999</v>
      </c>
      <c r="G194">
        <v>19.201890639463219</v>
      </c>
      <c r="J194" s="6">
        <f>Data!$D$504*Data!L197/Data!L196</f>
        <v>619.20997232111836</v>
      </c>
      <c r="K194" s="6">
        <f>Data!$F$504*Data!N197/Data!N196</f>
        <v>843.17578707074904</v>
      </c>
      <c r="L194" s="6">
        <f t="shared" si="6"/>
        <v>19.702781112954057</v>
      </c>
      <c r="N194" s="6">
        <f t="shared" si="7"/>
        <v>8083.7639066513921</v>
      </c>
      <c r="O194" s="6">
        <f t="shared" si="8"/>
        <v>-83.763906651392062</v>
      </c>
    </row>
    <row r="195" spans="1:15">
      <c r="A195" s="2">
        <v>193</v>
      </c>
      <c r="B195" s="5">
        <v>39356</v>
      </c>
      <c r="C195" s="14">
        <v>40.880000000000003</v>
      </c>
      <c r="D195" s="4">
        <v>789.43368000000009</v>
      </c>
      <c r="E195" s="14">
        <v>57.9</v>
      </c>
      <c r="F195" s="15">
        <v>1118.1069</v>
      </c>
      <c r="G195">
        <v>19.563856927483048</v>
      </c>
      <c r="J195" s="6">
        <f>Data!$D$504*Data!L198/Data!L197</f>
        <v>615.31397104372297</v>
      </c>
      <c r="K195" s="6">
        <f>Data!$F$504*Data!N198/Data!N197</f>
        <v>847.9067156198962</v>
      </c>
      <c r="L195" s="6">
        <f t="shared" ref="L195:L258" si="9">$G$502*G196/G195</f>
        <v>19.731595904828257</v>
      </c>
      <c r="N195" s="6">
        <f t="shared" ref="N195:N258" si="10">$R$2*J195/$D$502+$R$3*K195/$F$502-$R$4*L195/$G$502</f>
        <v>8090.5833574889648</v>
      </c>
      <c r="O195" s="6">
        <f t="shared" ref="O195:O258" si="11">$R$2+$R$3-$R$4-N195</f>
        <v>-90.583357488964793</v>
      </c>
    </row>
    <row r="196" spans="1:15">
      <c r="A196" s="2">
        <v>194</v>
      </c>
      <c r="B196" s="5">
        <v>39357</v>
      </c>
      <c r="C196" s="14">
        <v>40.06</v>
      </c>
      <c r="D196" s="4">
        <v>780.20856000000003</v>
      </c>
      <c r="E196" s="14">
        <v>57.92</v>
      </c>
      <c r="F196" s="15">
        <v>1128.0499199999999</v>
      </c>
      <c r="G196">
        <v>19.961797444624178</v>
      </c>
      <c r="J196" s="6">
        <f>Data!$D$504*Data!L199/Data!L198</f>
        <v>615.67546585567641</v>
      </c>
      <c r="K196" s="6">
        <f>Data!$F$504*Data!N199/Data!N198</f>
        <v>830.8604759238267</v>
      </c>
      <c r="L196" s="6">
        <f t="shared" si="9"/>
        <v>19.25436006152372</v>
      </c>
      <c r="N196" s="6">
        <f t="shared" si="10"/>
        <v>7971.5684460001403</v>
      </c>
      <c r="O196" s="6">
        <f t="shared" si="11"/>
        <v>28.431553999859716</v>
      </c>
    </row>
    <row r="197" spans="1:15">
      <c r="A197" s="2">
        <v>195</v>
      </c>
      <c r="B197" s="5">
        <v>39358</v>
      </c>
      <c r="C197" s="14">
        <v>39.82</v>
      </c>
      <c r="D197" s="4">
        <v>778.79956000000004</v>
      </c>
      <c r="E197" s="14">
        <v>57.57</v>
      </c>
      <c r="F197" s="15">
        <v>1125.95406</v>
      </c>
      <c r="G197">
        <v>19.87520821152426</v>
      </c>
      <c r="J197" s="6">
        <f>Data!$D$504*Data!L200/Data!L199</f>
        <v>612.57114702934859</v>
      </c>
      <c r="K197" s="6">
        <f>Data!$F$504*Data!N200/Data!N199</f>
        <v>839.90448277588143</v>
      </c>
      <c r="L197" s="6">
        <f t="shared" si="9"/>
        <v>18.956262824210015</v>
      </c>
      <c r="N197" s="6">
        <f t="shared" si="10"/>
        <v>7965.8079293273586</v>
      </c>
      <c r="O197" s="6">
        <f t="shared" si="11"/>
        <v>34.192070672641421</v>
      </c>
    </row>
    <row r="198" spans="1:15">
      <c r="A198" s="2">
        <v>196</v>
      </c>
      <c r="B198" s="5">
        <v>39359</v>
      </c>
      <c r="C198" s="14">
        <v>39.93</v>
      </c>
      <c r="D198" s="4">
        <v>779.23395000000005</v>
      </c>
      <c r="E198" s="14">
        <v>57.87</v>
      </c>
      <c r="F198" s="15">
        <v>1129.33305</v>
      </c>
      <c r="G198">
        <v>19.482620097410631</v>
      </c>
      <c r="J198" s="6">
        <f>Data!$D$504*Data!L201/Data!L200</f>
        <v>622.67178754737824</v>
      </c>
      <c r="K198" s="6">
        <f>Data!$F$504*Data!N201/Data!N200</f>
        <v>840.11367007832973</v>
      </c>
      <c r="L198" s="6">
        <f t="shared" si="9"/>
        <v>19.309621539777982</v>
      </c>
      <c r="N198" s="6">
        <f t="shared" si="10"/>
        <v>8044.4548552046072</v>
      </c>
      <c r="O198" s="6">
        <f t="shared" si="11"/>
        <v>-44.454855204607156</v>
      </c>
    </row>
    <row r="199" spans="1:15">
      <c r="A199" s="2">
        <v>197</v>
      </c>
      <c r="B199" s="5">
        <v>39360</v>
      </c>
      <c r="C199" s="14">
        <v>39.520000000000003</v>
      </c>
      <c r="D199" s="4">
        <v>771.21303999999998</v>
      </c>
      <c r="E199" s="14">
        <v>58.07</v>
      </c>
      <c r="F199" s="15">
        <v>1133.207015</v>
      </c>
      <c r="G199">
        <v>19.453783464391929</v>
      </c>
      <c r="J199" s="6">
        <f>Data!$D$504*Data!L202/Data!L201</f>
        <v>610.34879829849604</v>
      </c>
      <c r="K199" s="6">
        <f>Data!$F$504*Data!N202/Data!N201</f>
        <v>835.72428403498338</v>
      </c>
      <c r="L199" s="6">
        <f t="shared" si="9"/>
        <v>19.874012131194288</v>
      </c>
      <c r="N199" s="6">
        <f t="shared" si="10"/>
        <v>8034.2082654006372</v>
      </c>
      <c r="O199" s="6">
        <f t="shared" si="11"/>
        <v>-34.208265400637174</v>
      </c>
    </row>
    <row r="200" spans="1:15">
      <c r="A200" s="2">
        <v>198</v>
      </c>
      <c r="B200" s="5">
        <v>39363</v>
      </c>
      <c r="C200" s="14">
        <v>39.74</v>
      </c>
      <c r="D200" s="4">
        <v>777.19518000000016</v>
      </c>
      <c r="E200" s="14">
        <v>57.8</v>
      </c>
      <c r="F200" s="15">
        <v>1130.3946000000001</v>
      </c>
      <c r="G200">
        <v>19.992752133226773</v>
      </c>
      <c r="J200" s="6">
        <f>Data!$D$504*Data!L203/Data!L202</f>
        <v>627.58299052005589</v>
      </c>
      <c r="K200" s="6">
        <f>Data!$F$504*Data!N203/Data!N202</f>
        <v>844.78293282192124</v>
      </c>
      <c r="L200" s="6">
        <f t="shared" si="9"/>
        <v>19.333060340381117</v>
      </c>
      <c r="N200" s="6">
        <f t="shared" si="10"/>
        <v>8086.4103378249347</v>
      </c>
      <c r="O200" s="6">
        <f t="shared" si="11"/>
        <v>-86.410337824934686</v>
      </c>
    </row>
    <row r="201" spans="1:15">
      <c r="A201" s="2">
        <v>199</v>
      </c>
      <c r="B201" s="5">
        <v>39364</v>
      </c>
      <c r="C201" s="14">
        <v>40.28</v>
      </c>
      <c r="D201" s="4">
        <v>784.19117999999992</v>
      </c>
      <c r="E201" s="14">
        <v>57.88</v>
      </c>
      <c r="F201" s="15">
        <v>1126.8367800000001</v>
      </c>
      <c r="G201">
        <v>19.987392535714921</v>
      </c>
      <c r="J201" s="6">
        <f>Data!$D$504*Data!L204/Data!L203</f>
        <v>612.42019830984259</v>
      </c>
      <c r="K201" s="6">
        <f>Data!$F$504*Data!N204/Data!N203</f>
        <v>833.24964141620069</v>
      </c>
      <c r="L201" s="6">
        <f t="shared" si="9"/>
        <v>18.744765177225226</v>
      </c>
      <c r="N201" s="6">
        <f t="shared" si="10"/>
        <v>7915.5476916821463</v>
      </c>
      <c r="O201" s="6">
        <f t="shared" si="11"/>
        <v>84.452308317853749</v>
      </c>
    </row>
    <row r="202" spans="1:15">
      <c r="A202" s="2">
        <v>200</v>
      </c>
      <c r="B202" s="5">
        <v>39365</v>
      </c>
      <c r="C202" s="14">
        <v>41.79</v>
      </c>
      <c r="D202" s="4">
        <v>812.33491499999991</v>
      </c>
      <c r="E202" s="14">
        <v>57.87</v>
      </c>
      <c r="F202" s="15">
        <v>1124.9059949999998</v>
      </c>
      <c r="G202">
        <v>19.373991263041248</v>
      </c>
      <c r="J202" s="6">
        <f>Data!$D$504*Data!L205/Data!L204</f>
        <v>602.22372702340249</v>
      </c>
      <c r="K202" s="6">
        <f>Data!$F$504*Data!N205/Data!N204</f>
        <v>831.98163629631642</v>
      </c>
      <c r="L202" s="6">
        <f t="shared" si="9"/>
        <v>19.03461398260723</v>
      </c>
      <c r="N202" s="6">
        <f t="shared" si="10"/>
        <v>7898.6129778574359</v>
      </c>
      <c r="O202" s="6">
        <f t="shared" si="11"/>
        <v>101.38702214256409</v>
      </c>
    </row>
    <row r="203" spans="1:15">
      <c r="A203" s="2">
        <v>201</v>
      </c>
      <c r="B203" s="5">
        <v>39366</v>
      </c>
      <c r="C203" s="14">
        <v>40.97</v>
      </c>
      <c r="D203" s="4">
        <v>793.978115</v>
      </c>
      <c r="E203" s="14">
        <v>57.19</v>
      </c>
      <c r="F203" s="15">
        <v>1108.3136050000001</v>
      </c>
      <c r="G203">
        <v>19.069799504639235</v>
      </c>
      <c r="J203" s="6">
        <f>Data!$D$504*Data!L206/Data!L205</f>
        <v>634.70860779019142</v>
      </c>
      <c r="K203" s="6">
        <f>Data!$F$504*Data!N206/Data!N205</f>
        <v>828.21686367386428</v>
      </c>
      <c r="L203" s="6">
        <f t="shared" si="9"/>
        <v>20.061250993744146</v>
      </c>
      <c r="N203" s="6">
        <f t="shared" si="10"/>
        <v>8121.6766781384158</v>
      </c>
      <c r="O203" s="6">
        <f t="shared" si="11"/>
        <v>-121.67667813841581</v>
      </c>
    </row>
    <row r="204" spans="1:15">
      <c r="A204" s="2">
        <v>202</v>
      </c>
      <c r="B204" s="5">
        <v>39367</v>
      </c>
      <c r="C204" s="14">
        <v>42.21</v>
      </c>
      <c r="D204" s="4">
        <v>818.97952499999997</v>
      </c>
      <c r="E204" s="14">
        <v>57.8</v>
      </c>
      <c r="F204" s="15">
        <v>1121.4645</v>
      </c>
      <c r="G204">
        <v>19.782769561627461</v>
      </c>
      <c r="J204" s="6">
        <f>Data!$D$504*Data!L207/Data!L206</f>
        <v>620.4042781600125</v>
      </c>
      <c r="K204" s="6">
        <f>Data!$F$504*Data!N207/Data!N206</f>
        <v>835.05807584185948</v>
      </c>
      <c r="L204" s="6">
        <f t="shared" si="9"/>
        <v>18.789586459388833</v>
      </c>
      <c r="N204" s="6">
        <f t="shared" si="10"/>
        <v>7960.3192949579734</v>
      </c>
      <c r="O204" s="6">
        <f t="shared" si="11"/>
        <v>39.680705042026602</v>
      </c>
    </row>
    <row r="205" spans="1:15">
      <c r="A205" s="2">
        <v>203</v>
      </c>
      <c r="B205" s="5">
        <v>39370</v>
      </c>
      <c r="C205" s="14">
        <v>41</v>
      </c>
      <c r="D205" s="4">
        <v>796.09700000000009</v>
      </c>
      <c r="E205" s="14">
        <v>57.64</v>
      </c>
      <c r="F205" s="15">
        <v>1119.1958800000002</v>
      </c>
      <c r="G205">
        <v>19.221499628871836</v>
      </c>
      <c r="J205" s="6">
        <f>Data!$D$504*Data!L208/Data!L207</f>
        <v>613.6229200850413</v>
      </c>
      <c r="K205" s="6">
        <f>Data!$F$504*Data!N208/Data!N207</f>
        <v>839.40404436421909</v>
      </c>
      <c r="L205" s="6">
        <f t="shared" si="9"/>
        <v>19.462791909398856</v>
      </c>
      <c r="N205" s="6">
        <f t="shared" si="10"/>
        <v>8020.398998885501</v>
      </c>
      <c r="O205" s="6">
        <f t="shared" si="11"/>
        <v>-20.398998885500987</v>
      </c>
    </row>
    <row r="206" spans="1:15">
      <c r="A206" s="2">
        <v>204</v>
      </c>
      <c r="B206" s="5">
        <v>39371</v>
      </c>
      <c r="C206" s="14">
        <v>40.270000000000003</v>
      </c>
      <c r="D206" s="4">
        <v>783.51325499999996</v>
      </c>
      <c r="E206" s="14">
        <v>57.76</v>
      </c>
      <c r="F206" s="15">
        <v>1123.8074399999998</v>
      </c>
      <c r="G206">
        <v>19.345295166853667</v>
      </c>
      <c r="J206" s="6">
        <f>Data!$D$504*Data!L209/Data!L208</f>
        <v>602.14337730540035</v>
      </c>
      <c r="K206" s="6">
        <f>Data!$F$504*Data!N209/Data!N208</f>
        <v>839.08040681523585</v>
      </c>
      <c r="L206" s="6">
        <f t="shared" si="9"/>
        <v>19.837015953994577</v>
      </c>
      <c r="N206" s="6">
        <f t="shared" si="10"/>
        <v>8010.8941197586119</v>
      </c>
      <c r="O206" s="6">
        <f t="shared" si="11"/>
        <v>-10.894119758611851</v>
      </c>
    </row>
    <row r="207" spans="1:15">
      <c r="A207" s="2">
        <v>205</v>
      </c>
      <c r="B207" s="5">
        <v>39372</v>
      </c>
      <c r="C207" s="14">
        <v>40.909999999999997</v>
      </c>
      <c r="D207" s="4">
        <v>791.83350499999995</v>
      </c>
      <c r="E207" s="14">
        <v>59.09</v>
      </c>
      <c r="F207" s="15">
        <v>1143.7164950000001</v>
      </c>
      <c r="G207">
        <v>19.844248492557806</v>
      </c>
      <c r="J207" s="6">
        <f>Data!$D$504*Data!L210/Data!L209</f>
        <v>606.07396793356895</v>
      </c>
      <c r="K207" s="6">
        <f>Data!$F$504*Data!N210/Data!N209</f>
        <v>824.40807587892277</v>
      </c>
      <c r="L207" s="6">
        <f t="shared" si="9"/>
        <v>19.454771239179692</v>
      </c>
      <c r="N207" s="6">
        <f t="shared" si="10"/>
        <v>7926.1780580385375</v>
      </c>
      <c r="O207" s="6">
        <f t="shared" si="11"/>
        <v>73.821941961462471</v>
      </c>
    </row>
    <row r="208" spans="1:15">
      <c r="A208" s="2">
        <v>206</v>
      </c>
      <c r="B208" s="5">
        <v>39373</v>
      </c>
      <c r="C208" s="14">
        <v>41.05</v>
      </c>
      <c r="D208" s="4">
        <v>784.99914999999987</v>
      </c>
      <c r="E208" s="14">
        <v>59.36</v>
      </c>
      <c r="F208" s="15">
        <v>1135.1412799999998</v>
      </c>
      <c r="G208">
        <v>19.963824288540636</v>
      </c>
      <c r="J208" s="6">
        <f>Data!$D$504*Data!L211/Data!L210</f>
        <v>610.63372217429946</v>
      </c>
      <c r="K208" s="6">
        <f>Data!$F$504*Data!N211/Data!N210</f>
        <v>819.92602613434951</v>
      </c>
      <c r="L208" s="6">
        <f t="shared" si="9"/>
        <v>18.418632198229631</v>
      </c>
      <c r="N208" s="6">
        <f t="shared" si="10"/>
        <v>7818.9269984864286</v>
      </c>
      <c r="O208" s="6">
        <f t="shared" si="11"/>
        <v>181.0730015135714</v>
      </c>
    </row>
    <row r="209" spans="1:15">
      <c r="A209" s="2">
        <v>207</v>
      </c>
      <c r="B209" s="5">
        <v>39374</v>
      </c>
      <c r="C209" s="14">
        <v>39.270000000000003</v>
      </c>
      <c r="D209" s="4">
        <v>747.87751500000002</v>
      </c>
      <c r="E209" s="14">
        <v>58.76</v>
      </c>
      <c r="F209" s="15">
        <v>1119.0548199999998</v>
      </c>
      <c r="G209">
        <v>19.014463139705995</v>
      </c>
      <c r="J209" s="6">
        <f>Data!$D$504*Data!L212/Data!L211</f>
        <v>615.70534657610233</v>
      </c>
      <c r="K209" s="6">
        <f>Data!$F$504*Data!N212/Data!N211</f>
        <v>848.03372423136966</v>
      </c>
      <c r="L209" s="6">
        <f t="shared" si="9"/>
        <v>19.525541747060426</v>
      </c>
      <c r="N209" s="6">
        <f t="shared" si="10"/>
        <v>8071.4003507584657</v>
      </c>
      <c r="O209" s="6">
        <f t="shared" si="11"/>
        <v>-71.40035075846572</v>
      </c>
    </row>
    <row r="210" spans="1:15">
      <c r="A210" s="2">
        <v>208</v>
      </c>
      <c r="B210" s="5">
        <v>39377</v>
      </c>
      <c r="C210" s="14">
        <v>39.15</v>
      </c>
      <c r="D210" s="4">
        <v>751.42552499999999</v>
      </c>
      <c r="E210" s="14">
        <v>59.25</v>
      </c>
      <c r="F210" s="15">
        <v>1137.2148750000001</v>
      </c>
      <c r="G210">
        <v>19.198624478412118</v>
      </c>
      <c r="J210" s="6">
        <f>Data!$D$504*Data!L213/Data!L212</f>
        <v>617.45689072485038</v>
      </c>
      <c r="K210" s="6">
        <f>Data!$F$504*Data!N213/Data!N212</f>
        <v>839.45322412666462</v>
      </c>
      <c r="L210" s="6">
        <f t="shared" si="9"/>
        <v>19.956455225800582</v>
      </c>
      <c r="N210" s="6">
        <f t="shared" si="10"/>
        <v>8087.3094251750008</v>
      </c>
      <c r="O210" s="6">
        <f t="shared" si="11"/>
        <v>-87.309425175000797</v>
      </c>
    </row>
    <row r="211" spans="1:15">
      <c r="A211" s="2">
        <v>209</v>
      </c>
      <c r="B211" s="5">
        <v>39378</v>
      </c>
      <c r="C211" s="14">
        <v>39.85</v>
      </c>
      <c r="D211" s="4">
        <v>759.66055000000017</v>
      </c>
      <c r="E211" s="14">
        <v>59.75</v>
      </c>
      <c r="F211" s="15">
        <v>1139.0142500000002</v>
      </c>
      <c r="G211">
        <v>19.81237181110021</v>
      </c>
      <c r="J211" s="6">
        <f>Data!$D$504*Data!L214/Data!L213</f>
        <v>606.43895748499858</v>
      </c>
      <c r="K211" s="6">
        <f>Data!$F$504*Data!N214/Data!N213</f>
        <v>833.91904365728885</v>
      </c>
      <c r="L211" s="6">
        <f t="shared" si="9"/>
        <v>19.171732941687722</v>
      </c>
      <c r="N211" s="6">
        <f t="shared" si="10"/>
        <v>7938.084657180355</v>
      </c>
      <c r="O211" s="6">
        <f t="shared" si="11"/>
        <v>61.915342819645048</v>
      </c>
    </row>
    <row r="212" spans="1:15">
      <c r="A212" s="2">
        <v>210</v>
      </c>
      <c r="B212" s="5">
        <v>39379</v>
      </c>
      <c r="C212" s="14">
        <v>39.130000000000003</v>
      </c>
      <c r="D212" s="4">
        <v>746.26779500000009</v>
      </c>
      <c r="E212" s="14">
        <v>60.18</v>
      </c>
      <c r="F212" s="15">
        <v>1147.7228700000001</v>
      </c>
      <c r="G212">
        <v>19.641777810178112</v>
      </c>
      <c r="J212" s="6">
        <f>Data!$D$504*Data!L215/Data!L214</f>
        <v>610.34139959942115</v>
      </c>
      <c r="K212" s="6">
        <f>Data!$F$504*Data!N215/Data!N214</f>
        <v>829.38755552024361</v>
      </c>
      <c r="L212" s="6">
        <f t="shared" si="9"/>
        <v>18.960551299537304</v>
      </c>
      <c r="N212" s="6">
        <f t="shared" si="10"/>
        <v>7913.2630142286289</v>
      </c>
      <c r="O212" s="6">
        <f t="shared" si="11"/>
        <v>86.73698577137111</v>
      </c>
    </row>
    <row r="213" spans="1:15">
      <c r="A213" s="2">
        <v>211</v>
      </c>
      <c r="B213" s="5">
        <v>39380</v>
      </c>
      <c r="C213" s="14">
        <v>38.51</v>
      </c>
      <c r="D213" s="4">
        <v>727.53091999999992</v>
      </c>
      <c r="E213" s="14">
        <v>61.3</v>
      </c>
      <c r="F213" s="15">
        <v>1158.0795999999998</v>
      </c>
      <c r="G213">
        <v>19.258156353342603</v>
      </c>
      <c r="J213" s="6">
        <f>Data!$D$504*Data!L216/Data!L215</f>
        <v>612.49425542838901</v>
      </c>
      <c r="K213" s="6">
        <f>Data!$F$504*Data!N216/Data!N215</f>
        <v>833.30040344378745</v>
      </c>
      <c r="L213" s="6">
        <f t="shared" si="9"/>
        <v>19.605480603540819</v>
      </c>
      <c r="N213" s="6">
        <f t="shared" si="10"/>
        <v>8005.0787227322598</v>
      </c>
      <c r="O213" s="6">
        <f t="shared" si="11"/>
        <v>-5.0787227322598483</v>
      </c>
    </row>
    <row r="214" spans="1:15">
      <c r="A214" s="2">
        <v>212</v>
      </c>
      <c r="B214" s="5">
        <v>39381</v>
      </c>
      <c r="C214" s="14">
        <v>39.200000000000003</v>
      </c>
      <c r="D214" s="4">
        <v>731.76599999999996</v>
      </c>
      <c r="E214" s="14">
        <v>61.57</v>
      </c>
      <c r="F214" s="15">
        <v>1149.3579749999999</v>
      </c>
      <c r="G214">
        <v>19.52428573581545</v>
      </c>
      <c r="J214" s="6">
        <f>Data!$D$504*Data!L217/Data!L216</f>
        <v>619.74586928948918</v>
      </c>
      <c r="K214" s="6">
        <f>Data!$F$504*Data!N217/Data!N216</f>
        <v>844.4968686954843</v>
      </c>
      <c r="L214" s="6">
        <f t="shared" si="9"/>
        <v>18.864502561128038</v>
      </c>
      <c r="N214" s="6">
        <f t="shared" si="10"/>
        <v>8004.767749553168</v>
      </c>
      <c r="O214" s="6">
        <f t="shared" si="11"/>
        <v>-4.7677495531679597</v>
      </c>
    </row>
    <row r="215" spans="1:15">
      <c r="A215" s="2">
        <v>213</v>
      </c>
      <c r="B215" s="5">
        <v>39384</v>
      </c>
      <c r="C215" s="14">
        <v>39.200000000000003</v>
      </c>
      <c r="D215" s="4">
        <v>733.53</v>
      </c>
      <c r="E215" s="14">
        <v>61.84</v>
      </c>
      <c r="F215" s="15">
        <v>1157.181</v>
      </c>
      <c r="G215">
        <v>19.045986240338078</v>
      </c>
      <c r="J215" s="6">
        <f>Data!$D$504*Data!L218/Data!L217</f>
        <v>607.04505827149467</v>
      </c>
      <c r="K215" s="6">
        <f>Data!$F$504*Data!N218/Data!N217</f>
        <v>833.36009686971772</v>
      </c>
      <c r="L215" s="6">
        <f t="shared" si="9"/>
        <v>19.94163991738791</v>
      </c>
      <c r="N215" s="6">
        <f t="shared" si="10"/>
        <v>8017.8514904410749</v>
      </c>
      <c r="O215" s="6">
        <f t="shared" si="11"/>
        <v>-17.85149044107493</v>
      </c>
    </row>
    <row r="216" spans="1:15">
      <c r="A216" s="2">
        <v>214</v>
      </c>
      <c r="B216" s="5">
        <v>39385</v>
      </c>
      <c r="C216" s="14">
        <v>38.700000000000003</v>
      </c>
      <c r="D216" s="4">
        <v>720.96165000000008</v>
      </c>
      <c r="E216" s="14">
        <v>61.73</v>
      </c>
      <c r="F216" s="15">
        <v>1149.999035</v>
      </c>
      <c r="G216">
        <v>19.640262583316662</v>
      </c>
      <c r="J216" s="6">
        <f>Data!$D$504*Data!L219/Data!L218</f>
        <v>624.54893095985597</v>
      </c>
      <c r="K216" s="6">
        <f>Data!$F$504*Data!N219/Data!N218</f>
        <v>852.17566344833926</v>
      </c>
      <c r="L216" s="6">
        <f t="shared" si="9"/>
        <v>19.351570848442417</v>
      </c>
      <c r="N216" s="6">
        <f t="shared" si="10"/>
        <v>8106.7900556071627</v>
      </c>
      <c r="O216" s="6">
        <f t="shared" si="11"/>
        <v>-106.79005560716269</v>
      </c>
    </row>
    <row r="217" spans="1:15">
      <c r="A217" s="2">
        <v>215</v>
      </c>
      <c r="B217" s="5">
        <v>39386</v>
      </c>
      <c r="C217" s="14">
        <v>39.049999999999997</v>
      </c>
      <c r="D217" s="4">
        <v>726.93527499999982</v>
      </c>
      <c r="E217" s="14">
        <v>61.76</v>
      </c>
      <c r="F217" s="15">
        <v>1149.6932799999997</v>
      </c>
      <c r="G217">
        <v>19.653797079014907</v>
      </c>
      <c r="J217" s="6">
        <f>Data!$D$504*Data!L220/Data!L219</f>
        <v>592.99278611789043</v>
      </c>
      <c r="K217" s="6">
        <f>Data!$F$504*Data!N220/Data!N219</f>
        <v>826.30122021518719</v>
      </c>
      <c r="L217" s="6">
        <f t="shared" si="9"/>
        <v>19.168862151860811</v>
      </c>
      <c r="N217" s="6">
        <f t="shared" si="10"/>
        <v>7851.1139042421728</v>
      </c>
      <c r="O217" s="6">
        <f t="shared" si="11"/>
        <v>148.88609575782721</v>
      </c>
    </row>
    <row r="218" spans="1:15">
      <c r="A218" s="2">
        <v>216</v>
      </c>
      <c r="B218" s="5">
        <v>39387</v>
      </c>
      <c r="C218" s="14">
        <v>38.479999999999997</v>
      </c>
      <c r="D218" s="4">
        <v>720.0569999999999</v>
      </c>
      <c r="E218" s="14">
        <v>60.9</v>
      </c>
      <c r="F218" s="15">
        <v>1139.5912499999999</v>
      </c>
      <c r="G218">
        <v>19.481650848351364</v>
      </c>
      <c r="J218" s="6">
        <f>Data!$D$504*Data!L221/Data!L220</f>
        <v>609.25135879341985</v>
      </c>
      <c r="K218" s="6">
        <f>Data!$F$504*Data!N221/Data!N220</f>
        <v>833.45574166237861</v>
      </c>
      <c r="L218" s="6">
        <f t="shared" si="9"/>
        <v>19.552591674000361</v>
      </c>
      <c r="N218" s="6">
        <f t="shared" si="10"/>
        <v>7987.0201716579941</v>
      </c>
      <c r="O218" s="6">
        <f t="shared" si="11"/>
        <v>12.979828342005931</v>
      </c>
    </row>
    <row r="219" spans="1:15">
      <c r="A219" s="2">
        <v>217</v>
      </c>
      <c r="B219" s="5">
        <v>39388</v>
      </c>
      <c r="C219" s="14">
        <v>38.4</v>
      </c>
      <c r="D219" s="4">
        <v>714.22079999999994</v>
      </c>
      <c r="E219" s="14">
        <v>60.51</v>
      </c>
      <c r="F219" s="15">
        <v>1125.455745</v>
      </c>
      <c r="G219">
        <v>19.697587574635786</v>
      </c>
      <c r="J219" s="6">
        <f>Data!$D$504*Data!L222/Data!L221</f>
        <v>609.40803483311731</v>
      </c>
      <c r="K219" s="6">
        <f>Data!$F$504*Data!N222/Data!N221</f>
        <v>838.27113672330449</v>
      </c>
      <c r="L219" s="6">
        <f t="shared" si="9"/>
        <v>18.669593441800014</v>
      </c>
      <c r="N219" s="6">
        <f t="shared" si="10"/>
        <v>7916.4328398556372</v>
      </c>
      <c r="O219" s="6">
        <f t="shared" si="11"/>
        <v>83.567160144362788</v>
      </c>
    </row>
    <row r="220" spans="1:15">
      <c r="A220" s="2">
        <v>218</v>
      </c>
      <c r="B220" s="5">
        <v>39391</v>
      </c>
      <c r="C220" s="14">
        <v>37.549999999999997</v>
      </c>
      <c r="D220" s="4">
        <v>700.28872500000011</v>
      </c>
      <c r="E220" s="14">
        <v>60.34</v>
      </c>
      <c r="F220" s="15">
        <v>1125.3108300000004</v>
      </c>
      <c r="G220">
        <v>19.016511669086753</v>
      </c>
      <c r="J220" s="6">
        <f>Data!$D$504*Data!L223/Data!L222</f>
        <v>613.37753945683187</v>
      </c>
      <c r="K220" s="6">
        <f>Data!$F$504*Data!N223/Data!N222</f>
        <v>831.54488704830101</v>
      </c>
      <c r="L220" s="6">
        <f t="shared" si="9"/>
        <v>19.887445254876365</v>
      </c>
      <c r="N220" s="6">
        <f t="shared" si="10"/>
        <v>8030.519720661001</v>
      </c>
      <c r="O220" s="6">
        <f t="shared" si="11"/>
        <v>-30.519720661000974</v>
      </c>
    </row>
    <row r="221" spans="1:15">
      <c r="A221" s="2">
        <v>219</v>
      </c>
      <c r="B221" s="5">
        <v>39392</v>
      </c>
      <c r="C221" s="14">
        <v>36.270000000000003</v>
      </c>
      <c r="D221" s="4">
        <v>670.95873000000017</v>
      </c>
      <c r="E221" s="14">
        <v>61.01</v>
      </c>
      <c r="F221" s="15">
        <v>1128.62399</v>
      </c>
      <c r="G221">
        <v>19.556575322025296</v>
      </c>
      <c r="J221" s="6">
        <f>Data!$D$504*Data!L224/Data!L223</f>
        <v>597.88698270416558</v>
      </c>
      <c r="K221" s="6">
        <f>Data!$F$504*Data!N224/Data!N223</f>
        <v>811.68653944608718</v>
      </c>
      <c r="L221" s="6">
        <f t="shared" si="9"/>
        <v>19.315135262101876</v>
      </c>
      <c r="N221" s="6">
        <f t="shared" si="10"/>
        <v>7825.2320477916473</v>
      </c>
      <c r="O221" s="6">
        <f t="shared" si="11"/>
        <v>174.76795220835265</v>
      </c>
    </row>
    <row r="222" spans="1:15">
      <c r="A222" s="2">
        <v>220</v>
      </c>
      <c r="B222" s="5">
        <v>39393</v>
      </c>
      <c r="C222" s="14">
        <v>35.92</v>
      </c>
      <c r="D222" s="4">
        <v>661.1614800000001</v>
      </c>
      <c r="E222" s="14">
        <v>59.96</v>
      </c>
      <c r="F222" s="15">
        <v>1103.6537400000002</v>
      </c>
      <c r="G222">
        <v>19.533205199170606</v>
      </c>
      <c r="J222" s="6">
        <f>Data!$D$504*Data!L225/Data!L224</f>
        <v>613.9393564910614</v>
      </c>
      <c r="K222" s="6">
        <f>Data!$F$504*Data!N225/Data!N224</f>
        <v>832.54863003770492</v>
      </c>
      <c r="L222" s="6">
        <f t="shared" si="9"/>
        <v>18.886868794203171</v>
      </c>
      <c r="N222" s="6">
        <f t="shared" si="10"/>
        <v>7933.5199386471995</v>
      </c>
      <c r="O222" s="6">
        <f t="shared" si="11"/>
        <v>66.480061352800476</v>
      </c>
    </row>
    <row r="223" spans="1:15">
      <c r="A223" s="2">
        <v>221</v>
      </c>
      <c r="B223" s="5">
        <v>39394</v>
      </c>
      <c r="C223" s="14">
        <v>35.17</v>
      </c>
      <c r="D223" s="4">
        <v>643.57583</v>
      </c>
      <c r="E223" s="14">
        <v>61.47</v>
      </c>
      <c r="F223" s="15">
        <v>1124.83953</v>
      </c>
      <c r="G223">
        <v>19.07727891843717</v>
      </c>
      <c r="J223" s="6">
        <f>Data!$D$504*Data!L226/Data!L225</f>
        <v>595.97264135111845</v>
      </c>
      <c r="K223" s="6">
        <f>Data!$F$504*Data!N226/Data!N225</f>
        <v>816.81059427555294</v>
      </c>
      <c r="L223" s="6">
        <f t="shared" si="9"/>
        <v>20.091298800114359</v>
      </c>
      <c r="N223" s="6">
        <f t="shared" si="10"/>
        <v>7919.0730802240887</v>
      </c>
      <c r="O223" s="6">
        <f t="shared" si="11"/>
        <v>80.926919775911301</v>
      </c>
    </row>
    <row r="224" spans="1:15">
      <c r="A224" s="2">
        <v>222</v>
      </c>
      <c r="B224" s="5">
        <v>39395</v>
      </c>
      <c r="C224" s="14">
        <v>34.86</v>
      </c>
      <c r="D224" s="4">
        <v>631.59348000000011</v>
      </c>
      <c r="E224" s="14">
        <v>60.83</v>
      </c>
      <c r="F224" s="15">
        <v>1102.1179400000001</v>
      </c>
      <c r="G224">
        <v>19.820170928709544</v>
      </c>
      <c r="J224" s="6">
        <f>Data!$D$504*Data!L227/Data!L226</f>
        <v>624.17046028310472</v>
      </c>
      <c r="K224" s="6">
        <f>Data!$F$504*Data!N227/Data!N226</f>
        <v>846.54368232196714</v>
      </c>
      <c r="L224" s="6">
        <f t="shared" si="9"/>
        <v>19.469386100811825</v>
      </c>
      <c r="N224" s="6">
        <f t="shared" si="10"/>
        <v>8093.9277009262787</v>
      </c>
      <c r="O224" s="6">
        <f t="shared" si="11"/>
        <v>-93.927700926278703</v>
      </c>
    </row>
    <row r="225" spans="1:15">
      <c r="A225" s="2">
        <v>223</v>
      </c>
      <c r="B225" s="5">
        <v>39398</v>
      </c>
      <c r="C225" s="14">
        <v>35.659999999999997</v>
      </c>
      <c r="D225" s="4">
        <v>654.32533999999998</v>
      </c>
      <c r="E225" s="14">
        <v>59.86</v>
      </c>
      <c r="F225" s="15">
        <v>1098.37114</v>
      </c>
      <c r="G225">
        <v>19.954580717274045</v>
      </c>
      <c r="J225" s="6">
        <f>Data!$D$504*Data!L228/Data!L227</f>
        <v>621.2446031014972</v>
      </c>
      <c r="K225" s="6">
        <f>Data!$F$504*Data!N228/Data!N227</f>
        <v>853.14741513894126</v>
      </c>
      <c r="L225" s="6">
        <f t="shared" si="9"/>
        <v>19.064368220801232</v>
      </c>
      <c r="N225" s="6">
        <f t="shared" si="10"/>
        <v>8067.6544463346117</v>
      </c>
      <c r="O225" s="6">
        <f t="shared" si="11"/>
        <v>-67.654446334611748</v>
      </c>
    </row>
    <row r="226" spans="1:15">
      <c r="A226" s="2">
        <v>224</v>
      </c>
      <c r="B226" s="5">
        <v>39399</v>
      </c>
      <c r="C226" s="14">
        <v>36.799999999999997</v>
      </c>
      <c r="D226" s="4">
        <v>670.03600000000006</v>
      </c>
      <c r="E226" s="14">
        <v>61.04</v>
      </c>
      <c r="F226" s="15">
        <v>1111.3858000000002</v>
      </c>
      <c r="G226">
        <v>19.671975648590919</v>
      </c>
      <c r="J226" s="6">
        <f>Data!$D$504*Data!L229/Data!L228</f>
        <v>604.33863727127323</v>
      </c>
      <c r="K226" s="6">
        <f>Data!$F$504*Data!N229/Data!N228</f>
        <v>833.39504139604162</v>
      </c>
      <c r="L226" s="6">
        <f t="shared" si="9"/>
        <v>19.56262188895057</v>
      </c>
      <c r="N226" s="6">
        <f t="shared" si="10"/>
        <v>7967.7514058237384</v>
      </c>
      <c r="O226" s="6">
        <f t="shared" si="11"/>
        <v>32.248594176261577</v>
      </c>
    </row>
    <row r="227" spans="1:15">
      <c r="A227" s="2">
        <v>225</v>
      </c>
      <c r="B227" s="5">
        <v>39400</v>
      </c>
      <c r="C227" s="14">
        <v>35.57</v>
      </c>
      <c r="D227" s="4">
        <v>646.82266500000003</v>
      </c>
      <c r="E227" s="14">
        <v>61.36</v>
      </c>
      <c r="F227" s="15">
        <v>1115.8009199999999</v>
      </c>
      <c r="G227">
        <v>19.900225267676586</v>
      </c>
      <c r="J227" s="6">
        <f>Data!$D$504*Data!L230/Data!L229</f>
        <v>611.09475021472679</v>
      </c>
      <c r="K227" s="6">
        <f>Data!$F$504*Data!N230/Data!N229</f>
        <v>824.03940445397313</v>
      </c>
      <c r="L227" s="6">
        <f t="shared" si="9"/>
        <v>18.741260137651199</v>
      </c>
      <c r="N227" s="6">
        <f t="shared" si="10"/>
        <v>7871.3407409774545</v>
      </c>
      <c r="O227" s="6">
        <f t="shared" si="11"/>
        <v>128.65925902254548</v>
      </c>
    </row>
    <row r="228" spans="1:15">
      <c r="A228" s="2">
        <v>226</v>
      </c>
      <c r="B228" s="5">
        <v>39401</v>
      </c>
      <c r="C228" s="14">
        <v>36.659999999999997</v>
      </c>
      <c r="D228" s="4">
        <v>666.93705</v>
      </c>
      <c r="E228" s="14">
        <v>61.95</v>
      </c>
      <c r="F228" s="15">
        <v>1127.0253750000002</v>
      </c>
      <c r="G228">
        <v>19.285892208888402</v>
      </c>
      <c r="J228" s="6">
        <f>Data!$D$504*Data!L231/Data!L230</f>
        <v>608.1557325551812</v>
      </c>
      <c r="K228" s="6">
        <f>Data!$F$504*Data!N231/Data!N230</f>
        <v>845.70581630909805</v>
      </c>
      <c r="L228" s="6">
        <f t="shared" si="9"/>
        <v>19.39722195941054</v>
      </c>
      <c r="N228" s="6">
        <f t="shared" si="10"/>
        <v>8017.5988154367969</v>
      </c>
      <c r="O228" s="6">
        <f t="shared" si="11"/>
        <v>-17.59881543679694</v>
      </c>
    </row>
    <row r="229" spans="1:15">
      <c r="A229" s="2">
        <v>227</v>
      </c>
      <c r="B229" s="5">
        <v>39402</v>
      </c>
      <c r="C229" s="14">
        <v>36.79</v>
      </c>
      <c r="D229" s="4">
        <v>668.93417499999987</v>
      </c>
      <c r="E229" s="14">
        <v>62.62</v>
      </c>
      <c r="F229" s="15">
        <v>1138.5881499999998</v>
      </c>
      <c r="G229">
        <v>19.344710025722726</v>
      </c>
      <c r="J229" s="6">
        <f>Data!$D$504*Data!L232/Data!L231</f>
        <v>608.29906080854357</v>
      </c>
      <c r="K229" s="6">
        <f>Data!$F$504*Data!N232/Data!N231</f>
        <v>830.940444096595</v>
      </c>
      <c r="L229" s="6">
        <f t="shared" si="9"/>
        <v>19.810051226165154</v>
      </c>
      <c r="N229" s="6">
        <f t="shared" si="10"/>
        <v>7999.2637423090637</v>
      </c>
      <c r="O229" s="6">
        <f t="shared" si="11"/>
        <v>0.73625769093632698</v>
      </c>
    </row>
    <row r="230" spans="1:15">
      <c r="A230" s="2">
        <v>228</v>
      </c>
      <c r="B230" s="5">
        <v>39405</v>
      </c>
      <c r="C230" s="14">
        <v>35</v>
      </c>
      <c r="D230" s="4">
        <v>638.57500000000005</v>
      </c>
      <c r="E230" s="14">
        <v>62.3</v>
      </c>
      <c r="F230" s="15">
        <v>1136.6635000000001</v>
      </c>
      <c r="G230">
        <v>19.816674516269536</v>
      </c>
      <c r="J230" s="6">
        <f>Data!$D$504*Data!L233/Data!L232</f>
        <v>606.84246698646768</v>
      </c>
      <c r="K230" s="6">
        <f>Data!$F$504*Data!N233/Data!N232</f>
        <v>824.67915555296759</v>
      </c>
      <c r="L230" s="6">
        <f t="shared" si="9"/>
        <v>18.897440404810773</v>
      </c>
      <c r="N230" s="6">
        <f t="shared" si="10"/>
        <v>7872.8058680231243</v>
      </c>
      <c r="O230" s="6">
        <f t="shared" si="11"/>
        <v>127.19413197687572</v>
      </c>
    </row>
    <row r="231" spans="1:15">
      <c r="A231" s="2">
        <v>229</v>
      </c>
      <c r="B231" s="5">
        <v>39406</v>
      </c>
      <c r="C231" s="14">
        <v>35.03</v>
      </c>
      <c r="D231" s="4">
        <v>630.39987999999994</v>
      </c>
      <c r="E231" s="14">
        <v>62.79</v>
      </c>
      <c r="F231" s="15">
        <v>1129.96884</v>
      </c>
      <c r="G231">
        <v>19.364964906256365</v>
      </c>
      <c r="J231" s="6">
        <f>Data!$D$504*Data!L234/Data!L233</f>
        <v>620.16029977898768</v>
      </c>
      <c r="K231" s="6">
        <f>Data!$F$504*Data!N234/Data!N233</f>
        <v>821.9131126636064</v>
      </c>
      <c r="L231" s="6">
        <f t="shared" si="9"/>
        <v>19.552263903918156</v>
      </c>
      <c r="N231" s="6">
        <f t="shared" si="10"/>
        <v>7983.3472581531405</v>
      </c>
      <c r="O231" s="6">
        <f t="shared" si="11"/>
        <v>16.652741846859499</v>
      </c>
    </row>
    <row r="232" spans="1:15">
      <c r="A232" s="2">
        <v>230</v>
      </c>
      <c r="B232" s="5">
        <v>39407</v>
      </c>
      <c r="C232" s="14">
        <v>34.56</v>
      </c>
      <c r="D232" s="4">
        <v>623.73888000000011</v>
      </c>
      <c r="E232" s="14">
        <v>62.25</v>
      </c>
      <c r="F232" s="15">
        <v>1123.4880000000001</v>
      </c>
      <c r="G232">
        <v>19.579280049955738</v>
      </c>
      <c r="J232" s="6">
        <f>Data!$D$504*Data!L235/Data!L234</f>
        <v>621.01589197056865</v>
      </c>
      <c r="K232" s="6">
        <f>Data!$F$504*Data!N235/Data!N234</f>
        <v>850.10376882435673</v>
      </c>
      <c r="L232" s="6">
        <f t="shared" si="9"/>
        <v>19.724640225385365</v>
      </c>
      <c r="N232" s="6">
        <f t="shared" si="10"/>
        <v>8122.3064403686649</v>
      </c>
      <c r="O232" s="6">
        <f t="shared" si="11"/>
        <v>-122.30644036866488</v>
      </c>
    </row>
    <row r="233" spans="1:15">
      <c r="A233" s="2">
        <v>231</v>
      </c>
      <c r="B233" s="5">
        <v>39409</v>
      </c>
      <c r="C233" s="14">
        <v>35.159999999999997</v>
      </c>
      <c r="D233" s="4">
        <v>634.63799999999981</v>
      </c>
      <c r="E233" s="14">
        <v>62.3</v>
      </c>
      <c r="F233" s="15">
        <v>1124.5149999999999</v>
      </c>
      <c r="G233">
        <v>19.970491906246611</v>
      </c>
      <c r="J233" s="6">
        <f>Data!$D$504*Data!L236/Data!L235</f>
        <v>594.5430445876309</v>
      </c>
      <c r="K233" s="6">
        <f>Data!$F$504*Data!N236/Data!N235</f>
        <v>813.90160858225283</v>
      </c>
      <c r="L233" s="6">
        <f t="shared" si="9"/>
        <v>18.516494424727014</v>
      </c>
      <c r="N233" s="6">
        <f t="shared" si="10"/>
        <v>7738.2291428075641</v>
      </c>
      <c r="O233" s="6">
        <f t="shared" si="11"/>
        <v>261.77085719243587</v>
      </c>
    </row>
    <row r="234" spans="1:15">
      <c r="A234" s="2">
        <v>232</v>
      </c>
      <c r="B234" s="5">
        <v>39412</v>
      </c>
      <c r="C234" s="14">
        <v>33.880000000000003</v>
      </c>
      <c r="D234" s="4">
        <v>608.62031999999999</v>
      </c>
      <c r="E234" s="14">
        <v>61.73</v>
      </c>
      <c r="F234" s="15">
        <v>1108.9177199999999</v>
      </c>
      <c r="G234">
        <v>19.121875433648587</v>
      </c>
      <c r="J234" s="6">
        <f>Data!$D$504*Data!L237/Data!L236</f>
        <v>625.01143082636816</v>
      </c>
      <c r="K234" s="6">
        <f>Data!$F$504*Data!N237/Data!N236</f>
        <v>855.88248359315526</v>
      </c>
      <c r="L234" s="6">
        <f t="shared" si="9"/>
        <v>19.478370149217074</v>
      </c>
      <c r="N234" s="6">
        <f t="shared" si="10"/>
        <v>8137.2602525752536</v>
      </c>
      <c r="O234" s="6">
        <f t="shared" si="11"/>
        <v>-137.26025257525362</v>
      </c>
    </row>
    <row r="235" spans="1:15">
      <c r="A235" s="2">
        <v>233</v>
      </c>
      <c r="B235" s="5">
        <v>39413</v>
      </c>
      <c r="C235" s="14">
        <v>33.78</v>
      </c>
      <c r="D235" s="4">
        <v>607.33061999999995</v>
      </c>
      <c r="E235" s="14">
        <v>62.98</v>
      </c>
      <c r="F235" s="15">
        <v>1132.3174199999999</v>
      </c>
      <c r="G235">
        <v>19.260433284936841</v>
      </c>
      <c r="J235" s="6">
        <f>Data!$D$504*Data!L238/Data!L237</f>
        <v>626.27935774627804</v>
      </c>
      <c r="K235" s="6">
        <f>Data!$F$504*Data!N238/Data!N237</f>
        <v>856.31674693005982</v>
      </c>
      <c r="L235" s="6">
        <f t="shared" si="9"/>
        <v>20.031050740765519</v>
      </c>
      <c r="N235" s="6">
        <f t="shared" si="10"/>
        <v>8201.4072035334284</v>
      </c>
      <c r="O235" s="6">
        <f t="shared" si="11"/>
        <v>-201.4072035334284</v>
      </c>
    </row>
    <row r="236" spans="1:15">
      <c r="A236" s="2">
        <v>234</v>
      </c>
      <c r="B236" s="5">
        <v>39414</v>
      </c>
      <c r="C236" s="14">
        <v>34.85</v>
      </c>
      <c r="D236" s="4">
        <v>622.90890000000002</v>
      </c>
      <c r="E236" s="14">
        <v>62.99</v>
      </c>
      <c r="F236" s="15">
        <v>1125.8832600000001</v>
      </c>
      <c r="G236">
        <v>19.950451905296401</v>
      </c>
      <c r="J236" s="6">
        <f>Data!$D$504*Data!L239/Data!L238</f>
        <v>606.22966676146223</v>
      </c>
      <c r="K236" s="6">
        <f>Data!$F$504*Data!N239/Data!N238</f>
        <v>829.63147291959422</v>
      </c>
      <c r="L236" s="6">
        <f t="shared" si="9"/>
        <v>18.547406653486615</v>
      </c>
      <c r="N236" s="6">
        <f t="shared" si="10"/>
        <v>7854.7693082830319</v>
      </c>
      <c r="O236" s="6">
        <f t="shared" si="11"/>
        <v>145.23069171696807</v>
      </c>
    </row>
    <row r="237" spans="1:15">
      <c r="A237" s="2">
        <v>235</v>
      </c>
      <c r="B237" s="5">
        <v>39415</v>
      </c>
      <c r="C237" s="14">
        <v>34.65</v>
      </c>
      <c r="D237" s="4">
        <v>617.75752499999987</v>
      </c>
      <c r="E237" s="14">
        <v>62.79</v>
      </c>
      <c r="F237" s="15">
        <v>1119.451515</v>
      </c>
      <c r="G237">
        <v>19.134577846608</v>
      </c>
      <c r="J237" s="6">
        <f>Data!$D$504*Data!L240/Data!L239</f>
        <v>624.97722224931749</v>
      </c>
      <c r="K237" s="6">
        <f>Data!$F$504*Data!N240/Data!N239</f>
        <v>846.91409538373057</v>
      </c>
      <c r="L237" s="6">
        <f t="shared" si="9"/>
        <v>19.721784275959887</v>
      </c>
      <c r="N237" s="6">
        <f t="shared" si="10"/>
        <v>8124.8700070841414</v>
      </c>
      <c r="O237" s="6">
        <f t="shared" si="11"/>
        <v>-124.87000708414143</v>
      </c>
    </row>
    <row r="238" spans="1:15">
      <c r="A238" s="2">
        <v>236</v>
      </c>
      <c r="B238" s="5">
        <v>39416</v>
      </c>
      <c r="C238" s="14">
        <v>34.56</v>
      </c>
      <c r="D238" s="4">
        <v>619.72992000000011</v>
      </c>
      <c r="E238" s="14">
        <v>62.1</v>
      </c>
      <c r="F238" s="15">
        <v>1113.5772000000002</v>
      </c>
      <c r="G238">
        <v>19.51407827653647</v>
      </c>
      <c r="J238" s="6">
        <f>Data!$D$504*Data!L241/Data!L240</f>
        <v>623.39445833998582</v>
      </c>
      <c r="K238" s="6">
        <f>Data!$F$504*Data!N241/Data!N240</f>
        <v>806.77165399840385</v>
      </c>
      <c r="L238" s="6">
        <f t="shared" si="9"/>
        <v>18.990805525630243</v>
      </c>
      <c r="N238" s="6">
        <f t="shared" si="10"/>
        <v>7875.296189863956</v>
      </c>
      <c r="O238" s="6">
        <f t="shared" si="11"/>
        <v>124.70381013604401</v>
      </c>
    </row>
    <row r="239" spans="1:15">
      <c r="A239" s="2">
        <v>237</v>
      </c>
      <c r="B239" s="5">
        <v>39419</v>
      </c>
      <c r="C239" s="14">
        <v>34.11</v>
      </c>
      <c r="D239" s="4">
        <v>610.02323999999999</v>
      </c>
      <c r="E239" s="14">
        <v>62.2</v>
      </c>
      <c r="F239" s="15">
        <v>1112.3848</v>
      </c>
      <c r="G239">
        <v>19.163480219512909</v>
      </c>
      <c r="J239" s="6">
        <f>Data!$D$504*Data!L242/Data!L241</f>
        <v>600.17478745943004</v>
      </c>
      <c r="K239" s="6">
        <f>Data!$F$504*Data!N242/Data!N241</f>
        <v>821.46522682882767</v>
      </c>
      <c r="L239" s="6">
        <f t="shared" si="9"/>
        <v>19.931339165957741</v>
      </c>
      <c r="N239" s="6">
        <f t="shared" si="10"/>
        <v>7939.105840213826</v>
      </c>
      <c r="O239" s="6">
        <f t="shared" si="11"/>
        <v>60.894159786173987</v>
      </c>
    </row>
    <row r="240" spans="1:15">
      <c r="A240" s="2">
        <v>238</v>
      </c>
      <c r="B240" s="5">
        <v>39420</v>
      </c>
      <c r="C240" s="14">
        <v>33.840000000000003</v>
      </c>
      <c r="D240" s="4">
        <v>603.85788000000002</v>
      </c>
      <c r="E240" s="14">
        <v>62.75</v>
      </c>
      <c r="F240" s="15">
        <v>1119.742375</v>
      </c>
      <c r="G240">
        <v>19.751214969980815</v>
      </c>
      <c r="J240" s="6">
        <f>Data!$D$504*Data!L243/Data!L242</f>
        <v>617.1984975547648</v>
      </c>
      <c r="K240" s="6">
        <f>Data!$F$504*Data!N243/Data!N242</f>
        <v>854.10646481167453</v>
      </c>
      <c r="L240" s="6">
        <f t="shared" si="9"/>
        <v>19.287461710287189</v>
      </c>
      <c r="N240" s="6">
        <f t="shared" si="10"/>
        <v>8078.2138811943105</v>
      </c>
      <c r="O240" s="6">
        <f t="shared" si="11"/>
        <v>-78.213881194310488</v>
      </c>
    </row>
    <row r="241" spans="1:15">
      <c r="A241" s="2">
        <v>239</v>
      </c>
      <c r="B241" s="5">
        <v>39421</v>
      </c>
      <c r="C241" s="14">
        <v>34.590000000000003</v>
      </c>
      <c r="D241" s="4">
        <v>620.68295999999998</v>
      </c>
      <c r="E241" s="14">
        <v>63.05</v>
      </c>
      <c r="F241" s="15">
        <v>1131.3691999999999</v>
      </c>
      <c r="G241">
        <v>19.699347728818104</v>
      </c>
      <c r="J241" s="6">
        <f>Data!$D$504*Data!L244/Data!L243</f>
        <v>604.72300780313185</v>
      </c>
      <c r="K241" s="6">
        <f>Data!$F$504*Data!N244/Data!N243</f>
        <v>847.33193869803506</v>
      </c>
      <c r="L241" s="6">
        <f t="shared" si="9"/>
        <v>19.057571114629127</v>
      </c>
      <c r="N241" s="6">
        <f t="shared" si="10"/>
        <v>7975.2454963766668</v>
      </c>
      <c r="O241" s="6">
        <f t="shared" si="11"/>
        <v>24.754503623333221</v>
      </c>
    </row>
    <row r="242" spans="1:15">
      <c r="A242" s="2">
        <v>240</v>
      </c>
      <c r="B242" s="5">
        <v>39422</v>
      </c>
      <c r="C242" s="14">
        <v>35.340000000000003</v>
      </c>
      <c r="D242" s="4">
        <v>631.19007000000011</v>
      </c>
      <c r="E242" s="14">
        <v>63.07</v>
      </c>
      <c r="F242" s="15">
        <v>1126.4617350000001</v>
      </c>
      <c r="G242">
        <v>19.413433347226793</v>
      </c>
      <c r="J242" s="6">
        <f>Data!$D$504*Data!L245/Data!L244</f>
        <v>611.21359290488135</v>
      </c>
      <c r="K242" s="6">
        <f>Data!$F$504*Data!N245/Data!N244</f>
        <v>836.45660524927848</v>
      </c>
      <c r="L242" s="6">
        <f t="shared" si="9"/>
        <v>19.006053787400472</v>
      </c>
      <c r="N242" s="6">
        <f t="shared" si="10"/>
        <v>7951.0281723216394</v>
      </c>
      <c r="O242" s="6">
        <f t="shared" si="11"/>
        <v>48.971827678360569</v>
      </c>
    </row>
    <row r="243" spans="1:15">
      <c r="A243" s="2">
        <v>241</v>
      </c>
      <c r="B243" s="5">
        <v>39423</v>
      </c>
      <c r="C243" s="14">
        <v>35.44</v>
      </c>
      <c r="D243" s="4">
        <v>631.7711599999999</v>
      </c>
      <c r="E243" s="14">
        <v>63.15</v>
      </c>
      <c r="F243" s="15">
        <v>1125.743475</v>
      </c>
      <c r="G243">
        <v>19.079951067327361</v>
      </c>
      <c r="J243" s="6">
        <f>Data!$D$504*Data!L246/Data!L245</f>
        <v>612.55980346807212</v>
      </c>
      <c r="K243" s="6">
        <f>Data!$F$504*Data!N246/Data!N245</f>
        <v>837.01456095820413</v>
      </c>
      <c r="L243" s="6">
        <f t="shared" si="9"/>
        <v>19.890724140977159</v>
      </c>
      <c r="N243" s="6">
        <f t="shared" si="10"/>
        <v>8050.3458759454879</v>
      </c>
      <c r="O243" s="6">
        <f t="shared" si="11"/>
        <v>-50.345875945487933</v>
      </c>
    </row>
    <row r="244" spans="1:15">
      <c r="A244" s="2">
        <v>242</v>
      </c>
      <c r="B244" s="5">
        <v>39426</v>
      </c>
      <c r="C244" s="14">
        <v>36.54</v>
      </c>
      <c r="D244" s="4">
        <v>646.92243000000008</v>
      </c>
      <c r="E244" s="14">
        <v>63.27</v>
      </c>
      <c r="F244" s="15">
        <v>1120.1637150000001</v>
      </c>
      <c r="G244">
        <v>19.625051472860989</v>
      </c>
      <c r="J244" s="6">
        <f>Data!$D$504*Data!L247/Data!L246</f>
        <v>598.63741759885988</v>
      </c>
      <c r="K244" s="6">
        <f>Data!$F$504*Data!N247/Data!N246</f>
        <v>832.43510243719493</v>
      </c>
      <c r="L244" s="6">
        <f t="shared" si="9"/>
        <v>18.927033860523089</v>
      </c>
      <c r="N244" s="6">
        <f t="shared" si="10"/>
        <v>7874.7404920225908</v>
      </c>
      <c r="O244" s="6">
        <f t="shared" si="11"/>
        <v>125.25950797740916</v>
      </c>
    </row>
    <row r="245" spans="1:15">
      <c r="A245" s="2">
        <v>243</v>
      </c>
      <c r="B245" s="5">
        <v>39427</v>
      </c>
      <c r="C245" s="14">
        <v>35.24</v>
      </c>
      <c r="D245" s="4">
        <v>625.58047999999997</v>
      </c>
      <c r="E245" s="14">
        <v>62.97</v>
      </c>
      <c r="F245" s="15">
        <v>1117.8434399999999</v>
      </c>
      <c r="G245">
        <v>19.207742157592609</v>
      </c>
      <c r="J245" s="6">
        <f>Data!$D$504*Data!L248/Data!L247</f>
        <v>614.37309560751339</v>
      </c>
      <c r="K245" s="6">
        <f>Data!$F$504*Data!N248/Data!N247</f>
        <v>843.04486006198829</v>
      </c>
      <c r="L245" s="6">
        <f t="shared" si="9"/>
        <v>19.860027099324601</v>
      </c>
      <c r="N245" s="6">
        <f t="shared" si="10"/>
        <v>8079.7370197833625</v>
      </c>
      <c r="O245" s="6">
        <f t="shared" si="11"/>
        <v>-79.737019783362484</v>
      </c>
    </row>
    <row r="246" spans="1:15">
      <c r="A246" s="2">
        <v>244</v>
      </c>
      <c r="B246" s="5">
        <v>39428</v>
      </c>
      <c r="C246" s="14">
        <v>34.65</v>
      </c>
      <c r="D246" s="4">
        <v>614.62169999999992</v>
      </c>
      <c r="E246" s="14">
        <v>63.77</v>
      </c>
      <c r="F246" s="15">
        <v>1131.1522600000001</v>
      </c>
      <c r="G246">
        <v>19.72600357661344</v>
      </c>
      <c r="J246" s="6">
        <f>Data!$D$504*Data!L249/Data!L248</f>
        <v>624.85420002856301</v>
      </c>
      <c r="K246" s="6">
        <f>Data!$F$504*Data!N249/Data!N248</f>
        <v>856.48531670118371</v>
      </c>
      <c r="L246" s="6">
        <f t="shared" si="9"/>
        <v>19.381051363513212</v>
      </c>
      <c r="N246" s="6">
        <f t="shared" si="10"/>
        <v>8129.0691782446102</v>
      </c>
      <c r="O246" s="6">
        <f t="shared" si="11"/>
        <v>-129.06917824461016</v>
      </c>
    </row>
    <row r="247" spans="1:15">
      <c r="A247" s="2">
        <v>245</v>
      </c>
      <c r="B247" s="5">
        <v>39429</v>
      </c>
      <c r="C247" s="14">
        <v>34.76</v>
      </c>
      <c r="D247" s="4">
        <v>624.09841999999992</v>
      </c>
      <c r="E247" s="14">
        <v>64.09</v>
      </c>
      <c r="F247" s="15">
        <v>1150.7039050000001</v>
      </c>
      <c r="G247">
        <v>19.769668799144881</v>
      </c>
      <c r="J247" s="6">
        <f>Data!$D$504*Data!L250/Data!L249</f>
        <v>619.240027273328</v>
      </c>
      <c r="K247" s="6">
        <f>Data!$F$504*Data!N250/Data!N249</f>
        <v>841.16287270010969</v>
      </c>
      <c r="L247" s="6">
        <f t="shared" si="9"/>
        <v>18.840208914326908</v>
      </c>
      <c r="N247" s="6">
        <f t="shared" si="10"/>
        <v>7986.2777694527676</v>
      </c>
      <c r="O247" s="6">
        <f t="shared" si="11"/>
        <v>13.722230547232357</v>
      </c>
    </row>
    <row r="248" spans="1:15">
      <c r="A248" s="2">
        <v>246</v>
      </c>
      <c r="B248" s="5">
        <v>39430</v>
      </c>
      <c r="C248" s="14">
        <v>34</v>
      </c>
      <c r="D248" s="4">
        <v>623.33900000000006</v>
      </c>
      <c r="E248" s="14">
        <v>63.81</v>
      </c>
      <c r="F248" s="15">
        <v>1169.860635</v>
      </c>
      <c r="G248">
        <v>19.260522367434163</v>
      </c>
      <c r="J248" s="6">
        <f>Data!$D$504*Data!L251/Data!L250</f>
        <v>600.98551794960611</v>
      </c>
      <c r="K248" s="6">
        <f>Data!$F$504*Data!N251/Data!N250</f>
        <v>829.79260598820963</v>
      </c>
      <c r="L248" s="6">
        <f t="shared" si="9"/>
        <v>19.87030330425344</v>
      </c>
      <c r="N248" s="6">
        <f t="shared" si="10"/>
        <v>7970.852704405328</v>
      </c>
      <c r="O248" s="6">
        <f t="shared" si="11"/>
        <v>29.147295594671959</v>
      </c>
    </row>
    <row r="249" spans="1:15">
      <c r="A249" s="2">
        <v>247</v>
      </c>
      <c r="B249" s="5">
        <v>39433</v>
      </c>
      <c r="C249" s="14">
        <v>34.24</v>
      </c>
      <c r="D249" s="4">
        <v>628.37248</v>
      </c>
      <c r="E249" s="14">
        <v>62.47</v>
      </c>
      <c r="F249" s="15">
        <v>1146.4494400000001</v>
      </c>
      <c r="G249">
        <v>19.790442800865218</v>
      </c>
      <c r="J249" s="6">
        <f>Data!$D$504*Data!L252/Data!L251</f>
        <v>611.78163492715726</v>
      </c>
      <c r="K249" s="6">
        <f>Data!$F$504*Data!N252/Data!N251</f>
        <v>835.84962331989254</v>
      </c>
      <c r="L249" s="6">
        <f t="shared" si="9"/>
        <v>19.406515693682945</v>
      </c>
      <c r="N249" s="6">
        <f t="shared" si="10"/>
        <v>7992.2304572077501</v>
      </c>
      <c r="O249" s="6">
        <f t="shared" si="11"/>
        <v>7.7695427922499221</v>
      </c>
    </row>
    <row r="250" spans="1:15">
      <c r="A250" s="2">
        <v>248</v>
      </c>
      <c r="B250" s="5">
        <v>39434</v>
      </c>
      <c r="C250" s="14">
        <v>35.42</v>
      </c>
      <c r="D250" s="4">
        <v>642.16460000000018</v>
      </c>
      <c r="E250" s="14">
        <v>62.22</v>
      </c>
      <c r="F250" s="15">
        <v>1128.0486000000001</v>
      </c>
      <c r="G250">
        <v>19.86031044381949</v>
      </c>
      <c r="J250" s="6">
        <f>Data!$D$504*Data!L253/Data!L252</f>
        <v>618.27823528775832</v>
      </c>
      <c r="K250" s="6">
        <f>Data!$F$504*Data!N253/Data!N252</f>
        <v>840.72591629645251</v>
      </c>
      <c r="L250" s="6">
        <f t="shared" si="9"/>
        <v>19.286673776235926</v>
      </c>
      <c r="N250" s="6">
        <f t="shared" si="10"/>
        <v>8026.702791016618</v>
      </c>
      <c r="O250" s="6">
        <f t="shared" si="11"/>
        <v>-26.702791016617994</v>
      </c>
    </row>
    <row r="251" spans="1:15">
      <c r="A251" s="2">
        <v>249</v>
      </c>
      <c r="B251" s="5">
        <v>39435</v>
      </c>
      <c r="C251" s="14">
        <v>34.96</v>
      </c>
      <c r="D251" s="4">
        <v>639.33100000000002</v>
      </c>
      <c r="E251" s="14">
        <v>62.85</v>
      </c>
      <c r="F251" s="15">
        <v>1149.3693750000002</v>
      </c>
      <c r="G251">
        <v>19.807347509345412</v>
      </c>
      <c r="J251" s="6">
        <f>Data!$D$504*Data!L254/Data!L253</f>
        <v>640.93089382307198</v>
      </c>
      <c r="K251" s="6">
        <f>Data!$F$504*Data!N254/Data!N253</f>
        <v>847.15286655422449</v>
      </c>
      <c r="L251" s="6">
        <f t="shared" si="9"/>
        <v>19.039093286340123</v>
      </c>
      <c r="N251" s="6">
        <f t="shared" si="10"/>
        <v>8120.3810258737749</v>
      </c>
      <c r="O251" s="6">
        <f t="shared" si="11"/>
        <v>-120.38102587377489</v>
      </c>
    </row>
    <row r="252" spans="1:15">
      <c r="A252" s="2">
        <v>250</v>
      </c>
      <c r="B252" s="5">
        <v>39436</v>
      </c>
      <c r="C252" s="14">
        <v>37.24</v>
      </c>
      <c r="D252" s="4">
        <v>688.80965999999989</v>
      </c>
      <c r="E252" s="14">
        <v>62.28</v>
      </c>
      <c r="F252" s="15">
        <v>1151.9620199999999</v>
      </c>
      <c r="G252">
        <v>19.500939570111985</v>
      </c>
      <c r="J252" s="6">
        <f>Data!$D$504*Data!L255/Data!L254</f>
        <v>612.67470490435562</v>
      </c>
      <c r="K252" s="6">
        <f>Data!$F$504*Data!N255/Data!N254</f>
        <v>849.89968343208943</v>
      </c>
      <c r="L252" s="6">
        <f t="shared" si="9"/>
        <v>19.357139629074535</v>
      </c>
      <c r="N252" s="6">
        <f t="shared" si="10"/>
        <v>8049.3999825391074</v>
      </c>
      <c r="O252" s="6">
        <f t="shared" si="11"/>
        <v>-49.399982539107441</v>
      </c>
    </row>
    <row r="253" spans="1:15">
      <c r="A253" s="2">
        <v>251</v>
      </c>
      <c r="B253" s="5">
        <v>39437</v>
      </c>
      <c r="C253" s="14">
        <v>38</v>
      </c>
      <c r="D253" s="4">
        <v>700.34</v>
      </c>
      <c r="E253" s="14">
        <v>63.07</v>
      </c>
      <c r="F253" s="15">
        <v>1162.3801000000001</v>
      </c>
      <c r="G253">
        <v>19.519993687036116</v>
      </c>
      <c r="J253" s="6">
        <f>Data!$D$504*Data!L256/Data!L255</f>
        <v>593.32004990129428</v>
      </c>
      <c r="K253" s="6">
        <f>Data!$F$504*Data!N256/Data!N255</f>
        <v>829.48921170248809</v>
      </c>
      <c r="L253" s="6">
        <f t="shared" si="9"/>
        <v>19.544356637824418</v>
      </c>
      <c r="N253" s="6">
        <f t="shared" si="10"/>
        <v>7904.5875808008777</v>
      </c>
      <c r="O253" s="6">
        <f t="shared" si="11"/>
        <v>95.412419199122269</v>
      </c>
    </row>
    <row r="254" spans="1:15">
      <c r="A254" s="2">
        <v>252</v>
      </c>
      <c r="B254" s="5">
        <v>39443</v>
      </c>
      <c r="C254" s="14">
        <v>36.86</v>
      </c>
      <c r="D254" s="4">
        <v>670.94415000000004</v>
      </c>
      <c r="E254" s="14">
        <v>62.3</v>
      </c>
      <c r="F254" s="15">
        <v>1134.01575</v>
      </c>
      <c r="G254">
        <v>19.728042976876907</v>
      </c>
      <c r="J254" s="6">
        <f>Data!$D$504*Data!L257/Data!L256</f>
        <v>602.19286565623747</v>
      </c>
      <c r="K254" s="6">
        <f>Data!$F$504*Data!N257/Data!N256</f>
        <v>836.85923451881797</v>
      </c>
      <c r="L254" s="6">
        <f t="shared" si="9"/>
        <v>18.739196491500035</v>
      </c>
      <c r="N254" s="6">
        <f t="shared" si="10"/>
        <v>7888.2885044381946</v>
      </c>
      <c r="O254" s="6">
        <f t="shared" si="11"/>
        <v>111.71149556180535</v>
      </c>
    </row>
    <row r="255" spans="1:15">
      <c r="A255" s="2">
        <v>253</v>
      </c>
      <c r="B255" s="5">
        <v>39444</v>
      </c>
      <c r="C255" s="14">
        <v>36.880000000000003</v>
      </c>
      <c r="D255" s="4">
        <v>667.12231999999995</v>
      </c>
      <c r="E255" s="14">
        <v>62.27</v>
      </c>
      <c r="F255" s="15">
        <v>1126.40203</v>
      </c>
      <c r="G255">
        <v>19.116920055991649</v>
      </c>
      <c r="J255" s="6">
        <f>Data!$D$504*Data!L258/Data!L257</f>
        <v>596.69984085882868</v>
      </c>
      <c r="K255" s="6">
        <f>Data!$F$504*Data!N258/Data!N257</f>
        <v>817.52863760875471</v>
      </c>
      <c r="L255" s="6">
        <f t="shared" si="9"/>
        <v>20.031124600926432</v>
      </c>
      <c r="N255" s="6">
        <f t="shared" si="10"/>
        <v>7918.8144233962612</v>
      </c>
      <c r="O255" s="6">
        <f t="shared" si="11"/>
        <v>81.185576603738809</v>
      </c>
    </row>
    <row r="256" spans="1:15">
      <c r="A256" s="2">
        <v>254</v>
      </c>
      <c r="B256" s="5">
        <v>39449</v>
      </c>
      <c r="C256" s="14">
        <v>36.06</v>
      </c>
      <c r="D256" s="4">
        <v>645.83460000000002</v>
      </c>
      <c r="E256" s="14">
        <v>61.09</v>
      </c>
      <c r="F256" s="15">
        <v>1094.1219000000001</v>
      </c>
      <c r="G256">
        <v>19.801870228441643</v>
      </c>
      <c r="J256" s="6">
        <f>Data!$D$504*Data!L259/Data!L258</f>
        <v>601.73713622183175</v>
      </c>
      <c r="K256" s="6">
        <f>Data!$F$504*Data!N259/Data!N258</f>
        <v>832.42022774221732</v>
      </c>
      <c r="L256" s="6">
        <f t="shared" si="9"/>
        <v>19.044648904472719</v>
      </c>
      <c r="N256" s="6">
        <f t="shared" si="10"/>
        <v>7899.494874537615</v>
      </c>
      <c r="O256" s="6">
        <f t="shared" si="11"/>
        <v>100.50512546238497</v>
      </c>
    </row>
    <row r="257" spans="1:15">
      <c r="A257" s="2">
        <v>255</v>
      </c>
      <c r="B257" s="5">
        <v>39450</v>
      </c>
      <c r="C257" s="14">
        <v>35.44</v>
      </c>
      <c r="D257" s="4">
        <v>629.27264000000002</v>
      </c>
      <c r="E257" s="14">
        <v>61.73</v>
      </c>
      <c r="F257" s="15">
        <v>1096.0778800000001</v>
      </c>
      <c r="G257">
        <v>19.501235831089772</v>
      </c>
      <c r="J257" s="6">
        <f>Data!$D$504*Data!L260/Data!L259</f>
        <v>601.52195774291647</v>
      </c>
      <c r="K257" s="6">
        <f>Data!$F$504*Data!N260/Data!N259</f>
        <v>819.39337652353561</v>
      </c>
      <c r="L257" s="6">
        <f t="shared" si="9"/>
        <v>18.941538480069909</v>
      </c>
      <c r="N257" s="6">
        <f t="shared" si="10"/>
        <v>7833.5917569620233</v>
      </c>
      <c r="O257" s="6">
        <f t="shared" si="11"/>
        <v>166.40824303797672</v>
      </c>
    </row>
    <row r="258" spans="1:15">
      <c r="A258" s="2">
        <v>256</v>
      </c>
      <c r="B258" s="5">
        <v>39451</v>
      </c>
      <c r="C258" s="14">
        <v>34.909999999999997</v>
      </c>
      <c r="D258" s="4">
        <v>618.34337499999992</v>
      </c>
      <c r="E258" s="14">
        <v>61.85</v>
      </c>
      <c r="F258" s="15">
        <v>1095.5181249999998</v>
      </c>
      <c r="G258">
        <v>19.10118621659003</v>
      </c>
      <c r="J258" s="6">
        <f>Data!$D$504*Data!L261/Data!L260</f>
        <v>617.84795711156949</v>
      </c>
      <c r="K258" s="6">
        <f>Data!$F$504*Data!N261/Data!N260</f>
        <v>844.31463196114419</v>
      </c>
      <c r="L258" s="6">
        <f t="shared" si="9"/>
        <v>19.560344866769217</v>
      </c>
      <c r="N258" s="6">
        <f t="shared" si="10"/>
        <v>8068.2257613097963</v>
      </c>
      <c r="O258" s="6">
        <f t="shared" si="11"/>
        <v>-68.225761309796326</v>
      </c>
    </row>
    <row r="259" spans="1:15">
      <c r="A259" s="2">
        <v>257</v>
      </c>
      <c r="B259" s="5">
        <v>39454</v>
      </c>
      <c r="C259" s="14">
        <v>33.97</v>
      </c>
      <c r="D259" s="4">
        <v>603.3581549999999</v>
      </c>
      <c r="E259" s="14">
        <v>63.31</v>
      </c>
      <c r="F259" s="15">
        <v>1124.4805649999998</v>
      </c>
      <c r="G259">
        <v>19.320563981820353</v>
      </c>
      <c r="J259" s="6">
        <f>Data!$D$504*Data!L262/Data!L261</f>
        <v>608.63054842463646</v>
      </c>
      <c r="K259" s="6">
        <f>Data!$F$504*Data!N262/Data!N261</f>
        <v>819.1898326944787</v>
      </c>
      <c r="L259" s="6">
        <f t="shared" ref="L259:L322" si="12">$G$502*G260/G259</f>
        <v>19.635001320100631</v>
      </c>
      <c r="N259" s="6">
        <f t="shared" ref="N259:N322" si="13">$R$2*J259/$D$502+$R$3*K259/$F$502-$R$4*L259/$G$502</f>
        <v>7933.4776232642489</v>
      </c>
      <c r="O259" s="6">
        <f t="shared" ref="O259:O322" si="14">$R$2+$R$3-$R$4-N259</f>
        <v>66.522376735751095</v>
      </c>
    </row>
    <row r="260" spans="1:15">
      <c r="A260" s="2">
        <v>258</v>
      </c>
      <c r="B260" s="5">
        <v>39455</v>
      </c>
      <c r="C260" s="14">
        <v>33.97</v>
      </c>
      <c r="D260" s="4">
        <v>602.28809999999999</v>
      </c>
      <c r="E260" s="14">
        <v>63.57</v>
      </c>
      <c r="F260" s="15">
        <v>1127.0961</v>
      </c>
      <c r="G260">
        <v>19.617049504761738</v>
      </c>
      <c r="J260" s="6">
        <f>Data!$D$504*Data!L263/Data!L262</f>
        <v>612.26714361302561</v>
      </c>
      <c r="K260" s="6">
        <f>Data!$F$504*Data!N263/Data!N262</f>
        <v>846.00376105657676</v>
      </c>
      <c r="L260" s="6">
        <f t="shared" si="12"/>
        <v>18.792556931690417</v>
      </c>
      <c r="N260" s="6">
        <f t="shared" si="13"/>
        <v>7973.0884766912604</v>
      </c>
      <c r="O260" s="6">
        <f t="shared" si="14"/>
        <v>26.911523308739561</v>
      </c>
    </row>
    <row r="261" spans="1:15">
      <c r="A261" s="2">
        <v>259</v>
      </c>
      <c r="B261" s="5">
        <v>39456</v>
      </c>
      <c r="C261" s="14">
        <v>33.81</v>
      </c>
      <c r="D261" s="4">
        <v>597.89604000000008</v>
      </c>
      <c r="E261" s="14">
        <v>65.27</v>
      </c>
      <c r="F261" s="15">
        <v>1154.23468</v>
      </c>
      <c r="G261">
        <v>19.063494622906013</v>
      </c>
      <c r="J261" s="6">
        <f>Data!$D$504*Data!L264/Data!L263</f>
        <v>611.7276075891748</v>
      </c>
      <c r="K261" s="6">
        <f>Data!$F$504*Data!N264/Data!N263</f>
        <v>832.85390426590334</v>
      </c>
      <c r="L261" s="6">
        <f t="shared" si="12"/>
        <v>19.370518431323219</v>
      </c>
      <c r="N261" s="6">
        <f t="shared" si="13"/>
        <v>7975.7859147357212</v>
      </c>
      <c r="O261" s="6">
        <f t="shared" si="14"/>
        <v>24.214085264278765</v>
      </c>
    </row>
    <row r="262" spans="1:15">
      <c r="A262" s="2">
        <v>260</v>
      </c>
      <c r="B262" s="5">
        <v>39457</v>
      </c>
      <c r="C262" s="14">
        <v>33.61</v>
      </c>
      <c r="D262" s="4">
        <v>588.225415</v>
      </c>
      <c r="E262" s="14">
        <v>65.56</v>
      </c>
      <c r="F262" s="15">
        <v>1147.39834</v>
      </c>
      <c r="G262">
        <v>19.095310039711933</v>
      </c>
      <c r="J262" s="6">
        <f>Data!$D$504*Data!L265/Data!L264</f>
        <v>595.13262504088254</v>
      </c>
      <c r="K262" s="6">
        <f>Data!$F$504*Data!N265/Data!N264</f>
        <v>822.15330979868486</v>
      </c>
      <c r="L262" s="6">
        <f t="shared" si="12"/>
        <v>20.0025098397508</v>
      </c>
      <c r="N262" s="6">
        <f t="shared" si="13"/>
        <v>7928.7566542062359</v>
      </c>
      <c r="O262" s="6">
        <f t="shared" si="14"/>
        <v>71.243345793764092</v>
      </c>
    </row>
    <row r="263" spans="1:15">
      <c r="A263" s="2">
        <v>261</v>
      </c>
      <c r="B263" s="5">
        <v>39458</v>
      </c>
      <c r="C263" s="14">
        <v>32.79</v>
      </c>
      <c r="D263" s="4">
        <v>574.52998500000001</v>
      </c>
      <c r="E263" s="14">
        <v>63.77</v>
      </c>
      <c r="F263" s="15">
        <v>1117.346055</v>
      </c>
      <c r="G263">
        <v>19.751230643957655</v>
      </c>
      <c r="J263" s="6">
        <f>Data!$D$504*Data!L266/Data!L265</f>
        <v>607.8445219854766</v>
      </c>
      <c r="K263" s="6">
        <f>Data!$F$504*Data!N266/Data!N265</f>
        <v>838.83801621579426</v>
      </c>
      <c r="L263" s="6">
        <f t="shared" si="12"/>
        <v>19.328670719044585</v>
      </c>
      <c r="N263" s="6">
        <f t="shared" si="13"/>
        <v>7980.5795482388203</v>
      </c>
      <c r="O263" s="6">
        <f t="shared" si="14"/>
        <v>19.42045176117972</v>
      </c>
    </row>
    <row r="264" spans="1:15">
      <c r="A264" s="2">
        <v>262</v>
      </c>
      <c r="B264" s="5">
        <v>39461</v>
      </c>
      <c r="C264" s="14">
        <v>33.520000000000003</v>
      </c>
      <c r="D264" s="4">
        <v>582.59435999999994</v>
      </c>
      <c r="E264" s="14">
        <v>64.3</v>
      </c>
      <c r="F264" s="15">
        <v>1117.5661499999999</v>
      </c>
      <c r="G264">
        <v>19.741452427032591</v>
      </c>
      <c r="J264" s="6">
        <f>Data!$D$504*Data!L267/Data!L266</f>
        <v>579.64872636385383</v>
      </c>
      <c r="K264" s="6">
        <f>Data!$F$504*Data!N267/Data!N266</f>
        <v>822.67456707802876</v>
      </c>
      <c r="L264" s="6">
        <f t="shared" si="12"/>
        <v>18.778096197093028</v>
      </c>
      <c r="N264" s="6">
        <f t="shared" si="13"/>
        <v>7741.0981679833185</v>
      </c>
      <c r="O264" s="6">
        <f t="shared" si="14"/>
        <v>258.90183201668151</v>
      </c>
    </row>
    <row r="265" spans="1:15">
      <c r="A265" s="2">
        <v>263</v>
      </c>
      <c r="B265" s="5">
        <v>39462</v>
      </c>
      <c r="C265" s="14">
        <v>33.5</v>
      </c>
      <c r="D265" s="4">
        <v>586.48449999999991</v>
      </c>
      <c r="E265" s="14">
        <v>63.61</v>
      </c>
      <c r="F265" s="15">
        <v>1113.6202699999999</v>
      </c>
      <c r="G265">
        <v>19.169624892244194</v>
      </c>
      <c r="J265" s="6">
        <f>Data!$D$504*Data!L268/Data!L267</f>
        <v>632.52755625887187</v>
      </c>
      <c r="K265" s="6">
        <f>Data!$F$504*Data!N268/Data!N267</f>
        <v>857.77275194771426</v>
      </c>
      <c r="L265" s="6">
        <f t="shared" si="12"/>
        <v>19.964904087856926</v>
      </c>
      <c r="N265" s="6">
        <f t="shared" si="13"/>
        <v>8226.1460538510255</v>
      </c>
      <c r="O265" s="6">
        <f t="shared" si="14"/>
        <v>-226.1460538510255</v>
      </c>
    </row>
    <row r="266" spans="1:15">
      <c r="A266" s="2">
        <v>264</v>
      </c>
      <c r="B266" s="5">
        <v>39463</v>
      </c>
      <c r="C266" s="14">
        <v>34.04</v>
      </c>
      <c r="D266" s="4">
        <v>608.94155999999998</v>
      </c>
      <c r="E266" s="14">
        <v>62.65</v>
      </c>
      <c r="F266" s="15">
        <v>1120.74585</v>
      </c>
      <c r="G266">
        <v>19.790820349850257</v>
      </c>
      <c r="J266" s="6">
        <f>Data!$D$504*Data!L269/Data!L268</f>
        <v>594.1092386788647</v>
      </c>
      <c r="K266" s="6">
        <f>Data!$F$504*Data!N269/Data!N268</f>
        <v>805.40130596882602</v>
      </c>
      <c r="L266" s="6">
        <f t="shared" si="12"/>
        <v>18.915147918385447</v>
      </c>
      <c r="N266" s="6">
        <f t="shared" si="13"/>
        <v>7742.21629853784</v>
      </c>
      <c r="O266" s="6">
        <f t="shared" si="14"/>
        <v>257.78370146216002</v>
      </c>
    </row>
    <row r="267" spans="1:15">
      <c r="A267" s="2">
        <v>265</v>
      </c>
      <c r="B267" s="5">
        <v>39464</v>
      </c>
      <c r="C267" s="14">
        <v>33.409999999999997</v>
      </c>
      <c r="D267" s="4">
        <v>597.25386499999991</v>
      </c>
      <c r="E267" s="14">
        <v>62.04</v>
      </c>
      <c r="F267" s="15">
        <v>1109.0580600000001</v>
      </c>
      <c r="G267">
        <v>19.357821995777993</v>
      </c>
      <c r="J267" s="6">
        <f>Data!$D$504*Data!L270/Data!L269</f>
        <v>620.51367394425472</v>
      </c>
      <c r="K267" s="6">
        <f>Data!$F$504*Data!N270/Data!N269</f>
        <v>869.80413818489751</v>
      </c>
      <c r="L267" s="6">
        <f t="shared" si="12"/>
        <v>19.724620017241428</v>
      </c>
      <c r="N267" s="6">
        <f t="shared" si="13"/>
        <v>8202.4638238028947</v>
      </c>
      <c r="O267" s="6">
        <f t="shared" si="14"/>
        <v>-202.46382380289469</v>
      </c>
    </row>
    <row r="268" spans="1:15">
      <c r="A268" s="2">
        <v>266</v>
      </c>
      <c r="B268" s="5">
        <v>39465</v>
      </c>
      <c r="C268" s="14">
        <v>33.770000000000003</v>
      </c>
      <c r="D268" s="4">
        <v>605.98576500000013</v>
      </c>
      <c r="E268" s="14">
        <v>60.74</v>
      </c>
      <c r="F268" s="15">
        <v>1089.94893</v>
      </c>
      <c r="G268">
        <v>19.744588689748841</v>
      </c>
      <c r="J268" s="6">
        <f>Data!$D$504*Data!L271/Data!L270</f>
        <v>619.35823698792342</v>
      </c>
      <c r="K268" s="6">
        <f>Data!$F$504*Data!N271/Data!N270</f>
        <v>830.12169851648594</v>
      </c>
      <c r="L268" s="6">
        <f t="shared" si="12"/>
        <v>18.714754311946798</v>
      </c>
      <c r="N268" s="6">
        <f t="shared" si="13"/>
        <v>7927.7108096802203</v>
      </c>
      <c r="O268" s="6">
        <f t="shared" si="14"/>
        <v>72.289190319779664</v>
      </c>
    </row>
    <row r="269" spans="1:15">
      <c r="A269" s="2">
        <v>267</v>
      </c>
      <c r="B269" s="5">
        <v>39469</v>
      </c>
      <c r="C269" s="14">
        <v>33.299999999999997</v>
      </c>
      <c r="D269" s="4">
        <v>595.93679999999995</v>
      </c>
      <c r="E269" s="14">
        <v>58.79</v>
      </c>
      <c r="F269" s="15">
        <v>1052.1058399999999</v>
      </c>
      <c r="G269">
        <v>19.107997456138076</v>
      </c>
      <c r="J269" s="6">
        <f>Data!$D$504*Data!L272/Data!L271</f>
        <v>611.32390375378998</v>
      </c>
      <c r="K269" s="6">
        <f>Data!$F$504*Data!N272/Data!N271</f>
        <v>847.02961088476832</v>
      </c>
      <c r="L269" s="6">
        <f t="shared" si="12"/>
        <v>19.883706612942614</v>
      </c>
      <c r="N269" s="6">
        <f t="shared" si="13"/>
        <v>8086.3680955550408</v>
      </c>
      <c r="O269" s="6">
        <f t="shared" si="14"/>
        <v>-86.368095555040782</v>
      </c>
    </row>
    <row r="270" spans="1:15">
      <c r="A270" s="2">
        <v>268</v>
      </c>
      <c r="B270" s="5">
        <v>39470</v>
      </c>
      <c r="C270" s="14">
        <v>33.07</v>
      </c>
      <c r="D270" s="4">
        <v>588.34837000000005</v>
      </c>
      <c r="E270" s="14">
        <v>58.87</v>
      </c>
      <c r="F270" s="15">
        <v>1047.35617</v>
      </c>
      <c r="G270">
        <v>19.646965151509683</v>
      </c>
      <c r="J270" s="6">
        <f>Data!$D$504*Data!L273/Data!L272</f>
        <v>602.31651674889201</v>
      </c>
      <c r="K270" s="6">
        <f>Data!$F$504*Data!N273/Data!N272</f>
        <v>827.83275177512087</v>
      </c>
      <c r="L270" s="6">
        <f t="shared" si="12"/>
        <v>19.272303126358029</v>
      </c>
      <c r="N270" s="6">
        <f t="shared" si="13"/>
        <v>7906.2607644410937</v>
      </c>
      <c r="O270" s="6">
        <f t="shared" si="14"/>
        <v>93.73923555890633</v>
      </c>
    </row>
    <row r="271" spans="1:15">
      <c r="A271" s="2">
        <v>269</v>
      </c>
      <c r="B271" s="5">
        <v>39471</v>
      </c>
      <c r="C271" s="14">
        <v>33.880000000000003</v>
      </c>
      <c r="D271" s="4">
        <v>593.89945999999998</v>
      </c>
      <c r="E271" s="14">
        <v>59.88</v>
      </c>
      <c r="F271" s="15">
        <v>1049.6664599999999</v>
      </c>
      <c r="G271">
        <v>19.579971093843579</v>
      </c>
      <c r="J271" s="6">
        <f>Data!$D$504*Data!L274/Data!L273</f>
        <v>601.12836846765867</v>
      </c>
      <c r="K271" s="6">
        <f>Data!$F$504*Data!N274/Data!N273</f>
        <v>828.08753268225178</v>
      </c>
      <c r="L271" s="6">
        <f t="shared" si="12"/>
        <v>19.346771899608473</v>
      </c>
      <c r="N271" s="6">
        <f t="shared" si="13"/>
        <v>7910.1758734826453</v>
      </c>
      <c r="O271" s="6">
        <f t="shared" si="14"/>
        <v>89.824126517354671</v>
      </c>
    </row>
    <row r="272" spans="1:15">
      <c r="A272" s="2">
        <v>270</v>
      </c>
      <c r="B272" s="5">
        <v>39472</v>
      </c>
      <c r="C272" s="14">
        <v>33.86</v>
      </c>
      <c r="D272" s="4">
        <v>597.22267999999997</v>
      </c>
      <c r="E272" s="14">
        <v>58.41</v>
      </c>
      <c r="F272" s="15">
        <v>1030.2355799999998</v>
      </c>
      <c r="G272">
        <v>19.588605106140271</v>
      </c>
      <c r="J272" s="6">
        <f>Data!$D$504*Data!L275/Data!L274</f>
        <v>623.10032823253778</v>
      </c>
      <c r="K272" s="6">
        <f>Data!$F$504*Data!N275/Data!N274</f>
        <v>851.72973392122628</v>
      </c>
      <c r="L272" s="6">
        <f t="shared" si="12"/>
        <v>18.977396360904063</v>
      </c>
      <c r="N272" s="6">
        <f t="shared" si="13"/>
        <v>8060.3183959739781</v>
      </c>
      <c r="O272" s="6">
        <f t="shared" si="14"/>
        <v>-60.318395973978113</v>
      </c>
    </row>
    <row r="273" spans="1:15">
      <c r="A273" s="2">
        <v>271</v>
      </c>
      <c r="B273" s="5">
        <v>39475</v>
      </c>
      <c r="C273" s="14">
        <v>33.93</v>
      </c>
      <c r="D273" s="4">
        <v>595.13220000000001</v>
      </c>
      <c r="E273" s="14">
        <v>59.41</v>
      </c>
      <c r="F273" s="15">
        <v>1042.0513999999998</v>
      </c>
      <c r="G273">
        <v>19.22308530393768</v>
      </c>
      <c r="J273" s="6">
        <f>Data!$D$504*Data!L276/Data!L275</f>
        <v>614.89714073905236</v>
      </c>
      <c r="K273" s="6">
        <f>Data!$F$504*Data!N276/Data!N275</f>
        <v>842.13506188905535</v>
      </c>
      <c r="L273" s="6">
        <f t="shared" si="12"/>
        <v>19.97771685209311</v>
      </c>
      <c r="N273" s="6">
        <f t="shared" si="13"/>
        <v>8090.2512057918666</v>
      </c>
      <c r="O273" s="6">
        <f t="shared" si="14"/>
        <v>-90.251205791866596</v>
      </c>
    </row>
    <row r="274" spans="1:15">
      <c r="A274" s="2">
        <v>272</v>
      </c>
      <c r="B274" s="5">
        <v>39476</v>
      </c>
      <c r="C274" s="14">
        <v>34.54</v>
      </c>
      <c r="D274" s="4">
        <v>607.59314000000006</v>
      </c>
      <c r="E274" s="14">
        <v>58.55</v>
      </c>
      <c r="F274" s="15">
        <v>1029.9530500000001</v>
      </c>
      <c r="G274">
        <v>19.858749620950672</v>
      </c>
      <c r="J274" s="6">
        <f>Data!$D$504*Data!L277/Data!L276</f>
        <v>630.34517617593042</v>
      </c>
      <c r="K274" s="6">
        <f>Data!$F$504*Data!N277/Data!N276</f>
        <v>837.62602102355083</v>
      </c>
      <c r="L274" s="6">
        <f t="shared" si="12"/>
        <v>18.679659991521369</v>
      </c>
      <c r="N274" s="6">
        <f t="shared" si="13"/>
        <v>8000.2433714380377</v>
      </c>
      <c r="O274" s="6">
        <f t="shared" si="14"/>
        <v>-0.24337143803768413</v>
      </c>
    </row>
    <row r="275" spans="1:15">
      <c r="A275" s="2">
        <v>273</v>
      </c>
      <c r="B275" s="5">
        <v>39477</v>
      </c>
      <c r="C275" s="14">
        <v>34.020000000000003</v>
      </c>
      <c r="D275" s="4">
        <v>594.65259000000015</v>
      </c>
      <c r="E275" s="14">
        <v>57.77</v>
      </c>
      <c r="F275" s="15">
        <v>1009.7907150000001</v>
      </c>
      <c r="G275">
        <v>19.182438776732127</v>
      </c>
      <c r="J275" s="6">
        <f>Data!$D$504*Data!L278/Data!L277</f>
        <v>633.33191311908172</v>
      </c>
      <c r="K275" s="6">
        <f>Data!$F$504*Data!N278/Data!N277</f>
        <v>850.19831676512877</v>
      </c>
      <c r="L275" s="6">
        <f t="shared" si="12"/>
        <v>19.193134892997008</v>
      </c>
      <c r="N275" s="6">
        <f t="shared" si="13"/>
        <v>8118.0033330326423</v>
      </c>
      <c r="O275" s="6">
        <f t="shared" si="14"/>
        <v>-118.00333303264233</v>
      </c>
    </row>
    <row r="276" spans="1:15">
      <c r="A276" s="2">
        <v>274</v>
      </c>
      <c r="B276" s="5">
        <v>39478</v>
      </c>
      <c r="C276" s="14">
        <v>34.619999999999997</v>
      </c>
      <c r="D276" s="4">
        <v>606.05772000000002</v>
      </c>
      <c r="E276" s="14">
        <v>59</v>
      </c>
      <c r="F276" s="15">
        <v>1032.854</v>
      </c>
      <c r="G276">
        <v>19.038498319231074</v>
      </c>
      <c r="J276" s="6">
        <f>Data!$D$504*Data!L279/Data!L278</f>
        <v>622.74153472156752</v>
      </c>
      <c r="K276" s="6">
        <f>Data!$F$504*Data!N279/Data!N278</f>
        <v>855.6207108131149</v>
      </c>
      <c r="L276" s="6">
        <f t="shared" si="12"/>
        <v>19.941277268287486</v>
      </c>
      <c r="N276" s="6">
        <f t="shared" si="13"/>
        <v>8174.7773687063564</v>
      </c>
      <c r="O276" s="6">
        <f t="shared" si="14"/>
        <v>-174.77736870635636</v>
      </c>
    </row>
    <row r="277" spans="1:15">
      <c r="A277" s="2">
        <v>275</v>
      </c>
      <c r="B277" s="5">
        <v>39479</v>
      </c>
      <c r="C277" s="14">
        <v>35.04</v>
      </c>
      <c r="D277" s="4">
        <v>611.92104000000006</v>
      </c>
      <c r="E277" s="14">
        <v>59.26</v>
      </c>
      <c r="F277" s="15">
        <v>1034.8870100000001</v>
      </c>
      <c r="G277">
        <v>19.632183994750843</v>
      </c>
      <c r="J277" s="6">
        <f>Data!$D$504*Data!L280/Data!L279</f>
        <v>589.69499344804888</v>
      </c>
      <c r="K277" s="6">
        <f>Data!$F$504*Data!N280/Data!N279</f>
        <v>812.91027774174995</v>
      </c>
      <c r="L277" s="6">
        <f t="shared" si="12"/>
        <v>18.825675237314265</v>
      </c>
      <c r="N277" s="6">
        <f t="shared" si="13"/>
        <v>7746.2795921416382</v>
      </c>
      <c r="O277" s="6">
        <f t="shared" si="14"/>
        <v>253.7204078583618</v>
      </c>
    </row>
    <row r="278" spans="1:15">
      <c r="A278" s="2">
        <v>276</v>
      </c>
      <c r="B278" s="5">
        <v>39482</v>
      </c>
      <c r="C278" s="14">
        <v>34.159999999999997</v>
      </c>
      <c r="D278" s="4">
        <v>591.10464000000002</v>
      </c>
      <c r="E278" s="14">
        <v>58.63</v>
      </c>
      <c r="F278" s="15">
        <v>1014.5335200000002</v>
      </c>
      <c r="G278">
        <v>19.111823747886739</v>
      </c>
      <c r="J278" s="6">
        <f>Data!$D$504*Data!L281/Data!L280</f>
        <v>612.68196945136197</v>
      </c>
      <c r="K278" s="6">
        <f>Data!$F$504*Data!N281/Data!N280</f>
        <v>824.25301077924712</v>
      </c>
      <c r="L278" s="6">
        <f t="shared" si="12"/>
        <v>19.760195532773004</v>
      </c>
      <c r="N278" s="6">
        <f t="shared" si="13"/>
        <v>7984.0911902062717</v>
      </c>
      <c r="O278" s="6">
        <f t="shared" si="14"/>
        <v>15.908809793728324</v>
      </c>
    </row>
    <row r="279" spans="1:15">
      <c r="A279" s="2">
        <v>277</v>
      </c>
      <c r="B279" s="5">
        <v>39483</v>
      </c>
      <c r="C279" s="14">
        <v>33.520000000000003</v>
      </c>
      <c r="D279" s="4">
        <v>589.34864000000005</v>
      </c>
      <c r="E279" s="14">
        <v>57.4</v>
      </c>
      <c r="F279" s="15">
        <v>1009.2068</v>
      </c>
      <c r="G279">
        <v>19.528834411410863</v>
      </c>
      <c r="J279" s="6">
        <f>Data!$D$504*Data!L282/Data!L281</f>
        <v>612.1884699737866</v>
      </c>
      <c r="K279" s="6">
        <f>Data!$F$504*Data!N282/Data!N281</f>
        <v>834.88150978580472</v>
      </c>
      <c r="L279" s="6">
        <f t="shared" si="12"/>
        <v>19.52697282400452</v>
      </c>
      <c r="N279" s="6">
        <f t="shared" si="13"/>
        <v>8002.3090719471438</v>
      </c>
      <c r="O279" s="6">
        <f t="shared" si="14"/>
        <v>-2.3090719471438206</v>
      </c>
    </row>
    <row r="280" spans="1:15">
      <c r="A280" s="2">
        <v>278</v>
      </c>
      <c r="B280" s="5">
        <v>39484</v>
      </c>
      <c r="C280" s="14">
        <v>33.81</v>
      </c>
      <c r="D280" s="4">
        <v>591.89476500000012</v>
      </c>
      <c r="E280" s="14">
        <v>57.71</v>
      </c>
      <c r="F280" s="15">
        <v>1010.3001150000001</v>
      </c>
      <c r="G280">
        <v>19.71942278637367</v>
      </c>
      <c r="J280" s="6">
        <f>Data!$D$504*Data!L283/Data!L282</f>
        <v>629.87147491490009</v>
      </c>
      <c r="K280" s="6">
        <f>Data!$F$504*Data!N283/Data!N282</f>
        <v>852.93735798393902</v>
      </c>
      <c r="L280" s="6">
        <f t="shared" si="12"/>
        <v>18.889432518219429</v>
      </c>
      <c r="N280" s="6">
        <f t="shared" si="13"/>
        <v>8083.898954189468</v>
      </c>
      <c r="O280" s="6">
        <f t="shared" si="14"/>
        <v>-83.898954189467986</v>
      </c>
    </row>
    <row r="281" spans="1:15">
      <c r="A281" s="2">
        <v>279</v>
      </c>
      <c r="B281" s="5">
        <v>39485</v>
      </c>
      <c r="C281" s="14">
        <v>33.19</v>
      </c>
      <c r="D281" s="4">
        <v>590.36712499999999</v>
      </c>
      <c r="E281" s="14">
        <v>58.45</v>
      </c>
      <c r="F281" s="15">
        <v>1039.6793750000002</v>
      </c>
      <c r="G281">
        <v>19.261764242234616</v>
      </c>
      <c r="J281" s="6">
        <f>Data!$D$504*Data!L284/Data!L283</f>
        <v>609.87158273791124</v>
      </c>
      <c r="K281" s="6">
        <f>Data!$F$504*Data!N284/Data!N283</f>
        <v>827.28328563223124</v>
      </c>
      <c r="L281" s="6">
        <f t="shared" si="12"/>
        <v>19.351560901252842</v>
      </c>
      <c r="N281" s="6">
        <f t="shared" si="13"/>
        <v>7943.0032103985604</v>
      </c>
      <c r="O281" s="6">
        <f t="shared" si="14"/>
        <v>56.996789601439559</v>
      </c>
    </row>
    <row r="282" spans="1:15">
      <c r="A282" s="2">
        <v>280</v>
      </c>
      <c r="B282" s="5">
        <v>39486</v>
      </c>
      <c r="C282" s="14">
        <v>33.950000000000003</v>
      </c>
      <c r="D282" s="4">
        <v>602.51065000000006</v>
      </c>
      <c r="E282" s="14">
        <v>59.25</v>
      </c>
      <c r="F282" s="15">
        <v>1051.5097499999999</v>
      </c>
      <c r="G282">
        <v>19.275027999345888</v>
      </c>
      <c r="J282" s="6">
        <f>Data!$D$504*Data!L285/Data!L284</f>
        <v>610.63814158039577</v>
      </c>
      <c r="K282" s="6">
        <f>Data!$F$504*Data!N285/Data!N284</f>
        <v>840.13836325093371</v>
      </c>
      <c r="L282" s="6">
        <f t="shared" si="12"/>
        <v>19.217855438045873</v>
      </c>
      <c r="N282" s="6">
        <f t="shared" si="13"/>
        <v>7985.9481762350579</v>
      </c>
      <c r="O282" s="6">
        <f t="shared" si="14"/>
        <v>14.051823764942128</v>
      </c>
    </row>
    <row r="283" spans="1:15">
      <c r="A283" s="2">
        <v>281</v>
      </c>
      <c r="B283" s="5">
        <v>39489</v>
      </c>
      <c r="C283" s="14">
        <v>34.159999999999997</v>
      </c>
      <c r="D283" s="4">
        <v>604.22207999999989</v>
      </c>
      <c r="E283" s="14">
        <v>59.5</v>
      </c>
      <c r="F283" s="15">
        <v>1052.4359999999999</v>
      </c>
      <c r="G283">
        <v>19.155032508238605</v>
      </c>
      <c r="J283" s="6">
        <f>Data!$D$504*Data!L286/Data!L285</f>
        <v>612.40766292628473</v>
      </c>
      <c r="K283" s="6">
        <f>Data!$F$504*Data!N286/Data!N285</f>
        <v>837.70985323221066</v>
      </c>
      <c r="L283" s="6">
        <f t="shared" si="12"/>
        <v>19.569240169261992</v>
      </c>
      <c r="N283" s="6">
        <f t="shared" si="13"/>
        <v>8019.3777974213526</v>
      </c>
      <c r="O283" s="6">
        <f t="shared" si="14"/>
        <v>-19.377797421352625</v>
      </c>
    </row>
    <row r="284" spans="1:15">
      <c r="A284" s="2">
        <v>282</v>
      </c>
      <c r="B284" s="5">
        <v>39490</v>
      </c>
      <c r="C284" s="14">
        <v>35.159999999999997</v>
      </c>
      <c r="D284" s="4">
        <v>614.64954</v>
      </c>
      <c r="E284" s="14">
        <v>59.92</v>
      </c>
      <c r="F284" s="15">
        <v>1047.4914800000001</v>
      </c>
      <c r="G284">
        <v>19.3838397276702</v>
      </c>
      <c r="J284" s="6">
        <f>Data!$D$504*Data!L287/Data!L286</f>
        <v>625.99913532457879</v>
      </c>
      <c r="K284" s="6">
        <f>Data!$F$504*Data!N287/Data!N286</f>
        <v>856.00566749918505</v>
      </c>
      <c r="L284" s="6">
        <f t="shared" si="12"/>
        <v>19.802844405538547</v>
      </c>
      <c r="N284" s="6">
        <f t="shared" si="13"/>
        <v>8175.3637003684971</v>
      </c>
      <c r="O284" s="6">
        <f t="shared" si="14"/>
        <v>-175.36370036849712</v>
      </c>
    </row>
    <row r="285" spans="1:15">
      <c r="A285" s="2">
        <v>283</v>
      </c>
      <c r="B285" s="5">
        <v>39491</v>
      </c>
      <c r="C285" s="14">
        <v>35.840000000000003</v>
      </c>
      <c r="D285" s="4">
        <v>628.29312000000004</v>
      </c>
      <c r="E285" s="14">
        <v>59.39</v>
      </c>
      <c r="F285" s="15">
        <v>1041.136395</v>
      </c>
      <c r="G285">
        <v>19.849535076324393</v>
      </c>
      <c r="J285" s="6">
        <f>Data!$D$504*Data!L288/Data!L287</f>
        <v>600.38602085084869</v>
      </c>
      <c r="K285" s="6">
        <f>Data!$F$504*Data!N288/Data!N287</f>
        <v>811.55140563447276</v>
      </c>
      <c r="L285" s="6">
        <f t="shared" si="12"/>
        <v>18.980216631609544</v>
      </c>
      <c r="N285" s="6">
        <f t="shared" si="13"/>
        <v>7800.2307855370709</v>
      </c>
      <c r="O285" s="6">
        <f t="shared" si="14"/>
        <v>199.76921446292909</v>
      </c>
    </row>
    <row r="286" spans="1:15">
      <c r="A286" s="2">
        <v>284</v>
      </c>
      <c r="B286" s="5">
        <v>39492</v>
      </c>
      <c r="C286" s="14">
        <v>35.61</v>
      </c>
      <c r="D286" s="4">
        <v>614.39713499999993</v>
      </c>
      <c r="E286" s="14">
        <v>58.55</v>
      </c>
      <c r="F286" s="15">
        <v>1010.1924249999998</v>
      </c>
      <c r="G286">
        <v>19.482041205247299</v>
      </c>
      <c r="J286" s="6">
        <f>Data!$D$504*Data!L289/Data!L288</f>
        <v>609.42876903844183</v>
      </c>
      <c r="K286" s="6">
        <f>Data!$F$504*Data!N289/Data!N288</f>
        <v>834.2070360037734</v>
      </c>
      <c r="L286" s="6">
        <f t="shared" si="12"/>
        <v>18.912620737085348</v>
      </c>
      <c r="N286" s="6">
        <f t="shared" si="13"/>
        <v>7924.6923935396535</v>
      </c>
      <c r="O286" s="6">
        <f t="shared" si="14"/>
        <v>75.307606460346506</v>
      </c>
    </row>
    <row r="287" spans="1:15">
      <c r="A287" s="2">
        <v>285</v>
      </c>
      <c r="B287" s="5">
        <v>39493</v>
      </c>
      <c r="C287" s="14">
        <v>34.56</v>
      </c>
      <c r="D287" s="4">
        <v>593.41248000000007</v>
      </c>
      <c r="E287" s="14">
        <v>58.76</v>
      </c>
      <c r="F287" s="15">
        <v>1008.93858</v>
      </c>
      <c r="G287">
        <v>19.053252578902296</v>
      </c>
      <c r="J287" s="6">
        <f>Data!$D$504*Data!L290/Data!L289</f>
        <v>602.17633455279224</v>
      </c>
      <c r="K287" s="6">
        <f>Data!$F$504*Data!N290/Data!N289</f>
        <v>838.21180841569117</v>
      </c>
      <c r="L287" s="6">
        <f t="shared" si="12"/>
        <v>19.599972025564547</v>
      </c>
      <c r="N287" s="6">
        <f t="shared" si="13"/>
        <v>7982.8884349803393</v>
      </c>
      <c r="O287" s="6">
        <f t="shared" si="14"/>
        <v>17.111565019660702</v>
      </c>
    </row>
    <row r="288" spans="1:15">
      <c r="A288" s="2">
        <v>286</v>
      </c>
      <c r="B288" s="5">
        <v>39497</v>
      </c>
      <c r="C288" s="14">
        <v>34.78</v>
      </c>
      <c r="D288" s="4">
        <v>598.38990000000001</v>
      </c>
      <c r="E288" s="14">
        <v>58.1</v>
      </c>
      <c r="F288" s="15">
        <v>999.61049999999989</v>
      </c>
      <c r="G288">
        <v>19.311122989460713</v>
      </c>
      <c r="J288" s="6">
        <f>Data!$D$504*Data!L291/Data!L290</f>
        <v>610.42303494604641</v>
      </c>
      <c r="K288" s="6">
        <f>Data!$F$504*Data!N291/Data!N290</f>
        <v>836.77559183682104</v>
      </c>
      <c r="L288" s="6">
        <f t="shared" si="12"/>
        <v>19.160803160093987</v>
      </c>
      <c r="N288" s="6">
        <f t="shared" si="13"/>
        <v>7965.1368807100762</v>
      </c>
      <c r="O288" s="6">
        <f t="shared" si="14"/>
        <v>34.863119289923816</v>
      </c>
    </row>
    <row r="289" spans="1:15">
      <c r="A289" s="2">
        <v>287</v>
      </c>
      <c r="B289" s="5">
        <v>39498</v>
      </c>
      <c r="C289" s="14">
        <v>34.1</v>
      </c>
      <c r="D289" s="4">
        <v>583.96249999999998</v>
      </c>
      <c r="E289" s="14">
        <v>58.23</v>
      </c>
      <c r="F289" s="15">
        <v>997.18874999999991</v>
      </c>
      <c r="G289">
        <v>19.133930527925585</v>
      </c>
      <c r="J289" s="6">
        <f>Data!$D$504*Data!L292/Data!L291</f>
        <v>597.99083563348165</v>
      </c>
      <c r="K289" s="6">
        <f>Data!$F$504*Data!N292/Data!N291</f>
        <v>814.64106395958879</v>
      </c>
      <c r="L289" s="6">
        <f t="shared" si="12"/>
        <v>19.578767845164016</v>
      </c>
      <c r="N289" s="6">
        <f t="shared" si="13"/>
        <v>7865.2505656865342</v>
      </c>
      <c r="O289" s="6">
        <f t="shared" si="14"/>
        <v>134.74943431346583</v>
      </c>
    </row>
    <row r="290" spans="1:15">
      <c r="A290" s="2">
        <v>288</v>
      </c>
      <c r="B290" s="5">
        <v>39499</v>
      </c>
      <c r="C290" s="14">
        <v>33.83</v>
      </c>
      <c r="D290" s="4">
        <v>573.89211999999998</v>
      </c>
      <c r="E290" s="14">
        <v>57.99</v>
      </c>
      <c r="F290" s="15">
        <v>983.74235999999996</v>
      </c>
      <c r="G290">
        <v>19.371912697156343</v>
      </c>
      <c r="J290" s="6">
        <f>Data!$D$504*Data!L293/Data!L292</f>
        <v>612.76653974631995</v>
      </c>
      <c r="K290" s="6">
        <f>Data!$F$504*Data!N293/Data!N292</f>
        <v>831.91845934283856</v>
      </c>
      <c r="L290" s="6">
        <f t="shared" si="12"/>
        <v>19.105124337216765</v>
      </c>
      <c r="N290" s="6">
        <f t="shared" si="13"/>
        <v>7948.675450351504</v>
      </c>
      <c r="O290" s="6">
        <f t="shared" si="14"/>
        <v>51.324549648496031</v>
      </c>
    </row>
    <row r="291" spans="1:15">
      <c r="A291" s="2">
        <v>289</v>
      </c>
      <c r="B291" s="5">
        <v>39500</v>
      </c>
      <c r="C291" s="14">
        <v>34.03</v>
      </c>
      <c r="D291" s="4">
        <v>574.98789499999998</v>
      </c>
      <c r="E291" s="14">
        <v>58.26</v>
      </c>
      <c r="F291" s="15">
        <v>984.39008999999999</v>
      </c>
      <c r="G291">
        <v>19.138386688749762</v>
      </c>
      <c r="J291" s="6">
        <f>Data!$D$504*Data!L294/Data!L293</f>
        <v>621.03389854413535</v>
      </c>
      <c r="K291" s="6">
        <f>Data!$F$504*Data!N294/Data!N293</f>
        <v>853.10095664227094</v>
      </c>
      <c r="L291" s="6">
        <f t="shared" si="12"/>
        <v>19.344144717106076</v>
      </c>
      <c r="N291" s="6">
        <f t="shared" si="13"/>
        <v>8095.5355649265584</v>
      </c>
      <c r="O291" s="6">
        <f t="shared" si="14"/>
        <v>-95.535564926558436</v>
      </c>
    </row>
    <row r="292" spans="1:15">
      <c r="A292" s="2">
        <v>290</v>
      </c>
      <c r="B292" s="5">
        <v>39503</v>
      </c>
      <c r="C292" s="14">
        <v>34.770000000000003</v>
      </c>
      <c r="D292" s="4">
        <v>586.03096500000015</v>
      </c>
      <c r="E292" s="14">
        <v>58.77</v>
      </c>
      <c r="F292" s="15">
        <v>990.53896500000019</v>
      </c>
      <c r="G292">
        <v>19.14422594837604</v>
      </c>
      <c r="J292" s="6">
        <f>Data!$D$504*Data!L295/Data!L294</f>
        <v>618.90368911703706</v>
      </c>
      <c r="K292" s="6">
        <f>Data!$F$504*Data!N295/Data!N294</f>
        <v>827.14597359408231</v>
      </c>
      <c r="L292" s="6">
        <f t="shared" si="12"/>
        <v>19.683233715980226</v>
      </c>
      <c r="N292" s="6">
        <f t="shared" si="13"/>
        <v>8013.599842621099</v>
      </c>
      <c r="O292" s="6">
        <f t="shared" si="14"/>
        <v>-13.599842621099015</v>
      </c>
    </row>
    <row r="293" spans="1:15">
      <c r="A293" s="2">
        <v>291</v>
      </c>
      <c r="B293" s="5">
        <v>39504</v>
      </c>
      <c r="C293" s="14">
        <v>36.36</v>
      </c>
      <c r="D293" s="4">
        <v>609.17543999999987</v>
      </c>
      <c r="E293" s="14">
        <v>59.52</v>
      </c>
      <c r="F293" s="15">
        <v>997.19807999999989</v>
      </c>
      <c r="G293">
        <v>19.485753944949494</v>
      </c>
      <c r="J293" s="6">
        <f>Data!$D$504*Data!L296/Data!L295</f>
        <v>602.84747734612256</v>
      </c>
      <c r="K293" s="6">
        <f>Data!$F$504*Data!N296/Data!N295</f>
        <v>830.54291360730792</v>
      </c>
      <c r="L293" s="6">
        <f t="shared" si="12"/>
        <v>18.987989393573034</v>
      </c>
      <c r="N293" s="6">
        <f t="shared" si="13"/>
        <v>7890.3332268297436</v>
      </c>
      <c r="O293" s="6">
        <f t="shared" si="14"/>
        <v>109.66677317025642</v>
      </c>
    </row>
    <row r="294" spans="1:15">
      <c r="A294" s="2">
        <v>292</v>
      </c>
      <c r="B294" s="5">
        <v>39505</v>
      </c>
      <c r="C294" s="14">
        <v>37.049999999999997</v>
      </c>
      <c r="D294" s="4">
        <v>613.23307499999999</v>
      </c>
      <c r="E294" s="14">
        <v>60.05</v>
      </c>
      <c r="F294" s="15">
        <v>993.91757499999994</v>
      </c>
      <c r="G294">
        <v>19.132827161538302</v>
      </c>
      <c r="J294" s="6">
        <f>Data!$D$504*Data!L297/Data!L296</f>
        <v>607.36820292247376</v>
      </c>
      <c r="K294" s="6">
        <f>Data!$F$504*Data!N297/Data!N296</f>
        <v>832.11590166290421</v>
      </c>
      <c r="L294" s="6">
        <f t="shared" si="12"/>
        <v>19.924196459367071</v>
      </c>
      <c r="N294" s="6">
        <f t="shared" si="13"/>
        <v>8012.1744555397381</v>
      </c>
      <c r="O294" s="6">
        <f t="shared" si="14"/>
        <v>-12.174455539738119</v>
      </c>
    </row>
    <row r="295" spans="1:15">
      <c r="A295" s="2">
        <v>293</v>
      </c>
      <c r="B295" s="5">
        <v>39506</v>
      </c>
      <c r="C295" s="14">
        <v>36.799999999999997</v>
      </c>
      <c r="D295" s="4">
        <v>607.3288</v>
      </c>
      <c r="E295" s="14">
        <v>59.46</v>
      </c>
      <c r="F295" s="15">
        <v>981.29811000000018</v>
      </c>
      <c r="G295">
        <v>19.712554963048653</v>
      </c>
      <c r="J295" s="6">
        <f>Data!$D$504*Data!L298/Data!L297</f>
        <v>595.5324569375091</v>
      </c>
      <c r="K295" s="6">
        <f>Data!$F$504*Data!N298/Data!N297</f>
        <v>822.82672565532948</v>
      </c>
      <c r="L295" s="6">
        <f t="shared" si="12"/>
        <v>19.399432378597716</v>
      </c>
      <c r="N295" s="6">
        <f t="shared" si="13"/>
        <v>7870.8273707217304</v>
      </c>
      <c r="O295" s="6">
        <f t="shared" si="14"/>
        <v>129.1726292782696</v>
      </c>
    </row>
    <row r="296" spans="1:15">
      <c r="A296" s="2">
        <v>294</v>
      </c>
      <c r="B296" s="5">
        <v>39507</v>
      </c>
      <c r="C296" s="14">
        <v>35.25</v>
      </c>
      <c r="D296" s="4">
        <v>582.94687500000009</v>
      </c>
      <c r="E296" s="14">
        <v>58.46</v>
      </c>
      <c r="F296" s="15">
        <v>966.78225000000009</v>
      </c>
      <c r="G296">
        <v>19.774927213370169</v>
      </c>
      <c r="J296" s="6">
        <f>Data!$D$504*Data!L299/Data!L298</f>
        <v>605.86413534469875</v>
      </c>
      <c r="K296" s="6">
        <f>Data!$F$504*Data!N299/Data!N298</f>
        <v>837.71698169980175</v>
      </c>
      <c r="L296" s="6">
        <f t="shared" si="12"/>
        <v>18.743439560169591</v>
      </c>
      <c r="N296" s="6">
        <f t="shared" si="13"/>
        <v>7907.2921363433998</v>
      </c>
      <c r="O296" s="6">
        <f t="shared" si="14"/>
        <v>92.707863656600239</v>
      </c>
    </row>
    <row r="297" spans="1:15">
      <c r="A297" s="2">
        <v>295</v>
      </c>
      <c r="B297" s="5">
        <v>39510</v>
      </c>
      <c r="C297" s="14">
        <v>34.880000000000003</v>
      </c>
      <c r="D297" s="4">
        <v>571.64832000000013</v>
      </c>
      <c r="E297" s="14">
        <v>59.02</v>
      </c>
      <c r="F297" s="15">
        <v>967.27878000000021</v>
      </c>
      <c r="G297">
        <v>19.166690824746116</v>
      </c>
      <c r="J297" s="6">
        <f>Data!$D$504*Data!L300/Data!L299</f>
        <v>615.03648365250945</v>
      </c>
      <c r="K297" s="6">
        <f>Data!$F$504*Data!N300/Data!N299</f>
        <v>840.50800899363264</v>
      </c>
      <c r="L297" s="6">
        <f t="shared" si="12"/>
        <v>19.74378908762484</v>
      </c>
      <c r="N297" s="6">
        <f t="shared" si="13"/>
        <v>8059.8370246976438</v>
      </c>
      <c r="O297" s="6">
        <f t="shared" si="14"/>
        <v>-59.837024697643756</v>
      </c>
    </row>
    <row r="298" spans="1:15">
      <c r="A298" s="2">
        <v>296</v>
      </c>
      <c r="B298" s="5">
        <v>39511</v>
      </c>
      <c r="C298" s="14">
        <v>34.68</v>
      </c>
      <c r="D298" s="4">
        <v>567.53820000000007</v>
      </c>
      <c r="E298" s="14">
        <v>59.37</v>
      </c>
      <c r="F298" s="15">
        <v>971.59005000000013</v>
      </c>
      <c r="G298">
        <v>19.568637760995351</v>
      </c>
      <c r="J298" s="6">
        <f>Data!$D$504*Data!L301/Data!L300</f>
        <v>615.42050679106057</v>
      </c>
      <c r="K298" s="6">
        <f>Data!$F$504*Data!N301/Data!N300</f>
        <v>841.24497931851488</v>
      </c>
      <c r="L298" s="6">
        <f t="shared" si="12"/>
        <v>19.291858296850553</v>
      </c>
      <c r="N298" s="6">
        <f t="shared" si="13"/>
        <v>8017.7403165131254</v>
      </c>
      <c r="O298" s="6">
        <f t="shared" si="14"/>
        <v>-17.740316513125435</v>
      </c>
    </row>
    <row r="299" spans="1:15">
      <c r="A299" s="2">
        <v>297</v>
      </c>
      <c r="B299" s="5">
        <v>39512</v>
      </c>
      <c r="C299" s="14">
        <v>35.11</v>
      </c>
      <c r="D299" s="4">
        <v>573.73251000000005</v>
      </c>
      <c r="E299" s="14">
        <v>59.68</v>
      </c>
      <c r="F299" s="15">
        <v>975.23088000000007</v>
      </c>
      <c r="G299">
        <v>19.521698939586514</v>
      </c>
      <c r="J299" s="6">
        <f>Data!$D$504*Data!L302/Data!L301</f>
        <v>599.4418819534468</v>
      </c>
      <c r="K299" s="6">
        <f>Data!$F$504*Data!N302/Data!N301</f>
        <v>817.67337176348258</v>
      </c>
      <c r="L299" s="6">
        <f t="shared" si="12"/>
        <v>19.550307736072455</v>
      </c>
      <c r="N299" s="6">
        <f t="shared" si="13"/>
        <v>7880.8838519403107</v>
      </c>
      <c r="O299" s="6">
        <f t="shared" si="14"/>
        <v>119.11614805968929</v>
      </c>
    </row>
    <row r="300" spans="1:15">
      <c r="A300" s="2">
        <v>298</v>
      </c>
      <c r="B300" s="5">
        <v>39513</v>
      </c>
      <c r="C300" s="14">
        <v>34.770000000000003</v>
      </c>
      <c r="D300" s="4">
        <v>567.5680950000002</v>
      </c>
      <c r="E300" s="14">
        <v>59.1</v>
      </c>
      <c r="F300" s="15">
        <v>964.7188500000002</v>
      </c>
      <c r="G300">
        <v>19.735773958482792</v>
      </c>
      <c r="J300" s="6">
        <f>Data!$D$504*Data!L303/Data!L302</f>
        <v>597.68937270806623</v>
      </c>
      <c r="K300" s="6">
        <f>Data!$F$504*Data!N303/Data!N302</f>
        <v>821.26107147887842</v>
      </c>
      <c r="L300" s="6">
        <f t="shared" si="12"/>
        <v>19.228005716307813</v>
      </c>
      <c r="N300" s="6">
        <f t="shared" si="13"/>
        <v>7855.3687496299972</v>
      </c>
      <c r="O300" s="6">
        <f t="shared" si="14"/>
        <v>144.63125037000282</v>
      </c>
    </row>
    <row r="301" spans="1:15">
      <c r="A301" s="2">
        <v>299</v>
      </c>
      <c r="B301" s="5">
        <v>39514</v>
      </c>
      <c r="C301" s="14">
        <v>33.75</v>
      </c>
      <c r="D301" s="4">
        <v>549.99</v>
      </c>
      <c r="E301" s="14">
        <v>58.85</v>
      </c>
      <c r="F301" s="15">
        <v>959.01959999999997</v>
      </c>
      <c r="G301">
        <v>19.623269055945023</v>
      </c>
      <c r="J301" s="6">
        <f>Data!$D$504*Data!L304/Data!L303</f>
        <v>601.19440334335741</v>
      </c>
      <c r="K301" s="6">
        <f>Data!$F$504*Data!N304/Data!N303</f>
        <v>827.79511087438812</v>
      </c>
      <c r="L301" s="6">
        <f t="shared" si="12"/>
        <v>19.629883055655398</v>
      </c>
      <c r="N301" s="6">
        <f t="shared" si="13"/>
        <v>7938.5050655054183</v>
      </c>
      <c r="O301" s="6">
        <f t="shared" si="14"/>
        <v>61.494934494581685</v>
      </c>
    </row>
    <row r="302" spans="1:15">
      <c r="A302" s="2">
        <v>300</v>
      </c>
      <c r="B302" s="5">
        <v>39517</v>
      </c>
      <c r="C302" s="14">
        <v>33</v>
      </c>
      <c r="D302" s="4">
        <v>539.63249999999994</v>
      </c>
      <c r="E302" s="14">
        <v>58.66</v>
      </c>
      <c r="F302" s="15">
        <v>959.23764999999992</v>
      </c>
      <c r="G302">
        <v>19.919206065867719</v>
      </c>
      <c r="J302" s="6">
        <f>Data!$D$504*Data!L305/Data!L304</f>
        <v>623.20030439630705</v>
      </c>
      <c r="K302" s="6">
        <f>Data!$F$504*Data!N305/Data!N304</f>
        <v>884.43587863622452</v>
      </c>
      <c r="L302" s="6">
        <f t="shared" si="12"/>
        <v>19.157860281998857</v>
      </c>
      <c r="N302" s="6">
        <f t="shared" si="13"/>
        <v>8215.8728168967664</v>
      </c>
      <c r="O302" s="6">
        <f t="shared" si="14"/>
        <v>-215.87281689676638</v>
      </c>
    </row>
    <row r="303" spans="1:15">
      <c r="A303" s="2">
        <v>301</v>
      </c>
      <c r="B303" s="5">
        <v>39518</v>
      </c>
      <c r="C303" s="14">
        <v>34.07</v>
      </c>
      <c r="D303" s="4">
        <v>557.58961999999997</v>
      </c>
      <c r="E303" s="14">
        <v>59.47</v>
      </c>
      <c r="F303" s="15">
        <v>973.28602000000001</v>
      </c>
      <c r="G303">
        <v>19.733402747296246</v>
      </c>
      <c r="J303" s="6">
        <f>Data!$D$504*Data!L306/Data!L305</f>
        <v>622.58580179966827</v>
      </c>
      <c r="K303" s="6">
        <f>Data!$F$504*Data!N306/Data!N305</f>
        <v>840.17976152281244</v>
      </c>
      <c r="L303" s="6">
        <f t="shared" si="12"/>
        <v>18.985459986993938</v>
      </c>
      <c r="N303" s="6">
        <f t="shared" si="13"/>
        <v>8010.8542389420982</v>
      </c>
      <c r="O303" s="6">
        <f t="shared" si="14"/>
        <v>-10.854238942098164</v>
      </c>
    </row>
    <row r="304" spans="1:15">
      <c r="A304" s="2">
        <v>302</v>
      </c>
      <c r="B304" s="5">
        <v>39519</v>
      </c>
      <c r="C304" s="14">
        <v>33.83</v>
      </c>
      <c r="D304" s="4">
        <v>545.47492</v>
      </c>
      <c r="E304" s="14">
        <v>59.19</v>
      </c>
      <c r="F304" s="15">
        <v>954.37956000000008</v>
      </c>
      <c r="G304">
        <v>19.373409445959382</v>
      </c>
      <c r="J304" s="6">
        <f>Data!$D$504*Data!L307/Data!L306</f>
        <v>621.02792687342071</v>
      </c>
      <c r="K304" s="6">
        <f>Data!$F$504*Data!N307/Data!N306</f>
        <v>839.85646165271078</v>
      </c>
      <c r="L304" s="6">
        <f t="shared" si="12"/>
        <v>19.143992445865056</v>
      </c>
      <c r="N304" s="6">
        <f t="shared" si="13"/>
        <v>8019.5419029214536</v>
      </c>
      <c r="O304" s="6">
        <f t="shared" si="14"/>
        <v>-19.541902921453584</v>
      </c>
    </row>
    <row r="305" spans="1:15">
      <c r="A305" s="2">
        <v>303</v>
      </c>
      <c r="B305" s="5">
        <v>39520</v>
      </c>
      <c r="C305" s="14">
        <v>34.049999999999997</v>
      </c>
      <c r="D305" s="4">
        <v>545.10645</v>
      </c>
      <c r="E305" s="14">
        <v>58.93</v>
      </c>
      <c r="F305" s="15">
        <v>943.41037000000006</v>
      </c>
      <c r="G305">
        <v>19.178804181456943</v>
      </c>
      <c r="J305" s="6">
        <f>Data!$D$504*Data!L308/Data!L307</f>
        <v>601.81005710452143</v>
      </c>
      <c r="K305" s="6">
        <f>Data!$F$504*Data!N308/Data!N307</f>
        <v>828.30071998089625</v>
      </c>
      <c r="L305" s="6">
        <f t="shared" si="12"/>
        <v>19.650653537836387</v>
      </c>
      <c r="N305" s="6">
        <f t="shared" si="13"/>
        <v>7945.2760752147015</v>
      </c>
      <c r="O305" s="6">
        <f t="shared" si="14"/>
        <v>54.72392478529855</v>
      </c>
    </row>
    <row r="306" spans="1:15">
      <c r="A306" s="2">
        <v>304</v>
      </c>
      <c r="B306" s="5">
        <v>39521</v>
      </c>
      <c r="C306" s="14">
        <v>33.35</v>
      </c>
      <c r="D306" s="4">
        <v>533.96685000000014</v>
      </c>
      <c r="E306" s="14">
        <v>57.53</v>
      </c>
      <c r="F306" s="15">
        <v>921.11283000000014</v>
      </c>
      <c r="G306">
        <v>19.488637484169342</v>
      </c>
      <c r="J306" s="6">
        <f>Data!$D$504*Data!L309/Data!L308</f>
        <v>602.54390433162098</v>
      </c>
      <c r="K306" s="6">
        <f>Data!$F$504*Data!N309/Data!N308</f>
        <v>847.46681067536758</v>
      </c>
      <c r="L306" s="6">
        <f t="shared" si="12"/>
        <v>19.442861129370151</v>
      </c>
      <c r="N306" s="6">
        <f t="shared" si="13"/>
        <v>8006.7610889347297</v>
      </c>
      <c r="O306" s="6">
        <f t="shared" si="14"/>
        <v>-6.7610889347297416</v>
      </c>
    </row>
    <row r="307" spans="1:15">
      <c r="A307" s="2">
        <v>305</v>
      </c>
      <c r="B307" s="5">
        <v>39524</v>
      </c>
      <c r="C307" s="14">
        <v>33.06</v>
      </c>
      <c r="D307" s="4">
        <v>526.89375000000007</v>
      </c>
      <c r="E307" s="14">
        <v>57.69</v>
      </c>
      <c r="F307" s="15">
        <v>919.43437499999993</v>
      </c>
      <c r="G307">
        <v>19.594067734970693</v>
      </c>
      <c r="J307" s="6">
        <f>Data!$D$504*Data!L310/Data!L309</f>
        <v>651.23859584788011</v>
      </c>
      <c r="K307" s="6">
        <f>Data!$F$504*Data!N310/Data!N309</f>
        <v>902.14427876972172</v>
      </c>
      <c r="L307" s="6">
        <f t="shared" si="12"/>
        <v>19.027274539626813</v>
      </c>
      <c r="N307" s="6">
        <f t="shared" si="13"/>
        <v>8390.7113991645947</v>
      </c>
      <c r="O307" s="6">
        <f t="shared" si="14"/>
        <v>-390.7113991645947</v>
      </c>
    </row>
    <row r="308" spans="1:15">
      <c r="A308" s="2">
        <v>306</v>
      </c>
      <c r="B308" s="5">
        <v>39525</v>
      </c>
      <c r="C308" s="14">
        <v>34.5</v>
      </c>
      <c r="D308" s="4">
        <v>561.798</v>
      </c>
      <c r="E308" s="14">
        <v>59.41</v>
      </c>
      <c r="F308" s="15">
        <v>967.43243999999993</v>
      </c>
      <c r="G308">
        <v>19.278984012118141</v>
      </c>
      <c r="J308" s="6">
        <f>Data!$D$504*Data!L311/Data!L310</f>
        <v>613.85461076554952</v>
      </c>
      <c r="K308" s="6">
        <f>Data!$F$504*Data!N311/Data!N310</f>
        <v>825.68403704162733</v>
      </c>
      <c r="L308" s="6">
        <f t="shared" si="12"/>
        <v>19.392662017870752</v>
      </c>
      <c r="N308" s="6">
        <f t="shared" si="13"/>
        <v>7956.8382972324798</v>
      </c>
      <c r="O308" s="6">
        <f t="shared" si="14"/>
        <v>43.161702767520183</v>
      </c>
    </row>
    <row r="309" spans="1:15">
      <c r="A309" s="2">
        <v>307</v>
      </c>
      <c r="B309" s="5">
        <v>39526</v>
      </c>
      <c r="C309" s="14">
        <v>34.380000000000003</v>
      </c>
      <c r="D309" s="4">
        <v>559.65483000000006</v>
      </c>
      <c r="E309" s="14">
        <v>59.96</v>
      </c>
      <c r="F309" s="15">
        <v>976.0588600000001</v>
      </c>
      <c r="G309">
        <v>19.333234792468236</v>
      </c>
      <c r="J309" s="6">
        <f>Data!$D$504*Data!L312/Data!L311</f>
        <v>677.37181364529954</v>
      </c>
      <c r="K309" s="6">
        <f>Data!$F$504*Data!N312/Data!N311</f>
        <v>898.10314422425051</v>
      </c>
      <c r="L309" s="6">
        <f t="shared" si="12"/>
        <v>19.344158994344006</v>
      </c>
      <c r="N309" s="6">
        <f t="shared" si="13"/>
        <v>8513.291513555745</v>
      </c>
      <c r="O309" s="6">
        <f t="shared" si="14"/>
        <v>-513.29151355574504</v>
      </c>
    </row>
    <row r="310" spans="1:15">
      <c r="A310" s="2">
        <v>308</v>
      </c>
      <c r="B310" s="5">
        <v>39527</v>
      </c>
      <c r="C310" s="14">
        <v>34.61</v>
      </c>
      <c r="D310" s="4">
        <v>572.70897500000001</v>
      </c>
      <c r="E310" s="14">
        <v>61.04</v>
      </c>
      <c r="F310" s="15">
        <v>1010.0594</v>
      </c>
      <c r="G310">
        <v>19.339147775193712</v>
      </c>
      <c r="J310" s="6">
        <f>Data!$D$504*Data!L313/Data!L312</f>
        <v>628.43936159402881</v>
      </c>
      <c r="K310" s="6">
        <f>Data!$F$504*Data!N313/Data!N312</f>
        <v>836.0311587624509</v>
      </c>
      <c r="L310" s="6">
        <f t="shared" si="12"/>
        <v>19.949967033639822</v>
      </c>
      <c r="N310" s="6">
        <f t="shared" si="13"/>
        <v>8117.1865499901487</v>
      </c>
      <c r="O310" s="6">
        <f t="shared" si="14"/>
        <v>-117.18654999014871</v>
      </c>
    </row>
    <row r="311" spans="1:15">
      <c r="A311" s="2">
        <v>309</v>
      </c>
      <c r="B311" s="5">
        <v>39531</v>
      </c>
      <c r="C311" s="14">
        <v>36.31</v>
      </c>
      <c r="D311" s="4">
        <v>600.34954000000005</v>
      </c>
      <c r="E311" s="14">
        <v>61.18</v>
      </c>
      <c r="F311" s="15">
        <v>1011.5501199999999</v>
      </c>
      <c r="G311">
        <v>19.950898903167058</v>
      </c>
      <c r="J311" s="6">
        <f>Data!$D$504*Data!L314/Data!L313</f>
        <v>597.9106232084016</v>
      </c>
      <c r="K311" s="6">
        <f>Data!$F$504*Data!N314/Data!N313</f>
        <v>824.41262467356501</v>
      </c>
      <c r="L311" s="6">
        <f t="shared" si="12"/>
        <v>19.271783367628455</v>
      </c>
      <c r="N311" s="6">
        <f t="shared" si="13"/>
        <v>7873.9508233758661</v>
      </c>
      <c r="O311" s="6">
        <f t="shared" si="14"/>
        <v>126.04917662413391</v>
      </c>
    </row>
    <row r="312" spans="1:15">
      <c r="A312" s="2">
        <v>310</v>
      </c>
      <c r="B312" s="5">
        <v>39532</v>
      </c>
      <c r="C312" s="14">
        <v>35.380000000000003</v>
      </c>
      <c r="D312" s="4">
        <v>576.99473000000012</v>
      </c>
      <c r="E312" s="14">
        <v>61.41</v>
      </c>
      <c r="F312" s="15">
        <v>1001.504985</v>
      </c>
      <c r="G312">
        <v>19.88233223860129</v>
      </c>
      <c r="J312" s="6">
        <f>Data!$D$504*Data!L315/Data!L314</f>
        <v>584.94247385631604</v>
      </c>
      <c r="K312" s="6">
        <f>Data!$F$504*Data!N315/Data!N314</f>
        <v>823.30574855759551</v>
      </c>
      <c r="L312" s="6">
        <f t="shared" si="12"/>
        <v>18.567103286335843</v>
      </c>
      <c r="N312" s="6">
        <f t="shared" si="13"/>
        <v>7743.5188577974131</v>
      </c>
      <c r="O312" s="6">
        <f t="shared" si="14"/>
        <v>256.48114220258685</v>
      </c>
    </row>
    <row r="313" spans="1:15">
      <c r="A313" s="2">
        <v>311</v>
      </c>
      <c r="B313" s="5">
        <v>39533</v>
      </c>
      <c r="C313" s="14">
        <v>35.36</v>
      </c>
      <c r="D313" s="4">
        <v>568.19984000000011</v>
      </c>
      <c r="E313" s="14">
        <v>61.15</v>
      </c>
      <c r="F313" s="15">
        <v>982.61935000000017</v>
      </c>
      <c r="G313">
        <v>19.089494738783422</v>
      </c>
      <c r="J313" s="6">
        <f>Data!$D$504*Data!L316/Data!L315</f>
        <v>608.54047825115902</v>
      </c>
      <c r="K313" s="6">
        <f>Data!$F$504*Data!N316/Data!N315</f>
        <v>830.24204863142415</v>
      </c>
      <c r="L313" s="6">
        <f t="shared" si="12"/>
        <v>19.54539152045578</v>
      </c>
      <c r="N313" s="6">
        <f t="shared" si="13"/>
        <v>7969.9631290238849</v>
      </c>
      <c r="O313" s="6">
        <f t="shared" si="14"/>
        <v>30.036870976115097</v>
      </c>
    </row>
    <row r="314" spans="1:15">
      <c r="A314" s="2">
        <v>312</v>
      </c>
      <c r="B314" s="5">
        <v>39534</v>
      </c>
      <c r="C314" s="14">
        <v>35.450000000000003</v>
      </c>
      <c r="D314" s="4">
        <v>568.47620000000006</v>
      </c>
      <c r="E314" s="14">
        <v>61.31</v>
      </c>
      <c r="F314" s="15">
        <v>983.16716000000008</v>
      </c>
      <c r="G314">
        <v>19.293977227049314</v>
      </c>
      <c r="J314" s="6">
        <f>Data!$D$504*Data!L317/Data!L316</f>
        <v>611.30186896828923</v>
      </c>
      <c r="K314" s="6">
        <f>Data!$F$504*Data!N317/Data!N316</f>
        <v>833.63922839661973</v>
      </c>
      <c r="L314" s="6">
        <f t="shared" si="12"/>
        <v>19.398387692295223</v>
      </c>
      <c r="N314" s="6">
        <f t="shared" si="13"/>
        <v>7980.2075735460057</v>
      </c>
      <c r="O314" s="6">
        <f t="shared" si="14"/>
        <v>19.792426453994267</v>
      </c>
    </row>
    <row r="315" spans="1:15">
      <c r="A315" s="2">
        <v>313</v>
      </c>
      <c r="B315" s="5">
        <v>39535</v>
      </c>
      <c r="C315" s="14">
        <v>35.32</v>
      </c>
      <c r="D315" s="4">
        <v>566.33854000000008</v>
      </c>
      <c r="E315" s="14">
        <v>60.94</v>
      </c>
      <c r="F315" s="15">
        <v>977.14242999999999</v>
      </c>
      <c r="G315">
        <v>19.353982765848322</v>
      </c>
      <c r="J315" s="6">
        <f>Data!$D$504*Data!L318/Data!L317</f>
        <v>631.01354406655992</v>
      </c>
      <c r="K315" s="6">
        <f>Data!$F$504*Data!N318/Data!N317</f>
        <v>846.06684271074892</v>
      </c>
      <c r="L315" s="6">
        <f t="shared" si="12"/>
        <v>19.097301907087463</v>
      </c>
      <c r="N315" s="6">
        <f t="shared" si="13"/>
        <v>8081.388347678153</v>
      </c>
      <c r="O315" s="6">
        <f t="shared" si="14"/>
        <v>-81.388347678152968</v>
      </c>
    </row>
    <row r="316" spans="1:15">
      <c r="A316" s="2">
        <v>314</v>
      </c>
      <c r="B316" s="5">
        <v>39538</v>
      </c>
      <c r="C316" s="14">
        <v>35.17</v>
      </c>
      <c r="D316" s="4">
        <v>562.72</v>
      </c>
      <c r="E316" s="14">
        <v>60.87</v>
      </c>
      <c r="F316" s="15">
        <v>973.92</v>
      </c>
      <c r="G316">
        <v>19.112844104187211</v>
      </c>
      <c r="J316" s="6">
        <f>Data!$D$504*Data!L319/Data!L318</f>
        <v>628.53290534311702</v>
      </c>
      <c r="K316" s="6">
        <f>Data!$F$504*Data!N319/Data!N318</f>
        <v>873.5747091500408</v>
      </c>
      <c r="L316" s="6">
        <f t="shared" si="12"/>
        <v>19.546258635544326</v>
      </c>
      <c r="N316" s="6">
        <f t="shared" si="13"/>
        <v>8232.4848857999568</v>
      </c>
      <c r="O316" s="6">
        <f t="shared" si="14"/>
        <v>-232.48488579995683</v>
      </c>
    </row>
    <row r="317" spans="1:15">
      <c r="A317" s="2">
        <v>315</v>
      </c>
      <c r="B317" s="5">
        <v>39539</v>
      </c>
      <c r="C317" s="14">
        <v>35.869999999999997</v>
      </c>
      <c r="D317" s="4">
        <v>575.67762999999991</v>
      </c>
      <c r="E317" s="14">
        <v>61.44</v>
      </c>
      <c r="F317" s="15">
        <v>986.0505599999999</v>
      </c>
      <c r="G317">
        <v>19.318433714016479</v>
      </c>
      <c r="J317" s="6">
        <f>Data!$D$504*Data!L320/Data!L319</f>
        <v>596.44824952654676</v>
      </c>
      <c r="K317" s="6">
        <f>Data!$F$504*Data!N320/Data!N319</f>
        <v>827.09054154608259</v>
      </c>
      <c r="L317" s="6">
        <f t="shared" si="12"/>
        <v>19.864395626812335</v>
      </c>
      <c r="N317" s="6">
        <f t="shared" si="13"/>
        <v>7940.4457542182063</v>
      </c>
      <c r="O317" s="6">
        <f t="shared" si="14"/>
        <v>59.554245781793725</v>
      </c>
    </row>
    <row r="318" spans="1:15">
      <c r="A318" s="2">
        <v>316</v>
      </c>
      <c r="B318" s="5">
        <v>39540</v>
      </c>
      <c r="C318" s="14">
        <v>35.76</v>
      </c>
      <c r="D318" s="4">
        <v>572.05271999999991</v>
      </c>
      <c r="E318" s="14">
        <v>60.46</v>
      </c>
      <c r="F318" s="15">
        <v>967.17862000000002</v>
      </c>
      <c r="G318">
        <v>19.844045853996604</v>
      </c>
      <c r="J318" s="6">
        <f>Data!$D$504*Data!L321/Data!L320</f>
        <v>616.23468459545745</v>
      </c>
      <c r="K318" s="6">
        <f>Data!$F$504*Data!N321/Data!N320</f>
        <v>828.54676603973166</v>
      </c>
      <c r="L318" s="6">
        <f t="shared" si="12"/>
        <v>19.292754354735585</v>
      </c>
      <c r="N318" s="6">
        <f t="shared" si="13"/>
        <v>7968.1667999990968</v>
      </c>
      <c r="O318" s="6">
        <f t="shared" si="14"/>
        <v>31.833200000903162</v>
      </c>
    </row>
    <row r="319" spans="1:15">
      <c r="A319" s="2">
        <v>317</v>
      </c>
      <c r="B319" s="5">
        <v>39541</v>
      </c>
      <c r="C319" s="14">
        <v>36.24</v>
      </c>
      <c r="D319" s="4">
        <v>575.41872000000001</v>
      </c>
      <c r="E319" s="14">
        <v>60.56</v>
      </c>
      <c r="F319" s="15">
        <v>961.57168000000001</v>
      </c>
      <c r="G319">
        <v>19.797365912533071</v>
      </c>
      <c r="J319" s="6">
        <f>Data!$D$504*Data!L322/Data!L321</f>
        <v>611.71020356234078</v>
      </c>
      <c r="K319" s="6">
        <f>Data!$F$504*Data!N322/Data!N321</f>
        <v>836.21751439006835</v>
      </c>
      <c r="L319" s="6">
        <f t="shared" si="12"/>
        <v>18.812108152460439</v>
      </c>
      <c r="N319" s="6">
        <f t="shared" si="13"/>
        <v>7931.9992741352717</v>
      </c>
      <c r="O319" s="6">
        <f t="shared" si="14"/>
        <v>68.000725864728338</v>
      </c>
    </row>
    <row r="320" spans="1:15">
      <c r="A320" s="2">
        <v>318</v>
      </c>
      <c r="B320" s="5">
        <v>39542</v>
      </c>
      <c r="C320" s="14">
        <v>36.770000000000003</v>
      </c>
      <c r="D320" s="4">
        <v>586.42634499999997</v>
      </c>
      <c r="E320" s="14">
        <v>60.25</v>
      </c>
      <c r="F320" s="15">
        <v>960.89712499999996</v>
      </c>
      <c r="G320">
        <v>19.258738251891984</v>
      </c>
      <c r="J320" s="6">
        <f>Data!$D$504*Data!L323/Data!L322</f>
        <v>595.52467274923129</v>
      </c>
      <c r="K320" s="6">
        <f>Data!$F$504*Data!N323/Data!N322</f>
        <v>829.34142189788179</v>
      </c>
      <c r="L320" s="6">
        <f t="shared" si="12"/>
        <v>19.720557685734768</v>
      </c>
      <c r="N320" s="6">
        <f t="shared" si="13"/>
        <v>7931.192778589626</v>
      </c>
      <c r="O320" s="6">
        <f t="shared" si="14"/>
        <v>68.807221410374041</v>
      </c>
    </row>
    <row r="321" spans="1:15">
      <c r="A321" s="2">
        <v>319</v>
      </c>
      <c r="B321" s="5">
        <v>39545</v>
      </c>
      <c r="C321" s="14">
        <v>37.17</v>
      </c>
      <c r="D321" s="4">
        <v>590.89149000000009</v>
      </c>
      <c r="E321" s="14">
        <v>60.37</v>
      </c>
      <c r="F321" s="15">
        <v>959.70188999999993</v>
      </c>
      <c r="G321">
        <v>19.639479636061026</v>
      </c>
      <c r="J321" s="6">
        <f>Data!$D$504*Data!L324/Data!L323</f>
        <v>612.23581600849047</v>
      </c>
      <c r="K321" s="6">
        <f>Data!$F$504*Data!N324/Data!N323</f>
        <v>835.17615572882346</v>
      </c>
      <c r="L321" s="6">
        <f t="shared" si="12"/>
        <v>19.25298070394031</v>
      </c>
      <c r="N321" s="6">
        <f t="shared" si="13"/>
        <v>7975.3950698359677</v>
      </c>
      <c r="O321" s="6">
        <f t="shared" si="14"/>
        <v>24.604930164032339</v>
      </c>
    </row>
    <row r="322" spans="1:15">
      <c r="A322" s="2">
        <v>320</v>
      </c>
      <c r="B322" s="5">
        <v>39546</v>
      </c>
      <c r="C322" s="14">
        <v>37.99</v>
      </c>
      <c r="D322" s="4">
        <v>606.41537499999993</v>
      </c>
      <c r="E322" s="14">
        <v>60.51</v>
      </c>
      <c r="F322" s="15">
        <v>965.89087499999994</v>
      </c>
      <c r="G322">
        <v>19.552887692093599</v>
      </c>
      <c r="J322" s="6">
        <f>Data!$D$504*Data!L325/Data!L324</f>
        <v>608.32997191471134</v>
      </c>
      <c r="K322" s="6">
        <f>Data!$F$504*Data!N325/Data!N324</f>
        <v>822.66849162917447</v>
      </c>
      <c r="L322" s="6">
        <f t="shared" si="12"/>
        <v>18.820268894814422</v>
      </c>
      <c r="N322" s="6">
        <f t="shared" si="13"/>
        <v>7862.5058730116525</v>
      </c>
      <c r="O322" s="6">
        <f t="shared" si="14"/>
        <v>137.49412698834749</v>
      </c>
    </row>
    <row r="323" spans="1:15">
      <c r="A323" s="2">
        <v>321</v>
      </c>
      <c r="B323" s="5">
        <v>39547</v>
      </c>
      <c r="C323" s="14">
        <v>36.96</v>
      </c>
      <c r="D323" s="4">
        <v>586.77696000000003</v>
      </c>
      <c r="E323" s="14">
        <v>60.78</v>
      </c>
      <c r="F323" s="15">
        <v>964.94327999999996</v>
      </c>
      <c r="G323">
        <v>19.029162881189666</v>
      </c>
      <c r="J323" s="6">
        <f>Data!$D$504*Data!L326/Data!L325</f>
        <v>621.926294183241</v>
      </c>
      <c r="K323" s="6">
        <f>Data!$F$504*Data!N326/Data!N325</f>
        <v>847.06121066021751</v>
      </c>
      <c r="L323" s="6">
        <f t="shared" ref="L323:L386" si="15">$G$502*G324/G323</f>
        <v>20.158489237056038</v>
      </c>
      <c r="N323" s="6">
        <f t="shared" ref="N323:N386" si="16">$R$2*J323/$D$502+$R$3*K323/$F$502-$R$4*L323/$G$502</f>
        <v>8158.1955028743632</v>
      </c>
      <c r="O323" s="6">
        <f t="shared" ref="O323:O386" si="17">$R$2+$R$3-$R$4-N323</f>
        <v>-158.19550287436323</v>
      </c>
    </row>
    <row r="324" spans="1:15">
      <c r="A324" s="2">
        <v>322</v>
      </c>
      <c r="B324" s="5">
        <v>39548</v>
      </c>
      <c r="C324" s="14">
        <v>38.07</v>
      </c>
      <c r="D324" s="4">
        <v>605.25589500000001</v>
      </c>
      <c r="E324" s="14">
        <v>61.33</v>
      </c>
      <c r="F324" s="15">
        <v>975.05500499999994</v>
      </c>
      <c r="G324">
        <v>19.836297733163605</v>
      </c>
      <c r="J324" s="6">
        <f>Data!$D$504*Data!L327/Data!L326</f>
        <v>602.34399232336875</v>
      </c>
      <c r="K324" s="6">
        <f>Data!$F$504*Data!N327/Data!N326</f>
        <v>726.69961145606726</v>
      </c>
      <c r="L324" s="6">
        <f t="shared" si="15"/>
        <v>18.542428526294671</v>
      </c>
      <c r="N324" s="6">
        <f t="shared" si="16"/>
        <v>7408.8602940005194</v>
      </c>
      <c r="O324" s="6">
        <f t="shared" si="17"/>
        <v>591.13970599948061</v>
      </c>
    </row>
    <row r="325" spans="1:15">
      <c r="A325" s="2">
        <v>323</v>
      </c>
      <c r="B325" s="5">
        <v>39549</v>
      </c>
      <c r="C325" s="14">
        <v>36.51</v>
      </c>
      <c r="D325" s="4">
        <v>576.67544999999996</v>
      </c>
      <c r="E325" s="14">
        <v>60.29</v>
      </c>
      <c r="F325" s="15">
        <v>952.28054999999995</v>
      </c>
      <c r="G325">
        <v>19.019985673195908</v>
      </c>
      <c r="J325" s="6">
        <f>Data!$D$504*Data!L328/Data!L327</f>
        <v>600.11901255139173</v>
      </c>
      <c r="K325" s="6">
        <f>Data!$F$504*Data!N328/Data!N327</f>
        <v>821.88121510069288</v>
      </c>
      <c r="L325" s="6">
        <f t="shared" si="15"/>
        <v>20.041412094564784</v>
      </c>
      <c r="N325" s="6">
        <f t="shared" si="16"/>
        <v>7951.9980550255368</v>
      </c>
      <c r="O325" s="6">
        <f t="shared" si="17"/>
        <v>48.001944974463186</v>
      </c>
    </row>
    <row r="326" spans="1:15">
      <c r="A326" s="2">
        <v>324</v>
      </c>
      <c r="B326" s="5">
        <v>39552</v>
      </c>
      <c r="C326" s="14">
        <v>36.56</v>
      </c>
      <c r="D326" s="4">
        <v>571.21344000000011</v>
      </c>
      <c r="E326" s="14">
        <v>61</v>
      </c>
      <c r="F326" s="15">
        <v>953.06400000000008</v>
      </c>
      <c r="G326">
        <v>19.711580920115946</v>
      </c>
      <c r="J326" s="6">
        <f>Data!$D$504*Data!L329/Data!L328</f>
        <v>613.17720544878546</v>
      </c>
      <c r="K326" s="6">
        <f>Data!$F$504*Data!N329/Data!N328</f>
        <v>848.85839384307826</v>
      </c>
      <c r="L326" s="6">
        <f t="shared" si="15"/>
        <v>18.722210625895428</v>
      </c>
      <c r="N326" s="6">
        <f t="shared" si="16"/>
        <v>7981.4401752173717</v>
      </c>
      <c r="O326" s="6">
        <f t="shared" si="17"/>
        <v>18.559824782628311</v>
      </c>
    </row>
    <row r="327" spans="1:15">
      <c r="A327" s="2">
        <v>325</v>
      </c>
      <c r="B327" s="5">
        <v>39553</v>
      </c>
      <c r="C327" s="14">
        <v>36.549999999999997</v>
      </c>
      <c r="D327" s="4">
        <v>573.79845</v>
      </c>
      <c r="E327" s="14">
        <v>60.94</v>
      </c>
      <c r="F327" s="15">
        <v>956.69705999999996</v>
      </c>
      <c r="G327">
        <v>19.083654162526209</v>
      </c>
      <c r="J327" s="6">
        <f>Data!$D$504*Data!L330/Data!L329</f>
        <v>611.41181213190191</v>
      </c>
      <c r="K327" s="6">
        <f>Data!$F$504*Data!N330/Data!N329</f>
        <v>840.62648048461483</v>
      </c>
      <c r="L327" s="6">
        <f t="shared" si="15"/>
        <v>19.696337140495491</v>
      </c>
      <c r="N327" s="6">
        <f t="shared" si="16"/>
        <v>8040.628599191481</v>
      </c>
      <c r="O327" s="6">
        <f t="shared" si="17"/>
        <v>-40.628599191481044</v>
      </c>
    </row>
    <row r="328" spans="1:15">
      <c r="A328" s="2">
        <v>326</v>
      </c>
      <c r="B328" s="5">
        <v>39554</v>
      </c>
      <c r="C328" s="14">
        <v>37.590000000000003</v>
      </c>
      <c r="D328" s="4">
        <v>586.87387500000011</v>
      </c>
      <c r="E328" s="14">
        <v>61.15</v>
      </c>
      <c r="F328" s="15">
        <v>954.70437500000003</v>
      </c>
      <c r="G328">
        <v>19.437032490595932</v>
      </c>
      <c r="J328" s="6">
        <f>Data!$D$504*Data!L331/Data!L330</f>
        <v>631.48698253082182</v>
      </c>
      <c r="K328" s="6">
        <f>Data!$F$504*Data!N331/Data!N330</f>
        <v>840.30742781085098</v>
      </c>
      <c r="L328" s="6">
        <f t="shared" si="15"/>
        <v>18.922827203592789</v>
      </c>
      <c r="N328" s="6">
        <f t="shared" si="16"/>
        <v>8041.2423337571772</v>
      </c>
      <c r="O328" s="6">
        <f t="shared" si="17"/>
        <v>-41.242333757177221</v>
      </c>
    </row>
    <row r="329" spans="1:15">
      <c r="A329" s="2">
        <v>327</v>
      </c>
      <c r="B329" s="5">
        <v>39555</v>
      </c>
      <c r="C329" s="14">
        <v>38.17</v>
      </c>
      <c r="D329" s="4">
        <v>600.96756500000004</v>
      </c>
      <c r="E329" s="14">
        <v>60.68</v>
      </c>
      <c r="F329" s="15">
        <v>955.37626</v>
      </c>
      <c r="G329">
        <v>19.019493085912114</v>
      </c>
      <c r="J329" s="6">
        <f>Data!$D$504*Data!L332/Data!L331</f>
        <v>620.48191176735827</v>
      </c>
      <c r="K329" s="6">
        <f>Data!$F$504*Data!N332/Data!N331</f>
        <v>863.12975345076552</v>
      </c>
      <c r="L329" s="6">
        <f t="shared" si="15"/>
        <v>19.395872824633102</v>
      </c>
      <c r="N329" s="6">
        <f t="shared" si="16"/>
        <v>8140.4823460188663</v>
      </c>
      <c r="O329" s="6">
        <f t="shared" si="17"/>
        <v>-140.48234601886634</v>
      </c>
    </row>
    <row r="330" spans="1:15">
      <c r="A330" s="2">
        <v>328</v>
      </c>
      <c r="B330" s="5">
        <v>39556</v>
      </c>
      <c r="C330" s="14">
        <v>39.299999999999997</v>
      </c>
      <c r="D330" s="4">
        <v>623.71064999999999</v>
      </c>
      <c r="E330" s="14">
        <v>60.11</v>
      </c>
      <c r="F330" s="15">
        <v>953.97575499999994</v>
      </c>
      <c r="G330">
        <v>19.076171545755781</v>
      </c>
      <c r="J330" s="6">
        <f>Data!$D$504*Data!L333/Data!L332</f>
        <v>615.41156755855604</v>
      </c>
      <c r="K330" s="6">
        <f>Data!$F$504*Data!N333/Data!N332</f>
        <v>827.91961036641908</v>
      </c>
      <c r="L330" s="6">
        <f t="shared" si="15"/>
        <v>19.268196413407175</v>
      </c>
      <c r="N330" s="6">
        <f t="shared" si="16"/>
        <v>7959.6500448967272</v>
      </c>
      <c r="O330" s="6">
        <f t="shared" si="17"/>
        <v>40.349955103272805</v>
      </c>
    </row>
    <row r="331" spans="1:15">
      <c r="A331" s="2">
        <v>329</v>
      </c>
      <c r="B331" s="5">
        <v>39559</v>
      </c>
      <c r="C331" s="14">
        <v>38.42</v>
      </c>
      <c r="D331" s="4">
        <v>606.15233999999998</v>
      </c>
      <c r="E331" s="14">
        <v>60.35</v>
      </c>
      <c r="F331" s="15">
        <v>952.14194999999995</v>
      </c>
      <c r="G331">
        <v>19.007072774908725</v>
      </c>
      <c r="J331" s="6">
        <f>Data!$D$504*Data!L334/Data!L333</f>
        <v>602.49225252473911</v>
      </c>
      <c r="K331" s="6">
        <f>Data!$F$504*Data!N334/Data!N333</f>
        <v>828.88202758184002</v>
      </c>
      <c r="L331" s="6">
        <f t="shared" si="15"/>
        <v>20.231009785950555</v>
      </c>
      <c r="N331" s="6">
        <f t="shared" si="16"/>
        <v>8010.5080659155919</v>
      </c>
      <c r="O331" s="6">
        <f t="shared" si="17"/>
        <v>-10.508065915591942</v>
      </c>
    </row>
    <row r="332" spans="1:15">
      <c r="A332" s="2">
        <v>330</v>
      </c>
      <c r="B332" s="5">
        <v>39560</v>
      </c>
      <c r="C332" s="14">
        <v>37.83</v>
      </c>
      <c r="D332" s="4">
        <v>592.20973500000002</v>
      </c>
      <c r="E332" s="14">
        <v>59.89</v>
      </c>
      <c r="F332" s="15">
        <v>937.54800499999999</v>
      </c>
      <c r="G332">
        <v>19.884549278529949</v>
      </c>
      <c r="J332" s="6">
        <f>Data!$D$504*Data!L335/Data!L334</f>
        <v>613.35756937099757</v>
      </c>
      <c r="K332" s="6">
        <f>Data!$F$504*Data!N335/Data!N334</f>
        <v>846.3161833280335</v>
      </c>
      <c r="L332" s="6">
        <f t="shared" si="15"/>
        <v>19.157737515926957</v>
      </c>
      <c r="N332" s="6">
        <f t="shared" si="16"/>
        <v>8016.6108331427986</v>
      </c>
      <c r="O332" s="6">
        <f t="shared" si="17"/>
        <v>-16.610833142798583</v>
      </c>
    </row>
    <row r="333" spans="1:15">
      <c r="A333" s="2">
        <v>331</v>
      </c>
      <c r="B333" s="5">
        <v>39561</v>
      </c>
      <c r="C333" s="14">
        <v>38.340000000000003</v>
      </c>
      <c r="D333" s="4">
        <v>605.06271000000004</v>
      </c>
      <c r="E333" s="14">
        <v>60.32</v>
      </c>
      <c r="F333" s="15">
        <v>951.94007999999997</v>
      </c>
      <c r="G333">
        <v>19.698942998979629</v>
      </c>
      <c r="J333" s="6">
        <f>Data!$D$504*Data!L336/Data!L335</f>
        <v>628.13835491606892</v>
      </c>
      <c r="K333" s="6">
        <f>Data!$F$504*Data!N336/Data!N335</f>
        <v>865.99043941086097</v>
      </c>
      <c r="L333" s="6">
        <f t="shared" si="15"/>
        <v>19.304673251123489</v>
      </c>
      <c r="N333" s="6">
        <f t="shared" si="16"/>
        <v>8174.2400826877592</v>
      </c>
      <c r="O333" s="6">
        <f t="shared" si="17"/>
        <v>-174.24008268775924</v>
      </c>
    </row>
    <row r="334" spans="1:15">
      <c r="A334" s="2">
        <v>332</v>
      </c>
      <c r="B334" s="5">
        <v>39562</v>
      </c>
      <c r="C334" s="14">
        <v>38.75</v>
      </c>
      <c r="D334" s="4">
        <v>622.75124999999991</v>
      </c>
      <c r="E334" s="14">
        <v>60.25</v>
      </c>
      <c r="F334" s="15">
        <v>968.27774999999986</v>
      </c>
      <c r="G334">
        <v>19.664745597375429</v>
      </c>
      <c r="J334" s="6">
        <f>Data!$D$504*Data!L337/Data!L336</f>
        <v>621.78708120549391</v>
      </c>
      <c r="K334" s="6">
        <f>Data!$F$504*Data!N337/Data!N336</f>
        <v>856.42043071836031</v>
      </c>
      <c r="L334" s="6">
        <f t="shared" si="15"/>
        <v>19.567420836618343</v>
      </c>
      <c r="N334" s="6">
        <f t="shared" si="16"/>
        <v>8135.5537095129093</v>
      </c>
      <c r="O334" s="6">
        <f t="shared" si="17"/>
        <v>-135.55370951290934</v>
      </c>
    </row>
    <row r="335" spans="1:15">
      <c r="A335" s="2">
        <v>333</v>
      </c>
      <c r="B335" s="5">
        <v>39563</v>
      </c>
      <c r="C335" s="14">
        <v>38.94</v>
      </c>
      <c r="D335" s="4">
        <v>629.03675999999996</v>
      </c>
      <c r="E335" s="14">
        <v>59.33</v>
      </c>
      <c r="F335" s="15">
        <v>958.41681999999992</v>
      </c>
      <c r="G335">
        <v>19.897791299422924</v>
      </c>
      <c r="J335" s="6">
        <f>Data!$D$504*Data!L338/Data!L337</f>
        <v>601.91913250157415</v>
      </c>
      <c r="K335" s="6">
        <f>Data!$F$504*Data!N338/Data!N337</f>
        <v>831.44566375609725</v>
      </c>
      <c r="L335" s="6">
        <f t="shared" si="15"/>
        <v>19.166239512516171</v>
      </c>
      <c r="N335" s="6">
        <f t="shared" si="16"/>
        <v>7908.7460484079202</v>
      </c>
      <c r="O335" s="6">
        <f t="shared" si="17"/>
        <v>91.253951592079829</v>
      </c>
    </row>
    <row r="336" spans="1:15">
      <c r="A336" s="2">
        <v>334</v>
      </c>
      <c r="B336" s="5">
        <v>39566</v>
      </c>
      <c r="C336" s="14">
        <v>39.1</v>
      </c>
      <c r="D336" s="4">
        <v>629.1581000000001</v>
      </c>
      <c r="E336" s="14">
        <v>58.98</v>
      </c>
      <c r="F336" s="15">
        <v>949.04718000000003</v>
      </c>
      <c r="G336">
        <v>19.720809415792093</v>
      </c>
      <c r="J336" s="6">
        <f>Data!$D$504*Data!L339/Data!L338</f>
        <v>621.61326514036477</v>
      </c>
      <c r="K336" s="6">
        <f>Data!$F$504*Data!N339/Data!N338</f>
        <v>837.2007669824801</v>
      </c>
      <c r="L336" s="6">
        <f t="shared" si="15"/>
        <v>18.846670765199416</v>
      </c>
      <c r="N336" s="6">
        <f t="shared" si="16"/>
        <v>7980.0993542074193</v>
      </c>
      <c r="O336" s="6">
        <f t="shared" si="17"/>
        <v>19.90064579258069</v>
      </c>
    </row>
    <row r="337" spans="1:15">
      <c r="A337" s="2">
        <v>335</v>
      </c>
      <c r="B337" s="5">
        <v>39567</v>
      </c>
      <c r="C337" s="14">
        <v>38.770000000000003</v>
      </c>
      <c r="D337" s="4">
        <v>629.35340999999994</v>
      </c>
      <c r="E337" s="14">
        <v>58.72</v>
      </c>
      <c r="F337" s="15">
        <v>953.20175999999981</v>
      </c>
      <c r="G337">
        <v>19.21951098912082</v>
      </c>
      <c r="J337" s="6">
        <f>Data!$D$504*Data!L340/Data!L339</f>
        <v>597.12457545259656</v>
      </c>
      <c r="K337" s="6">
        <f>Data!$F$504*Data!N340/Data!N339</f>
        <v>832.1600351255388</v>
      </c>
      <c r="L337" s="6">
        <f t="shared" si="15"/>
        <v>19.123053318574236</v>
      </c>
      <c r="N337" s="6">
        <f t="shared" si="16"/>
        <v>7887.6902259163935</v>
      </c>
      <c r="O337" s="6">
        <f t="shared" si="17"/>
        <v>112.3097740836065</v>
      </c>
    </row>
    <row r="338" spans="1:15">
      <c r="A338" s="2">
        <v>336</v>
      </c>
      <c r="B338" s="5">
        <v>39568</v>
      </c>
      <c r="C338" s="14">
        <v>37.549999999999997</v>
      </c>
      <c r="D338" s="4">
        <v>606.99574999999993</v>
      </c>
      <c r="E338" s="14">
        <v>58.87</v>
      </c>
      <c r="F338" s="15">
        <v>951.6335499999999</v>
      </c>
      <c r="G338">
        <v>19.005641064930082</v>
      </c>
      <c r="J338" s="6">
        <f>Data!$D$504*Data!L341/Data!L340</f>
        <v>629.16554616360168</v>
      </c>
      <c r="K338" s="6">
        <f>Data!$F$504*Data!N341/Data!N340</f>
        <v>867.28346892111983</v>
      </c>
      <c r="L338" s="6">
        <f t="shared" si="15"/>
        <v>19.923637939991007</v>
      </c>
      <c r="N338" s="6">
        <f t="shared" si="16"/>
        <v>8247.8432520755268</v>
      </c>
      <c r="O338" s="6">
        <f t="shared" si="17"/>
        <v>-247.84325207552683</v>
      </c>
    </row>
    <row r="339" spans="1:15">
      <c r="A339" s="2">
        <v>337</v>
      </c>
      <c r="B339" s="5">
        <v>39570</v>
      </c>
      <c r="C339" s="14">
        <v>39.07</v>
      </c>
      <c r="D339" s="4">
        <v>640.53311500000007</v>
      </c>
      <c r="E339" s="14">
        <v>58.77</v>
      </c>
      <c r="F339" s="15">
        <v>963.50476500000013</v>
      </c>
      <c r="G339">
        <v>19.580966193591401</v>
      </c>
      <c r="J339" s="6">
        <f>Data!$D$504*Data!L342/Data!L341</f>
        <v>600.23377238254454</v>
      </c>
      <c r="K339" s="6">
        <f>Data!$F$504*Data!N342/Data!N341</f>
        <v>826.32689540794536</v>
      </c>
      <c r="L339" s="6">
        <f t="shared" si="15"/>
        <v>19.168829466563185</v>
      </c>
      <c r="N339" s="6">
        <f t="shared" si="16"/>
        <v>7880.7740160069079</v>
      </c>
      <c r="O339" s="6">
        <f t="shared" si="17"/>
        <v>119.22598399309209</v>
      </c>
    </row>
    <row r="340" spans="1:15">
      <c r="A340" s="2">
        <v>338</v>
      </c>
      <c r="B340" s="5">
        <v>39573</v>
      </c>
      <c r="C340" s="14">
        <v>38.770000000000003</v>
      </c>
      <c r="D340" s="4">
        <v>629.23709999999994</v>
      </c>
      <c r="E340" s="14">
        <v>58.38</v>
      </c>
      <c r="F340" s="15">
        <v>947.50739999999985</v>
      </c>
      <c r="G340">
        <v>19.409424788003705</v>
      </c>
      <c r="J340" s="6">
        <f>Data!$D$504*Data!L343/Data!L342</f>
        <v>617.94041284128912</v>
      </c>
      <c r="K340" s="6">
        <f>Data!$F$504*Data!N343/Data!N342</f>
        <v>834.15150391172801</v>
      </c>
      <c r="L340" s="6">
        <f t="shared" si="15"/>
        <v>19.783491628968889</v>
      </c>
      <c r="N340" s="6">
        <f t="shared" si="16"/>
        <v>8049.2708076008666</v>
      </c>
      <c r="O340" s="6">
        <f t="shared" si="17"/>
        <v>-49.270807600866647</v>
      </c>
    </row>
    <row r="341" spans="1:15">
      <c r="A341" s="2">
        <v>339</v>
      </c>
      <c r="B341" s="5">
        <v>39574</v>
      </c>
      <c r="C341" s="14">
        <v>38.65</v>
      </c>
      <c r="D341" s="4">
        <v>627.27017499999999</v>
      </c>
      <c r="E341" s="14">
        <v>58.27</v>
      </c>
      <c r="F341" s="15">
        <v>945.69296500000019</v>
      </c>
      <c r="G341">
        <v>19.856310805515445</v>
      </c>
      <c r="J341" s="6">
        <f>Data!$D$504*Data!L344/Data!L343</f>
        <v>609.05096979847622</v>
      </c>
      <c r="K341" s="6">
        <f>Data!$F$504*Data!N344/Data!N343</f>
        <v>833.40902600587754</v>
      </c>
      <c r="L341" s="6">
        <f t="shared" si="15"/>
        <v>19.276611763514484</v>
      </c>
      <c r="N341" s="6">
        <f t="shared" si="16"/>
        <v>7957.464881932211</v>
      </c>
      <c r="O341" s="6">
        <f t="shared" si="17"/>
        <v>42.535118067788972</v>
      </c>
    </row>
    <row r="342" spans="1:15">
      <c r="A342" s="2">
        <v>340</v>
      </c>
      <c r="B342" s="5">
        <v>39575</v>
      </c>
      <c r="C342" s="14">
        <v>37.35</v>
      </c>
      <c r="D342" s="4">
        <v>610.28032500000006</v>
      </c>
      <c r="E342" s="14">
        <v>57.03</v>
      </c>
      <c r="F342" s="15">
        <v>931.8416850000001</v>
      </c>
      <c r="G342">
        <v>19.793026965853805</v>
      </c>
      <c r="J342" s="6">
        <f>Data!$D$504*Data!L345/Data!L344</f>
        <v>589.43067971331106</v>
      </c>
      <c r="K342" s="6">
        <f>Data!$F$504*Data!N345/Data!N344</f>
        <v>822.9153065776859</v>
      </c>
      <c r="L342" s="6">
        <f t="shared" si="15"/>
        <v>19.203907851522601</v>
      </c>
      <c r="N342" s="6">
        <f t="shared" si="16"/>
        <v>7826.0691676488132</v>
      </c>
      <c r="O342" s="6">
        <f t="shared" si="17"/>
        <v>173.93083235118684</v>
      </c>
    </row>
    <row r="343" spans="1:15">
      <c r="A343" s="2">
        <v>341</v>
      </c>
      <c r="B343" s="5">
        <v>39577</v>
      </c>
      <c r="C343" s="14">
        <v>37.75</v>
      </c>
      <c r="D343" s="4">
        <v>610.81387500000005</v>
      </c>
      <c r="E343" s="14">
        <v>56.15</v>
      </c>
      <c r="F343" s="15">
        <v>908.53507500000012</v>
      </c>
      <c r="G343">
        <v>19.655531108798687</v>
      </c>
      <c r="J343" s="6">
        <f>Data!$D$504*Data!L346/Data!L345</f>
        <v>610.23831779388854</v>
      </c>
      <c r="K343" s="6">
        <f>Data!$F$504*Data!N346/Data!N345</f>
        <v>832.99829267019572</v>
      </c>
      <c r="L343" s="6">
        <f t="shared" si="15"/>
        <v>19.017229153107738</v>
      </c>
      <c r="N343" s="6">
        <f t="shared" si="16"/>
        <v>7933.7715588100755</v>
      </c>
      <c r="O343" s="6">
        <f t="shared" si="17"/>
        <v>66.228441189924524</v>
      </c>
    </row>
    <row r="344" spans="1:15">
      <c r="A344" s="2">
        <v>342</v>
      </c>
      <c r="B344" s="5">
        <v>39580</v>
      </c>
      <c r="C344" s="14">
        <v>38</v>
      </c>
      <c r="D344" s="4">
        <v>608.20899999999995</v>
      </c>
      <c r="E344" s="14">
        <v>56.4</v>
      </c>
      <c r="F344" s="15">
        <v>902.71019999999987</v>
      </c>
      <c r="G344">
        <v>19.329248816752575</v>
      </c>
      <c r="J344" s="6">
        <f>Data!$D$504*Data!L347/Data!L346</f>
        <v>619.8947303446447</v>
      </c>
      <c r="K344" s="6">
        <f>Data!$F$504*Data!N347/Data!N346</f>
        <v>842.92845583723704</v>
      </c>
      <c r="L344" s="6">
        <f t="shared" si="15"/>
        <v>19.244720251106223</v>
      </c>
      <c r="N344" s="6">
        <f t="shared" si="16"/>
        <v>8038.1532776996501</v>
      </c>
      <c r="O344" s="6">
        <f t="shared" si="17"/>
        <v>-38.153277699650062</v>
      </c>
    </row>
    <row r="345" spans="1:15">
      <c r="A345" s="2">
        <v>343</v>
      </c>
      <c r="B345" s="5">
        <v>39581</v>
      </c>
      <c r="C345" s="14">
        <v>37.799999999999997</v>
      </c>
      <c r="D345" s="4">
        <v>609.35489999999993</v>
      </c>
      <c r="E345" s="14">
        <v>56.5</v>
      </c>
      <c r="F345" s="15">
        <v>910.80825000000004</v>
      </c>
      <c r="G345">
        <v>19.235768093538208</v>
      </c>
      <c r="J345" s="6">
        <f>Data!$D$504*Data!L348/Data!L347</f>
        <v>632.66687794818722</v>
      </c>
      <c r="K345" s="6">
        <f>Data!$F$504*Data!N348/Data!N347</f>
        <v>848.21022711292505</v>
      </c>
      <c r="L345" s="6">
        <f t="shared" si="15"/>
        <v>19.582384786404983</v>
      </c>
      <c r="N345" s="6">
        <f t="shared" si="16"/>
        <v>8147.2495109617721</v>
      </c>
      <c r="O345" s="6">
        <f t="shared" si="17"/>
        <v>-147.2495109617721</v>
      </c>
    </row>
    <row r="346" spans="1:15">
      <c r="A346" s="2">
        <v>344</v>
      </c>
      <c r="B346" s="5">
        <v>39582</v>
      </c>
      <c r="C346" s="14">
        <v>38.06</v>
      </c>
      <c r="D346" s="4">
        <v>617.04774999999995</v>
      </c>
      <c r="E346" s="14">
        <v>56.54</v>
      </c>
      <c r="F346" s="15">
        <v>916.65474999999992</v>
      </c>
      <c r="G346">
        <v>19.47861466279549</v>
      </c>
      <c r="J346" s="6">
        <f>Data!$D$504*Data!L349/Data!L348</f>
        <v>618.92157734186537</v>
      </c>
      <c r="K346" s="6">
        <f>Data!$F$504*Data!N349/Data!N348</f>
        <v>836.71222057595412</v>
      </c>
      <c r="L346" s="6">
        <f t="shared" si="15"/>
        <v>19.335698691502596</v>
      </c>
      <c r="N346" s="6">
        <f t="shared" si="16"/>
        <v>8017.6499379223624</v>
      </c>
      <c r="O346" s="6">
        <f t="shared" si="17"/>
        <v>-17.649937922362369</v>
      </c>
    </row>
    <row r="347" spans="1:15">
      <c r="A347" s="2">
        <v>345</v>
      </c>
      <c r="B347" s="5">
        <v>39583</v>
      </c>
      <c r="C347" s="14">
        <v>38.22</v>
      </c>
      <c r="D347" s="4">
        <v>620.82657000000006</v>
      </c>
      <c r="E347" s="14">
        <v>57.01</v>
      </c>
      <c r="F347" s="15">
        <v>926.04193499999997</v>
      </c>
      <c r="G347">
        <v>19.476050395802606</v>
      </c>
      <c r="J347" s="6">
        <f>Data!$D$504*Data!L350/Data!L349</f>
        <v>601.60348648947502</v>
      </c>
      <c r="K347" s="6">
        <f>Data!$F$504*Data!N350/Data!N349</f>
        <v>823.66777106152404</v>
      </c>
      <c r="L347" s="6">
        <f t="shared" si="15"/>
        <v>18.928507839867482</v>
      </c>
      <c r="N347" s="6">
        <f t="shared" si="16"/>
        <v>7850.4138903865787</v>
      </c>
      <c r="O347" s="6">
        <f t="shared" si="17"/>
        <v>149.58610961342129</v>
      </c>
    </row>
    <row r="348" spans="1:15">
      <c r="A348" s="2">
        <v>346</v>
      </c>
      <c r="B348" s="5">
        <v>39584</v>
      </c>
      <c r="C348" s="14">
        <v>38.28</v>
      </c>
      <c r="D348" s="4">
        <v>615.19787999999994</v>
      </c>
      <c r="E348" s="14">
        <v>57.07</v>
      </c>
      <c r="F348" s="15">
        <v>917.17196999999987</v>
      </c>
      <c r="G348">
        <v>19.063393939339697</v>
      </c>
      <c r="J348" s="6">
        <f>Data!$D$504*Data!L351/Data!L350</f>
        <v>616.2513262693484</v>
      </c>
      <c r="K348" s="6">
        <f>Data!$F$504*Data!N351/Data!N350</f>
        <v>847.85417162371391</v>
      </c>
      <c r="L348" s="6">
        <f t="shared" si="15"/>
        <v>20.242665557175911</v>
      </c>
      <c r="N348" s="6">
        <f t="shared" si="16"/>
        <v>8147.046048114933</v>
      </c>
      <c r="O348" s="6">
        <f t="shared" si="17"/>
        <v>-147.046048114933</v>
      </c>
    </row>
    <row r="349" spans="1:15">
      <c r="A349" s="2">
        <v>347</v>
      </c>
      <c r="B349" s="5">
        <v>39587</v>
      </c>
      <c r="C349" s="14">
        <v>38.520000000000003</v>
      </c>
      <c r="D349" s="4">
        <v>620.57646000000011</v>
      </c>
      <c r="E349" s="14">
        <v>57.52</v>
      </c>
      <c r="F349" s="15">
        <v>926.67596000000015</v>
      </c>
      <c r="G349">
        <v>19.954960664048599</v>
      </c>
      <c r="J349" s="6">
        <f>Data!$D$504*Data!L352/Data!L351</f>
        <v>601.40557210495899</v>
      </c>
      <c r="K349" s="6">
        <f>Data!$F$504*Data!N352/Data!N351</f>
        <v>815.1865385374324</v>
      </c>
      <c r="L349" s="6">
        <f t="shared" si="15"/>
        <v>18.589380539252634</v>
      </c>
      <c r="N349" s="6">
        <f t="shared" si="16"/>
        <v>7779.1407220859519</v>
      </c>
      <c r="O349" s="6">
        <f t="shared" si="17"/>
        <v>220.85927791404811</v>
      </c>
    </row>
    <row r="350" spans="1:15">
      <c r="A350" s="2">
        <v>348</v>
      </c>
      <c r="B350" s="5">
        <v>39588</v>
      </c>
      <c r="C350" s="14">
        <v>37.869999999999997</v>
      </c>
      <c r="D350" s="4">
        <v>605.69277999999997</v>
      </c>
      <c r="E350" s="14">
        <v>57.09</v>
      </c>
      <c r="F350" s="15">
        <v>913.09746000000007</v>
      </c>
      <c r="G350">
        <v>19.182214695052938</v>
      </c>
      <c r="J350" s="6">
        <f>Data!$D$504*Data!L353/Data!L352</f>
        <v>593.12599864298579</v>
      </c>
      <c r="K350" s="6">
        <f>Data!$F$504*Data!N353/Data!N352</f>
        <v>816.81200201911724</v>
      </c>
      <c r="L350" s="6">
        <f t="shared" si="15"/>
        <v>19.383587203141722</v>
      </c>
      <c r="N350" s="6">
        <f t="shared" si="16"/>
        <v>7834.2665406200804</v>
      </c>
      <c r="O350" s="6">
        <f t="shared" si="17"/>
        <v>165.73345937991962</v>
      </c>
    </row>
    <row r="351" spans="1:15">
      <c r="A351" s="2">
        <v>349</v>
      </c>
      <c r="B351" s="5">
        <v>39589</v>
      </c>
      <c r="C351" s="14">
        <v>37.200000000000003</v>
      </c>
      <c r="D351" s="4">
        <v>593.07960000000003</v>
      </c>
      <c r="E351" s="14">
        <v>56.65</v>
      </c>
      <c r="F351" s="15">
        <v>903.17094999999995</v>
      </c>
      <c r="G351">
        <v>19.227191572972423</v>
      </c>
      <c r="J351" s="6">
        <f>Data!$D$504*Data!L354/Data!L353</f>
        <v>612.456541099059</v>
      </c>
      <c r="K351" s="6">
        <f>Data!$F$504*Data!N354/Data!N353</f>
        <v>840.79516177375604</v>
      </c>
      <c r="L351" s="6">
        <f t="shared" si="15"/>
        <v>20.070912818503022</v>
      </c>
      <c r="N351" s="6">
        <f t="shared" si="16"/>
        <v>8084.3362597261539</v>
      </c>
      <c r="O351" s="6">
        <f t="shared" si="17"/>
        <v>-84.336259726153912</v>
      </c>
    </row>
    <row r="352" spans="1:15">
      <c r="A352" s="2">
        <v>350</v>
      </c>
      <c r="B352" s="5">
        <v>39590</v>
      </c>
      <c r="C352" s="14">
        <v>37.31</v>
      </c>
      <c r="D352" s="4">
        <v>595.91532000000007</v>
      </c>
      <c r="E352" s="14">
        <v>58.27</v>
      </c>
      <c r="F352" s="15">
        <v>930.68844000000013</v>
      </c>
      <c r="G352">
        <v>19.95565244902691</v>
      </c>
      <c r="J352" s="6">
        <f>Data!$D$504*Data!L355/Data!L354</f>
        <v>607.65214733065682</v>
      </c>
      <c r="K352" s="6">
        <f>Data!$F$504*Data!N355/Data!N354</f>
        <v>819.58748199794036</v>
      </c>
      <c r="L352" s="6">
        <f t="shared" si="15"/>
        <v>19.374418979912203</v>
      </c>
      <c r="N352" s="6">
        <f t="shared" si="16"/>
        <v>7904.1934117213523</v>
      </c>
      <c r="O352" s="6">
        <f t="shared" si="17"/>
        <v>95.806588278647723</v>
      </c>
    </row>
    <row r="353" spans="1:15">
      <c r="A353" s="2">
        <v>351</v>
      </c>
      <c r="B353" s="5">
        <v>39591</v>
      </c>
      <c r="C353" s="14">
        <v>37.03</v>
      </c>
      <c r="D353" s="4">
        <v>588.96215000000007</v>
      </c>
      <c r="E353" s="14">
        <v>58.63</v>
      </c>
      <c r="F353" s="15">
        <v>932.51015000000007</v>
      </c>
      <c r="G353">
        <v>19.992981885002386</v>
      </c>
      <c r="J353" s="6">
        <f>Data!$D$504*Data!L356/Data!L355</f>
        <v>630.0238325536485</v>
      </c>
      <c r="K353" s="6">
        <f>Data!$F$504*Data!N356/Data!N355</f>
        <v>845.59189396684599</v>
      </c>
      <c r="L353" s="6">
        <f t="shared" si="15"/>
        <v>18.377841748371893</v>
      </c>
      <c r="N353" s="6">
        <f t="shared" si="16"/>
        <v>8000.9585630524107</v>
      </c>
      <c r="O353" s="6">
        <f t="shared" si="17"/>
        <v>-0.95856305241068185</v>
      </c>
    </row>
    <row r="354" spans="1:15">
      <c r="A354" s="2">
        <v>352</v>
      </c>
      <c r="B354" s="5">
        <v>39595</v>
      </c>
      <c r="C354" s="14">
        <v>37.619999999999997</v>
      </c>
      <c r="D354" s="4">
        <v>603.83861999999999</v>
      </c>
      <c r="E354" s="14">
        <v>58.59</v>
      </c>
      <c r="F354" s="15">
        <v>940.42809000000022</v>
      </c>
      <c r="G354">
        <v>19.000062676397665</v>
      </c>
      <c r="J354" s="6">
        <f>Data!$D$504*Data!L357/Data!L356</f>
        <v>626.66704322546525</v>
      </c>
      <c r="K354" s="6">
        <f>Data!$F$504*Data!N357/Data!N356</f>
        <v>844.99244178518836</v>
      </c>
      <c r="L354" s="6">
        <f t="shared" si="15"/>
        <v>20.121792577808122</v>
      </c>
      <c r="N354" s="6">
        <f t="shared" si="16"/>
        <v>8165.1181598987732</v>
      </c>
      <c r="O354" s="6">
        <f t="shared" si="17"/>
        <v>-165.11815989877323</v>
      </c>
    </row>
    <row r="355" spans="1:15">
      <c r="A355" s="2">
        <v>353</v>
      </c>
      <c r="B355" s="5">
        <v>39596</v>
      </c>
      <c r="C355" s="14">
        <v>38.39</v>
      </c>
      <c r="D355" s="4">
        <v>617.75268500000004</v>
      </c>
      <c r="E355" s="14">
        <v>57.44</v>
      </c>
      <c r="F355" s="15">
        <v>924.29575999999997</v>
      </c>
      <c r="G355">
        <v>19.769908305096013</v>
      </c>
      <c r="J355" s="6">
        <f>Data!$D$504*Data!L358/Data!L357</f>
        <v>622.6774711530536</v>
      </c>
      <c r="K355" s="6">
        <f>Data!$F$504*Data!N358/Data!N357</f>
        <v>842.5834544408558</v>
      </c>
      <c r="L355" s="6">
        <f t="shared" si="15"/>
        <v>19.3865217501159</v>
      </c>
      <c r="N355" s="6">
        <f t="shared" si="16"/>
        <v>8062.7376125548308</v>
      </c>
      <c r="O355" s="6">
        <f t="shared" si="17"/>
        <v>-62.737612554830775</v>
      </c>
    </row>
    <row r="356" spans="1:15">
      <c r="A356" s="2">
        <v>354</v>
      </c>
      <c r="B356" s="5">
        <v>39597</v>
      </c>
      <c r="C356" s="14">
        <v>40.03</v>
      </c>
      <c r="D356" s="4">
        <v>645.20354000000009</v>
      </c>
      <c r="E356" s="14">
        <v>57.87</v>
      </c>
      <c r="F356" s="15">
        <v>932.74866000000009</v>
      </c>
      <c r="G356">
        <v>19.819263209866634</v>
      </c>
      <c r="J356" s="6">
        <f>Data!$D$504*Data!L359/Data!L358</f>
        <v>611.62907458165114</v>
      </c>
      <c r="K356" s="6">
        <f>Data!$F$504*Data!N359/Data!N358</f>
        <v>840.00412879587429</v>
      </c>
      <c r="L356" s="6">
        <f t="shared" si="15"/>
        <v>19.242296439454137</v>
      </c>
      <c r="N356" s="6">
        <f t="shared" si="16"/>
        <v>7991.9605575480246</v>
      </c>
      <c r="O356" s="6">
        <f t="shared" si="17"/>
        <v>8.0394424519754466</v>
      </c>
    </row>
    <row r="357" spans="1:15">
      <c r="A357" s="2">
        <v>355</v>
      </c>
      <c r="B357" s="5">
        <v>39598</v>
      </c>
      <c r="C357" s="14">
        <v>40.82</v>
      </c>
      <c r="D357" s="4">
        <v>657.22240999999997</v>
      </c>
      <c r="E357" s="14">
        <v>57.26</v>
      </c>
      <c r="F357" s="15">
        <v>921.91462999999999</v>
      </c>
      <c r="G357">
        <v>19.720928562130503</v>
      </c>
      <c r="J357" s="6">
        <f>Data!$D$504*Data!L360/Data!L359</f>
        <v>598.55926904099942</v>
      </c>
      <c r="K357" s="6">
        <f>Data!$F$504*Data!N360/Data!N359</f>
        <v>826.26705480699229</v>
      </c>
      <c r="L357" s="6">
        <f t="shared" si="15"/>
        <v>18.758485350003518</v>
      </c>
      <c r="N357" s="6">
        <f t="shared" si="16"/>
        <v>7831.2506818642487</v>
      </c>
      <c r="O357" s="6">
        <f t="shared" si="17"/>
        <v>168.74931813575131</v>
      </c>
    </row>
    <row r="358" spans="1:15">
      <c r="A358" s="2">
        <v>356</v>
      </c>
      <c r="B358" s="5">
        <v>39601</v>
      </c>
      <c r="C358" s="14">
        <v>40.76</v>
      </c>
      <c r="D358" s="4">
        <v>653.0974799999999</v>
      </c>
      <c r="E358" s="14">
        <v>57</v>
      </c>
      <c r="F358" s="15">
        <v>913.31100000000004</v>
      </c>
      <c r="G358">
        <v>19.129696592403739</v>
      </c>
      <c r="J358" s="6">
        <f>Data!$D$504*Data!L361/Data!L360</f>
        <v>612.48542548776038</v>
      </c>
      <c r="K358" s="6">
        <f>Data!$F$504*Data!N361/Data!N360</f>
        <v>842.25597420112388</v>
      </c>
      <c r="L358" s="6">
        <f t="shared" si="15"/>
        <v>19.724563969118297</v>
      </c>
      <c r="N358" s="6">
        <f t="shared" si="16"/>
        <v>8054.7300231022846</v>
      </c>
      <c r="O358" s="6">
        <f t="shared" si="17"/>
        <v>-54.730023102284576</v>
      </c>
    </row>
    <row r="359" spans="1:15">
      <c r="A359" s="2">
        <v>357</v>
      </c>
      <c r="B359" s="5">
        <v>39602</v>
      </c>
      <c r="C359" s="14">
        <v>40.74</v>
      </c>
      <c r="D359" s="4">
        <v>654.44736</v>
      </c>
      <c r="E359" s="14">
        <v>56.4</v>
      </c>
      <c r="F359" s="15">
        <v>906.00959999999998</v>
      </c>
      <c r="G359">
        <v>19.511849927643784</v>
      </c>
      <c r="J359" s="6">
        <f>Data!$D$504*Data!L362/Data!L361</f>
        <v>617.70824510618479</v>
      </c>
      <c r="K359" s="6">
        <f>Data!$F$504*Data!N362/Data!N361</f>
        <v>833.54562650577498</v>
      </c>
      <c r="L359" s="6">
        <f t="shared" si="15"/>
        <v>19.710125937918782</v>
      </c>
      <c r="N359" s="6">
        <f t="shared" si="16"/>
        <v>8038.2071955678221</v>
      </c>
      <c r="O359" s="6">
        <f t="shared" si="17"/>
        <v>-38.207195567822055</v>
      </c>
    </row>
    <row r="360" spans="1:15">
      <c r="A360" s="2">
        <v>358</v>
      </c>
      <c r="B360" s="5">
        <v>39603</v>
      </c>
      <c r="C360" s="14">
        <v>40.369999999999997</v>
      </c>
      <c r="D360" s="4">
        <v>644.70889999999986</v>
      </c>
      <c r="E360" s="14">
        <v>56.7</v>
      </c>
      <c r="F360" s="15">
        <v>905.49900000000002</v>
      </c>
      <c r="G360">
        <v>19.887069881898551</v>
      </c>
      <c r="J360" s="6">
        <f>Data!$D$504*Data!L363/Data!L362</f>
        <v>624.02107114082946</v>
      </c>
      <c r="K360" s="6">
        <f>Data!$F$504*Data!N363/Data!N362</f>
        <v>845.16335529802575</v>
      </c>
      <c r="L360" s="6">
        <f t="shared" si="15"/>
        <v>19.176803356350746</v>
      </c>
      <c r="N360" s="6">
        <f t="shared" si="16"/>
        <v>8057.2983385292564</v>
      </c>
      <c r="O360" s="6">
        <f t="shared" si="17"/>
        <v>-57.298338529256398</v>
      </c>
    </row>
    <row r="361" spans="1:15">
      <c r="A361" s="2">
        <v>359</v>
      </c>
      <c r="B361" s="5">
        <v>39604</v>
      </c>
      <c r="C361" s="14">
        <v>41.03</v>
      </c>
      <c r="D361" s="4">
        <v>647.30979500000001</v>
      </c>
      <c r="E361" s="14">
        <v>57.19</v>
      </c>
      <c r="F361" s="15">
        <v>902.25803499999995</v>
      </c>
      <c r="G361">
        <v>19.72104700945675</v>
      </c>
      <c r="J361" s="6">
        <f>Data!$D$504*Data!L364/Data!L363</f>
        <v>586.44727058126432</v>
      </c>
      <c r="K361" s="6">
        <f>Data!$F$504*Data!N364/Data!N363</f>
        <v>800.64967789843502</v>
      </c>
      <c r="L361" s="6">
        <f t="shared" si="15"/>
        <v>18.764001431054762</v>
      </c>
      <c r="N361" s="6">
        <f t="shared" si="16"/>
        <v>7675.4812133022988</v>
      </c>
      <c r="O361" s="6">
        <f t="shared" si="17"/>
        <v>324.51878669770122</v>
      </c>
    </row>
    <row r="362" spans="1:15">
      <c r="A362" s="2">
        <v>360</v>
      </c>
      <c r="B362" s="5">
        <v>39605</v>
      </c>
      <c r="C362" s="14">
        <v>39.880000000000003</v>
      </c>
      <c r="D362" s="4">
        <v>621.41016000000002</v>
      </c>
      <c r="E362" s="14">
        <v>55.8</v>
      </c>
      <c r="F362" s="15">
        <v>869.47559999999999</v>
      </c>
      <c r="G362">
        <v>19.13543676112856</v>
      </c>
      <c r="J362" s="6">
        <f>Data!$D$504*Data!L365/Data!L364</f>
        <v>624.02798034861075</v>
      </c>
      <c r="K362" s="6">
        <f>Data!$F$504*Data!N365/Data!N364</f>
        <v>847.57923790661562</v>
      </c>
      <c r="L362" s="6">
        <f t="shared" si="15"/>
        <v>19.579377803676792</v>
      </c>
      <c r="N362" s="6">
        <f t="shared" si="16"/>
        <v>8109.0430493834829</v>
      </c>
      <c r="O362" s="6">
        <f t="shared" si="17"/>
        <v>-109.04304938348287</v>
      </c>
    </row>
    <row r="363" spans="1:15">
      <c r="A363" s="2">
        <v>361</v>
      </c>
      <c r="B363" s="5">
        <v>39608</v>
      </c>
      <c r="C363" s="14">
        <v>39.200000000000003</v>
      </c>
      <c r="D363" s="4">
        <v>616.43960000000004</v>
      </c>
      <c r="E363" s="14">
        <v>55.86</v>
      </c>
      <c r="F363" s="15">
        <v>878.42642999999998</v>
      </c>
      <c r="G363">
        <v>19.374041226082202</v>
      </c>
      <c r="J363" s="6">
        <f>Data!$D$504*Data!L366/Data!L365</f>
        <v>615.76068082691086</v>
      </c>
      <c r="K363" s="6">
        <f>Data!$F$504*Data!N366/Data!N365</f>
        <v>852.0458027294352</v>
      </c>
      <c r="L363" s="6">
        <f t="shared" si="15"/>
        <v>19.587416435975353</v>
      </c>
      <c r="N363" s="6">
        <f t="shared" si="16"/>
        <v>8094.7677803479583</v>
      </c>
      <c r="O363" s="6">
        <f t="shared" si="17"/>
        <v>-94.767780347958251</v>
      </c>
    </row>
    <row r="364" spans="1:15">
      <c r="A364" s="2">
        <v>362</v>
      </c>
      <c r="B364" s="5">
        <v>39609</v>
      </c>
      <c r="C364" s="14">
        <v>39.43</v>
      </c>
      <c r="D364" s="4">
        <v>624.29519000000005</v>
      </c>
      <c r="E364" s="14">
        <v>58.01</v>
      </c>
      <c r="F364" s="15">
        <v>918.47232999999994</v>
      </c>
      <c r="G364">
        <v>19.623674421259796</v>
      </c>
      <c r="J364" s="6">
        <f>Data!$D$504*Data!L367/Data!L366</f>
        <v>597.53322033286531</v>
      </c>
      <c r="K364" s="6">
        <f>Data!$F$504*Data!N367/Data!N366</f>
        <v>817.18975413397311</v>
      </c>
      <c r="L364" s="6">
        <f t="shared" si="15"/>
        <v>18.779761231113852</v>
      </c>
      <c r="N364" s="6">
        <f t="shared" si="16"/>
        <v>7791.3834575975352</v>
      </c>
      <c r="O364" s="6">
        <f t="shared" si="17"/>
        <v>208.6165424024648</v>
      </c>
    </row>
    <row r="365" spans="1:15">
      <c r="A365" s="2">
        <v>363</v>
      </c>
      <c r="B365" s="5">
        <v>39610</v>
      </c>
      <c r="C365" s="14">
        <v>38.57</v>
      </c>
      <c r="D365" s="4">
        <v>604.97045000000003</v>
      </c>
      <c r="E365" s="14">
        <v>57.14</v>
      </c>
      <c r="F365" s="15">
        <v>896.24090000000001</v>
      </c>
      <c r="G365">
        <v>19.056948033747744</v>
      </c>
      <c r="J365" s="6">
        <f>Data!$D$504*Data!L368/Data!L367</f>
        <v>604.37172055943302</v>
      </c>
      <c r="K365" s="6">
        <f>Data!$F$504*Data!N368/Data!N367</f>
        <v>813.95798806634991</v>
      </c>
      <c r="L365" s="6">
        <f t="shared" si="15"/>
        <v>19.313828113468389</v>
      </c>
      <c r="N365" s="6">
        <f t="shared" si="16"/>
        <v>7861.0450764278639</v>
      </c>
      <c r="O365" s="6">
        <f t="shared" si="17"/>
        <v>138.95492357213607</v>
      </c>
    </row>
    <row r="366" spans="1:15">
      <c r="A366" s="2">
        <v>364</v>
      </c>
      <c r="B366" s="5">
        <v>39611</v>
      </c>
      <c r="C366" s="14">
        <v>38.86</v>
      </c>
      <c r="D366" s="4">
        <v>607.40122999999994</v>
      </c>
      <c r="E366" s="14">
        <v>57.14</v>
      </c>
      <c r="F366" s="15">
        <v>893.12676999999996</v>
      </c>
      <c r="G366">
        <v>19.032886831203378</v>
      </c>
      <c r="J366" s="6">
        <f>Data!$D$504*Data!L369/Data!L368</f>
        <v>636.66868210637415</v>
      </c>
      <c r="K366" s="6">
        <f>Data!$F$504*Data!N369/Data!N368</f>
        <v>846.8373490729623</v>
      </c>
      <c r="L366" s="6">
        <f t="shared" si="15"/>
        <v>20.28970698600337</v>
      </c>
      <c r="N366" s="6">
        <f t="shared" si="16"/>
        <v>8231.0077999428868</v>
      </c>
      <c r="O366" s="6">
        <f t="shared" si="17"/>
        <v>-231.00779994288678</v>
      </c>
    </row>
    <row r="367" spans="1:15">
      <c r="A367" s="2">
        <v>365</v>
      </c>
      <c r="B367" s="5">
        <v>39612</v>
      </c>
      <c r="C367" s="14">
        <v>39.19</v>
      </c>
      <c r="D367" s="4">
        <v>616.36072499999989</v>
      </c>
      <c r="E367" s="14">
        <v>55.42</v>
      </c>
      <c r="F367" s="15">
        <v>871.61804999999993</v>
      </c>
      <c r="G367">
        <v>19.969325411811848</v>
      </c>
      <c r="J367" s="6">
        <f>Data!$D$504*Data!L370/Data!L369</f>
        <v>604.45218162468041</v>
      </c>
      <c r="K367" s="6">
        <f>Data!$F$504*Data!N370/Data!N369</f>
        <v>829.97069524222036</v>
      </c>
      <c r="L367" s="6">
        <f t="shared" si="15"/>
        <v>18.502317191699699</v>
      </c>
      <c r="N367" s="6">
        <f t="shared" si="16"/>
        <v>7844.2662755116826</v>
      </c>
      <c r="O367" s="6">
        <f t="shared" si="17"/>
        <v>155.73372448831742</v>
      </c>
    </row>
    <row r="368" spans="1:15">
      <c r="A368" s="2">
        <v>366</v>
      </c>
      <c r="B368" s="5">
        <v>39615</v>
      </c>
      <c r="C368" s="14">
        <v>39.57</v>
      </c>
      <c r="D368" s="4">
        <v>619.6662</v>
      </c>
      <c r="E368" s="14">
        <v>54.18</v>
      </c>
      <c r="F368" s="15">
        <v>848.4588</v>
      </c>
      <c r="G368">
        <v>19.106118617264169</v>
      </c>
      <c r="J368" s="6">
        <f>Data!$D$504*Data!L371/Data!L370</f>
        <v>606.83299134709239</v>
      </c>
      <c r="K368" s="6">
        <f>Data!$F$504*Data!N371/Data!N370</f>
        <v>832.47466168147901</v>
      </c>
      <c r="L368" s="6">
        <f t="shared" si="15"/>
        <v>19.931104276378601</v>
      </c>
      <c r="N368" s="6">
        <f t="shared" si="16"/>
        <v>8012.2013441725958</v>
      </c>
      <c r="O368" s="6">
        <f t="shared" si="17"/>
        <v>-12.201344172595782</v>
      </c>
    </row>
    <row r="369" spans="1:15">
      <c r="A369" s="2">
        <v>367</v>
      </c>
      <c r="B369" s="5">
        <v>39616</v>
      </c>
      <c r="C369" s="14">
        <v>39.24</v>
      </c>
      <c r="D369" s="4">
        <v>612.24210000000005</v>
      </c>
      <c r="E369" s="14">
        <v>53.96</v>
      </c>
      <c r="F369" s="15">
        <v>841.91089999999997</v>
      </c>
      <c r="G369">
        <v>19.691862044801677</v>
      </c>
      <c r="J369" s="6">
        <f>Data!$D$504*Data!L372/Data!L371</f>
        <v>606.20006333895208</v>
      </c>
      <c r="K369" s="6">
        <f>Data!$F$504*Data!N372/Data!N371</f>
        <v>812.87476295159433</v>
      </c>
      <c r="L369" s="6">
        <f t="shared" si="15"/>
        <v>19.133283516737855</v>
      </c>
      <c r="N369" s="6">
        <f t="shared" si="16"/>
        <v>7845.3154582494781</v>
      </c>
      <c r="O369" s="6">
        <f t="shared" si="17"/>
        <v>154.68454175052193</v>
      </c>
    </row>
    <row r="370" spans="1:15">
      <c r="A370" s="2">
        <v>368</v>
      </c>
      <c r="B370" s="5">
        <v>39617</v>
      </c>
      <c r="C370" s="14">
        <v>38.83</v>
      </c>
      <c r="D370" s="4">
        <v>600.70010000000002</v>
      </c>
      <c r="E370" s="14">
        <v>53.16</v>
      </c>
      <c r="F370" s="15">
        <v>822.38519999999994</v>
      </c>
      <c r="G370">
        <v>19.483153182621116</v>
      </c>
      <c r="J370" s="6">
        <f>Data!$D$504*Data!L373/Data!L372</f>
        <v>615.02028960999598</v>
      </c>
      <c r="K370" s="6">
        <f>Data!$F$504*Data!N373/Data!N372</f>
        <v>833.75031821720574</v>
      </c>
      <c r="L370" s="6">
        <f t="shared" si="15"/>
        <v>18.932484792260816</v>
      </c>
      <c r="N370" s="6">
        <f t="shared" si="16"/>
        <v>7947.6644352239528</v>
      </c>
      <c r="O370" s="6">
        <f t="shared" si="17"/>
        <v>52.335564776047249</v>
      </c>
    </row>
    <row r="371" spans="1:15">
      <c r="A371" s="2">
        <v>369</v>
      </c>
      <c r="B371" s="5">
        <v>39618</v>
      </c>
      <c r="C371" s="14">
        <v>39.659999999999997</v>
      </c>
      <c r="D371" s="4">
        <v>616.45520999999997</v>
      </c>
      <c r="E371" s="14">
        <v>53.36</v>
      </c>
      <c r="F371" s="15">
        <v>829.40116000000012</v>
      </c>
      <c r="G371">
        <v>19.074352986262692</v>
      </c>
      <c r="J371" s="6">
        <f>Data!$D$504*Data!L374/Data!L373</f>
        <v>599.87420129027521</v>
      </c>
      <c r="K371" s="6">
        <f>Data!$F$504*Data!N374/Data!N373</f>
        <v>819.27995806520948</v>
      </c>
      <c r="L371" s="6">
        <f t="shared" si="15"/>
        <v>20.081056228950313</v>
      </c>
      <c r="N371" s="6">
        <f t="shared" si="16"/>
        <v>7944.2438389925355</v>
      </c>
      <c r="O371" s="6">
        <f t="shared" si="17"/>
        <v>55.75616100746447</v>
      </c>
    </row>
    <row r="372" spans="1:15">
      <c r="A372" s="2">
        <v>370</v>
      </c>
      <c r="B372" s="5">
        <v>39619</v>
      </c>
      <c r="C372" s="14">
        <v>39.119999999999997</v>
      </c>
      <c r="D372" s="4">
        <v>605.46024</v>
      </c>
      <c r="E372" s="14">
        <v>53.66</v>
      </c>
      <c r="F372" s="15">
        <v>830.49581999999998</v>
      </c>
      <c r="G372">
        <v>19.807028257164227</v>
      </c>
      <c r="J372" s="6">
        <f>Data!$D$504*Data!L375/Data!L374</f>
        <v>615.48140197505052</v>
      </c>
      <c r="K372" s="6">
        <f>Data!$F$504*Data!N375/Data!N374</f>
        <v>841.31936424494825</v>
      </c>
      <c r="L372" s="6">
        <f t="shared" si="15"/>
        <v>19.3824738004026</v>
      </c>
      <c r="N372" s="6">
        <f t="shared" si="16"/>
        <v>8027.6709237429104</v>
      </c>
      <c r="O372" s="6">
        <f t="shared" si="17"/>
        <v>-27.670923742910418</v>
      </c>
    </row>
    <row r="373" spans="1:15">
      <c r="A373" s="2">
        <v>371</v>
      </c>
      <c r="B373" s="5">
        <v>39622</v>
      </c>
      <c r="C373" s="14">
        <v>38.94</v>
      </c>
      <c r="D373" s="4">
        <v>604.09568999999999</v>
      </c>
      <c r="E373" s="14">
        <v>53.26</v>
      </c>
      <c r="F373" s="15">
        <v>826.24901</v>
      </c>
      <c r="G373">
        <v>19.852329753443481</v>
      </c>
      <c r="J373" s="6">
        <f>Data!$D$504*Data!L376/Data!L375</f>
        <v>602.61565608968601</v>
      </c>
      <c r="K373" s="6">
        <f>Data!$F$504*Data!N376/Data!N375</f>
        <v>842.66509794160561</v>
      </c>
      <c r="L373" s="6">
        <f t="shared" si="15"/>
        <v>19.165534073165286</v>
      </c>
      <c r="N373" s="6">
        <f t="shared" si="16"/>
        <v>7958.3347496897422</v>
      </c>
      <c r="O373" s="6">
        <f t="shared" si="17"/>
        <v>41.665250310257761</v>
      </c>
    </row>
    <row r="374" spans="1:15">
      <c r="A374" s="2">
        <v>372</v>
      </c>
      <c r="B374" s="5">
        <v>39623</v>
      </c>
      <c r="C374" s="14">
        <v>38.340000000000003</v>
      </c>
      <c r="D374" s="4">
        <v>593.46486000000004</v>
      </c>
      <c r="E374" s="14">
        <v>53.37</v>
      </c>
      <c r="F374" s="15">
        <v>826.11422999999991</v>
      </c>
      <c r="G374">
        <v>19.675028037114838</v>
      </c>
      <c r="J374" s="6">
        <f>Data!$D$504*Data!L377/Data!L376</f>
        <v>608.65466857355136</v>
      </c>
      <c r="K374" s="6">
        <f>Data!$F$504*Data!N377/Data!N376</f>
        <v>845.58248774428466</v>
      </c>
      <c r="L374" s="6">
        <f t="shared" si="15"/>
        <v>18.803370738715895</v>
      </c>
      <c r="N374" s="6">
        <f t="shared" si="16"/>
        <v>7957.7034466375053</v>
      </c>
      <c r="O374" s="6">
        <f t="shared" si="17"/>
        <v>42.296553362494706</v>
      </c>
    </row>
    <row r="375" spans="1:15">
      <c r="A375" s="2">
        <v>373</v>
      </c>
      <c r="B375" s="5">
        <v>39624</v>
      </c>
      <c r="C375" s="14">
        <v>39.369999999999997</v>
      </c>
      <c r="D375" s="4">
        <v>605.60902499999997</v>
      </c>
      <c r="E375" s="14">
        <v>54.1</v>
      </c>
      <c r="F375" s="15">
        <v>832.19325000000003</v>
      </c>
      <c r="G375">
        <v>19.130839248105119</v>
      </c>
      <c r="J375" s="6">
        <f>Data!$D$504*Data!L378/Data!L377</f>
        <v>548.45452721502841</v>
      </c>
      <c r="K375" s="6">
        <f>Data!$F$504*Data!N378/Data!N377</f>
        <v>789.29312519702103</v>
      </c>
      <c r="L375" s="6">
        <f t="shared" si="15"/>
        <v>19.619852872535191</v>
      </c>
      <c r="N375" s="6">
        <f t="shared" si="16"/>
        <v>7561.5250469742414</v>
      </c>
      <c r="O375" s="6">
        <f t="shared" si="17"/>
        <v>438.47495302575862</v>
      </c>
    </row>
    <row r="376" spans="1:15">
      <c r="A376" s="2">
        <v>374</v>
      </c>
      <c r="B376" s="5">
        <v>39625</v>
      </c>
      <c r="C376" s="14">
        <v>38.85</v>
      </c>
      <c r="D376" s="4">
        <v>593.33662500000003</v>
      </c>
      <c r="E376" s="14">
        <v>53.22</v>
      </c>
      <c r="F376" s="15">
        <v>812.80245000000002</v>
      </c>
      <c r="G376">
        <v>19.409427353926986</v>
      </c>
      <c r="J376" s="6">
        <f>Data!$D$504*Data!L379/Data!L378</f>
        <v>614.02288995857452</v>
      </c>
      <c r="K376" s="6">
        <f>Data!$F$504*Data!N379/Data!N378</f>
        <v>820.70582814777617</v>
      </c>
      <c r="L376" s="6">
        <f t="shared" si="15"/>
        <v>19.625299481790897</v>
      </c>
      <c r="N376" s="6">
        <f t="shared" si="16"/>
        <v>7960.8110009823031</v>
      </c>
      <c r="O376" s="6">
        <f t="shared" si="17"/>
        <v>39.188999017696915</v>
      </c>
    </row>
    <row r="377" spans="1:15">
      <c r="A377" s="2">
        <v>375</v>
      </c>
      <c r="B377" s="5">
        <v>39626</v>
      </c>
      <c r="C377" s="14">
        <v>41.34</v>
      </c>
      <c r="D377" s="4">
        <v>624.15132000000006</v>
      </c>
      <c r="E377" s="14">
        <v>51.84</v>
      </c>
      <c r="F377" s="15">
        <v>782.68032000000005</v>
      </c>
      <c r="G377">
        <v>19.697538987889629</v>
      </c>
      <c r="J377" s="6">
        <f>Data!$D$504*Data!L380/Data!L379</f>
        <v>608.22919592963865</v>
      </c>
      <c r="K377" s="6">
        <f>Data!$F$504*Data!N380/Data!N379</f>
        <v>856.92166636664774</v>
      </c>
      <c r="L377" s="6">
        <f t="shared" si="15"/>
        <v>18.679050097137136</v>
      </c>
      <c r="N377" s="6">
        <f t="shared" si="16"/>
        <v>7990.4275297463919</v>
      </c>
      <c r="O377" s="6">
        <f t="shared" si="17"/>
        <v>9.5724702536081168</v>
      </c>
    </row>
    <row r="378" spans="1:15">
      <c r="A378" s="2">
        <v>376</v>
      </c>
      <c r="B378" s="5">
        <v>39629</v>
      </c>
      <c r="C378" s="14">
        <v>40.72</v>
      </c>
      <c r="D378" s="4">
        <v>618.00743999999997</v>
      </c>
      <c r="E378" s="14">
        <v>51.98</v>
      </c>
      <c r="F378" s="15">
        <v>788.90045999999995</v>
      </c>
      <c r="G378">
        <v>19.026097117372803</v>
      </c>
      <c r="J378" s="6">
        <f>Data!$D$504*Data!L381/Data!L380</f>
        <v>602.08915726751161</v>
      </c>
      <c r="K378" s="6">
        <f>Data!$F$504*Data!N381/Data!N380</f>
        <v>846.59649837370932</v>
      </c>
      <c r="L378" s="6">
        <f t="shared" si="15"/>
        <v>19.582374750241961</v>
      </c>
      <c r="N378" s="6">
        <f t="shared" si="16"/>
        <v>8015.7018708100168</v>
      </c>
      <c r="O378" s="6">
        <f t="shared" si="17"/>
        <v>-15.701870810016771</v>
      </c>
    </row>
    <row r="379" spans="1:15">
      <c r="A379" s="2">
        <v>377</v>
      </c>
      <c r="B379" s="5">
        <v>39630</v>
      </c>
      <c r="C379" s="14">
        <v>40.369999999999997</v>
      </c>
      <c r="D379" s="4">
        <v>608.63830499999995</v>
      </c>
      <c r="E379" s="14">
        <v>51</v>
      </c>
      <c r="F379" s="15">
        <v>768.90149999999994</v>
      </c>
      <c r="G379">
        <v>19.266286770923383</v>
      </c>
      <c r="J379" s="6">
        <f>Data!$D$504*Data!L382/Data!L381</f>
        <v>600.64830597654725</v>
      </c>
      <c r="K379" s="6">
        <f>Data!$F$504*Data!N382/Data!N381</f>
        <v>816.49051368039625</v>
      </c>
      <c r="L379" s="6">
        <f t="shared" si="15"/>
        <v>19.926059689649271</v>
      </c>
      <c r="N379" s="6">
        <f t="shared" si="16"/>
        <v>7919.7332146581148</v>
      </c>
      <c r="O379" s="6">
        <f t="shared" si="17"/>
        <v>80.266785341885225</v>
      </c>
    </row>
    <row r="380" spans="1:15">
      <c r="A380" s="2">
        <v>378</v>
      </c>
      <c r="B380" s="5">
        <v>39631</v>
      </c>
      <c r="C380" s="14">
        <v>40.450000000000003</v>
      </c>
      <c r="D380" s="4">
        <v>607.33652500000005</v>
      </c>
      <c r="E380" s="14">
        <v>51.37</v>
      </c>
      <c r="F380" s="15">
        <v>771.29486499999996</v>
      </c>
      <c r="G380">
        <v>19.851914717683194</v>
      </c>
      <c r="J380" s="6">
        <f>Data!$D$504*Data!L383/Data!L382</f>
        <v>621.87633843320464</v>
      </c>
      <c r="K380" s="6">
        <f>Data!$F$504*Data!N383/Data!N382</f>
        <v>858.10194499487329</v>
      </c>
      <c r="L380" s="6">
        <f t="shared" si="15"/>
        <v>19.127593940526904</v>
      </c>
      <c r="N380" s="6">
        <f t="shared" si="16"/>
        <v>8097.4472030667939</v>
      </c>
      <c r="O380" s="6">
        <f t="shared" si="17"/>
        <v>-97.447203066793918</v>
      </c>
    </row>
    <row r="381" spans="1:15">
      <c r="A381" s="2">
        <v>379</v>
      </c>
      <c r="B381" s="5">
        <v>39632</v>
      </c>
      <c r="C381" s="14">
        <v>40.409999999999997</v>
      </c>
      <c r="D381" s="4">
        <v>611.52452999999991</v>
      </c>
      <c r="E381" s="14">
        <v>51.48</v>
      </c>
      <c r="F381" s="15">
        <v>779.04683999999986</v>
      </c>
      <c r="G381">
        <v>19.635668794328875</v>
      </c>
      <c r="J381" s="6">
        <f>Data!$D$504*Data!L384/Data!L383</f>
        <v>582.82999662351392</v>
      </c>
      <c r="K381" s="6">
        <f>Data!$F$504*Data!N384/Data!N383</f>
        <v>833.09543905255475</v>
      </c>
      <c r="L381" s="6">
        <f t="shared" si="15"/>
        <v>19.391088778283411</v>
      </c>
      <c r="N381" s="6">
        <f t="shared" si="16"/>
        <v>7860.9666273605053</v>
      </c>
      <c r="O381" s="6">
        <f t="shared" si="17"/>
        <v>139.0333726394947</v>
      </c>
    </row>
    <row r="382" spans="1:15">
      <c r="A382" s="2">
        <v>380</v>
      </c>
      <c r="B382" s="5">
        <v>39636</v>
      </c>
      <c r="C382" s="14">
        <v>39.86</v>
      </c>
      <c r="D382" s="4">
        <v>594.95036000000005</v>
      </c>
      <c r="E382" s="14">
        <v>51.29</v>
      </c>
      <c r="F382" s="15">
        <v>765.55453999999997</v>
      </c>
      <c r="G382">
        <v>19.689325844279313</v>
      </c>
      <c r="J382" s="6">
        <f>Data!$D$504*Data!L385/Data!L384</f>
        <v>638.28740019000145</v>
      </c>
      <c r="K382" s="6">
        <f>Data!$F$504*Data!N385/Data!N384</f>
        <v>876.17696320796438</v>
      </c>
      <c r="L382" s="6">
        <f t="shared" si="15"/>
        <v>19.31461631057082</v>
      </c>
      <c r="N382" s="6">
        <f t="shared" si="16"/>
        <v>8259.2031721583226</v>
      </c>
      <c r="O382" s="6">
        <f t="shared" si="17"/>
        <v>-259.20317215832256</v>
      </c>
    </row>
    <row r="383" spans="1:15">
      <c r="A383" s="2">
        <v>381</v>
      </c>
      <c r="B383" s="5">
        <v>39637</v>
      </c>
      <c r="C383" s="14">
        <v>41</v>
      </c>
      <c r="D383" s="4">
        <v>617.41899999999998</v>
      </c>
      <c r="E383" s="14">
        <v>51.47</v>
      </c>
      <c r="F383" s="15">
        <v>775.08672999999999</v>
      </c>
      <c r="G383">
        <v>19.665268711470052</v>
      </c>
      <c r="J383" s="6">
        <f>Data!$D$504*Data!L386/Data!L385</f>
        <v>591.48648960634966</v>
      </c>
      <c r="K383" s="6">
        <f>Data!$F$504*Data!N386/Data!N385</f>
        <v>803.75554385710871</v>
      </c>
      <c r="L383" s="6">
        <f t="shared" si="15"/>
        <v>19.317453195617897</v>
      </c>
      <c r="N383" s="6">
        <f t="shared" si="16"/>
        <v>7766.2501981339592</v>
      </c>
      <c r="O383" s="6">
        <f t="shared" si="17"/>
        <v>233.7498018660408</v>
      </c>
    </row>
    <row r="384" spans="1:15">
      <c r="A384" s="2">
        <v>382</v>
      </c>
      <c r="B384" s="5">
        <v>39638</v>
      </c>
      <c r="C384" s="14">
        <v>40</v>
      </c>
      <c r="D384" s="4">
        <v>595.71399999999994</v>
      </c>
      <c r="E384" s="14">
        <v>50.89</v>
      </c>
      <c r="F384" s="15">
        <v>757.89713649999999</v>
      </c>
      <c r="G384">
        <v>19.64412583144162</v>
      </c>
      <c r="J384" s="6">
        <f>Data!$D$504*Data!L387/Data!L386</f>
        <v>598.27094488480566</v>
      </c>
      <c r="K384" s="6">
        <f>Data!$F$504*Data!N387/Data!N386</f>
        <v>851.98720862687151</v>
      </c>
      <c r="L384" s="6">
        <f t="shared" si="15"/>
        <v>19.024054400930172</v>
      </c>
      <c r="N384" s="6">
        <f t="shared" si="16"/>
        <v>7964.8694104477827</v>
      </c>
      <c r="O384" s="6">
        <f t="shared" si="17"/>
        <v>35.130589552217316</v>
      </c>
    </row>
    <row r="385" spans="1:15">
      <c r="A385" s="2">
        <v>383</v>
      </c>
      <c r="B385" s="5">
        <v>39639</v>
      </c>
      <c r="C385" s="14">
        <v>39.99</v>
      </c>
      <c r="D385" s="4">
        <v>595.13117999999997</v>
      </c>
      <c r="E385" s="14">
        <v>50.04</v>
      </c>
      <c r="F385" s="15">
        <v>744.69528000000003</v>
      </c>
      <c r="G385">
        <v>19.324966072986069</v>
      </c>
      <c r="J385" s="6">
        <f>Data!$D$504*Data!L388/Data!L387</f>
        <v>610.83294144645038</v>
      </c>
      <c r="K385" s="6">
        <f>Data!$F$504*Data!N388/Data!N387</f>
        <v>828.30809367595123</v>
      </c>
      <c r="L385" s="6">
        <f t="shared" si="15"/>
        <v>19.084500394183788</v>
      </c>
      <c r="N385" s="6">
        <f t="shared" si="16"/>
        <v>7923.5838768892881</v>
      </c>
      <c r="O385" s="6">
        <f t="shared" si="17"/>
        <v>76.416123110711851</v>
      </c>
    </row>
    <row r="386" spans="1:15">
      <c r="A386" s="2">
        <v>384</v>
      </c>
      <c r="B386" s="5">
        <v>39640</v>
      </c>
      <c r="C386" s="14">
        <v>39.07</v>
      </c>
      <c r="D386" s="4">
        <v>573.80155500000001</v>
      </c>
      <c r="E386" s="14">
        <v>50.27</v>
      </c>
      <c r="F386" s="15">
        <v>738.29035500000009</v>
      </c>
      <c r="G386">
        <v>19.071396218504788</v>
      </c>
      <c r="J386" s="6">
        <f>Data!$D$504*Data!L389/Data!L388</f>
        <v>606.7673606258038</v>
      </c>
      <c r="K386" s="6">
        <f>Data!$F$504*Data!N389/Data!N388</f>
        <v>823.07804528326164</v>
      </c>
      <c r="L386" s="6">
        <f t="shared" si="15"/>
        <v>19.426501957088721</v>
      </c>
      <c r="N386" s="6">
        <f t="shared" si="16"/>
        <v>7920.5344877085045</v>
      </c>
      <c r="O386" s="6">
        <f t="shared" si="17"/>
        <v>79.465512291495543</v>
      </c>
    </row>
    <row r="387" spans="1:15">
      <c r="A387" s="2">
        <v>385</v>
      </c>
      <c r="B387" s="5">
        <v>39643</v>
      </c>
      <c r="C387" s="14">
        <v>39.24</v>
      </c>
      <c r="D387" s="4">
        <v>575.53308000000004</v>
      </c>
      <c r="E387" s="14">
        <v>50.96</v>
      </c>
      <c r="F387" s="15">
        <v>747.43032000000005</v>
      </c>
      <c r="G387">
        <v>19.158435832027997</v>
      </c>
      <c r="J387" s="6">
        <f>Data!$D$504*Data!L390/Data!L389</f>
        <v>632.4696047121422</v>
      </c>
      <c r="K387" s="6">
        <f>Data!$F$504*Data!N390/Data!N389</f>
        <v>822.26024787198787</v>
      </c>
      <c r="L387" s="6">
        <f t="shared" ref="L387:L450" si="18">$G$502*G388/G387</f>
        <v>19.976512138822482</v>
      </c>
      <c r="N387" s="6">
        <f t="shared" ref="N387:N450" si="19">$R$2*J387/$D$502+$R$3*K387/$F$502-$R$4*L387/$G$502</f>
        <v>8078.9167298476777</v>
      </c>
      <c r="O387" s="6">
        <f t="shared" ref="O387:O450" si="20">$R$2+$R$3-$R$4-N387</f>
        <v>-78.916729847677743</v>
      </c>
    </row>
    <row r="388" spans="1:15">
      <c r="A388" s="2">
        <v>386</v>
      </c>
      <c r="B388" s="5">
        <v>39644</v>
      </c>
      <c r="C388" s="14">
        <v>38.69</v>
      </c>
      <c r="D388" s="4">
        <v>567.38884999999993</v>
      </c>
      <c r="E388" s="14">
        <v>51.79</v>
      </c>
      <c r="F388" s="15">
        <v>759.50034999999991</v>
      </c>
      <c r="G388">
        <v>19.790768824258461</v>
      </c>
      <c r="J388" s="6">
        <f>Data!$D$504*Data!L391/Data!L390</f>
        <v>615.95457220961316</v>
      </c>
      <c r="K388" s="6">
        <f>Data!$F$504*Data!N391/Data!N390</f>
        <v>868.26232038597391</v>
      </c>
      <c r="L388" s="6">
        <f t="shared" si="18"/>
        <v>19.026418135463583</v>
      </c>
      <c r="N388" s="6">
        <f t="shared" si="19"/>
        <v>8105.2109970729798</v>
      </c>
      <c r="O388" s="6">
        <f t="shared" si="20"/>
        <v>-105.21099707297981</v>
      </c>
    </row>
    <row r="389" spans="1:15">
      <c r="A389" s="2">
        <v>387</v>
      </c>
      <c r="B389" s="5">
        <v>39645</v>
      </c>
      <c r="C389" s="14">
        <v>38.99</v>
      </c>
      <c r="D389" s="4">
        <v>569.897335</v>
      </c>
      <c r="E389" s="14">
        <v>52.34</v>
      </c>
      <c r="F389" s="15">
        <v>765.0276100000001</v>
      </c>
      <c r="G389">
        <v>19.471645591884119</v>
      </c>
      <c r="J389" s="6">
        <f>Data!$D$504*Data!L392/Data!L391</f>
        <v>614.61795048489364</v>
      </c>
      <c r="K389" s="6">
        <f>Data!$F$504*Data!N392/Data!N391</f>
        <v>845.57929444641388</v>
      </c>
      <c r="L389" s="6">
        <f t="shared" si="18"/>
        <v>19.006594633433505</v>
      </c>
      <c r="N389" s="6">
        <f t="shared" si="19"/>
        <v>8003.0489434681804</v>
      </c>
      <c r="O389" s="6">
        <f t="shared" si="20"/>
        <v>-3.0489434681803687</v>
      </c>
    </row>
    <row r="390" spans="1:15">
      <c r="A390" s="2">
        <v>388</v>
      </c>
      <c r="B390" s="5">
        <v>39646</v>
      </c>
      <c r="C390" s="14">
        <v>39.520000000000003</v>
      </c>
      <c r="D390" s="4">
        <v>575.70759999999996</v>
      </c>
      <c r="E390" s="14">
        <v>50.34</v>
      </c>
      <c r="F390" s="15">
        <v>733.32794999999999</v>
      </c>
      <c r="G390">
        <v>19.137707924031993</v>
      </c>
      <c r="J390" s="6">
        <f>Data!$D$504*Data!L393/Data!L392</f>
        <v>606.55583282103942</v>
      </c>
      <c r="K390" s="6">
        <f>Data!$F$504*Data!N393/Data!N392</f>
        <v>835.7621353121674</v>
      </c>
      <c r="L390" s="6">
        <f t="shared" si="18"/>
        <v>20.113862494326959</v>
      </c>
      <c r="N390" s="6">
        <f t="shared" si="19"/>
        <v>8043.6898488921606</v>
      </c>
      <c r="O390" s="6">
        <f t="shared" si="20"/>
        <v>-43.689848892160626</v>
      </c>
    </row>
    <row r="391" spans="1:15">
      <c r="A391" s="2">
        <v>389</v>
      </c>
      <c r="B391" s="5">
        <v>39647</v>
      </c>
      <c r="C391" s="14">
        <v>39.39</v>
      </c>
      <c r="D391" s="4">
        <v>571.78524000000004</v>
      </c>
      <c r="E391" s="14">
        <v>50.03</v>
      </c>
      <c r="F391" s="15">
        <v>726.23548000000005</v>
      </c>
      <c r="G391">
        <v>19.905282821822606</v>
      </c>
      <c r="J391" s="6">
        <f>Data!$D$504*Data!L394/Data!L393</f>
        <v>601.3134319298523</v>
      </c>
      <c r="K391" s="6">
        <f>Data!$F$504*Data!N394/Data!N393</f>
        <v>824.09877965821329</v>
      </c>
      <c r="L391" s="6">
        <f t="shared" si="18"/>
        <v>18.992109073007967</v>
      </c>
      <c r="N391" s="6">
        <f t="shared" si="19"/>
        <v>7857.6063033140044</v>
      </c>
      <c r="O391" s="6">
        <f t="shared" si="20"/>
        <v>142.39369668599556</v>
      </c>
    </row>
    <row r="392" spans="1:15">
      <c r="A392" s="2">
        <v>390</v>
      </c>
      <c r="B392" s="5">
        <v>39650</v>
      </c>
      <c r="C392" s="14">
        <v>39.61</v>
      </c>
      <c r="D392" s="4">
        <v>571.27522499999998</v>
      </c>
      <c r="E392" s="14">
        <v>49.6</v>
      </c>
      <c r="F392" s="15">
        <v>715.35599999999999</v>
      </c>
      <c r="G392">
        <v>19.548997991171426</v>
      </c>
      <c r="J392" s="6">
        <f>Data!$D$504*Data!L395/Data!L394</f>
        <v>645.99012212147943</v>
      </c>
      <c r="K392" s="6">
        <f>Data!$F$504*Data!N395/Data!N394</f>
        <v>892.50135753163443</v>
      </c>
      <c r="L392" s="6">
        <f t="shared" si="18"/>
        <v>19.446490234337219</v>
      </c>
      <c r="N392" s="6">
        <f t="shared" si="19"/>
        <v>8372.4044311432644</v>
      </c>
      <c r="O392" s="6">
        <f t="shared" si="20"/>
        <v>-372.40443114326445</v>
      </c>
    </row>
    <row r="393" spans="1:15">
      <c r="A393" s="2">
        <v>391</v>
      </c>
      <c r="B393" s="5">
        <v>39651</v>
      </c>
      <c r="C393" s="14">
        <v>40.22</v>
      </c>
      <c r="D393" s="4">
        <v>599.72041999999999</v>
      </c>
      <c r="E393" s="14">
        <v>51.35</v>
      </c>
      <c r="F393" s="15">
        <v>765.67984999999999</v>
      </c>
      <c r="G393">
        <v>19.658423438115037</v>
      </c>
      <c r="J393" s="6">
        <f>Data!$D$504*Data!L396/Data!L395</f>
        <v>628.94762582150838</v>
      </c>
      <c r="K393" s="6">
        <f>Data!$F$504*Data!N396/Data!N395</f>
        <v>878.43552535868355</v>
      </c>
      <c r="L393" s="6">
        <f t="shared" si="18"/>
        <v>18.850458016289579</v>
      </c>
      <c r="N393" s="6">
        <f t="shared" si="19"/>
        <v>8182.5007373345743</v>
      </c>
      <c r="O393" s="6">
        <f t="shared" si="20"/>
        <v>-182.5007373345743</v>
      </c>
    </row>
    <row r="394" spans="1:15">
      <c r="A394" s="2">
        <v>392</v>
      </c>
      <c r="B394" s="5">
        <v>39652</v>
      </c>
      <c r="C394" s="14">
        <v>40.71</v>
      </c>
      <c r="D394" s="4">
        <v>617.77425000000005</v>
      </c>
      <c r="E394" s="14">
        <v>52.5</v>
      </c>
      <c r="F394" s="15">
        <v>796.6875</v>
      </c>
      <c r="G394">
        <v>19.162560804360293</v>
      </c>
      <c r="J394" s="6">
        <f>Data!$D$504*Data!L397/Data!L396</f>
        <v>599.61954224760893</v>
      </c>
      <c r="K394" s="6">
        <f>Data!$F$504*Data!N397/Data!N396</f>
        <v>818.56301164558272</v>
      </c>
      <c r="L394" s="6">
        <f t="shared" si="18"/>
        <v>20.110350508417806</v>
      </c>
      <c r="N394" s="6">
        <f t="shared" si="19"/>
        <v>7943.2422317255459</v>
      </c>
      <c r="O394" s="6">
        <f t="shared" si="20"/>
        <v>56.757768274454065</v>
      </c>
    </row>
    <row r="395" spans="1:15">
      <c r="A395" s="2">
        <v>393</v>
      </c>
      <c r="B395" s="5">
        <v>39653</v>
      </c>
      <c r="C395" s="14">
        <v>40.200000000000003</v>
      </c>
      <c r="D395" s="4">
        <v>608.226</v>
      </c>
      <c r="E395" s="14">
        <v>51.86</v>
      </c>
      <c r="F395" s="15">
        <v>784.64179999999999</v>
      </c>
      <c r="G395">
        <v>19.927652420802662</v>
      </c>
      <c r="J395" s="6">
        <f>Data!$D$504*Data!L398/Data!L397</f>
        <v>613.31977035103114</v>
      </c>
      <c r="K395" s="6">
        <f>Data!$F$504*Data!N398/Data!N397</f>
        <v>839.30932452280229</v>
      </c>
      <c r="L395" s="6">
        <f t="shared" si="18"/>
        <v>19.276399526085431</v>
      </c>
      <c r="N395" s="6">
        <f t="shared" si="19"/>
        <v>7999.4892597144517</v>
      </c>
      <c r="O395" s="6">
        <f t="shared" si="20"/>
        <v>0.51074028554830875</v>
      </c>
    </row>
    <row r="396" spans="1:15">
      <c r="A396" s="2">
        <v>394</v>
      </c>
      <c r="B396" s="5">
        <v>39654</v>
      </c>
      <c r="C396" s="14">
        <v>40.58</v>
      </c>
      <c r="D396" s="4">
        <v>614.40148999999997</v>
      </c>
      <c r="E396" s="14">
        <v>52.06</v>
      </c>
      <c r="F396" s="15">
        <v>788.21442999999999</v>
      </c>
      <c r="G396">
        <v>19.8639225028409</v>
      </c>
      <c r="J396" s="6">
        <f>Data!$D$504*Data!L399/Data!L398</f>
        <v>599.31739597865817</v>
      </c>
      <c r="K396" s="6">
        <f>Data!$F$504*Data!N399/Data!N398</f>
        <v>804.41453690728883</v>
      </c>
      <c r="L396" s="6">
        <f t="shared" si="18"/>
        <v>19.169140619414598</v>
      </c>
      <c r="N396" s="6">
        <f t="shared" si="19"/>
        <v>7785.6256785429887</v>
      </c>
      <c r="O396" s="6">
        <f t="shared" si="20"/>
        <v>214.37432145701132</v>
      </c>
    </row>
    <row r="397" spans="1:15">
      <c r="A397" s="2">
        <v>395</v>
      </c>
      <c r="B397" s="5">
        <v>39657</v>
      </c>
      <c r="C397" s="14">
        <v>39.9</v>
      </c>
      <c r="D397" s="4">
        <v>600.73440000000005</v>
      </c>
      <c r="E397" s="14">
        <v>51.15</v>
      </c>
      <c r="F397" s="15">
        <v>770.11440000000005</v>
      </c>
      <c r="G397">
        <v>19.690221835553455</v>
      </c>
      <c r="J397" s="6">
        <f>Data!$D$504*Data!L400/Data!L399</f>
        <v>638.78875521084808</v>
      </c>
      <c r="K397" s="6">
        <f>Data!$F$504*Data!N400/Data!N399</f>
        <v>869.54618449685245</v>
      </c>
      <c r="L397" s="6">
        <f t="shared" si="18"/>
        <v>19.104172710377277</v>
      </c>
      <c r="N397" s="6">
        <f t="shared" si="19"/>
        <v>8211.8149410273163</v>
      </c>
      <c r="O397" s="6">
        <f t="shared" si="20"/>
        <v>-211.81494102731631</v>
      </c>
    </row>
    <row r="398" spans="1:15">
      <c r="A398" s="2">
        <v>396</v>
      </c>
      <c r="B398" s="5">
        <v>39658</v>
      </c>
      <c r="C398" s="14">
        <v>41.3</v>
      </c>
      <c r="D398" s="4">
        <v>628.54469999999992</v>
      </c>
      <c r="E398" s="14">
        <v>51.57</v>
      </c>
      <c r="F398" s="15">
        <v>784.84383000000003</v>
      </c>
      <c r="G398">
        <v>19.451889702408746</v>
      </c>
      <c r="J398" s="6">
        <f>Data!$D$504*Data!L401/Data!L400</f>
        <v>622.5625780268399</v>
      </c>
      <c r="K398" s="6">
        <f>Data!$F$504*Data!N401/Data!N400</f>
        <v>860.62036707303355</v>
      </c>
      <c r="L398" s="6">
        <f t="shared" si="18"/>
        <v>19.437949780485063</v>
      </c>
      <c r="N398" s="6">
        <f t="shared" si="19"/>
        <v>8142.8552762643676</v>
      </c>
      <c r="O398" s="6">
        <f t="shared" si="20"/>
        <v>-142.8552762643676</v>
      </c>
    </row>
    <row r="399" spans="1:15">
      <c r="A399" s="2">
        <v>397</v>
      </c>
      <c r="B399" s="5">
        <v>39659</v>
      </c>
      <c r="C399" s="14">
        <v>41.91</v>
      </c>
      <c r="D399" s="4">
        <v>641.60018999999988</v>
      </c>
      <c r="E399" s="14">
        <v>51.31</v>
      </c>
      <c r="F399" s="15">
        <v>785.50478999999996</v>
      </c>
      <c r="G399">
        <v>19.552180942441613</v>
      </c>
      <c r="J399" s="6">
        <f>Data!$D$504*Data!L402/Data!L401</f>
        <v>603.94119170406782</v>
      </c>
      <c r="K399" s="6">
        <f>Data!$F$504*Data!N402/Data!N401</f>
        <v>821.39421086011589</v>
      </c>
      <c r="L399" s="6">
        <f t="shared" si="18"/>
        <v>18.847830608244099</v>
      </c>
      <c r="N399" s="6">
        <f t="shared" si="19"/>
        <v>7842.1246215707679</v>
      </c>
      <c r="O399" s="6">
        <f t="shared" si="20"/>
        <v>157.87537842923211</v>
      </c>
    </row>
    <row r="400" spans="1:15">
      <c r="A400" s="2">
        <v>398</v>
      </c>
      <c r="B400" s="5">
        <v>39660</v>
      </c>
      <c r="C400" s="14">
        <v>41.76</v>
      </c>
      <c r="D400" s="4">
        <v>641.14127999999994</v>
      </c>
      <c r="E400" s="14">
        <v>51.5</v>
      </c>
      <c r="F400" s="15">
        <v>790.67949999999996</v>
      </c>
      <c r="G400">
        <v>19.056341686904329</v>
      </c>
      <c r="J400" s="6">
        <f>Data!$D$504*Data!L403/Data!L402</f>
        <v>619.54378163992658</v>
      </c>
      <c r="K400" s="6">
        <f>Data!$F$504*Data!N403/Data!N402</f>
        <v>835.75623589287068</v>
      </c>
      <c r="L400" s="6">
        <f t="shared" si="18"/>
        <v>19.482871307359961</v>
      </c>
      <c r="N400" s="6">
        <f t="shared" si="19"/>
        <v>8031.4212322336125</v>
      </c>
      <c r="O400" s="6">
        <f t="shared" si="20"/>
        <v>-31.4212322336125</v>
      </c>
    </row>
    <row r="401" spans="1:15">
      <c r="A401" s="2">
        <v>399</v>
      </c>
      <c r="B401" s="5">
        <v>39661</v>
      </c>
      <c r="C401" s="14">
        <v>41.55</v>
      </c>
      <c r="D401" s="4">
        <v>637.46010000000001</v>
      </c>
      <c r="E401" s="14">
        <v>53.14</v>
      </c>
      <c r="F401" s="15">
        <v>815.27388000000008</v>
      </c>
      <c r="G401">
        <v>19.198860220739689</v>
      </c>
      <c r="J401" s="6">
        <f>Data!$D$504*Data!L404/Data!L403</f>
        <v>618.92229034081527</v>
      </c>
      <c r="K401" s="6">
        <f>Data!$F$504*Data!N404/Data!N403</f>
        <v>840.97724247606186</v>
      </c>
      <c r="L401" s="6">
        <f t="shared" si="18"/>
        <v>19.189020575331373</v>
      </c>
      <c r="N401" s="6">
        <f t="shared" si="19"/>
        <v>8020.2809948727772</v>
      </c>
      <c r="O401" s="6">
        <f t="shared" si="20"/>
        <v>-20.280994872777228</v>
      </c>
    </row>
    <row r="402" spans="1:15">
      <c r="A402" s="2">
        <v>400</v>
      </c>
      <c r="B402" s="5">
        <v>39664</v>
      </c>
      <c r="C402" s="14">
        <v>41.4</v>
      </c>
      <c r="D402" s="4">
        <v>637.76699999999994</v>
      </c>
      <c r="E402" s="14">
        <v>53.9</v>
      </c>
      <c r="F402" s="15">
        <v>830.32949999999994</v>
      </c>
      <c r="G402">
        <v>19.050711877729622</v>
      </c>
      <c r="J402" s="6">
        <f>Data!$D$504*Data!L405/Data!L404</f>
        <v>635.2765177070296</v>
      </c>
      <c r="K402" s="6">
        <f>Data!$F$504*Data!N405/Data!N404</f>
        <v>876.90364739555935</v>
      </c>
      <c r="L402" s="6">
        <f t="shared" si="18"/>
        <v>19.446081320316914</v>
      </c>
      <c r="N402" s="6">
        <f t="shared" si="19"/>
        <v>8263.5421339629338</v>
      </c>
      <c r="O402" s="6">
        <f t="shared" si="20"/>
        <v>-263.5421339629338</v>
      </c>
    </row>
    <row r="403" spans="1:15">
      <c r="A403" s="2">
        <v>401</v>
      </c>
      <c r="B403" s="5">
        <v>39665</v>
      </c>
      <c r="C403" s="14">
        <v>41.28</v>
      </c>
      <c r="D403" s="4">
        <v>640.31471999999997</v>
      </c>
      <c r="E403" s="14">
        <v>54.91</v>
      </c>
      <c r="F403" s="15">
        <v>851.73646499999995</v>
      </c>
      <c r="G403">
        <v>19.156945335878213</v>
      </c>
      <c r="J403" s="6">
        <f>Data!$D$504*Data!L406/Data!L405</f>
        <v>620.21482449929908</v>
      </c>
      <c r="K403" s="6">
        <f>Data!$F$504*Data!N406/Data!N405</f>
        <v>833.81023610856118</v>
      </c>
      <c r="L403" s="6">
        <f t="shared" si="18"/>
        <v>19.510719508676736</v>
      </c>
      <c r="N403" s="6">
        <f t="shared" si="19"/>
        <v>8028.9197837507591</v>
      </c>
      <c r="O403" s="6">
        <f t="shared" si="20"/>
        <v>-28.919783750759052</v>
      </c>
    </row>
    <row r="404" spans="1:15">
      <c r="A404" s="2">
        <v>402</v>
      </c>
      <c r="B404" s="5">
        <v>39666</v>
      </c>
      <c r="C404" s="14">
        <v>41.29</v>
      </c>
      <c r="D404" s="4">
        <v>642.20401500000003</v>
      </c>
      <c r="E404" s="14">
        <v>55.36</v>
      </c>
      <c r="F404" s="15">
        <v>861.04175999999995</v>
      </c>
      <c r="G404">
        <v>19.327803384065067</v>
      </c>
      <c r="J404" s="6">
        <f>Data!$D$504*Data!L407/Data!L406</f>
        <v>608.36917897110538</v>
      </c>
      <c r="K404" s="6">
        <f>Data!$F$504*Data!N407/Data!N406</f>
        <v>838.82863027940016</v>
      </c>
      <c r="L404" s="6">
        <f t="shared" si="18"/>
        <v>19.363181856052954</v>
      </c>
      <c r="N404" s="6">
        <f t="shared" si="19"/>
        <v>7986.2511433360323</v>
      </c>
      <c r="O404" s="6">
        <f t="shared" si="20"/>
        <v>13.748856663967672</v>
      </c>
    </row>
    <row r="405" spans="1:15">
      <c r="A405" s="2">
        <v>403</v>
      </c>
      <c r="B405" s="5">
        <v>39667</v>
      </c>
      <c r="C405" s="14">
        <v>41.67</v>
      </c>
      <c r="D405" s="4">
        <v>657.94846500000006</v>
      </c>
      <c r="E405" s="14">
        <v>54.01</v>
      </c>
      <c r="F405" s="15">
        <v>852.79089499999998</v>
      </c>
      <c r="G405">
        <v>19.352727296513656</v>
      </c>
      <c r="J405" s="6">
        <f>Data!$D$504*Data!L408/Data!L407</f>
        <v>651.3870493979739</v>
      </c>
      <c r="K405" s="6">
        <f>Data!$F$504*Data!N408/Data!N407</f>
        <v>894.55233034132345</v>
      </c>
      <c r="L405" s="6">
        <f t="shared" si="18"/>
        <v>19.840970572243091</v>
      </c>
      <c r="N405" s="6">
        <f t="shared" si="19"/>
        <v>8443.7903125521952</v>
      </c>
      <c r="O405" s="6">
        <f t="shared" si="20"/>
        <v>-443.79031255219525</v>
      </c>
    </row>
    <row r="406" spans="1:15">
      <c r="A406" s="2">
        <v>404</v>
      </c>
      <c r="B406" s="5">
        <v>39668</v>
      </c>
      <c r="C406" s="14">
        <v>41.74</v>
      </c>
      <c r="D406" s="4">
        <v>677.54455000000007</v>
      </c>
      <c r="E406" s="14">
        <v>55.41</v>
      </c>
      <c r="F406" s="15">
        <v>899.44282500000008</v>
      </c>
      <c r="G406">
        <v>19.855829891448533</v>
      </c>
      <c r="J406" s="6">
        <f>Data!$D$504*Data!L409/Data!L408</f>
        <v>614.14534774733227</v>
      </c>
      <c r="K406" s="6">
        <f>Data!$F$504*Data!N409/Data!N408</f>
        <v>845.51539243340915</v>
      </c>
      <c r="L406" s="6">
        <f t="shared" si="18"/>
        <v>19.429590568846098</v>
      </c>
      <c r="N406" s="6">
        <f t="shared" si="19"/>
        <v>8044.6002925473449</v>
      </c>
      <c r="O406" s="6">
        <f t="shared" si="20"/>
        <v>-44.600292547344907</v>
      </c>
    </row>
    <row r="407" spans="1:15">
      <c r="A407" s="2">
        <v>405</v>
      </c>
      <c r="B407" s="5">
        <v>39671</v>
      </c>
      <c r="C407" s="14">
        <v>41.67</v>
      </c>
      <c r="D407" s="4">
        <v>674.82481499999994</v>
      </c>
      <c r="E407" s="14">
        <v>55.35</v>
      </c>
      <c r="F407" s="15">
        <v>896.36557499999992</v>
      </c>
      <c r="G407">
        <v>19.949620846188882</v>
      </c>
      <c r="J407" s="6">
        <f>Data!$D$504*Data!L410/Data!L409</f>
        <v>591.6441880957251</v>
      </c>
      <c r="K407" s="6">
        <f>Data!$F$504*Data!N410/Data!N409</f>
        <v>819.68086890438326</v>
      </c>
      <c r="L407" s="6">
        <f t="shared" si="18"/>
        <v>19.152697328814419</v>
      </c>
      <c r="N407" s="6">
        <f t="shared" si="19"/>
        <v>7816.310725169732</v>
      </c>
      <c r="O407" s="6">
        <f t="shared" si="20"/>
        <v>183.689274830268</v>
      </c>
    </row>
    <row r="408" spans="1:15">
      <c r="A408" s="2">
        <v>406</v>
      </c>
      <c r="B408" s="5">
        <v>39672</v>
      </c>
      <c r="C408" s="14">
        <v>41.02</v>
      </c>
      <c r="D408" s="4">
        <v>653.79727000000014</v>
      </c>
      <c r="E408" s="14">
        <v>54.79</v>
      </c>
      <c r="F408" s="15">
        <v>873.27041500000007</v>
      </c>
      <c r="G408">
        <v>19.758207643828332</v>
      </c>
      <c r="J408" s="6">
        <f>Data!$D$504*Data!L411/Data!L410</f>
        <v>618.78350129979458</v>
      </c>
      <c r="K408" s="6">
        <f>Data!$F$504*Data!N411/Data!N410</f>
        <v>836.8690532941373</v>
      </c>
      <c r="L408" s="6">
        <f t="shared" si="18"/>
        <v>18.657992957090059</v>
      </c>
      <c r="N408" s="6">
        <f t="shared" si="19"/>
        <v>7947.6511134059374</v>
      </c>
      <c r="O408" s="6">
        <f t="shared" si="20"/>
        <v>52.348886594062606</v>
      </c>
    </row>
    <row r="409" spans="1:15">
      <c r="A409" s="2">
        <v>407</v>
      </c>
      <c r="B409" s="5">
        <v>39673</v>
      </c>
      <c r="C409" s="14">
        <v>40.76</v>
      </c>
      <c r="D409" s="4">
        <v>657.72373999999991</v>
      </c>
      <c r="E409" s="14">
        <v>55.21</v>
      </c>
      <c r="F409" s="15">
        <v>890.89616499999988</v>
      </c>
      <c r="G409">
        <v>19.063183292332099</v>
      </c>
      <c r="J409" s="6">
        <f>Data!$D$504*Data!L412/Data!L411</f>
        <v>627.38951980426043</v>
      </c>
      <c r="K409" s="6">
        <f>Data!$F$504*Data!N412/Data!N411</f>
        <v>864.89109508612637</v>
      </c>
      <c r="L409" s="6">
        <f t="shared" si="18"/>
        <v>20.209257277538704</v>
      </c>
      <c r="N409" s="6">
        <f t="shared" si="19"/>
        <v>8260.1498186406607</v>
      </c>
      <c r="O409" s="6">
        <f t="shared" si="20"/>
        <v>-260.14981864066067</v>
      </c>
    </row>
    <row r="410" spans="1:15">
      <c r="A410" s="2">
        <v>408</v>
      </c>
      <c r="B410" s="5">
        <v>39674</v>
      </c>
      <c r="C410" s="14">
        <v>40.9</v>
      </c>
      <c r="D410" s="4">
        <v>675.72934999999995</v>
      </c>
      <c r="E410" s="14">
        <v>55.02</v>
      </c>
      <c r="F410" s="15">
        <v>909.01292999999998</v>
      </c>
      <c r="G410">
        <v>19.921807074754955</v>
      </c>
      <c r="J410" s="6">
        <f>Data!$D$504*Data!L413/Data!L412</f>
        <v>622.19079177837966</v>
      </c>
      <c r="K410" s="6">
        <f>Data!$F$504*Data!N413/Data!N412</f>
        <v>856.11217527738552</v>
      </c>
      <c r="L410" s="6">
        <f t="shared" si="18"/>
        <v>18.842861031474278</v>
      </c>
      <c r="N410" s="6">
        <f t="shared" si="19"/>
        <v>8060.9798066195017</v>
      </c>
      <c r="O410" s="6">
        <f t="shared" si="20"/>
        <v>-60.979806619501687</v>
      </c>
    </row>
    <row r="411" spans="1:15">
      <c r="A411" s="2">
        <v>409</v>
      </c>
      <c r="B411" s="5">
        <v>39675</v>
      </c>
      <c r="C411" s="14">
        <v>41.02</v>
      </c>
      <c r="D411" s="4">
        <v>685.25961000000007</v>
      </c>
      <c r="E411" s="14">
        <v>55.06</v>
      </c>
      <c r="F411" s="15">
        <v>919.80483000000004</v>
      </c>
      <c r="G411">
        <v>19.411474635392825</v>
      </c>
      <c r="J411" s="6">
        <f>Data!$D$504*Data!L414/Data!L413</f>
        <v>599.08614886473606</v>
      </c>
      <c r="K411" s="6">
        <f>Data!$F$504*Data!N414/Data!N413</f>
        <v>816.39473373478029</v>
      </c>
      <c r="L411" s="6">
        <f t="shared" si="18"/>
        <v>19.637500514576647</v>
      </c>
      <c r="N411" s="6">
        <f t="shared" si="19"/>
        <v>7883.1137249979593</v>
      </c>
      <c r="O411" s="6">
        <f t="shared" si="20"/>
        <v>116.88627500204075</v>
      </c>
    </row>
    <row r="412" spans="1:15">
      <c r="A412" s="2">
        <v>410</v>
      </c>
      <c r="B412" s="5">
        <v>39678</v>
      </c>
      <c r="C412" s="14">
        <v>40.79</v>
      </c>
      <c r="D412" s="4">
        <v>673.4428999999999</v>
      </c>
      <c r="E412" s="14">
        <v>54.33</v>
      </c>
      <c r="F412" s="15">
        <v>896.98829999999987</v>
      </c>
      <c r="G412">
        <v>19.711863894715144</v>
      </c>
      <c r="J412" s="6">
        <f>Data!$D$504*Data!L415/Data!L414</f>
        <v>605.68917057647423</v>
      </c>
      <c r="K412" s="6">
        <f>Data!$F$504*Data!N415/Data!N414</f>
        <v>819.59335976948114</v>
      </c>
      <c r="L412" s="6">
        <f t="shared" si="18"/>
        <v>19.338692973915627</v>
      </c>
      <c r="N412" s="6">
        <f t="shared" si="19"/>
        <v>7892.5105809780362</v>
      </c>
      <c r="O412" s="6">
        <f t="shared" si="20"/>
        <v>107.48941902196384</v>
      </c>
    </row>
    <row r="413" spans="1:15">
      <c r="A413" s="2">
        <v>411</v>
      </c>
      <c r="B413" s="5">
        <v>39679</v>
      </c>
      <c r="C413" s="14">
        <v>40.369999999999997</v>
      </c>
      <c r="D413" s="4">
        <v>665.82240999999999</v>
      </c>
      <c r="E413" s="14">
        <v>54.33</v>
      </c>
      <c r="F413" s="15">
        <v>896.06469000000004</v>
      </c>
      <c r="G413">
        <v>19.712321054221022</v>
      </c>
      <c r="J413" s="6">
        <f>Data!$D$504*Data!L416/Data!L415</f>
        <v>611.71262151432074</v>
      </c>
      <c r="K413" s="6">
        <f>Data!$F$504*Data!N416/Data!N415</f>
        <v>841.03421415290882</v>
      </c>
      <c r="L413" s="6">
        <f t="shared" si="18"/>
        <v>19.384767766388514</v>
      </c>
      <c r="N413" s="6">
        <f t="shared" si="19"/>
        <v>8011.3347859583937</v>
      </c>
      <c r="O413" s="6">
        <f t="shared" si="20"/>
        <v>-11.334785958393695</v>
      </c>
    </row>
    <row r="414" spans="1:15">
      <c r="A414" s="2">
        <v>412</v>
      </c>
      <c r="B414" s="5">
        <v>39680</v>
      </c>
      <c r="C414" s="14">
        <v>40.19</v>
      </c>
      <c r="D414" s="4">
        <v>666.06886999999995</v>
      </c>
      <c r="E414" s="14">
        <v>54.35</v>
      </c>
      <c r="F414" s="15">
        <v>900.74255000000005</v>
      </c>
      <c r="G414">
        <v>19.75974428180675</v>
      </c>
      <c r="J414" s="6">
        <f>Data!$D$504*Data!L417/Data!L416</f>
        <v>602.48247619734821</v>
      </c>
      <c r="K414" s="6">
        <f>Data!$F$504*Data!N417/Data!N416</f>
        <v>828.88240393753733</v>
      </c>
      <c r="L414" s="6">
        <f t="shared" si="18"/>
        <v>18.911762079074894</v>
      </c>
      <c r="N414" s="6">
        <f t="shared" si="19"/>
        <v>7874.0304895460049</v>
      </c>
      <c r="O414" s="6">
        <f t="shared" si="20"/>
        <v>125.9695104539951</v>
      </c>
    </row>
    <row r="415" spans="1:15">
      <c r="A415" s="2">
        <v>413</v>
      </c>
      <c r="B415" s="5">
        <v>39681</v>
      </c>
      <c r="C415" s="14">
        <v>40.049999999999997</v>
      </c>
      <c r="D415" s="4">
        <v>653.67607499999997</v>
      </c>
      <c r="E415" s="14">
        <v>53.51</v>
      </c>
      <c r="F415" s="15">
        <v>873.36346500000002</v>
      </c>
      <c r="G415">
        <v>19.323966195505271</v>
      </c>
      <c r="J415" s="6">
        <f>Data!$D$504*Data!L418/Data!L417</f>
        <v>624.50410918921466</v>
      </c>
      <c r="K415" s="6">
        <f>Data!$F$504*Data!N418/Data!N417</f>
        <v>858.83812523349275</v>
      </c>
      <c r="L415" s="6">
        <f t="shared" si="18"/>
        <v>19.702829549337185</v>
      </c>
      <c r="N415" s="6">
        <f t="shared" si="19"/>
        <v>8170.7373630223274</v>
      </c>
      <c r="O415" s="6">
        <f t="shared" si="20"/>
        <v>-170.73736302232737</v>
      </c>
    </row>
    <row r="416" spans="1:15">
      <c r="A416" s="2">
        <v>414</v>
      </c>
      <c r="B416" s="5">
        <v>39682</v>
      </c>
      <c r="C416" s="14">
        <v>40.51</v>
      </c>
      <c r="D416" s="4">
        <v>668.43525499999987</v>
      </c>
      <c r="E416" s="14">
        <v>54.37</v>
      </c>
      <c r="F416" s="15">
        <v>897.13218499999994</v>
      </c>
      <c r="G416">
        <v>19.688282076080615</v>
      </c>
      <c r="J416" s="6">
        <f>Data!$D$504*Data!L419/Data!L418</f>
        <v>601.23416819889144</v>
      </c>
      <c r="K416" s="6">
        <f>Data!$F$504*Data!N419/Data!N418</f>
        <v>819.49171837252015</v>
      </c>
      <c r="L416" s="6">
        <f t="shared" si="18"/>
        <v>19.300533178185251</v>
      </c>
      <c r="N416" s="6">
        <f t="shared" si="19"/>
        <v>7869.955384581539</v>
      </c>
      <c r="O416" s="6">
        <f t="shared" si="20"/>
        <v>130.04461541846104</v>
      </c>
    </row>
    <row r="417" spans="1:15">
      <c r="A417" s="2">
        <v>415</v>
      </c>
      <c r="B417" s="5">
        <v>39685</v>
      </c>
      <c r="C417" s="14">
        <v>39.24</v>
      </c>
      <c r="D417" s="4">
        <v>650.50110000000006</v>
      </c>
      <c r="E417" s="14">
        <v>53.57</v>
      </c>
      <c r="F417" s="15">
        <v>888.05667500000004</v>
      </c>
      <c r="G417">
        <v>19.649888170309076</v>
      </c>
      <c r="J417" s="6">
        <f>Data!$D$504*Data!L420/Data!L419</f>
        <v>611.53343001035284</v>
      </c>
      <c r="K417" s="6">
        <f>Data!$F$504*Data!N420/Data!N419</f>
        <v>847.17068657298478</v>
      </c>
      <c r="L417" s="6">
        <f t="shared" si="18"/>
        <v>19.127348942231585</v>
      </c>
      <c r="N417" s="6">
        <f t="shared" si="19"/>
        <v>8009.5880237237734</v>
      </c>
      <c r="O417" s="6">
        <f t="shared" si="20"/>
        <v>-9.5880237237734036</v>
      </c>
    </row>
    <row r="418" spans="1:15">
      <c r="A418" s="2">
        <v>416</v>
      </c>
      <c r="B418" s="5">
        <v>39686</v>
      </c>
      <c r="C418" s="14">
        <v>39.67</v>
      </c>
      <c r="D418" s="4">
        <v>665.42458000000011</v>
      </c>
      <c r="E418" s="14">
        <v>53.52</v>
      </c>
      <c r="F418" s="15">
        <v>897.74448000000007</v>
      </c>
      <c r="G418">
        <v>19.435593965582164</v>
      </c>
      <c r="J418" s="6">
        <f>Data!$D$504*Data!L421/Data!L420</f>
        <v>619.89944450314545</v>
      </c>
      <c r="K418" s="6">
        <f>Data!$F$504*Data!N421/Data!N420</f>
        <v>836.74470529137398</v>
      </c>
      <c r="L418" s="6">
        <f t="shared" si="18"/>
        <v>19.769089323880557</v>
      </c>
      <c r="N418" s="6">
        <f t="shared" si="19"/>
        <v>8066.5990946758411</v>
      </c>
      <c r="O418" s="6">
        <f t="shared" si="20"/>
        <v>-66.599094675841116</v>
      </c>
    </row>
    <row r="419" spans="1:15">
      <c r="A419" s="2">
        <v>417</v>
      </c>
      <c r="B419" s="5">
        <v>39687</v>
      </c>
      <c r="C419" s="14">
        <v>40.65</v>
      </c>
      <c r="D419" s="4">
        <v>681.45659999999998</v>
      </c>
      <c r="E419" s="14">
        <v>53.79</v>
      </c>
      <c r="F419" s="15">
        <v>901.73555999999996</v>
      </c>
      <c r="G419">
        <v>19.868607699990438</v>
      </c>
      <c r="J419" s="6">
        <f>Data!$D$504*Data!L422/Data!L421</f>
        <v>630.48180921537084</v>
      </c>
      <c r="K419" s="6">
        <f>Data!$F$504*Data!N422/Data!N421</f>
        <v>859.71940766467276</v>
      </c>
      <c r="L419" s="6">
        <f t="shared" si="18"/>
        <v>18.626074995045052</v>
      </c>
      <c r="N419" s="6">
        <f t="shared" si="19"/>
        <v>8087.4546833636332</v>
      </c>
      <c r="O419" s="6">
        <f t="shared" si="20"/>
        <v>-87.454683363633194</v>
      </c>
    </row>
    <row r="420" spans="1:15">
      <c r="A420" s="2">
        <v>418</v>
      </c>
      <c r="B420" s="5">
        <v>39688</v>
      </c>
      <c r="C420" s="14">
        <v>41.36</v>
      </c>
      <c r="D420" s="4">
        <v>695.67520000000002</v>
      </c>
      <c r="E420" s="14">
        <v>53.12</v>
      </c>
      <c r="F420" s="15">
        <v>893.47839999999997</v>
      </c>
      <c r="G420">
        <v>19.136906530519315</v>
      </c>
      <c r="J420" s="6">
        <f>Data!$D$504*Data!L423/Data!L422</f>
        <v>609.43455680533191</v>
      </c>
      <c r="K420" s="6">
        <f>Data!$F$504*Data!N423/Data!N422</f>
        <v>821.62116783949796</v>
      </c>
      <c r="L420" s="6">
        <f t="shared" si="18"/>
        <v>19.289390397699648</v>
      </c>
      <c r="N420" s="6">
        <f t="shared" si="19"/>
        <v>7911.1615965506626</v>
      </c>
      <c r="O420" s="6">
        <f t="shared" si="20"/>
        <v>88.83840344933742</v>
      </c>
    </row>
    <row r="421" spans="1:15">
      <c r="A421" s="2">
        <v>419</v>
      </c>
      <c r="B421" s="5">
        <v>39689</v>
      </c>
      <c r="C421" s="14">
        <v>41.36</v>
      </c>
      <c r="D421" s="4">
        <v>699.19080000000008</v>
      </c>
      <c r="E421" s="14">
        <v>52.07</v>
      </c>
      <c r="F421" s="15">
        <v>880.24335000000008</v>
      </c>
      <c r="G421">
        <v>19.088561087546399</v>
      </c>
      <c r="J421" s="6">
        <f>Data!$D$504*Data!L424/Data!L423</f>
        <v>623.13342924137942</v>
      </c>
      <c r="K421" s="6">
        <f>Data!$F$504*Data!N424/Data!N423</f>
        <v>858.31190846268635</v>
      </c>
      <c r="L421" s="6">
        <f t="shared" si="18"/>
        <v>19.511365114466567</v>
      </c>
      <c r="N421" s="6">
        <f t="shared" si="19"/>
        <v>8143.1449715790095</v>
      </c>
      <c r="O421" s="6">
        <f t="shared" si="20"/>
        <v>-143.14497157900951</v>
      </c>
    </row>
    <row r="422" spans="1:15">
      <c r="A422" s="2">
        <v>420</v>
      </c>
      <c r="B422" s="5">
        <v>39693</v>
      </c>
      <c r="C422" s="14">
        <v>41.96</v>
      </c>
      <c r="D422" s="4">
        <v>714.95644000000004</v>
      </c>
      <c r="E422" s="14">
        <v>51.96</v>
      </c>
      <c r="F422" s="15">
        <v>885.34644000000014</v>
      </c>
      <c r="G422">
        <v>19.259446496558432</v>
      </c>
      <c r="J422" s="6">
        <f>Data!$D$504*Data!L425/Data!L424</f>
        <v>623.30931318504599</v>
      </c>
      <c r="K422" s="6">
        <f>Data!$F$504*Data!N425/Data!N424</f>
        <v>844.68460286510617</v>
      </c>
      <c r="L422" s="6">
        <f t="shared" si="18"/>
        <v>19.60899608919048</v>
      </c>
      <c r="N422" s="6">
        <f t="shared" si="19"/>
        <v>8097.093485596115</v>
      </c>
      <c r="O422" s="6">
        <f t="shared" si="20"/>
        <v>-97.093485596114988</v>
      </c>
    </row>
    <row r="423" spans="1:15">
      <c r="A423" s="2">
        <v>421</v>
      </c>
      <c r="B423" s="5">
        <v>39694</v>
      </c>
      <c r="C423" s="14">
        <v>39.99</v>
      </c>
      <c r="D423" s="4">
        <v>685.26864</v>
      </c>
      <c r="E423" s="14">
        <v>51.66</v>
      </c>
      <c r="F423" s="15">
        <v>885.2457599999999</v>
      </c>
      <c r="G423">
        <v>19.529094868602645</v>
      </c>
      <c r="J423" s="6">
        <f>Data!$D$504*Data!L426/Data!L425</f>
        <v>602.95573695051894</v>
      </c>
      <c r="K423" s="6">
        <f>Data!$F$504*Data!N426/Data!N425</f>
        <v>829.62985209251269</v>
      </c>
      <c r="L423" s="6">
        <f t="shared" si="18"/>
        <v>19.568799133403047</v>
      </c>
      <c r="N423" s="6">
        <f t="shared" si="19"/>
        <v>7947.0334334984564</v>
      </c>
      <c r="O423" s="6">
        <f t="shared" si="20"/>
        <v>52.966566501543639</v>
      </c>
    </row>
    <row r="424" spans="1:15">
      <c r="A424" s="2">
        <v>422</v>
      </c>
      <c r="B424" s="5">
        <v>39695</v>
      </c>
      <c r="C424" s="14">
        <v>38.94</v>
      </c>
      <c r="D424" s="4">
        <v>680.76855</v>
      </c>
      <c r="E424" s="14">
        <v>51.71</v>
      </c>
      <c r="F424" s="15">
        <v>904.02007500000013</v>
      </c>
      <c r="G424">
        <v>19.761924881412721</v>
      </c>
      <c r="J424" s="6">
        <f>Data!$D$504*Data!L427/Data!L426</f>
        <v>600.90222887161269</v>
      </c>
      <c r="K424" s="6">
        <f>Data!$F$504*Data!N427/Data!N426</f>
        <v>841.18367925697817</v>
      </c>
      <c r="L424" s="6">
        <f t="shared" si="18"/>
        <v>18.767229769118632</v>
      </c>
      <c r="N424" s="6">
        <f t="shared" si="19"/>
        <v>7903.9654867789986</v>
      </c>
      <c r="O424" s="6">
        <f t="shared" si="20"/>
        <v>96.034513221001362</v>
      </c>
    </row>
    <row r="425" spans="1:15">
      <c r="A425" s="2">
        <v>423</v>
      </c>
      <c r="B425" s="5">
        <v>39696</v>
      </c>
      <c r="C425" s="14">
        <v>38.96</v>
      </c>
      <c r="D425" s="4">
        <v>678.70267999999999</v>
      </c>
      <c r="E425" s="14">
        <v>51.93</v>
      </c>
      <c r="F425" s="15">
        <v>904.64656500000001</v>
      </c>
      <c r="G425">
        <v>19.178399845139321</v>
      </c>
      <c r="J425" s="6">
        <f>Data!$D$504*Data!L428/Data!L427</f>
        <v>635.58855629126197</v>
      </c>
      <c r="K425" s="6">
        <f>Data!$F$504*Data!N428/Data!N427</f>
        <v>885.42654991287475</v>
      </c>
      <c r="L425" s="6">
        <f t="shared" si="18"/>
        <v>19.575732566541497</v>
      </c>
      <c r="N425" s="6">
        <f t="shared" si="19"/>
        <v>8313.7905909575256</v>
      </c>
      <c r="O425" s="6">
        <f t="shared" si="20"/>
        <v>-313.79059095752564</v>
      </c>
    </row>
    <row r="426" spans="1:15">
      <c r="A426" s="2">
        <v>424</v>
      </c>
      <c r="B426" s="5">
        <v>39699</v>
      </c>
      <c r="C426" s="14">
        <v>39.69</v>
      </c>
      <c r="D426" s="4">
        <v>699.55609500000003</v>
      </c>
      <c r="E426" s="14">
        <v>53.38</v>
      </c>
      <c r="F426" s="15">
        <v>940.84919000000014</v>
      </c>
      <c r="G426">
        <v>19.41392492074576</v>
      </c>
      <c r="J426" s="6">
        <f>Data!$D$504*Data!L429/Data!L428</f>
        <v>609.84742991456721</v>
      </c>
      <c r="K426" s="6">
        <f>Data!$F$504*Data!N429/Data!N428</f>
        <v>807.9541186855098</v>
      </c>
      <c r="L426" s="6">
        <f t="shared" si="18"/>
        <v>19.554630212051343</v>
      </c>
      <c r="N426" s="6">
        <f t="shared" si="19"/>
        <v>7883.2460486174641</v>
      </c>
      <c r="O426" s="6">
        <f t="shared" si="20"/>
        <v>116.75395138253589</v>
      </c>
    </row>
    <row r="427" spans="1:15">
      <c r="A427" s="2">
        <v>425</v>
      </c>
      <c r="B427" s="5">
        <v>39700</v>
      </c>
      <c r="C427" s="14">
        <v>38.340000000000003</v>
      </c>
      <c r="D427" s="4">
        <v>673.42293000000018</v>
      </c>
      <c r="E427" s="14">
        <v>53.88</v>
      </c>
      <c r="F427" s="15">
        <v>946.37526000000014</v>
      </c>
      <c r="G427">
        <v>19.63115748141238</v>
      </c>
      <c r="J427" s="6">
        <f>Data!$D$504*Data!L430/Data!L429</f>
        <v>605.8828948309831</v>
      </c>
      <c r="K427" s="6">
        <f>Data!$F$504*Data!N430/Data!N429</f>
        <v>834.49343536477875</v>
      </c>
      <c r="L427" s="6">
        <f t="shared" si="18"/>
        <v>18.899487746294522</v>
      </c>
      <c r="N427" s="6">
        <f t="shared" si="19"/>
        <v>7910.0557003804706</v>
      </c>
      <c r="O427" s="6">
        <f t="shared" si="20"/>
        <v>89.944299619529374</v>
      </c>
    </row>
    <row r="428" spans="1:15">
      <c r="A428" s="2">
        <v>426</v>
      </c>
      <c r="B428" s="5">
        <v>39701</v>
      </c>
      <c r="C428" s="14">
        <v>38.229999999999997</v>
      </c>
      <c r="D428" s="4">
        <v>668.81473499999993</v>
      </c>
      <c r="E428" s="14">
        <v>53.81</v>
      </c>
      <c r="F428" s="15">
        <v>941.37904500000002</v>
      </c>
      <c r="G428">
        <v>19.185754976891204</v>
      </c>
      <c r="J428" s="6">
        <f>Data!$D$504*Data!L431/Data!L430</f>
        <v>624.18951792010103</v>
      </c>
      <c r="K428" s="6">
        <f>Data!$F$504*Data!N431/Data!N430</f>
        <v>841.44216352004287</v>
      </c>
      <c r="L428" s="6">
        <f t="shared" si="18"/>
        <v>19.163026662908049</v>
      </c>
      <c r="N428" s="6">
        <f t="shared" si="19"/>
        <v>8041.0325994914992</v>
      </c>
      <c r="O428" s="6">
        <f t="shared" si="20"/>
        <v>-41.032599491499241</v>
      </c>
    </row>
    <row r="429" spans="1:15">
      <c r="A429" s="2">
        <v>427</v>
      </c>
      <c r="B429" s="5">
        <v>39702</v>
      </c>
      <c r="C429" s="14">
        <v>36.630000000000003</v>
      </c>
      <c r="D429" s="4">
        <v>641.29972500000008</v>
      </c>
      <c r="E429" s="14">
        <v>54.15</v>
      </c>
      <c r="F429" s="15">
        <v>948.03112499999997</v>
      </c>
      <c r="G429">
        <v>19.011918820309333</v>
      </c>
      <c r="J429" s="6">
        <f>Data!$D$504*Data!L432/Data!L431</f>
        <v>601.88926026133663</v>
      </c>
      <c r="K429" s="6">
        <f>Data!$F$504*Data!N432/Data!N431</f>
        <v>770.9510457103305</v>
      </c>
      <c r="L429" s="6">
        <f t="shared" si="18"/>
        <v>19.69628528028726</v>
      </c>
      <c r="N429" s="6">
        <f t="shared" si="19"/>
        <v>7710.9991087373155</v>
      </c>
      <c r="O429" s="6">
        <f t="shared" si="20"/>
        <v>289.00089126268449</v>
      </c>
    </row>
    <row r="430" spans="1:15">
      <c r="A430" s="2">
        <v>428</v>
      </c>
      <c r="B430" s="5">
        <v>39703</v>
      </c>
      <c r="C430" s="14">
        <v>36.85</v>
      </c>
      <c r="D430" s="4">
        <v>624.27584999999999</v>
      </c>
      <c r="E430" s="14">
        <v>54.5</v>
      </c>
      <c r="F430" s="15">
        <v>923.28449999999998</v>
      </c>
      <c r="G430">
        <v>19.363917816264181</v>
      </c>
      <c r="J430" s="6">
        <f>Data!$D$504*Data!L433/Data!L432</f>
        <v>598.70984310479162</v>
      </c>
      <c r="K430" s="6">
        <f>Data!$F$504*Data!N433/Data!N432</f>
        <v>771.67977242977736</v>
      </c>
      <c r="L430" s="6">
        <f t="shared" si="18"/>
        <v>19.501525487645864</v>
      </c>
      <c r="N430" s="6">
        <f t="shared" si="19"/>
        <v>7680.9198441787712</v>
      </c>
      <c r="O430" s="6">
        <f t="shared" si="20"/>
        <v>319.0801558212288</v>
      </c>
    </row>
    <row r="431" spans="1:15">
      <c r="A431" s="2">
        <v>429</v>
      </c>
      <c r="B431" s="5">
        <v>39706</v>
      </c>
      <c r="C431" s="14">
        <v>36.22</v>
      </c>
      <c r="D431" s="4">
        <v>613.8927799999999</v>
      </c>
      <c r="E431" s="14">
        <v>54.75</v>
      </c>
      <c r="F431" s="15">
        <v>927.95774999999992</v>
      </c>
      <c r="G431">
        <v>19.52741559536425</v>
      </c>
      <c r="J431" s="6">
        <f>Data!$D$504*Data!L434/Data!L433</f>
        <v>617.61251668306886</v>
      </c>
      <c r="K431" s="6">
        <f>Data!$F$504*Data!N434/Data!N433</f>
        <v>851.86503804559675</v>
      </c>
      <c r="L431" s="6">
        <f t="shared" si="18"/>
        <v>19.00698798173816</v>
      </c>
      <c r="N431" s="6">
        <f t="shared" si="19"/>
        <v>8041.5432244039812</v>
      </c>
      <c r="O431" s="6">
        <f t="shared" si="20"/>
        <v>-41.543224403981185</v>
      </c>
    </row>
    <row r="432" spans="1:15">
      <c r="A432" s="2">
        <v>430</v>
      </c>
      <c r="B432" s="5">
        <v>39707</v>
      </c>
      <c r="C432" s="14">
        <v>36.69</v>
      </c>
      <c r="D432" s="4">
        <v>620.00596499999995</v>
      </c>
      <c r="E432" s="14">
        <v>54.85</v>
      </c>
      <c r="F432" s="15">
        <v>926.88272499999994</v>
      </c>
      <c r="G432">
        <v>19.192918671098848</v>
      </c>
      <c r="J432" s="6">
        <f>Data!$D$504*Data!L435/Data!L434</f>
        <v>595.45214204835747</v>
      </c>
      <c r="K432" s="6">
        <f>Data!$F$504*Data!N435/Data!N434</f>
        <v>781.90790834019526</v>
      </c>
      <c r="L432" s="6">
        <f t="shared" si="18"/>
        <v>19.666571022501589</v>
      </c>
      <c r="N432" s="6">
        <f t="shared" si="19"/>
        <v>7727.3737617118204</v>
      </c>
      <c r="O432" s="6">
        <f t="shared" si="20"/>
        <v>272.62623828817959</v>
      </c>
    </row>
    <row r="433" spans="1:15">
      <c r="A433" s="2">
        <v>431</v>
      </c>
      <c r="B433" s="5">
        <v>39708</v>
      </c>
      <c r="C433" s="14">
        <v>35.270000000000003</v>
      </c>
      <c r="D433" s="4">
        <v>595.30469500000015</v>
      </c>
      <c r="E433" s="14">
        <v>52.66</v>
      </c>
      <c r="F433" s="15">
        <v>888.82181000000003</v>
      </c>
      <c r="G433">
        <v>19.518777858858684</v>
      </c>
      <c r="J433" s="6">
        <f>Data!$D$504*Data!L436/Data!L435</f>
        <v>663.21558980067323</v>
      </c>
      <c r="K433" s="6">
        <f>Data!$F$504*Data!N436/Data!N435</f>
        <v>886.92765586958865</v>
      </c>
      <c r="L433" s="6">
        <f t="shared" si="18"/>
        <v>19.216249840760728</v>
      </c>
      <c r="N433" s="6">
        <f t="shared" si="19"/>
        <v>8395.6446430980068</v>
      </c>
      <c r="O433" s="6">
        <f t="shared" si="20"/>
        <v>-395.64464309800678</v>
      </c>
    </row>
    <row r="434" spans="1:15">
      <c r="A434" s="2">
        <v>432</v>
      </c>
      <c r="B434" s="5">
        <v>39709</v>
      </c>
      <c r="C434" s="14">
        <v>35.9</v>
      </c>
      <c r="D434" s="4">
        <v>604.57394999999997</v>
      </c>
      <c r="E434" s="14">
        <v>53.39</v>
      </c>
      <c r="F434" s="15">
        <v>899.11429499999997</v>
      </c>
      <c r="G434">
        <v>19.395644331683656</v>
      </c>
      <c r="J434" s="6">
        <f>Data!$D$504*Data!L437/Data!L436</f>
        <v>593.51318228466221</v>
      </c>
      <c r="K434" s="6">
        <f>Data!$F$504*Data!N437/Data!N436</f>
        <v>885.64083688086544</v>
      </c>
      <c r="L434" s="6">
        <f t="shared" si="18"/>
        <v>19.838384673135501</v>
      </c>
      <c r="N434" s="6">
        <f t="shared" si="19"/>
        <v>8170.1050186695456</v>
      </c>
      <c r="O434" s="6">
        <f t="shared" si="20"/>
        <v>-170.10501866954564</v>
      </c>
    </row>
    <row r="435" spans="1:15">
      <c r="A435" s="2">
        <v>433</v>
      </c>
      <c r="B435" s="5">
        <v>39710</v>
      </c>
      <c r="C435" s="14">
        <v>38.770000000000003</v>
      </c>
      <c r="D435" s="4">
        <v>642.03120000000001</v>
      </c>
      <c r="E435" s="14">
        <v>52.72</v>
      </c>
      <c r="F435" s="15">
        <v>873.04319999999996</v>
      </c>
      <c r="G435">
        <v>19.897269043453253</v>
      </c>
      <c r="J435" s="6">
        <f>Data!$D$504*Data!L438/Data!L437</f>
        <v>593.43509705357144</v>
      </c>
      <c r="K435" s="6">
        <f>Data!$F$504*Data!N438/Data!N437</f>
        <v>805.26119619221527</v>
      </c>
      <c r="L435" s="6">
        <f t="shared" si="18"/>
        <v>19.025294067672153</v>
      </c>
      <c r="N435" s="6">
        <f t="shared" si="19"/>
        <v>7750.2714375627484</v>
      </c>
      <c r="O435" s="6">
        <f t="shared" si="20"/>
        <v>249.72856243725164</v>
      </c>
    </row>
    <row r="436" spans="1:15">
      <c r="A436" s="2">
        <v>434</v>
      </c>
      <c r="B436" s="5">
        <v>39713</v>
      </c>
      <c r="C436" s="14">
        <v>37.07</v>
      </c>
      <c r="D436" s="4">
        <v>599.97794999999996</v>
      </c>
      <c r="E436" s="14">
        <v>51.38</v>
      </c>
      <c r="F436" s="15">
        <v>831.58529999999996</v>
      </c>
      <c r="G436">
        <v>19.57527194870163</v>
      </c>
      <c r="J436" s="6">
        <f>Data!$D$504*Data!L439/Data!L438</f>
        <v>602.4020488329428</v>
      </c>
      <c r="K436" s="6">
        <f>Data!$F$504*Data!N439/Data!N438</f>
        <v>817.09896419698384</v>
      </c>
      <c r="L436" s="6">
        <f t="shared" si="18"/>
        <v>19.407876839389083</v>
      </c>
      <c r="N436" s="6">
        <f t="shared" si="19"/>
        <v>7875.8392132684567</v>
      </c>
      <c r="O436" s="6">
        <f t="shared" si="20"/>
        <v>124.16078673154334</v>
      </c>
    </row>
    <row r="437" spans="1:15">
      <c r="A437" s="2">
        <v>435</v>
      </c>
      <c r="B437" s="5">
        <v>39714</v>
      </c>
      <c r="C437" s="14">
        <v>37.25</v>
      </c>
      <c r="D437" s="4">
        <v>615.59349999999995</v>
      </c>
      <c r="E437" s="14">
        <v>50.68</v>
      </c>
      <c r="F437" s="15">
        <v>837.53768000000002</v>
      </c>
      <c r="G437">
        <v>19.645757787481422</v>
      </c>
      <c r="J437" s="6">
        <f>Data!$D$504*Data!L440/Data!L439</f>
        <v>603.78950036623201</v>
      </c>
      <c r="K437" s="6">
        <f>Data!$F$504*Data!N440/Data!N439</f>
        <v>836.35421325262087</v>
      </c>
      <c r="L437" s="6">
        <f t="shared" si="18"/>
        <v>18.787872577760048</v>
      </c>
      <c r="N437" s="6">
        <f t="shared" si="19"/>
        <v>7897.7323982873049</v>
      </c>
      <c r="O437" s="6">
        <f t="shared" si="20"/>
        <v>102.26760171269507</v>
      </c>
    </row>
    <row r="438" spans="1:15">
      <c r="A438" s="2">
        <v>436</v>
      </c>
      <c r="B438" s="5">
        <v>39715</v>
      </c>
      <c r="C438" s="14">
        <v>36.58</v>
      </c>
      <c r="D438" s="4">
        <v>611.63589000000002</v>
      </c>
      <c r="E438" s="14">
        <v>50.19</v>
      </c>
      <c r="F438" s="15">
        <v>839.20189500000004</v>
      </c>
      <c r="G438">
        <v>19.086633970181815</v>
      </c>
      <c r="J438" s="6">
        <f>Data!$D$504*Data!L441/Data!L440</f>
        <v>671.3660294444403</v>
      </c>
      <c r="K438" s="6">
        <f>Data!$F$504*Data!N441/Data!N440</f>
        <v>875.35544771500997</v>
      </c>
      <c r="L438" s="6">
        <f t="shared" si="18"/>
        <v>19.613388141752385</v>
      </c>
      <c r="N438" s="6">
        <f t="shared" si="19"/>
        <v>8421.6953478606247</v>
      </c>
      <c r="O438" s="6">
        <f t="shared" si="20"/>
        <v>-421.69534786062468</v>
      </c>
    </row>
    <row r="439" spans="1:15">
      <c r="A439" s="2">
        <v>437</v>
      </c>
      <c r="B439" s="5">
        <v>39716</v>
      </c>
      <c r="C439" s="14">
        <v>37.17</v>
      </c>
      <c r="D439" s="4">
        <v>621.11070000000007</v>
      </c>
      <c r="E439" s="14">
        <v>51.46</v>
      </c>
      <c r="F439" s="15">
        <v>859.89660000000003</v>
      </c>
      <c r="G439">
        <v>19.358197729631677</v>
      </c>
      <c r="J439" s="6">
        <f>Data!$D$504*Data!L442/Data!L441</f>
        <v>637.32623261134779</v>
      </c>
      <c r="K439" s="6">
        <f>Data!$F$504*Data!N442/Data!N441</f>
        <v>822.95580737191926</v>
      </c>
      <c r="L439" s="6">
        <f t="shared" si="18"/>
        <v>19.136764630880268</v>
      </c>
      <c r="N439" s="6">
        <f t="shared" si="19"/>
        <v>8014.7947676121594</v>
      </c>
      <c r="O439" s="6">
        <f t="shared" si="20"/>
        <v>-14.794767612159376</v>
      </c>
    </row>
    <row r="440" spans="1:15">
      <c r="A440" s="2">
        <v>438</v>
      </c>
      <c r="B440" s="5">
        <v>39717</v>
      </c>
      <c r="C440" s="14">
        <v>39.549999999999997</v>
      </c>
      <c r="D440" s="4">
        <v>659.4962499999998</v>
      </c>
      <c r="E440" s="14">
        <v>52.48</v>
      </c>
      <c r="F440" s="15">
        <v>875.10399999999981</v>
      </c>
      <c r="G440">
        <v>19.156509993659618</v>
      </c>
      <c r="J440" s="6">
        <f>Data!$D$504*Data!L443/Data!L442</f>
        <v>602.82013569431956</v>
      </c>
      <c r="K440" s="6">
        <f>Data!$F$504*Data!N443/Data!N442</f>
        <v>787.02858330416029</v>
      </c>
      <c r="L440" s="6">
        <f t="shared" si="18"/>
        <v>19.367770665816593</v>
      </c>
      <c r="N440" s="6">
        <f t="shared" si="19"/>
        <v>7747.9145227313566</v>
      </c>
      <c r="O440" s="6">
        <f t="shared" si="20"/>
        <v>252.08547726864344</v>
      </c>
    </row>
    <row r="441" spans="1:15">
      <c r="A441" s="2">
        <v>439</v>
      </c>
      <c r="B441" s="5">
        <v>39720</v>
      </c>
      <c r="C441" s="14">
        <v>38</v>
      </c>
      <c r="D441" s="4">
        <v>649.93299999999999</v>
      </c>
      <c r="E441" s="14">
        <v>51.03</v>
      </c>
      <c r="F441" s="15">
        <v>872.791605</v>
      </c>
      <c r="G441">
        <v>19.185758702621939</v>
      </c>
      <c r="J441" s="6">
        <f>Data!$D$504*Data!L444/Data!L443</f>
        <v>639.5957410543482</v>
      </c>
      <c r="K441" s="6">
        <f>Data!$F$504*Data!N444/Data!N443</f>
        <v>940.13186150149988</v>
      </c>
      <c r="L441" s="6">
        <f t="shared" si="18"/>
        <v>20.035488839862232</v>
      </c>
      <c r="N441" s="6">
        <f t="shared" si="19"/>
        <v>8605.9807715155093</v>
      </c>
      <c r="O441" s="6">
        <f t="shared" si="20"/>
        <v>-605.98077151550933</v>
      </c>
    </row>
    <row r="442" spans="1:15">
      <c r="A442" s="2">
        <v>440</v>
      </c>
      <c r="B442" s="5">
        <v>39721</v>
      </c>
      <c r="C442" s="14">
        <v>38</v>
      </c>
      <c r="D442" s="4">
        <v>659.94599999999991</v>
      </c>
      <c r="E442" s="14">
        <v>52.88</v>
      </c>
      <c r="F442" s="15">
        <v>918.36695999999995</v>
      </c>
      <c r="G442">
        <v>19.877505157181389</v>
      </c>
      <c r="J442" s="6">
        <f>Data!$D$504*Data!L445/Data!L444</f>
        <v>610.77275605381169</v>
      </c>
      <c r="K442" s="6">
        <f>Data!$F$504*Data!N445/Data!N444</f>
        <v>812.58725518054882</v>
      </c>
      <c r="L442" s="6">
        <f t="shared" si="18"/>
        <v>18.860527179129264</v>
      </c>
      <c r="N442" s="6">
        <f t="shared" si="19"/>
        <v>7834.5715595729407</v>
      </c>
      <c r="O442" s="6">
        <f t="shared" si="20"/>
        <v>165.42844042705929</v>
      </c>
    </row>
    <row r="443" spans="1:15">
      <c r="A443" s="2">
        <v>441</v>
      </c>
      <c r="B443" s="5">
        <v>39722</v>
      </c>
      <c r="C443" s="14">
        <v>37.06</v>
      </c>
      <c r="D443" s="4">
        <v>649.0132500000002</v>
      </c>
      <c r="E443" s="14">
        <v>54.16</v>
      </c>
      <c r="F443" s="15">
        <v>948.47700000000009</v>
      </c>
      <c r="G443">
        <v>19.386466370777001</v>
      </c>
      <c r="J443" s="6">
        <f>Data!$D$504*Data!L446/Data!L445</f>
        <v>604.7544065002046</v>
      </c>
      <c r="K443" s="6">
        <f>Data!$F$504*Data!N446/Data!N445</f>
        <v>777.02648075143861</v>
      </c>
      <c r="L443" s="6">
        <f t="shared" si="18"/>
        <v>19.921835896338273</v>
      </c>
      <c r="N443" s="6">
        <f t="shared" si="19"/>
        <v>7771.3737221147403</v>
      </c>
      <c r="O443" s="6">
        <f t="shared" si="20"/>
        <v>228.6262778852597</v>
      </c>
    </row>
    <row r="444" spans="1:15">
      <c r="A444" s="2">
        <v>442</v>
      </c>
      <c r="B444" s="5">
        <v>39723</v>
      </c>
      <c r="C444" s="14">
        <v>36.5</v>
      </c>
      <c r="D444" s="4">
        <v>655.01075000000014</v>
      </c>
      <c r="E444" s="14">
        <v>53.6</v>
      </c>
      <c r="F444" s="15">
        <v>961.87880000000018</v>
      </c>
      <c r="G444">
        <v>19.971513032599571</v>
      </c>
      <c r="J444" s="6">
        <f>Data!$D$504*Data!L447/Data!L446</f>
        <v>610.41208670793742</v>
      </c>
      <c r="K444" s="6">
        <f>Data!$F$504*Data!N447/Data!N446</f>
        <v>820.45170667684931</v>
      </c>
      <c r="L444" s="6">
        <f t="shared" si="18"/>
        <v>18.856318570266378</v>
      </c>
      <c r="N444" s="6">
        <f t="shared" si="19"/>
        <v>7865.4823851410192</v>
      </c>
      <c r="O444" s="6">
        <f t="shared" si="20"/>
        <v>134.51761485898078</v>
      </c>
    </row>
    <row r="445" spans="1:15">
      <c r="A445" s="2">
        <v>443</v>
      </c>
      <c r="B445" s="5">
        <v>39724</v>
      </c>
      <c r="C445" s="14">
        <v>35.19</v>
      </c>
      <c r="D445" s="4">
        <v>634.35253499999988</v>
      </c>
      <c r="E445" s="14">
        <v>52.57</v>
      </c>
      <c r="F445" s="15">
        <v>947.65310499999998</v>
      </c>
      <c r="G445">
        <v>19.4738055190859</v>
      </c>
      <c r="J445" s="6">
        <f>Data!$D$504*Data!L448/Data!L447</f>
        <v>603.14194784562733</v>
      </c>
      <c r="K445" s="6">
        <f>Data!$F$504*Data!N448/Data!N447</f>
        <v>846.92706155625524</v>
      </c>
      <c r="L445" s="6">
        <f t="shared" si="18"/>
        <v>19.056570883100139</v>
      </c>
      <c r="N445" s="6">
        <f t="shared" si="19"/>
        <v>7966.9989117452096</v>
      </c>
      <c r="O445" s="6">
        <f t="shared" si="20"/>
        <v>33.001088254790375</v>
      </c>
    </row>
    <row r="446" spans="1:15">
      <c r="A446" s="2">
        <v>444</v>
      </c>
      <c r="B446" s="5">
        <v>39727</v>
      </c>
      <c r="C446" s="14">
        <v>34</v>
      </c>
      <c r="D446" s="4">
        <v>624.39300000000003</v>
      </c>
      <c r="E446" s="14">
        <v>50.92</v>
      </c>
      <c r="F446" s="15">
        <v>935.12034000000006</v>
      </c>
      <c r="G446">
        <v>19.190157391636056</v>
      </c>
      <c r="J446" s="6">
        <f>Data!$D$504*Data!L449/Data!L448</f>
        <v>572.70514926327735</v>
      </c>
      <c r="K446" s="6">
        <f>Data!$F$504*Data!N449/Data!N448</f>
        <v>785.23648953719908</v>
      </c>
      <c r="L446" s="6">
        <f t="shared" si="18"/>
        <v>20.101910746902558</v>
      </c>
      <c r="N446" s="6">
        <f t="shared" si="19"/>
        <v>7693.4386381902423</v>
      </c>
      <c r="O446" s="6">
        <f t="shared" si="20"/>
        <v>306.56136180975773</v>
      </c>
    </row>
    <row r="447" spans="1:15">
      <c r="A447" s="2">
        <v>445</v>
      </c>
      <c r="B447" s="5">
        <v>39728</v>
      </c>
      <c r="C447" s="14">
        <v>31.92</v>
      </c>
      <c r="D447" s="4">
        <v>578.00736000000006</v>
      </c>
      <c r="E447" s="14">
        <v>49.3</v>
      </c>
      <c r="F447" s="15">
        <v>892.72439999999995</v>
      </c>
      <c r="G447">
        <v>19.947975707724822</v>
      </c>
      <c r="J447" s="6">
        <f>Data!$D$504*Data!L450/Data!L449</f>
        <v>588.25817776121244</v>
      </c>
      <c r="K447" s="6">
        <f>Data!$F$504*Data!N450/Data!N449</f>
        <v>852.99960827692826</v>
      </c>
      <c r="L447" s="6">
        <f t="shared" si="18"/>
        <v>18.795984711965403</v>
      </c>
      <c r="N447" s="6">
        <f t="shared" si="19"/>
        <v>7904.6364789879945</v>
      </c>
      <c r="O447" s="6">
        <f t="shared" si="20"/>
        <v>95.363521012005549</v>
      </c>
    </row>
    <row r="448" spans="1:15">
      <c r="A448" s="2">
        <v>446</v>
      </c>
      <c r="B448" s="5">
        <v>39729</v>
      </c>
      <c r="C448" s="14">
        <v>32</v>
      </c>
      <c r="D448" s="4">
        <v>579.32799999999997</v>
      </c>
      <c r="E448" s="14">
        <v>47.41</v>
      </c>
      <c r="F448" s="15">
        <v>858.31063999999992</v>
      </c>
      <c r="G448">
        <v>19.388618591305374</v>
      </c>
      <c r="J448" s="6">
        <f>Data!$D$504*Data!L451/Data!L450</f>
        <v>589.11213167002302</v>
      </c>
      <c r="K448" s="6">
        <f>Data!$F$504*Data!N451/Data!N450</f>
        <v>779.32414665719352</v>
      </c>
      <c r="L448" s="6">
        <f t="shared" si="18"/>
        <v>19.06203846315702</v>
      </c>
      <c r="N448" s="6">
        <f t="shared" si="19"/>
        <v>7628.1910476511175</v>
      </c>
      <c r="O448" s="6">
        <f t="shared" si="20"/>
        <v>371.80895234888249</v>
      </c>
    </row>
    <row r="449" spans="1:15">
      <c r="A449" s="2">
        <v>447</v>
      </c>
      <c r="B449" s="5">
        <v>39730</v>
      </c>
      <c r="C449" s="14">
        <v>30.06</v>
      </c>
      <c r="D449" s="4">
        <v>549.28638000000001</v>
      </c>
      <c r="E449" s="14">
        <v>43.3</v>
      </c>
      <c r="F449" s="15">
        <v>791.22089999999992</v>
      </c>
      <c r="G449">
        <v>19.111693087141564</v>
      </c>
      <c r="J449" s="6">
        <f>Data!$D$504*Data!L452/Data!L451</f>
        <v>638.65606829232433</v>
      </c>
      <c r="K449" s="6">
        <f>Data!$F$504*Data!N452/Data!N451</f>
        <v>962.83668090272272</v>
      </c>
      <c r="L449" s="6">
        <f t="shared" si="18"/>
        <v>19.8112086408488</v>
      </c>
      <c r="N449" s="6">
        <f t="shared" si="19"/>
        <v>8673.6966672446306</v>
      </c>
      <c r="O449" s="6">
        <f t="shared" si="20"/>
        <v>-673.69666724463059</v>
      </c>
    </row>
    <row r="450" spans="1:15">
      <c r="A450" s="2">
        <v>448</v>
      </c>
      <c r="B450" s="5">
        <v>39731</v>
      </c>
      <c r="C450" s="14">
        <v>28.9</v>
      </c>
      <c r="D450" s="4">
        <v>536.02274999999997</v>
      </c>
      <c r="E450" s="14">
        <v>41.5</v>
      </c>
      <c r="F450" s="15">
        <v>769.72124999999994</v>
      </c>
      <c r="G450">
        <v>19.579116379048983</v>
      </c>
      <c r="J450" s="6">
        <f>Data!$D$504*Data!L453/Data!L452</f>
        <v>617.93054965273745</v>
      </c>
      <c r="K450" s="6">
        <f>Data!$F$504*Data!N453/Data!N452</f>
        <v>806.98720000609342</v>
      </c>
      <c r="L450" s="6">
        <f t="shared" si="18"/>
        <v>19.270558172373455</v>
      </c>
      <c r="N450" s="6">
        <f t="shared" si="19"/>
        <v>7882.8255884821538</v>
      </c>
      <c r="O450" s="6">
        <f t="shared" si="20"/>
        <v>117.17441151784624</v>
      </c>
    </row>
    <row r="451" spans="1:15">
      <c r="A451" s="2">
        <v>449</v>
      </c>
      <c r="B451" s="5">
        <v>39734</v>
      </c>
      <c r="C451" s="14">
        <v>33.630000000000003</v>
      </c>
      <c r="D451" s="4">
        <v>614.436915</v>
      </c>
      <c r="E451" s="14">
        <v>47.26</v>
      </c>
      <c r="F451" s="15">
        <v>863.46382999999992</v>
      </c>
      <c r="G451">
        <v>19.510586989811731</v>
      </c>
      <c r="J451" s="6">
        <f>Data!$D$504*Data!L454/Data!L453</f>
        <v>618.73764646295785</v>
      </c>
      <c r="K451" s="6">
        <f>Data!$F$504*Data!N454/Data!N453</f>
        <v>822.54962516061426</v>
      </c>
      <c r="L451" s="6">
        <f t="shared" ref="L451:L501" si="21">$G$502*G452/G451</f>
        <v>18.970214510636715</v>
      </c>
      <c r="N451" s="6">
        <f t="shared" ref="N451:N501" si="22">$R$2*J451/$D$502+$R$3*K451/$F$502-$R$4*L451/$G$502</f>
        <v>7919.9996989385581</v>
      </c>
      <c r="O451" s="6">
        <f t="shared" ref="O451:O501" si="23">$R$2+$R$3-$R$4-N451</f>
        <v>80.00030106144186</v>
      </c>
    </row>
    <row r="452" spans="1:15">
      <c r="A452" s="2">
        <v>450</v>
      </c>
      <c r="B452" s="5">
        <v>39735</v>
      </c>
      <c r="C452" s="14">
        <v>33</v>
      </c>
      <c r="D452" s="4">
        <v>595.55100000000004</v>
      </c>
      <c r="E452" s="14">
        <v>43.73</v>
      </c>
      <c r="F452" s="15">
        <v>789.19530999999995</v>
      </c>
      <c r="G452">
        <v>19.139277136499793</v>
      </c>
      <c r="J452" s="6">
        <f>Data!$D$504*Data!L455/Data!L454</f>
        <v>553.66243462631871</v>
      </c>
      <c r="K452" s="6">
        <f>Data!$F$504*Data!N455/Data!N454</f>
        <v>793.97354939193508</v>
      </c>
      <c r="L452" s="6">
        <f t="shared" si="21"/>
        <v>19.28345667484291</v>
      </c>
      <c r="N452" s="6">
        <f t="shared" si="22"/>
        <v>7567.5233414924496</v>
      </c>
      <c r="O452" s="6">
        <f t="shared" si="23"/>
        <v>432.47665850755038</v>
      </c>
    </row>
    <row r="453" spans="1:15">
      <c r="A453" s="2">
        <v>451</v>
      </c>
      <c r="B453" s="5">
        <v>39736</v>
      </c>
      <c r="C453" s="14">
        <v>31.16</v>
      </c>
      <c r="D453" s="4">
        <v>576.58463999999992</v>
      </c>
      <c r="E453" s="14">
        <v>44.21</v>
      </c>
      <c r="F453" s="15">
        <v>818.06183999999996</v>
      </c>
      <c r="G453">
        <v>19.085053032715365</v>
      </c>
      <c r="J453" s="6">
        <f>Data!$D$504*Data!L456/Data!L455</f>
        <v>681.78641295774105</v>
      </c>
      <c r="K453" s="6">
        <f>Data!$F$504*Data!N456/Data!N455</f>
        <v>867.9938146898304</v>
      </c>
      <c r="L453" s="6">
        <f t="shared" si="21"/>
        <v>20.102914409440658</v>
      </c>
      <c r="N453" s="6">
        <f t="shared" si="22"/>
        <v>8484.1371726095203</v>
      </c>
      <c r="O453" s="6">
        <f t="shared" si="23"/>
        <v>-484.13717260952035</v>
      </c>
    </row>
    <row r="454" spans="1:15">
      <c r="A454" s="2">
        <v>452</v>
      </c>
      <c r="B454" s="5">
        <v>39737</v>
      </c>
      <c r="C454" s="14">
        <v>30.86</v>
      </c>
      <c r="D454" s="4">
        <v>571.94380999999998</v>
      </c>
      <c r="E454" s="14">
        <v>45.78</v>
      </c>
      <c r="F454" s="15">
        <v>848.46363000000008</v>
      </c>
      <c r="G454">
        <v>19.839711304945411</v>
      </c>
      <c r="J454" s="6">
        <f>Data!$D$504*Data!L457/Data!L456</f>
        <v>629.84518761299717</v>
      </c>
      <c r="K454" s="6">
        <f>Data!$F$504*Data!N457/Data!N456</f>
        <v>828.88008238789268</v>
      </c>
      <c r="L454" s="6">
        <f t="shared" si="21"/>
        <v>18.63887686328334</v>
      </c>
      <c r="N454" s="6">
        <f t="shared" si="22"/>
        <v>7957.487929326453</v>
      </c>
      <c r="O454" s="6">
        <f t="shared" si="23"/>
        <v>42.512070673546987</v>
      </c>
    </row>
    <row r="455" spans="1:15">
      <c r="A455" s="2">
        <v>453</v>
      </c>
      <c r="B455" s="5">
        <v>39738</v>
      </c>
      <c r="C455" s="14">
        <v>31.4</v>
      </c>
      <c r="D455" s="4">
        <v>582.73689999999988</v>
      </c>
      <c r="E455" s="14">
        <v>44.2</v>
      </c>
      <c r="F455" s="15">
        <v>820.28570000000002</v>
      </c>
      <c r="G455">
        <v>19.12220814093768</v>
      </c>
      <c r="J455" s="6">
        <f>Data!$D$504*Data!L458/Data!L457</f>
        <v>646.28348630805101</v>
      </c>
      <c r="K455" s="6">
        <f>Data!$F$504*Data!N458/Data!N457</f>
        <v>873.52411734434781</v>
      </c>
      <c r="L455" s="6">
        <f t="shared" si="21"/>
        <v>20.159325611080412</v>
      </c>
      <c r="N455" s="6">
        <f t="shared" si="22"/>
        <v>8368.1329291494621</v>
      </c>
      <c r="O455" s="6">
        <f t="shared" si="23"/>
        <v>-368.13292914946214</v>
      </c>
    </row>
    <row r="456" spans="1:15">
      <c r="A456" s="2">
        <v>454</v>
      </c>
      <c r="B456" s="5">
        <v>39741</v>
      </c>
      <c r="C456" s="14">
        <v>31.86</v>
      </c>
      <c r="D456" s="4">
        <v>600.21053999999992</v>
      </c>
      <c r="E456" s="14">
        <v>46.46</v>
      </c>
      <c r="F456" s="15">
        <v>875.25993999999992</v>
      </c>
      <c r="G456">
        <v>19.93411660122991</v>
      </c>
      <c r="J456" s="6">
        <f>Data!$D$504*Data!L459/Data!L458</f>
        <v>608.94815016621726</v>
      </c>
      <c r="K456" s="6">
        <f>Data!$F$504*Data!N459/Data!N458</f>
        <v>881.39137884011177</v>
      </c>
      <c r="L456" s="6">
        <f t="shared" si="21"/>
        <v>18.679252631863474</v>
      </c>
      <c r="N456" s="6">
        <f t="shared" si="22"/>
        <v>8095.4949646213508</v>
      </c>
      <c r="O456" s="6">
        <f t="shared" si="23"/>
        <v>-95.494964621350846</v>
      </c>
    </row>
    <row r="457" spans="1:15">
      <c r="A457" s="2">
        <v>455</v>
      </c>
      <c r="B457" s="5">
        <v>39742</v>
      </c>
      <c r="C457" s="14">
        <v>31.09</v>
      </c>
      <c r="D457" s="4">
        <v>609.14637000000005</v>
      </c>
      <c r="E457" s="14">
        <v>46.03</v>
      </c>
      <c r="F457" s="15">
        <v>901.86579000000006</v>
      </c>
      <c r="G457">
        <v>19.25481914263213</v>
      </c>
      <c r="J457" s="6">
        <f>Data!$D$504*Data!L460/Data!L459</f>
        <v>586.75307196109952</v>
      </c>
      <c r="K457" s="6">
        <f>Data!$F$504*Data!N460/Data!N459</f>
        <v>814.5017304769533</v>
      </c>
      <c r="L457" s="6">
        <f t="shared" si="21"/>
        <v>19.908592171252948</v>
      </c>
      <c r="N457" s="6">
        <f t="shared" si="22"/>
        <v>7852.909774647932</v>
      </c>
      <c r="O457" s="6">
        <f t="shared" si="23"/>
        <v>147.09022535206805</v>
      </c>
    </row>
    <row r="458" spans="1:15">
      <c r="A458" s="2">
        <v>456</v>
      </c>
      <c r="B458" s="5">
        <v>39743</v>
      </c>
      <c r="C458" s="14">
        <v>29.96</v>
      </c>
      <c r="D458" s="4">
        <v>611.84312</v>
      </c>
      <c r="E458" s="14">
        <v>45.38</v>
      </c>
      <c r="F458" s="15">
        <v>926.75036000000011</v>
      </c>
      <c r="G458">
        <v>19.822706350086907</v>
      </c>
      <c r="J458" s="6">
        <f>Data!$D$504*Data!L461/Data!L460</f>
        <v>561.97477688259335</v>
      </c>
      <c r="K458" s="6">
        <f>Data!$F$504*Data!N461/Data!N460</f>
        <v>789.70448661743546</v>
      </c>
      <c r="L458" s="6">
        <f t="shared" si="21"/>
        <v>19.459027728588495</v>
      </c>
      <c r="N458" s="6">
        <f t="shared" si="22"/>
        <v>7601.7959222015152</v>
      </c>
      <c r="O458" s="6">
        <f t="shared" si="23"/>
        <v>398.20407779848483</v>
      </c>
    </row>
    <row r="459" spans="1:15">
      <c r="A459" s="2">
        <v>457</v>
      </c>
      <c r="B459" s="5">
        <v>39744</v>
      </c>
      <c r="C459" s="14">
        <v>29.41</v>
      </c>
      <c r="D459" s="4">
        <v>570.3187200000001</v>
      </c>
      <c r="E459" s="14">
        <v>43.06</v>
      </c>
      <c r="F459" s="15">
        <v>835.01952000000017</v>
      </c>
      <c r="G459">
        <v>19.94651546226655</v>
      </c>
      <c r="J459" s="6">
        <f>Data!$D$504*Data!L462/Data!L461</f>
        <v>582.58631302079277</v>
      </c>
      <c r="K459" s="6">
        <f>Data!$F$504*Data!N462/Data!N461</f>
        <v>803.1847011113565</v>
      </c>
      <c r="L459" s="6">
        <f t="shared" si="21"/>
        <v>18.712541730343123</v>
      </c>
      <c r="N459" s="6">
        <f t="shared" si="22"/>
        <v>7664.9780673454597</v>
      </c>
      <c r="O459" s="6">
        <f t="shared" si="23"/>
        <v>335.02193265454025</v>
      </c>
    </row>
    <row r="460" spans="1:15">
      <c r="A460" s="2">
        <v>458</v>
      </c>
      <c r="B460" s="5">
        <v>39745</v>
      </c>
      <c r="C460" s="14">
        <v>28.87</v>
      </c>
      <c r="D460" s="4">
        <v>565.28903500000001</v>
      </c>
      <c r="E460" s="14">
        <v>41.61</v>
      </c>
      <c r="F460" s="15">
        <v>814.74460499999998</v>
      </c>
      <c r="G460">
        <v>19.30113166992243</v>
      </c>
      <c r="J460" s="6">
        <f>Data!$D$504*Data!L463/Data!L462</f>
        <v>603.66507537452742</v>
      </c>
      <c r="K460" s="6">
        <f>Data!$F$504*Data!N463/Data!N462</f>
        <v>843.92647783385894</v>
      </c>
      <c r="L460" s="6">
        <f t="shared" si="21"/>
        <v>19.730469181148379</v>
      </c>
      <c r="N460" s="6">
        <f t="shared" si="22"/>
        <v>8026.308728704962</v>
      </c>
      <c r="O460" s="6">
        <f t="shared" si="23"/>
        <v>-26.30872870496205</v>
      </c>
    </row>
    <row r="461" spans="1:15">
      <c r="A461" s="2">
        <v>459</v>
      </c>
      <c r="B461" s="5">
        <v>39748</v>
      </c>
      <c r="C461" s="14">
        <v>27.54</v>
      </c>
      <c r="D461" s="4">
        <v>545.65001999999993</v>
      </c>
      <c r="E461" s="14">
        <v>41.01</v>
      </c>
      <c r="F461" s="15">
        <v>812.53112999999996</v>
      </c>
      <c r="G461">
        <v>19.692603637305382</v>
      </c>
      <c r="J461" s="6">
        <f>Data!$D$504*Data!L464/Data!L463</f>
        <v>639.92756603753685</v>
      </c>
      <c r="K461" s="6">
        <f>Data!$F$504*Data!N464/Data!N463</f>
        <v>841.74974819954048</v>
      </c>
      <c r="L461" s="6">
        <f t="shared" si="21"/>
        <v>18.980191754075282</v>
      </c>
      <c r="N461" s="6">
        <f t="shared" si="22"/>
        <v>8087.646759401774</v>
      </c>
      <c r="O461" s="6">
        <f t="shared" si="23"/>
        <v>-87.646759401774034</v>
      </c>
    </row>
    <row r="462" spans="1:15">
      <c r="A462" s="2">
        <v>460</v>
      </c>
      <c r="B462" s="5">
        <v>39750</v>
      </c>
      <c r="C462" s="14">
        <v>30.78</v>
      </c>
      <c r="D462" s="4">
        <v>565.18236000000013</v>
      </c>
      <c r="E462" s="14">
        <v>43.85</v>
      </c>
      <c r="F462" s="15">
        <v>805.17370000000005</v>
      </c>
      <c r="G462">
        <v>19.327989858162418</v>
      </c>
      <c r="J462" s="6">
        <f>Data!$D$504*Data!L465/Data!L464</f>
        <v>669.56865695309489</v>
      </c>
      <c r="K462" s="6">
        <f>Data!$F$504*Data!N465/Data!N464</f>
        <v>868.94139093688705</v>
      </c>
      <c r="L462" s="6">
        <f t="shared" si="21"/>
        <v>19.333958202755721</v>
      </c>
      <c r="N462" s="6">
        <f t="shared" si="22"/>
        <v>8358.6938144550313</v>
      </c>
      <c r="O462" s="6">
        <f t="shared" si="23"/>
        <v>-358.69381445503132</v>
      </c>
    </row>
    <row r="463" spans="1:15">
      <c r="A463" s="2">
        <v>461</v>
      </c>
      <c r="B463" s="5">
        <v>39751</v>
      </c>
      <c r="C463" s="14">
        <v>32.08</v>
      </c>
      <c r="D463" s="4">
        <v>605.54207999999994</v>
      </c>
      <c r="E463" s="14">
        <v>44.66</v>
      </c>
      <c r="F463" s="15">
        <v>843.00215999999978</v>
      </c>
      <c r="G463">
        <v>19.323705854402615</v>
      </c>
      <c r="J463" s="6">
        <f>Data!$D$504*Data!L466/Data!L465</f>
        <v>632.71416028524038</v>
      </c>
      <c r="K463" s="6">
        <f>Data!$F$504*Data!N466/Data!N465</f>
        <v>846.02087997571653</v>
      </c>
      <c r="L463" s="6">
        <f t="shared" si="21"/>
        <v>19.079825745258951</v>
      </c>
      <c r="N463" s="6">
        <f t="shared" si="22"/>
        <v>8086.330722901831</v>
      </c>
      <c r="O463" s="6">
        <f t="shared" si="23"/>
        <v>-86.330722901830995</v>
      </c>
    </row>
    <row r="464" spans="1:15">
      <c r="A464" s="2">
        <v>462</v>
      </c>
      <c r="B464" s="5">
        <v>39752</v>
      </c>
      <c r="C464" s="14">
        <v>33.049999999999997</v>
      </c>
      <c r="D464" s="4">
        <v>624.11619999999994</v>
      </c>
      <c r="E464" s="14">
        <v>44.06</v>
      </c>
      <c r="F464" s="15">
        <v>832.02904000000001</v>
      </c>
      <c r="G464">
        <v>19.065481401212534</v>
      </c>
      <c r="J464" s="6">
        <f>Data!$D$504*Data!L467/Data!L466</f>
        <v>604.27571219192419</v>
      </c>
      <c r="K464" s="6">
        <f>Data!$F$504*Data!N467/Data!N466</f>
        <v>844.83561348289106</v>
      </c>
      <c r="L464" s="6">
        <f t="shared" si="21"/>
        <v>20.091386996959823</v>
      </c>
      <c r="N464" s="6">
        <f t="shared" si="22"/>
        <v>8069.9218911267271</v>
      </c>
      <c r="O464" s="6">
        <f t="shared" si="23"/>
        <v>-69.921891126727132</v>
      </c>
    </row>
    <row r="465" spans="1:15">
      <c r="A465" s="2">
        <v>463</v>
      </c>
      <c r="B465" s="5">
        <v>39755</v>
      </c>
      <c r="C465" s="14">
        <v>32.19</v>
      </c>
      <c r="D465" s="4">
        <v>618.96541500000001</v>
      </c>
      <c r="E465" s="14">
        <v>45.45</v>
      </c>
      <c r="F465" s="15">
        <v>873.93532500000003</v>
      </c>
      <c r="G465">
        <v>19.808000954925568</v>
      </c>
      <c r="J465" s="6">
        <f>Data!$D$504*Data!L468/Data!L467</f>
        <v>591.5629081406455</v>
      </c>
      <c r="K465" s="6">
        <f>Data!$F$504*Data!N468/Data!N467</f>
        <v>865.90154721227373</v>
      </c>
      <c r="L465" s="6">
        <f t="shared" si="21"/>
        <v>18.988925820172938</v>
      </c>
      <c r="N465" s="6">
        <f t="shared" si="22"/>
        <v>7991.919780518173</v>
      </c>
      <c r="O465" s="6">
        <f t="shared" si="23"/>
        <v>8.0802194818270436</v>
      </c>
    </row>
    <row r="466" spans="1:15">
      <c r="A466" s="2">
        <v>464</v>
      </c>
      <c r="B466" s="5">
        <v>39756</v>
      </c>
      <c r="C466" s="14">
        <v>33.06</v>
      </c>
      <c r="D466" s="4">
        <v>609.84129000000007</v>
      </c>
      <c r="E466" s="14">
        <v>46.03</v>
      </c>
      <c r="F466" s="15">
        <v>849.09239500000001</v>
      </c>
      <c r="G466">
        <v>19.45019679418775</v>
      </c>
      <c r="J466" s="6">
        <f>Data!$D$504*Data!L469/Data!L468</f>
        <v>591.01878969226959</v>
      </c>
      <c r="K466" s="6">
        <f>Data!$F$504*Data!N469/Data!N468</f>
        <v>827.23208433584671</v>
      </c>
      <c r="L466" s="6">
        <f t="shared" si="21"/>
        <v>19.665927478143157</v>
      </c>
      <c r="N466" s="6">
        <f t="shared" si="22"/>
        <v>7898.3483988877661</v>
      </c>
      <c r="O466" s="6">
        <f t="shared" si="23"/>
        <v>101.65160111223395</v>
      </c>
    </row>
    <row r="467" spans="1:15">
      <c r="A467" s="2">
        <v>465</v>
      </c>
      <c r="B467" s="5">
        <v>39757</v>
      </c>
      <c r="C467" s="14">
        <v>31.37</v>
      </c>
      <c r="D467" s="4">
        <v>594.790885</v>
      </c>
      <c r="E467" s="14">
        <v>44.73</v>
      </c>
      <c r="F467" s="15">
        <v>848.10316499999988</v>
      </c>
      <c r="G467">
        <v>19.77977680430152</v>
      </c>
      <c r="J467" s="6">
        <f>Data!$D$504*Data!L470/Data!L469</f>
        <v>607.84719367913897</v>
      </c>
      <c r="K467" s="6">
        <f>Data!$F$504*Data!N470/Data!N469</f>
        <v>798.35483900144254</v>
      </c>
      <c r="L467" s="6">
        <f t="shared" si="21"/>
        <v>18.976786665034307</v>
      </c>
      <c r="N467" s="6">
        <f t="shared" si="22"/>
        <v>7775.2620284520399</v>
      </c>
      <c r="O467" s="6">
        <f t="shared" si="23"/>
        <v>224.73797154796011</v>
      </c>
    </row>
    <row r="468" spans="1:15">
      <c r="A468" s="2">
        <v>466</v>
      </c>
      <c r="B468" s="5">
        <v>39758</v>
      </c>
      <c r="C468" s="14">
        <v>29.43</v>
      </c>
      <c r="D468" s="4">
        <v>577.195875</v>
      </c>
      <c r="E468" s="14">
        <v>44.49</v>
      </c>
      <c r="F468" s="15">
        <v>872.56012500000008</v>
      </c>
      <c r="G468">
        <v>19.410066156549064</v>
      </c>
      <c r="J468" s="6">
        <f>Data!$D$504*Data!L471/Data!L470</f>
        <v>599.5618899599956</v>
      </c>
      <c r="K468" s="6">
        <f>Data!$F$504*Data!N471/Data!N470</f>
        <v>865.34451376020286</v>
      </c>
      <c r="L468" s="6">
        <f t="shared" si="21"/>
        <v>18.964854214907831</v>
      </c>
      <c r="N468" s="6">
        <f t="shared" si="22"/>
        <v>8019.7560978774636</v>
      </c>
      <c r="O468" s="6">
        <f t="shared" si="23"/>
        <v>-19.756097877463617</v>
      </c>
    </row>
    <row r="469" spans="1:15">
      <c r="A469" s="2">
        <v>467</v>
      </c>
      <c r="B469" s="5">
        <v>39759</v>
      </c>
      <c r="C469" s="14">
        <v>30.51</v>
      </c>
      <c r="D469" s="4">
        <v>600.34527000000003</v>
      </c>
      <c r="E469" s="14">
        <v>46.25</v>
      </c>
      <c r="F469" s="15">
        <v>910.06124999999997</v>
      </c>
      <c r="G469">
        <v>19.035289131454341</v>
      </c>
      <c r="J469" s="6">
        <f>Data!$D$504*Data!L472/Data!L471</f>
        <v>599.89637973828439</v>
      </c>
      <c r="K469" s="6">
        <f>Data!$F$504*Data!N472/Data!N471</f>
        <v>827.77038197879449</v>
      </c>
      <c r="L469" s="6">
        <f t="shared" si="21"/>
        <v>19.371996354801148</v>
      </c>
      <c r="N469" s="6">
        <f t="shared" si="22"/>
        <v>7906.4324233888165</v>
      </c>
      <c r="O469" s="6">
        <f t="shared" si="23"/>
        <v>93.56757661118354</v>
      </c>
    </row>
    <row r="470" spans="1:15">
      <c r="A470" s="2">
        <v>468</v>
      </c>
      <c r="B470" s="5">
        <v>39762</v>
      </c>
      <c r="C470" s="14">
        <v>30.02</v>
      </c>
      <c r="D470" s="4">
        <v>595.94203000000005</v>
      </c>
      <c r="E470" s="14">
        <v>45.9</v>
      </c>
      <c r="F470" s="15">
        <v>911.18385000000001</v>
      </c>
      <c r="G470">
        <v>19.068512245741342</v>
      </c>
      <c r="J470" s="6">
        <f>Data!$D$504*Data!L473/Data!L472</f>
        <v>594.75353394005401</v>
      </c>
      <c r="K470" s="6">
        <f>Data!$F$504*Data!N473/Data!N472</f>
        <v>825.80424604490167</v>
      </c>
      <c r="L470" s="6">
        <f t="shared" si="21"/>
        <v>19.90433906545433</v>
      </c>
      <c r="N470" s="6">
        <f t="shared" si="22"/>
        <v>7932.2915755123258</v>
      </c>
      <c r="O470" s="6">
        <f t="shared" si="23"/>
        <v>67.708424487674165</v>
      </c>
    </row>
    <row r="471" spans="1:15">
      <c r="A471" s="2">
        <v>469</v>
      </c>
      <c r="B471" s="5">
        <v>39763</v>
      </c>
      <c r="C471" s="14">
        <v>29.56</v>
      </c>
      <c r="D471" s="4">
        <v>598.53088000000002</v>
      </c>
      <c r="E471" s="14">
        <v>44.44</v>
      </c>
      <c r="F471" s="15">
        <v>899.82111999999995</v>
      </c>
      <c r="G471">
        <v>19.6267108742346</v>
      </c>
      <c r="J471" s="6">
        <f>Data!$D$504*Data!L474/Data!L473</f>
        <v>600.10824084024318</v>
      </c>
      <c r="K471" s="6">
        <f>Data!$F$504*Data!N474/Data!N473</f>
        <v>773.68141199879676</v>
      </c>
      <c r="L471" s="6">
        <f t="shared" si="21"/>
        <v>19.2133112964841</v>
      </c>
      <c r="N471" s="6">
        <f t="shared" si="22"/>
        <v>7665.1729733661195</v>
      </c>
      <c r="O471" s="6">
        <f t="shared" si="23"/>
        <v>334.82702663388045</v>
      </c>
    </row>
    <row r="472" spans="1:15">
      <c r="A472" s="2">
        <v>470</v>
      </c>
      <c r="B472" s="5">
        <v>39764</v>
      </c>
      <c r="C472" s="14">
        <v>28.09</v>
      </c>
      <c r="D472" s="4">
        <v>573.61184500000002</v>
      </c>
      <c r="E472" s="14">
        <v>43.83</v>
      </c>
      <c r="F472" s="15">
        <v>895.03051500000004</v>
      </c>
      <c r="G472">
        <v>19.499914077200977</v>
      </c>
      <c r="J472" s="6">
        <f>Data!$D$504*Data!L475/Data!L474</f>
        <v>654.27166163899687</v>
      </c>
      <c r="K472" s="6">
        <f>Data!$F$504*Data!N475/Data!N474</f>
        <v>842.10139489580888</v>
      </c>
      <c r="L472" s="6">
        <f t="shared" si="21"/>
        <v>19.027871670396522</v>
      </c>
      <c r="N472" s="6">
        <f t="shared" si="22"/>
        <v>8152.5952417270773</v>
      </c>
      <c r="O472" s="6">
        <f t="shared" si="23"/>
        <v>-152.59524172707734</v>
      </c>
    </row>
    <row r="473" spans="1:15">
      <c r="A473" s="2">
        <v>471</v>
      </c>
      <c r="B473" s="5">
        <v>39765</v>
      </c>
      <c r="C473" s="14">
        <v>29.37</v>
      </c>
      <c r="D473" s="4">
        <v>581.80501500000003</v>
      </c>
      <c r="E473" s="14">
        <v>46.28</v>
      </c>
      <c r="F473" s="15">
        <v>916.78366000000005</v>
      </c>
      <c r="G473">
        <v>19.186946521409734</v>
      </c>
      <c r="J473" s="6">
        <f>Data!$D$504*Data!L476/Data!L475</f>
        <v>587.77070838068914</v>
      </c>
      <c r="K473" s="6">
        <f>Data!$F$504*Data!N476/Data!N475</f>
        <v>803.09535724739885</v>
      </c>
      <c r="L473" s="6">
        <f t="shared" si="21"/>
        <v>19.67850457354713</v>
      </c>
      <c r="N473" s="6">
        <f t="shared" si="22"/>
        <v>7785.6687804048788</v>
      </c>
      <c r="O473" s="6">
        <f t="shared" si="23"/>
        <v>214.33121959512118</v>
      </c>
    </row>
    <row r="474" spans="1:15">
      <c r="A474" s="2">
        <v>472</v>
      </c>
      <c r="B474" s="5">
        <v>39766</v>
      </c>
      <c r="C474" s="14">
        <v>28.67</v>
      </c>
      <c r="D474" s="4">
        <v>572.32487500000002</v>
      </c>
      <c r="E474" s="14">
        <v>45.02</v>
      </c>
      <c r="F474" s="15">
        <v>898.71175000000005</v>
      </c>
      <c r="G474">
        <v>19.524544499146121</v>
      </c>
      <c r="J474" s="6">
        <f>Data!$D$504*Data!L477/Data!L476</f>
        <v>613.07351143828021</v>
      </c>
      <c r="K474" s="6">
        <f>Data!$F$504*Data!N477/Data!N476</f>
        <v>848.27697118180288</v>
      </c>
      <c r="L474" s="6">
        <f t="shared" si="21"/>
        <v>18.900314126721533</v>
      </c>
      <c r="N474" s="6">
        <f t="shared" si="22"/>
        <v>7997.0104660541674</v>
      </c>
      <c r="O474" s="6">
        <f t="shared" si="23"/>
        <v>2.9895339458325907</v>
      </c>
    </row>
    <row r="475" spans="1:15">
      <c r="A475" s="2">
        <v>473</v>
      </c>
      <c r="B475" s="5">
        <v>39769</v>
      </c>
      <c r="C475" s="14">
        <v>27.55</v>
      </c>
      <c r="D475" s="4">
        <v>553.12135000000001</v>
      </c>
      <c r="E475" s="14">
        <v>43.97</v>
      </c>
      <c r="F475" s="15">
        <v>882.78568999999993</v>
      </c>
      <c r="G475">
        <v>19.082395230217042</v>
      </c>
      <c r="J475" s="6">
        <f>Data!$D$504*Data!L478/Data!L477</f>
        <v>627.97469472661385</v>
      </c>
      <c r="K475" s="6">
        <f>Data!$F$504*Data!N478/Data!N477</f>
        <v>851.22076171286244</v>
      </c>
      <c r="L475" s="6">
        <f t="shared" si="21"/>
        <v>19.985562149877865</v>
      </c>
      <c r="N475" s="6">
        <f t="shared" si="22"/>
        <v>8182.3572378459048</v>
      </c>
      <c r="O475" s="6">
        <f t="shared" si="23"/>
        <v>-182.35723784590482</v>
      </c>
    </row>
    <row r="476" spans="1:15">
      <c r="A476" s="2">
        <v>474</v>
      </c>
      <c r="B476" s="5">
        <v>39770</v>
      </c>
      <c r="C476" s="14">
        <v>28.55</v>
      </c>
      <c r="D476" s="4">
        <v>583.54772500000013</v>
      </c>
      <c r="E476" s="14">
        <v>43.49</v>
      </c>
      <c r="F476" s="15">
        <v>888.91385500000013</v>
      </c>
      <c r="G476">
        <v>19.721148744795947</v>
      </c>
      <c r="J476" s="6">
        <f>Data!$D$504*Data!L479/Data!L478</f>
        <v>578.46388033420146</v>
      </c>
      <c r="K476" s="6">
        <f>Data!$F$504*Data!N479/Data!N478</f>
        <v>758.26388806936586</v>
      </c>
      <c r="L476" s="6">
        <f t="shared" si="21"/>
        <v>19.307962513986464</v>
      </c>
      <c r="N476" s="6">
        <f t="shared" si="22"/>
        <v>7522.2766013900628</v>
      </c>
      <c r="O476" s="6">
        <f t="shared" si="23"/>
        <v>477.72339860993725</v>
      </c>
    </row>
    <row r="477" spans="1:15">
      <c r="A477" s="2">
        <v>475</v>
      </c>
      <c r="B477" s="5">
        <v>39771</v>
      </c>
      <c r="C477" s="14">
        <v>27</v>
      </c>
      <c r="D477" s="4">
        <v>554.51250000000005</v>
      </c>
      <c r="E477" s="14">
        <v>42.27</v>
      </c>
      <c r="F477" s="15">
        <v>868.12012500000014</v>
      </c>
      <c r="G477">
        <v>19.690267185438294</v>
      </c>
      <c r="J477" s="6">
        <f>Data!$D$504*Data!L480/Data!L479</f>
        <v>611.24733542282911</v>
      </c>
      <c r="K477" s="6">
        <f>Data!$F$504*Data!N480/Data!N479</f>
        <v>747.70870852794042</v>
      </c>
      <c r="L477" s="6">
        <f t="shared" si="21"/>
        <v>19.330616440674504</v>
      </c>
      <c r="N477" s="6">
        <f t="shared" si="22"/>
        <v>7614.3887870768713</v>
      </c>
      <c r="O477" s="6">
        <f t="shared" si="23"/>
        <v>385.61121292312873</v>
      </c>
    </row>
    <row r="478" spans="1:15">
      <c r="A478" s="2">
        <v>476</v>
      </c>
      <c r="B478" s="5">
        <v>39772</v>
      </c>
      <c r="C478" s="14">
        <v>26.71</v>
      </c>
      <c r="D478" s="4">
        <v>550.34619500000008</v>
      </c>
      <c r="E478" s="14">
        <v>41.07</v>
      </c>
      <c r="F478" s="15">
        <v>846.2268150000001</v>
      </c>
      <c r="G478">
        <v>19.682500290086242</v>
      </c>
      <c r="J478" s="6">
        <f>Data!$D$504*Data!L481/Data!L480</f>
        <v>666.27409752602864</v>
      </c>
      <c r="K478" s="6">
        <f>Data!$F$504*Data!N481/Data!N480</f>
        <v>908.05331126331203</v>
      </c>
      <c r="L478" s="6">
        <f t="shared" si="21"/>
        <v>18.684447915905277</v>
      </c>
      <c r="N478" s="6">
        <f t="shared" si="22"/>
        <v>8441.2860148720138</v>
      </c>
      <c r="O478" s="6">
        <f t="shared" si="23"/>
        <v>-441.28601487201377</v>
      </c>
    </row>
    <row r="479" spans="1:15">
      <c r="A479" s="2">
        <v>477</v>
      </c>
      <c r="B479" s="5">
        <v>39773</v>
      </c>
      <c r="C479" s="14">
        <v>28.51</v>
      </c>
      <c r="D479" s="4">
        <v>582.04590500000006</v>
      </c>
      <c r="E479" s="14">
        <v>44</v>
      </c>
      <c r="F479" s="15">
        <v>898.28200000000004</v>
      </c>
      <c r="G479">
        <v>19.017064962443683</v>
      </c>
      <c r="J479" s="6">
        <f>Data!$D$504*Data!L482/Data!L481</f>
        <v>620.95247644551102</v>
      </c>
      <c r="K479" s="6">
        <f>Data!$F$504*Data!N482/Data!N481</f>
        <v>880.04029884560987</v>
      </c>
      <c r="L479" s="6">
        <f t="shared" si="21"/>
        <v>20.187732935052097</v>
      </c>
      <c r="N479" s="6">
        <f t="shared" si="22"/>
        <v>8294.8663898774939</v>
      </c>
      <c r="O479" s="6">
        <f t="shared" si="23"/>
        <v>-294.86638987749393</v>
      </c>
    </row>
    <row r="480" spans="1:15">
      <c r="A480" s="2">
        <v>478</v>
      </c>
      <c r="B480" s="5">
        <v>39776</v>
      </c>
      <c r="C480" s="14">
        <v>29.99</v>
      </c>
      <c r="D480" s="4">
        <v>590.63805499999989</v>
      </c>
      <c r="E480" s="14">
        <v>45.23</v>
      </c>
      <c r="F480" s="15">
        <v>890.78223499999979</v>
      </c>
      <c r="G480">
        <v>19.85244467659653</v>
      </c>
      <c r="J480" s="6">
        <f>Data!$D$504*Data!L483/Data!L482</f>
        <v>588.07127483295119</v>
      </c>
      <c r="K480" s="6">
        <f>Data!$F$504*Data!N483/Data!N482</f>
        <v>849.61616085879234</v>
      </c>
      <c r="L480" s="6">
        <f t="shared" si="21"/>
        <v>19.413306889170997</v>
      </c>
      <c r="N480" s="6">
        <f t="shared" si="22"/>
        <v>7953.5991826346526</v>
      </c>
      <c r="O480" s="6">
        <f t="shared" si="23"/>
        <v>46.400817365347393</v>
      </c>
    </row>
    <row r="481" spans="1:15">
      <c r="A481" s="2">
        <v>479</v>
      </c>
      <c r="B481" s="5">
        <v>39777</v>
      </c>
      <c r="C481" s="14">
        <v>29.44</v>
      </c>
      <c r="D481" s="4">
        <v>568.33920000000001</v>
      </c>
      <c r="E481" s="14">
        <v>45.07</v>
      </c>
      <c r="F481" s="15">
        <v>870.07635000000005</v>
      </c>
      <c r="G481">
        <v>19.929502981361118</v>
      </c>
      <c r="J481" s="6">
        <f>Data!$D$504*Data!L484/Data!L483</f>
        <v>666.0667782780755</v>
      </c>
      <c r="K481" s="6">
        <f>Data!$F$504*Data!N484/Data!N483</f>
        <v>866.77416572620234</v>
      </c>
      <c r="L481" s="6">
        <f t="shared" si="21"/>
        <v>19.229856396161388</v>
      </c>
      <c r="N481" s="6">
        <f t="shared" si="22"/>
        <v>8324.5895761477368</v>
      </c>
      <c r="O481" s="6">
        <f t="shared" si="23"/>
        <v>-324.58957614773681</v>
      </c>
    </row>
    <row r="482" spans="1:15">
      <c r="A482" s="2">
        <v>480</v>
      </c>
      <c r="B482" s="5">
        <v>39778</v>
      </c>
      <c r="C482" s="14">
        <v>30.58</v>
      </c>
      <c r="D482" s="4">
        <v>594.26113999999995</v>
      </c>
      <c r="E482" s="14">
        <v>45.38</v>
      </c>
      <c r="F482" s="15">
        <v>881.86954000000003</v>
      </c>
      <c r="G482">
        <v>19.817800979097633</v>
      </c>
      <c r="J482" s="6">
        <f>Data!$D$504*Data!L485/Data!L484</f>
        <v>629.61831531209782</v>
      </c>
      <c r="K482" s="6">
        <f>Data!$F$504*Data!N485/Data!N484</f>
        <v>914.39664488798951</v>
      </c>
      <c r="L482" s="6">
        <f t="shared" si="21"/>
        <v>18.660868567315596</v>
      </c>
      <c r="N482" s="6">
        <f t="shared" si="22"/>
        <v>8315.6960175456661</v>
      </c>
      <c r="O482" s="6">
        <f t="shared" si="23"/>
        <v>-315.69601754566611</v>
      </c>
    </row>
    <row r="483" spans="1:15">
      <c r="A483" s="2">
        <v>481</v>
      </c>
      <c r="B483" s="5">
        <v>39780</v>
      </c>
      <c r="C483" s="14">
        <v>30.98</v>
      </c>
      <c r="D483" s="4">
        <v>618.88746000000003</v>
      </c>
      <c r="E483" s="14">
        <v>46.87</v>
      </c>
      <c r="F483" s="15">
        <v>936.32198999999991</v>
      </c>
      <c r="G483">
        <v>19.123627263972374</v>
      </c>
      <c r="J483" s="6">
        <f>Data!$D$504*Data!L486/Data!L485</f>
        <v>564.08245855794178</v>
      </c>
      <c r="K483" s="6">
        <f>Data!$F$504*Data!N486/Data!N485</f>
        <v>773.27733035484948</v>
      </c>
      <c r="L483" s="6">
        <f t="shared" si="21"/>
        <v>19.46366053033773</v>
      </c>
      <c r="N483" s="6">
        <f t="shared" si="22"/>
        <v>7542.3278680815674</v>
      </c>
      <c r="O483" s="6">
        <f t="shared" si="23"/>
        <v>457.67213191843257</v>
      </c>
    </row>
    <row r="484" spans="1:15">
      <c r="A484" s="2">
        <v>482</v>
      </c>
      <c r="B484" s="5">
        <v>39783</v>
      </c>
      <c r="C484" s="14">
        <v>29.06</v>
      </c>
      <c r="D484" s="4">
        <v>592.89665000000002</v>
      </c>
      <c r="E484" s="14">
        <v>44.33</v>
      </c>
      <c r="F484" s="15">
        <v>904.44282499999997</v>
      </c>
      <c r="G484">
        <v>19.247651438610447</v>
      </c>
      <c r="J484" s="6">
        <f>Data!$D$504*Data!L487/Data!L486</f>
        <v>635.08768943295763</v>
      </c>
      <c r="K484" s="6">
        <f>Data!$F$504*Data!N487/Data!N486</f>
        <v>948.7689819962302</v>
      </c>
      <c r="L484" s="6">
        <f t="shared" si="21"/>
        <v>19.330243121692636</v>
      </c>
      <c r="N484" s="6">
        <f t="shared" si="22"/>
        <v>8550.6844361326584</v>
      </c>
      <c r="O484" s="6">
        <f t="shared" si="23"/>
        <v>-550.68443613265845</v>
      </c>
    </row>
    <row r="485" spans="1:15">
      <c r="A485" s="2">
        <v>483</v>
      </c>
      <c r="B485" s="5">
        <v>39784</v>
      </c>
      <c r="C485" s="14">
        <v>30.02</v>
      </c>
      <c r="D485" s="4">
        <v>609.82628</v>
      </c>
      <c r="E485" s="14">
        <v>43.93</v>
      </c>
      <c r="F485" s="15">
        <v>892.39401999999995</v>
      </c>
      <c r="G485">
        <v>19.23968756449062</v>
      </c>
      <c r="J485" s="6">
        <f>Data!$D$504*Data!L488/Data!L487</f>
        <v>634.38012545584684</v>
      </c>
      <c r="K485" s="6">
        <f>Data!$F$504*Data!N488/Data!N487</f>
        <v>859.98691208254616</v>
      </c>
      <c r="L485" s="6">
        <f t="shared" si="21"/>
        <v>19.294821181069739</v>
      </c>
      <c r="N485" s="6">
        <f t="shared" si="22"/>
        <v>8173.6462440876658</v>
      </c>
      <c r="O485" s="6">
        <f t="shared" si="23"/>
        <v>-173.64624408766576</v>
      </c>
    </row>
    <row r="486" spans="1:15">
      <c r="A486" s="2">
        <v>484</v>
      </c>
      <c r="B486" s="5">
        <v>39785</v>
      </c>
      <c r="C486" s="14">
        <v>30.87</v>
      </c>
      <c r="D486" s="4">
        <v>624.54640500000005</v>
      </c>
      <c r="E486" s="14">
        <v>46.14</v>
      </c>
      <c r="F486" s="15">
        <v>933.48140999999998</v>
      </c>
      <c r="G486">
        <v>19.196485571966008</v>
      </c>
      <c r="J486" s="6">
        <f>Data!$D$504*Data!L489/Data!L488</f>
        <v>608.61781053982781</v>
      </c>
      <c r="K486" s="6">
        <f>Data!$F$504*Data!N489/Data!N488</f>
        <v>807.56132131173365</v>
      </c>
      <c r="L486" s="6">
        <f t="shared" si="21"/>
        <v>19.533393462354844</v>
      </c>
      <c r="N486" s="6">
        <f t="shared" si="22"/>
        <v>7874.3914861060939</v>
      </c>
      <c r="O486" s="6">
        <f t="shared" si="23"/>
        <v>125.60851389390609</v>
      </c>
    </row>
    <row r="487" spans="1:15">
      <c r="A487" s="2">
        <v>485</v>
      </c>
      <c r="B487" s="5">
        <v>39786</v>
      </c>
      <c r="C487" s="14">
        <v>29.13</v>
      </c>
      <c r="D487" s="4">
        <v>586.19755499999997</v>
      </c>
      <c r="E487" s="14">
        <v>44.75</v>
      </c>
      <c r="F487" s="15">
        <v>900.52662499999997</v>
      </c>
      <c r="G487">
        <v>19.390204016218661</v>
      </c>
      <c r="J487" s="6">
        <f>Data!$D$504*Data!L490/Data!L489</f>
        <v>635.22272318444129</v>
      </c>
      <c r="K487" s="6">
        <f>Data!$F$504*Data!N490/Data!N489</f>
        <v>861.86070537683645</v>
      </c>
      <c r="L487" s="6">
        <f t="shared" si="21"/>
        <v>18.952757082247008</v>
      </c>
      <c r="N487" s="6">
        <f t="shared" si="22"/>
        <v>8149.527935211745</v>
      </c>
      <c r="O487" s="6">
        <f t="shared" si="23"/>
        <v>-149.52793521174499</v>
      </c>
    </row>
    <row r="488" spans="1:15">
      <c r="A488" s="2">
        <v>486</v>
      </c>
      <c r="B488" s="5">
        <v>39787</v>
      </c>
      <c r="C488" s="14">
        <v>28.27</v>
      </c>
      <c r="D488" s="4">
        <v>574.75737000000004</v>
      </c>
      <c r="E488" s="14">
        <v>45.98</v>
      </c>
      <c r="F488" s="15">
        <v>934.81938000000002</v>
      </c>
      <c r="G488">
        <v>19.003680860769943</v>
      </c>
      <c r="J488" s="6">
        <f>Data!$D$504*Data!L491/Data!L490</f>
        <v>630.89894161291068</v>
      </c>
      <c r="K488" s="6">
        <f>Data!$F$504*Data!N491/Data!N490</f>
        <v>867.77269433387198</v>
      </c>
      <c r="L488" s="6">
        <f t="shared" si="21"/>
        <v>19.506397697895569</v>
      </c>
      <c r="N488" s="6">
        <f t="shared" si="22"/>
        <v>8213.8083581177125</v>
      </c>
      <c r="O488" s="6">
        <f t="shared" si="23"/>
        <v>-213.80835811771249</v>
      </c>
    </row>
    <row r="489" spans="1:15">
      <c r="A489" s="2">
        <v>487</v>
      </c>
      <c r="B489" s="5">
        <v>39790</v>
      </c>
      <c r="C489" s="14">
        <v>28.34</v>
      </c>
      <c r="D489" s="4">
        <v>563.61175000000003</v>
      </c>
      <c r="E489" s="14">
        <v>45.98</v>
      </c>
      <c r="F489" s="15">
        <v>914.42724999999996</v>
      </c>
      <c r="G489">
        <v>19.16892492430744</v>
      </c>
      <c r="J489" s="6">
        <f>Data!$D$504*Data!L492/Data!L491</f>
        <v>579.51735338691435</v>
      </c>
      <c r="K489" s="6">
        <f>Data!$F$504*Data!N492/Data!N491</f>
        <v>792.95861777435414</v>
      </c>
      <c r="L489" s="6">
        <f t="shared" si="21"/>
        <v>20.007557187787953</v>
      </c>
      <c r="N489" s="6">
        <f t="shared" si="22"/>
        <v>7743.7109050472718</v>
      </c>
      <c r="O489" s="6">
        <f t="shared" si="23"/>
        <v>256.28909495272819</v>
      </c>
    </row>
    <row r="490" spans="1:15">
      <c r="A490" s="2">
        <v>488</v>
      </c>
      <c r="B490" s="5">
        <v>39791</v>
      </c>
      <c r="C490" s="14">
        <v>29</v>
      </c>
      <c r="D490" s="4">
        <v>578.99950000000001</v>
      </c>
      <c r="E490" s="14">
        <v>44.83</v>
      </c>
      <c r="F490" s="15">
        <v>895.05336499999987</v>
      </c>
      <c r="G490">
        <v>19.832377342187378</v>
      </c>
      <c r="J490" s="6">
        <f>Data!$D$504*Data!L493/Data!L492</f>
        <v>579.35728503955397</v>
      </c>
      <c r="K490" s="6">
        <f>Data!$F$504*Data!N493/Data!N492</f>
        <v>842.00293264030029</v>
      </c>
      <c r="L490" s="6">
        <f t="shared" si="21"/>
        <v>18.804570208516139</v>
      </c>
      <c r="N490" s="6">
        <f t="shared" si="22"/>
        <v>7823.3036198034233</v>
      </c>
      <c r="O490" s="6">
        <f t="shared" si="23"/>
        <v>176.69638019657668</v>
      </c>
    </row>
    <row r="491" spans="1:15">
      <c r="A491" s="2">
        <v>489</v>
      </c>
      <c r="B491" s="5">
        <v>39792</v>
      </c>
      <c r="C491" s="14">
        <v>28.47</v>
      </c>
      <c r="D491" s="4">
        <v>563.66329499999995</v>
      </c>
      <c r="E491" s="14">
        <v>45.31</v>
      </c>
      <c r="F491" s="15">
        <v>897.07003499999996</v>
      </c>
      <c r="G491">
        <v>19.285066570012233</v>
      </c>
      <c r="J491" s="6">
        <f>Data!$D$504*Data!L494/Data!L493</f>
        <v>575.91639713580878</v>
      </c>
      <c r="K491" s="6">
        <f>Data!$F$504*Data!N494/Data!N493</f>
        <v>774.17672975623577</v>
      </c>
      <c r="L491" s="6">
        <f t="shared" si="21"/>
        <v>19.670912419132666</v>
      </c>
      <c r="N491" s="6">
        <f t="shared" si="22"/>
        <v>7615.819378988077</v>
      </c>
      <c r="O491" s="6">
        <f t="shared" si="23"/>
        <v>384.18062101192299</v>
      </c>
    </row>
    <row r="492" spans="1:15">
      <c r="A492" s="2">
        <v>490</v>
      </c>
      <c r="B492" s="5">
        <v>39793</v>
      </c>
      <c r="C492" s="14">
        <v>27.56</v>
      </c>
      <c r="D492" s="4">
        <v>531.71507999999994</v>
      </c>
      <c r="E492" s="14">
        <v>44.22</v>
      </c>
      <c r="F492" s="15">
        <v>853.13645999999994</v>
      </c>
      <c r="G492">
        <v>19.616819711810148</v>
      </c>
      <c r="J492" s="6">
        <f>Data!$D$504*Data!L495/Data!L494</f>
        <v>626.91734872959114</v>
      </c>
      <c r="K492" s="6">
        <f>Data!$F$504*Data!N495/Data!N494</f>
        <v>850.36039137575199</v>
      </c>
      <c r="L492" s="6">
        <f t="shared" si="21"/>
        <v>19.495186909836249</v>
      </c>
      <c r="N492" s="6">
        <f t="shared" si="22"/>
        <v>8123.7354430840624</v>
      </c>
      <c r="O492" s="6">
        <f t="shared" si="23"/>
        <v>-123.73544308406235</v>
      </c>
    </row>
    <row r="493" spans="1:15">
      <c r="A493" s="2">
        <v>491</v>
      </c>
      <c r="B493" s="5">
        <v>39794</v>
      </c>
      <c r="C493" s="14">
        <v>28.59</v>
      </c>
      <c r="D493" s="4">
        <v>557.27628000000004</v>
      </c>
      <c r="E493" s="14">
        <v>44.57</v>
      </c>
      <c r="F493" s="15">
        <v>868.75844000000006</v>
      </c>
      <c r="G493">
        <v>19.776022961397778</v>
      </c>
      <c r="J493" s="6">
        <f>Data!$D$504*Data!L496/Data!L495</f>
        <v>585.56587050309201</v>
      </c>
      <c r="K493" s="6">
        <f>Data!$F$504*Data!N496/Data!N495</f>
        <v>813.83333446946926</v>
      </c>
      <c r="L493" s="6">
        <f t="shared" si="21"/>
        <v>19.296827012349986</v>
      </c>
      <c r="N493" s="6">
        <f t="shared" si="22"/>
        <v>7782.0046523770816</v>
      </c>
      <c r="O493" s="6">
        <f t="shared" si="23"/>
        <v>217.99534762291842</v>
      </c>
    </row>
    <row r="494" spans="1:15">
      <c r="A494" s="2">
        <v>492</v>
      </c>
      <c r="B494" s="5">
        <v>39797</v>
      </c>
      <c r="C494" s="14">
        <v>29.04</v>
      </c>
      <c r="D494" s="4">
        <v>554.43167999999991</v>
      </c>
      <c r="E494" s="14">
        <v>44.97</v>
      </c>
      <c r="F494" s="15">
        <v>858.56723999999997</v>
      </c>
      <c r="G494">
        <v>19.733667887191537</v>
      </c>
      <c r="J494" s="6">
        <f>Data!$D$504*Data!L497/Data!L496</f>
        <v>607.04307781047908</v>
      </c>
      <c r="K494" s="6">
        <f>Data!$F$504*Data!N497/Data!N496</f>
        <v>853.19203400860431</v>
      </c>
      <c r="L494" s="6">
        <f t="shared" si="21"/>
        <v>19.489875495758515</v>
      </c>
      <c r="N494" s="6">
        <f t="shared" si="22"/>
        <v>8053.8794889788296</v>
      </c>
      <c r="O494" s="6">
        <f t="shared" si="23"/>
        <v>-53.879488978829613</v>
      </c>
    </row>
    <row r="495" spans="1:15">
      <c r="A495" s="2">
        <v>493</v>
      </c>
      <c r="B495" s="5">
        <v>39798</v>
      </c>
      <c r="C495" s="14">
        <v>29.5</v>
      </c>
      <c r="D495" s="4">
        <v>541.91499999999996</v>
      </c>
      <c r="E495" s="14">
        <v>46.46</v>
      </c>
      <c r="F495" s="15">
        <v>853.47019999999986</v>
      </c>
      <c r="G495">
        <v>19.888399415218284</v>
      </c>
      <c r="J495" s="6">
        <f>Data!$D$504*Data!L498/Data!L497</f>
        <v>623.04262065476723</v>
      </c>
      <c r="K495" s="6">
        <f>Data!$F$504*Data!N498/Data!N497</f>
        <v>811.61718399912354</v>
      </c>
      <c r="L495" s="6">
        <f t="shared" si="21"/>
        <v>18.855403644844312</v>
      </c>
      <c r="N495" s="6">
        <f t="shared" si="22"/>
        <v>7880.0768659842415</v>
      </c>
      <c r="O495" s="6">
        <f t="shared" si="23"/>
        <v>119.92313401575848</v>
      </c>
    </row>
    <row r="496" spans="1:15">
      <c r="A496" s="2">
        <v>494</v>
      </c>
      <c r="B496" s="5">
        <v>39799</v>
      </c>
      <c r="C496" s="14">
        <v>30.24</v>
      </c>
      <c r="D496" s="4">
        <v>553.93631999999991</v>
      </c>
      <c r="E496" s="14">
        <v>45.48</v>
      </c>
      <c r="F496" s="15">
        <v>833.10263999999984</v>
      </c>
      <c r="G496">
        <v>19.391822211305069</v>
      </c>
      <c r="J496" s="6">
        <f>Data!$D$504*Data!L499/Data!L498</f>
        <v>639.44132830139336</v>
      </c>
      <c r="K496" s="6">
        <f>Data!$F$504*Data!N499/Data!N498</f>
        <v>772.38410904128273</v>
      </c>
      <c r="L496" s="6">
        <f t="shared" si="21"/>
        <v>19.374393726187346</v>
      </c>
      <c r="N496" s="6">
        <f t="shared" si="22"/>
        <v>7836.9691062177744</v>
      </c>
      <c r="O496" s="6">
        <f t="shared" si="23"/>
        <v>163.03089378222558</v>
      </c>
    </row>
    <row r="497" spans="1:15">
      <c r="A497" s="2">
        <v>495</v>
      </c>
      <c r="B497" s="5">
        <v>39800</v>
      </c>
      <c r="C497" s="14">
        <v>30.41</v>
      </c>
      <c r="D497" s="4">
        <v>558.9510049999999</v>
      </c>
      <c r="E497" s="14">
        <v>45.18</v>
      </c>
      <c r="F497" s="15">
        <v>830.43098999999995</v>
      </c>
      <c r="G497">
        <v>19.428071611656208</v>
      </c>
      <c r="J497" s="6">
        <f>Data!$D$504*Data!L500/Data!L499</f>
        <v>616.11150070800841</v>
      </c>
      <c r="K497" s="6">
        <f>Data!$F$504*Data!N500/Data!N499</f>
        <v>896.58980054269455</v>
      </c>
      <c r="L497" s="6">
        <f t="shared" si="21"/>
        <v>19.325027649471735</v>
      </c>
      <c r="N497" s="6">
        <f t="shared" si="22"/>
        <v>8254.9446197871985</v>
      </c>
      <c r="O497" s="6">
        <f t="shared" si="23"/>
        <v>-254.94461978719846</v>
      </c>
    </row>
    <row r="498" spans="1:15">
      <c r="A498" s="2">
        <v>496</v>
      </c>
      <c r="B498" s="5">
        <v>39801</v>
      </c>
      <c r="C498" s="14">
        <v>32.21</v>
      </c>
      <c r="D498" s="4">
        <v>612.16715499999998</v>
      </c>
      <c r="E498" s="14">
        <v>44.43</v>
      </c>
      <c r="F498" s="15">
        <v>844.41436499999986</v>
      </c>
      <c r="G498">
        <v>19.414793388850132</v>
      </c>
      <c r="J498" s="6">
        <f>Data!$D$504*Data!L501/Data!L500</f>
        <v>579.87352865305445</v>
      </c>
      <c r="K498" s="6">
        <f>Data!$F$504*Data!N501/Data!N500</f>
        <v>807.41376730554418</v>
      </c>
      <c r="L498" s="6">
        <f t="shared" si="21"/>
        <v>19.292927383503169</v>
      </c>
      <c r="N498" s="6">
        <f t="shared" si="22"/>
        <v>7731.577485588371</v>
      </c>
      <c r="O498" s="6">
        <f t="shared" si="23"/>
        <v>268.42251441162898</v>
      </c>
    </row>
    <row r="499" spans="1:15">
      <c r="A499" s="2">
        <v>497</v>
      </c>
      <c r="B499" s="5">
        <v>39804</v>
      </c>
      <c r="C499" s="14">
        <v>32</v>
      </c>
      <c r="D499" s="4">
        <v>601.13599999999997</v>
      </c>
      <c r="E499" s="14">
        <v>44.66</v>
      </c>
      <c r="F499" s="15">
        <v>838.96042999999986</v>
      </c>
      <c r="G499">
        <v>19.369296908789284</v>
      </c>
      <c r="J499" s="6">
        <f>Data!$D$504*Data!L502/Data!L501</f>
        <v>601.67612966892614</v>
      </c>
      <c r="K499" s="6">
        <f>Data!$F$504*Data!N502/Data!N501</f>
        <v>862.42355740535493</v>
      </c>
      <c r="L499" s="6">
        <f t="shared" si="21"/>
        <v>19.956776026503277</v>
      </c>
      <c r="N499" s="6">
        <f t="shared" si="22"/>
        <v>8118.7834500601621</v>
      </c>
      <c r="O499" s="6">
        <f t="shared" si="23"/>
        <v>-118.78345006016207</v>
      </c>
    </row>
    <row r="500" spans="1:15">
      <c r="A500" s="2">
        <v>498</v>
      </c>
      <c r="B500" s="5">
        <v>39805</v>
      </c>
      <c r="C500" s="14">
        <v>31.69</v>
      </c>
      <c r="D500" s="4">
        <v>598.71917000000008</v>
      </c>
      <c r="E500" s="14">
        <v>44.66</v>
      </c>
      <c r="F500" s="15">
        <v>843.76137999999992</v>
      </c>
      <c r="G500">
        <v>19.98882166428049</v>
      </c>
      <c r="J500" s="6">
        <f>Data!$D$504*Data!L503/Data!L502</f>
        <v>629.45392040425179</v>
      </c>
      <c r="K500" s="6">
        <f>Data!$F$504*Data!N503/Data!N502</f>
        <v>805.13215378492555</v>
      </c>
      <c r="L500" s="6">
        <f t="shared" si="21"/>
        <v>19.129514831495072</v>
      </c>
      <c r="N500" s="6">
        <f t="shared" si="22"/>
        <v>7907.5337565114587</v>
      </c>
      <c r="O500" s="6">
        <f t="shared" si="23"/>
        <v>92.466243488541295</v>
      </c>
    </row>
    <row r="501" spans="1:15">
      <c r="A501" s="2">
        <v>499</v>
      </c>
      <c r="B501" s="5">
        <v>39811</v>
      </c>
      <c r="C501" s="14">
        <v>31.85</v>
      </c>
      <c r="D501" s="4">
        <v>606.04179999999997</v>
      </c>
      <c r="E501" s="14">
        <v>44.58</v>
      </c>
      <c r="F501" s="15">
        <v>848.26823999999988</v>
      </c>
      <c r="G501">
        <v>19.773069933919199</v>
      </c>
      <c r="J501" s="6">
        <f>Data!$D$504*Data!L504/Data!L503</f>
        <v>617.21832033659859</v>
      </c>
      <c r="K501" s="6">
        <f>Data!$F$504*Data!N504/Data!N503</f>
        <v>840.97352255751878</v>
      </c>
      <c r="L501" s="6">
        <f t="shared" si="21"/>
        <v>18.91298118076384</v>
      </c>
      <c r="N501" s="6">
        <f t="shared" si="22"/>
        <v>7984.7616378564016</v>
      </c>
      <c r="O501" s="6">
        <f t="shared" si="23"/>
        <v>15.238362143598351</v>
      </c>
    </row>
    <row r="502" spans="1:15">
      <c r="A502" s="2">
        <v>500</v>
      </c>
      <c r="B502" s="5">
        <v>39812</v>
      </c>
      <c r="C502" s="14">
        <v>32.43</v>
      </c>
      <c r="D502" s="4">
        <v>612.47298000000001</v>
      </c>
      <c r="E502" s="14">
        <v>44.41</v>
      </c>
      <c r="F502" s="15">
        <v>838.72725999999989</v>
      </c>
      <c r="G502">
        <v>19.338244479428351</v>
      </c>
    </row>
  </sheetData>
  <autoFilter ref="N1:O50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Data</vt:lpstr>
      <vt:lpstr>Simulace</vt:lpstr>
      <vt:lpstr>Pořadí</vt:lpstr>
      <vt:lpstr>Back Testing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Marek</dc:creator>
  <cp:lastModifiedBy>Marek</cp:lastModifiedBy>
  <dcterms:created xsi:type="dcterms:W3CDTF">2014-04-13T16:58:53Z</dcterms:created>
  <dcterms:modified xsi:type="dcterms:W3CDTF">2014-05-29T20:35:42Z</dcterms:modified>
</cp:coreProperties>
</file>