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Akcie" sheetId="1" r:id="rId1"/>
    <sheet name="Dluhopisy" sheetId="2" r:id="rId2"/>
    <sheet name="Časové koše" sheetId="3" r:id="rId3"/>
  </sheets>
  <calcPr calcId="125725"/>
</workbook>
</file>

<file path=xl/calcChain.xml><?xml version="1.0" encoding="utf-8"?>
<calcChain xmlns="http://schemas.openxmlformats.org/spreadsheetml/2006/main">
  <c r="D9" i="2"/>
  <c r="F9" s="1"/>
  <c r="H9" s="1"/>
  <c r="D10"/>
  <c r="F10" s="1"/>
  <c r="H10" s="1"/>
  <c r="D8"/>
  <c r="F8" s="1"/>
  <c r="H8" s="1"/>
  <c r="D5"/>
  <c r="F5" s="1"/>
  <c r="H5" s="1"/>
  <c r="D6"/>
  <c r="F6" s="1"/>
  <c r="H6" s="1"/>
  <c r="D7"/>
  <c r="F7" s="1"/>
  <c r="H7" s="1"/>
  <c r="D3"/>
  <c r="F3" s="1"/>
  <c r="H3" s="1"/>
  <c r="D4"/>
  <c r="F4" s="1"/>
  <c r="H4" s="1"/>
  <c r="D2"/>
  <c r="F2" s="1"/>
  <c r="H2" s="1"/>
  <c r="G28" i="1"/>
  <c r="I28" s="1"/>
  <c r="I27"/>
  <c r="G27"/>
  <c r="G26"/>
  <c r="I26" s="1"/>
  <c r="I25"/>
  <c r="G25"/>
  <c r="G24"/>
  <c r="I24" s="1"/>
  <c r="G23"/>
  <c r="I23" s="1"/>
  <c r="I22"/>
  <c r="G20"/>
  <c r="I20" s="1"/>
  <c r="G21"/>
  <c r="I21" s="1"/>
  <c r="G22"/>
  <c r="G19"/>
  <c r="I19" s="1"/>
  <c r="G16"/>
  <c r="I16" s="1"/>
  <c r="G17"/>
  <c r="I17" s="1"/>
  <c r="G18"/>
  <c r="I18" s="1"/>
  <c r="G15"/>
  <c r="I15" s="1"/>
  <c r="G12"/>
  <c r="I12" s="1"/>
  <c r="G13"/>
  <c r="I13" s="1"/>
  <c r="G14"/>
  <c r="I14" s="1"/>
  <c r="G11"/>
  <c r="I11" s="1"/>
  <c r="G8"/>
  <c r="I8" s="1"/>
  <c r="G9"/>
  <c r="I9" s="1"/>
  <c r="G10"/>
  <c r="I10" s="1"/>
  <c r="G7"/>
  <c r="I7" s="1"/>
  <c r="G3"/>
  <c r="I3" s="1"/>
  <c r="G4"/>
  <c r="I4" s="1"/>
  <c r="G5"/>
  <c r="I5" s="1"/>
  <c r="G6"/>
  <c r="I6" s="1"/>
  <c r="I2"/>
  <c r="G2"/>
</calcChain>
</file>

<file path=xl/comments1.xml><?xml version="1.0" encoding="utf-8"?>
<comments xmlns="http://schemas.openxmlformats.org/spreadsheetml/2006/main">
  <authors>
    <author>Marek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Marek:</t>
        </r>
        <r>
          <rPr>
            <sz val="9"/>
            <color indexed="81"/>
            <rFont val="Tahoma"/>
            <family val="2"/>
          </rPr>
          <t xml:space="preserve">
Tržní cena v době rozhodnutí o poslední dividendě, u Eur používáme 2 měsíce před výplatou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Marek:</t>
        </r>
        <r>
          <rPr>
            <sz val="9"/>
            <color indexed="81"/>
            <rFont val="Tahoma"/>
            <family val="2"/>
          </rPr>
          <t xml:space="preserve">
Dnešní tržní cena, použita ze dne 30.12.2008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Marek:</t>
        </r>
        <r>
          <rPr>
            <sz val="9"/>
            <color indexed="81"/>
            <rFont val="Tahoma"/>
            <family val="2"/>
          </rPr>
          <t xml:space="preserve">
kopíruje den výplaty v roce 2008</t>
        </r>
      </text>
    </comment>
  </commentList>
</comments>
</file>

<file path=xl/comments2.xml><?xml version="1.0" encoding="utf-8"?>
<comments xmlns="http://schemas.openxmlformats.org/spreadsheetml/2006/main">
  <authors>
    <author>Marek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Marek:</t>
        </r>
        <r>
          <rPr>
            <sz val="9"/>
            <color indexed="81"/>
            <rFont val="Tahoma"/>
            <family val="2"/>
          </rPr>
          <t xml:space="preserve">
V době nákupu 25Kč=1USD, 28Kč=1EUR</t>
        </r>
      </text>
    </comment>
  </commentList>
</comments>
</file>

<file path=xl/sharedStrings.xml><?xml version="1.0" encoding="utf-8"?>
<sst xmlns="http://schemas.openxmlformats.org/spreadsheetml/2006/main" count="199" uniqueCount="109">
  <si>
    <t>SPOLEČNOST</t>
  </si>
  <si>
    <t>POČET KS</t>
  </si>
  <si>
    <t>POMĚR</t>
  </si>
  <si>
    <t>DEN VÝPLATY</t>
  </si>
  <si>
    <t>Accenture</t>
  </si>
  <si>
    <t>ISIN</t>
  </si>
  <si>
    <t>IE00B4BNMY34</t>
  </si>
  <si>
    <t>INVESTICE V CZK K 1.1.2009</t>
  </si>
  <si>
    <t>16.11.2009</t>
  </si>
  <si>
    <t>CENA 2 V USD/EUR</t>
  </si>
  <si>
    <t>MĚNA</t>
  </si>
  <si>
    <t>DIVIDENDA 1 V USD/EUR</t>
  </si>
  <si>
    <t>CENA 1 V USD/EUR</t>
  </si>
  <si>
    <t>USD</t>
  </si>
  <si>
    <t>Coca Cola</t>
  </si>
  <si>
    <t>US1912161007</t>
  </si>
  <si>
    <t>US1912161008</t>
  </si>
  <si>
    <t>US1912161009</t>
  </si>
  <si>
    <t>US1912161010</t>
  </si>
  <si>
    <t>1.4.2009</t>
  </si>
  <si>
    <t>1.7.2009</t>
  </si>
  <si>
    <t>1.10.2009</t>
  </si>
  <si>
    <t>15.12.2009</t>
  </si>
  <si>
    <t>Boeing</t>
  </si>
  <si>
    <t>US0970231058</t>
  </si>
  <si>
    <t>US0970231059</t>
  </si>
  <si>
    <t>US0970231060</t>
  </si>
  <si>
    <t>US0970231061</t>
  </si>
  <si>
    <t>7.3.2009</t>
  </si>
  <si>
    <t>6.6.2009</t>
  </si>
  <si>
    <t>5.9.2009</t>
  </si>
  <si>
    <t>5.12.2009</t>
  </si>
  <si>
    <t>GlaxoSmithKline</t>
  </si>
  <si>
    <t>10.1.2009</t>
  </si>
  <si>
    <t>10.4.2009</t>
  </si>
  <si>
    <t>10.7.2009</t>
  </si>
  <si>
    <t>9.10.2009</t>
  </si>
  <si>
    <t>US37733W1053</t>
  </si>
  <si>
    <t>US37733W1054</t>
  </si>
  <si>
    <t>US37733W1055</t>
  </si>
  <si>
    <t>US37733W1056</t>
  </si>
  <si>
    <t>NIKE</t>
  </si>
  <si>
    <t>US6541061031</t>
  </si>
  <si>
    <t>4.1.2009</t>
  </si>
  <si>
    <t>General Electric</t>
  </si>
  <si>
    <t>US3696041033</t>
  </si>
  <si>
    <t>US3696041034</t>
  </si>
  <si>
    <t>US3696041035</t>
  </si>
  <si>
    <t>US3696041036</t>
  </si>
  <si>
    <t>25.1.2009</t>
  </si>
  <si>
    <t>25.4.2009</t>
  </si>
  <si>
    <t>25.7.2009</t>
  </si>
  <si>
    <t>26.10.2009</t>
  </si>
  <si>
    <t>BMW</t>
  </si>
  <si>
    <t>EUR</t>
  </si>
  <si>
    <t>9.5.2009</t>
  </si>
  <si>
    <t>DE0005190003</t>
  </si>
  <si>
    <t>DE0005140008</t>
  </si>
  <si>
    <t>Deutsche Bank</t>
  </si>
  <si>
    <t>30.5.2009</t>
  </si>
  <si>
    <t>DE0007236101</t>
  </si>
  <si>
    <t>Siemens</t>
  </si>
  <si>
    <t>DE0006070006</t>
  </si>
  <si>
    <t>HOCHTIEF</t>
  </si>
  <si>
    <t>DE0006483001</t>
  </si>
  <si>
    <t>Linde</t>
  </si>
  <si>
    <t>4.6.2009</t>
  </si>
  <si>
    <t>Bayer</t>
  </si>
  <si>
    <t>DE000BAY0017</t>
  </si>
  <si>
    <t>28.4.2009</t>
  </si>
  <si>
    <t>BUDOUCÍ TOK Z DIVIDEND</t>
  </si>
  <si>
    <t>NOMINÁL</t>
  </si>
  <si>
    <t>KUPÓN</t>
  </si>
  <si>
    <t>BUDOUCÍ TOK Z KUPÓNŮ</t>
  </si>
  <si>
    <t>Turecko</t>
  </si>
  <si>
    <t>Peru</t>
  </si>
  <si>
    <t>Goldman Sachs</t>
  </si>
  <si>
    <t>US900123AL40</t>
  </si>
  <si>
    <t>15.1.2009</t>
  </si>
  <si>
    <t>15.7.2009</t>
  </si>
  <si>
    <t>US715638AS19</t>
  </si>
  <si>
    <t>US715638AS20</t>
  </si>
  <si>
    <t>21.1.2009</t>
  </si>
  <si>
    <t>21.7.2009</t>
  </si>
  <si>
    <t>US38143UAW18</t>
  </si>
  <si>
    <t>US38143UAW19</t>
  </si>
  <si>
    <t>Hungarian Oil &amp; Gas</t>
  </si>
  <si>
    <t>XS0231264275</t>
  </si>
  <si>
    <t>5.10.2009</t>
  </si>
  <si>
    <t>Lotyšsko</t>
  </si>
  <si>
    <t>XS0189713992</t>
  </si>
  <si>
    <t>2.4.2009</t>
  </si>
  <si>
    <t>Legal &amp; General</t>
  </si>
  <si>
    <t>XS0221574931</t>
  </si>
  <si>
    <t>8.6.2009</t>
  </si>
  <si>
    <t>INVESTICE V CIZÍ MĚNĚ</t>
  </si>
  <si>
    <t>KOŠ</t>
  </si>
  <si>
    <t>PENĚŽNÍ TOK</t>
  </si>
  <si>
    <t>14 denní</t>
  </si>
  <si>
    <t>1 měsíc</t>
  </si>
  <si>
    <t>3 měsíce</t>
  </si>
  <si>
    <t>6 měsíců</t>
  </si>
  <si>
    <t>1 rok</t>
  </si>
  <si>
    <t>ČASOVÉ OBDOBÍ</t>
  </si>
  <si>
    <t>2.1.2009-15.1.2009</t>
  </si>
  <si>
    <t>16.1.2009-31.1.2009</t>
  </si>
  <si>
    <t>1.2.2009-31.3.2009</t>
  </si>
  <si>
    <t>1.4.2009-30.6.2009</t>
  </si>
  <si>
    <t>1.7.2009-31.12.2009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</si>
</sst>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ont="1" applyAlignment="1"/>
    <xf numFmtId="3" fontId="0" fillId="0" borderId="0" xfId="0" applyNumberFormat="1" applyAlignment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0" fillId="0" borderId="0" xfId="0" applyNumberFormat="1"/>
    <xf numFmtId="2" fontId="0" fillId="3" borderId="4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Normal="100" workbookViewId="0">
      <pane ySplit="1" topLeftCell="A2" activePane="bottomLeft" state="frozen"/>
      <selection pane="bottomLeft" activeCell="L2" sqref="L2"/>
    </sheetView>
  </sheetViews>
  <sheetFormatPr defaultRowHeight="15"/>
  <cols>
    <col min="1" max="1" width="15.85546875" style="1" bestFit="1" customWidth="1"/>
    <col min="2" max="2" width="14.140625" style="8" bestFit="1" customWidth="1"/>
    <col min="3" max="3" width="25" style="2" bestFit="1" customWidth="1"/>
    <col min="4" max="4" width="10.140625" style="2" bestFit="1" customWidth="1"/>
    <col min="5" max="5" width="17.5703125" style="6" bestFit="1" customWidth="1"/>
    <col min="6" max="6" width="22.85546875" style="6" bestFit="1" customWidth="1"/>
    <col min="7" max="7" width="8.42578125" style="1" bestFit="1" customWidth="1"/>
    <col min="8" max="8" width="17.5703125" style="1" bestFit="1" customWidth="1"/>
    <col min="9" max="9" width="24.140625" style="2" bestFit="1" customWidth="1"/>
    <col min="10" max="10" width="6.42578125" style="1" bestFit="1" customWidth="1"/>
    <col min="11" max="11" width="12.7109375" style="10" bestFit="1" customWidth="1"/>
  </cols>
  <sheetData>
    <row r="1" spans="1:11">
      <c r="A1" s="3" t="s">
        <v>0</v>
      </c>
      <c r="B1" s="7" t="s">
        <v>5</v>
      </c>
      <c r="C1" s="4" t="s">
        <v>7</v>
      </c>
      <c r="D1" s="4" t="s">
        <v>1</v>
      </c>
      <c r="E1" s="5" t="s">
        <v>12</v>
      </c>
      <c r="F1" s="5" t="s">
        <v>11</v>
      </c>
      <c r="G1" s="3" t="s">
        <v>2</v>
      </c>
      <c r="H1" s="3" t="s">
        <v>9</v>
      </c>
      <c r="I1" s="4" t="s">
        <v>70</v>
      </c>
      <c r="J1" s="3" t="s">
        <v>10</v>
      </c>
      <c r="K1" s="9" t="s">
        <v>3</v>
      </c>
    </row>
    <row r="2" spans="1:11">
      <c r="A2" s="14" t="s">
        <v>4</v>
      </c>
      <c r="B2" s="36" t="s">
        <v>6</v>
      </c>
      <c r="C2" s="26">
        <v>2500000000</v>
      </c>
      <c r="D2" s="39">
        <v>4000000</v>
      </c>
      <c r="E2" s="30">
        <v>36.58</v>
      </c>
      <c r="F2" s="42">
        <v>0.5</v>
      </c>
      <c r="G2" s="15">
        <f>F2/E2</f>
        <v>1.3668671405139421E-2</v>
      </c>
      <c r="H2" s="23">
        <v>32.43</v>
      </c>
      <c r="I2" s="26">
        <f>G2*H2*D2</f>
        <v>1773100.0546746855</v>
      </c>
      <c r="J2" s="23" t="s">
        <v>13</v>
      </c>
      <c r="K2" s="31" t="s">
        <v>8</v>
      </c>
    </row>
    <row r="3" spans="1:11">
      <c r="A3" s="17" t="s">
        <v>14</v>
      </c>
      <c r="B3" s="37" t="s">
        <v>15</v>
      </c>
      <c r="C3" s="27">
        <v>3500000000</v>
      </c>
      <c r="D3" s="40">
        <v>7000000</v>
      </c>
      <c r="E3" s="32">
        <v>57.99</v>
      </c>
      <c r="F3" s="43">
        <v>0.38</v>
      </c>
      <c r="G3" s="18">
        <f>F3/E3</f>
        <v>6.5528539403345402E-3</v>
      </c>
      <c r="H3" s="24">
        <v>44.93</v>
      </c>
      <c r="I3" s="27">
        <f>G3*H3*D3</f>
        <v>2060938.0927746163</v>
      </c>
      <c r="J3" s="24" t="s">
        <v>13</v>
      </c>
      <c r="K3" s="33" t="s">
        <v>19</v>
      </c>
    </row>
    <row r="4" spans="1:11">
      <c r="A4" s="17" t="s">
        <v>14</v>
      </c>
      <c r="B4" s="37" t="s">
        <v>16</v>
      </c>
      <c r="C4" s="27">
        <v>3500000000</v>
      </c>
      <c r="D4" s="40">
        <v>7000000</v>
      </c>
      <c r="E4" s="32">
        <v>57.99</v>
      </c>
      <c r="F4" s="43">
        <v>0.38</v>
      </c>
      <c r="G4" s="18">
        <f>F4/E4</f>
        <v>6.5528539403345402E-3</v>
      </c>
      <c r="H4" s="24">
        <v>44.93</v>
      </c>
      <c r="I4" s="27">
        <f>G4*H4*D4</f>
        <v>2060938.0927746163</v>
      </c>
      <c r="J4" s="24" t="s">
        <v>13</v>
      </c>
      <c r="K4" s="33" t="s">
        <v>20</v>
      </c>
    </row>
    <row r="5" spans="1:11">
      <c r="A5" s="17" t="s">
        <v>14</v>
      </c>
      <c r="B5" s="37" t="s">
        <v>17</v>
      </c>
      <c r="C5" s="27">
        <v>3500000000</v>
      </c>
      <c r="D5" s="40">
        <v>7000000</v>
      </c>
      <c r="E5" s="32">
        <v>57.99</v>
      </c>
      <c r="F5" s="43">
        <v>0.38</v>
      </c>
      <c r="G5" s="18">
        <f>F5/E5</f>
        <v>6.5528539403345402E-3</v>
      </c>
      <c r="H5" s="24">
        <v>44.93</v>
      </c>
      <c r="I5" s="27">
        <f>G5*H5*D5</f>
        <v>2060938.0927746163</v>
      </c>
      <c r="J5" s="24" t="s">
        <v>13</v>
      </c>
      <c r="K5" s="33" t="s">
        <v>21</v>
      </c>
    </row>
    <row r="6" spans="1:11">
      <c r="A6" s="17" t="s">
        <v>14</v>
      </c>
      <c r="B6" s="37" t="s">
        <v>18</v>
      </c>
      <c r="C6" s="27">
        <v>3500000000</v>
      </c>
      <c r="D6" s="40">
        <v>7000000</v>
      </c>
      <c r="E6" s="32">
        <v>57.99</v>
      </c>
      <c r="F6" s="43">
        <v>0.38</v>
      </c>
      <c r="G6" s="18">
        <f>F6/E6</f>
        <v>6.5528539403345402E-3</v>
      </c>
      <c r="H6" s="24">
        <v>44.93</v>
      </c>
      <c r="I6" s="27">
        <f>G6*H6*D6</f>
        <v>2060938.0927746163</v>
      </c>
      <c r="J6" s="24" t="s">
        <v>13</v>
      </c>
      <c r="K6" s="33" t="s">
        <v>22</v>
      </c>
    </row>
    <row r="7" spans="1:11">
      <c r="A7" s="17" t="s">
        <v>23</v>
      </c>
      <c r="B7" s="37" t="s">
        <v>24</v>
      </c>
      <c r="C7" s="27">
        <v>2000000000</v>
      </c>
      <c r="D7" s="40">
        <v>2000000</v>
      </c>
      <c r="E7" s="32">
        <v>92.64</v>
      </c>
      <c r="F7" s="43">
        <v>0.4</v>
      </c>
      <c r="G7" s="18">
        <f>F7/E7</f>
        <v>4.3177892918825561E-3</v>
      </c>
      <c r="H7" s="24">
        <v>41.25</v>
      </c>
      <c r="I7" s="27">
        <f>G7*H7*D7</f>
        <v>356217.61658031086</v>
      </c>
      <c r="J7" s="24" t="s">
        <v>13</v>
      </c>
      <c r="K7" s="33" t="s">
        <v>28</v>
      </c>
    </row>
    <row r="8" spans="1:11">
      <c r="A8" s="17" t="s">
        <v>23</v>
      </c>
      <c r="B8" s="37" t="s">
        <v>25</v>
      </c>
      <c r="C8" s="27">
        <v>2000000000</v>
      </c>
      <c r="D8" s="40">
        <v>2000000</v>
      </c>
      <c r="E8" s="32">
        <v>92.64</v>
      </c>
      <c r="F8" s="43">
        <v>0.4</v>
      </c>
      <c r="G8" s="18">
        <f>F8/E8</f>
        <v>4.3177892918825561E-3</v>
      </c>
      <c r="H8" s="24">
        <v>41.25</v>
      </c>
      <c r="I8" s="27">
        <f>G8*H8*D8</f>
        <v>356217.61658031086</v>
      </c>
      <c r="J8" s="24" t="s">
        <v>13</v>
      </c>
      <c r="K8" s="33" t="s">
        <v>29</v>
      </c>
    </row>
    <row r="9" spans="1:11">
      <c r="A9" s="17" t="s">
        <v>23</v>
      </c>
      <c r="B9" s="37" t="s">
        <v>26</v>
      </c>
      <c r="C9" s="27">
        <v>2000000000</v>
      </c>
      <c r="D9" s="40">
        <v>2000000</v>
      </c>
      <c r="E9" s="32">
        <v>92.64</v>
      </c>
      <c r="F9" s="43">
        <v>0.4</v>
      </c>
      <c r="G9" s="18">
        <f>F9/E9</f>
        <v>4.3177892918825561E-3</v>
      </c>
      <c r="H9" s="24">
        <v>41.25</v>
      </c>
      <c r="I9" s="27">
        <f>G9*H9*D9</f>
        <v>356217.61658031086</v>
      </c>
      <c r="J9" s="24" t="s">
        <v>13</v>
      </c>
      <c r="K9" s="33" t="s">
        <v>30</v>
      </c>
    </row>
    <row r="10" spans="1:11">
      <c r="A10" s="17" t="s">
        <v>23</v>
      </c>
      <c r="B10" s="37" t="s">
        <v>27</v>
      </c>
      <c r="C10" s="27">
        <v>2000000000</v>
      </c>
      <c r="D10" s="40">
        <v>2000000</v>
      </c>
      <c r="E10" s="32">
        <v>92.64</v>
      </c>
      <c r="F10" s="43">
        <v>0.4</v>
      </c>
      <c r="G10" s="18">
        <f>F10/E10</f>
        <v>4.3177892918825561E-3</v>
      </c>
      <c r="H10" s="24">
        <v>41.25</v>
      </c>
      <c r="I10" s="27">
        <f>G10*H10*D10</f>
        <v>356217.61658031086</v>
      </c>
      <c r="J10" s="24" t="s">
        <v>13</v>
      </c>
      <c r="K10" s="33" t="s">
        <v>31</v>
      </c>
    </row>
    <row r="11" spans="1:11">
      <c r="A11" s="17" t="s">
        <v>32</v>
      </c>
      <c r="B11" s="37" t="s">
        <v>37</v>
      </c>
      <c r="C11" s="27">
        <v>5000000000</v>
      </c>
      <c r="D11" s="40">
        <v>4400000</v>
      </c>
      <c r="E11" s="32">
        <v>51.31</v>
      </c>
      <c r="F11" s="43">
        <v>0.56000000000000005</v>
      </c>
      <c r="G11" s="18">
        <f>F11/E11</f>
        <v>1.0914051841746248E-2</v>
      </c>
      <c r="H11" s="24">
        <v>39.049999999999997</v>
      </c>
      <c r="I11" s="27">
        <f>G11*H11*D11</f>
        <v>1875252.3874488403</v>
      </c>
      <c r="J11" s="24" t="s">
        <v>13</v>
      </c>
      <c r="K11" s="33" t="s">
        <v>33</v>
      </c>
    </row>
    <row r="12" spans="1:11">
      <c r="A12" s="17" t="s">
        <v>32</v>
      </c>
      <c r="B12" s="37" t="s">
        <v>38</v>
      </c>
      <c r="C12" s="27">
        <v>5000000000</v>
      </c>
      <c r="D12" s="40">
        <v>4400000</v>
      </c>
      <c r="E12" s="32">
        <v>51.31</v>
      </c>
      <c r="F12" s="43">
        <v>0.56000000000000005</v>
      </c>
      <c r="G12" s="18">
        <f>F12/E12</f>
        <v>1.0914051841746248E-2</v>
      </c>
      <c r="H12" s="24">
        <v>39.049999999999997</v>
      </c>
      <c r="I12" s="27">
        <f>G12*H12*D12</f>
        <v>1875252.3874488403</v>
      </c>
      <c r="J12" s="24" t="s">
        <v>13</v>
      </c>
      <c r="K12" s="33" t="s">
        <v>34</v>
      </c>
    </row>
    <row r="13" spans="1:11">
      <c r="A13" s="17" t="s">
        <v>32</v>
      </c>
      <c r="B13" s="37" t="s">
        <v>39</v>
      </c>
      <c r="C13" s="27">
        <v>5000000000</v>
      </c>
      <c r="D13" s="40">
        <v>4400000</v>
      </c>
      <c r="E13" s="32">
        <v>51.31</v>
      </c>
      <c r="F13" s="43">
        <v>0.56000000000000005</v>
      </c>
      <c r="G13" s="18">
        <f>F13/E13</f>
        <v>1.0914051841746248E-2</v>
      </c>
      <c r="H13" s="24">
        <v>39.049999999999997</v>
      </c>
      <c r="I13" s="27">
        <f>G13*H13*D13</f>
        <v>1875252.3874488403</v>
      </c>
      <c r="J13" s="24" t="s">
        <v>13</v>
      </c>
      <c r="K13" s="33" t="s">
        <v>35</v>
      </c>
    </row>
    <row r="14" spans="1:11">
      <c r="A14" s="17" t="s">
        <v>32</v>
      </c>
      <c r="B14" s="37" t="s">
        <v>40</v>
      </c>
      <c r="C14" s="27">
        <v>5000000000</v>
      </c>
      <c r="D14" s="40">
        <v>4400000</v>
      </c>
      <c r="E14" s="32">
        <v>51.31</v>
      </c>
      <c r="F14" s="43">
        <v>0.56000000000000005</v>
      </c>
      <c r="G14" s="18">
        <f>F14/E14</f>
        <v>1.0914051841746248E-2</v>
      </c>
      <c r="H14" s="24">
        <v>39.049999999999997</v>
      </c>
      <c r="I14" s="27">
        <f>G14*H14*D14</f>
        <v>1875252.3874488403</v>
      </c>
      <c r="J14" s="24" t="s">
        <v>13</v>
      </c>
      <c r="K14" s="33" t="s">
        <v>36</v>
      </c>
    </row>
    <row r="15" spans="1:11">
      <c r="A15" s="17" t="s">
        <v>41</v>
      </c>
      <c r="B15" s="37" t="s">
        <v>42</v>
      </c>
      <c r="C15" s="27">
        <v>2500000000</v>
      </c>
      <c r="D15" s="40">
        <v>1400000</v>
      </c>
      <c r="E15" s="32">
        <v>31.32</v>
      </c>
      <c r="F15" s="43">
        <v>0.23</v>
      </c>
      <c r="G15" s="18">
        <f>F15/E15</f>
        <v>7.3435504469987235E-3</v>
      </c>
      <c r="H15" s="24">
        <v>24.85</v>
      </c>
      <c r="I15" s="27">
        <f>G15*H15*D15</f>
        <v>255482.12005108563</v>
      </c>
      <c r="J15" s="24" t="s">
        <v>13</v>
      </c>
      <c r="K15" s="33" t="s">
        <v>43</v>
      </c>
    </row>
    <row r="16" spans="1:11">
      <c r="A16" s="17" t="s">
        <v>41</v>
      </c>
      <c r="B16" s="37" t="s">
        <v>42</v>
      </c>
      <c r="C16" s="27">
        <v>2500000000</v>
      </c>
      <c r="D16" s="40">
        <v>1400000</v>
      </c>
      <c r="E16" s="32">
        <v>31.32</v>
      </c>
      <c r="F16" s="43">
        <v>0.23</v>
      </c>
      <c r="G16" s="18">
        <f>F16/E16</f>
        <v>7.3435504469987235E-3</v>
      </c>
      <c r="H16" s="24">
        <v>24.85</v>
      </c>
      <c r="I16" s="27">
        <f>G16*H16*D16</f>
        <v>255482.12005108563</v>
      </c>
      <c r="J16" s="24" t="s">
        <v>13</v>
      </c>
      <c r="K16" s="33" t="s">
        <v>19</v>
      </c>
    </row>
    <row r="17" spans="1:11">
      <c r="A17" s="17" t="s">
        <v>41</v>
      </c>
      <c r="B17" s="37" t="s">
        <v>42</v>
      </c>
      <c r="C17" s="27">
        <v>2500000000</v>
      </c>
      <c r="D17" s="40">
        <v>1400000</v>
      </c>
      <c r="E17" s="32">
        <v>31.32</v>
      </c>
      <c r="F17" s="43">
        <v>0.23</v>
      </c>
      <c r="G17" s="18">
        <f>F17/E17</f>
        <v>7.3435504469987235E-3</v>
      </c>
      <c r="H17" s="24">
        <v>24.85</v>
      </c>
      <c r="I17" s="27">
        <f>G17*H17*D17</f>
        <v>255482.12005108563</v>
      </c>
      <c r="J17" s="24" t="s">
        <v>13</v>
      </c>
      <c r="K17" s="33" t="s">
        <v>20</v>
      </c>
    </row>
    <row r="18" spans="1:11">
      <c r="A18" s="17" t="s">
        <v>41</v>
      </c>
      <c r="B18" s="37" t="s">
        <v>42</v>
      </c>
      <c r="C18" s="27">
        <v>2500000000</v>
      </c>
      <c r="D18" s="40">
        <v>1400000</v>
      </c>
      <c r="E18" s="32">
        <v>31.32</v>
      </c>
      <c r="F18" s="43">
        <v>0.23</v>
      </c>
      <c r="G18" s="18">
        <f>F18/E18</f>
        <v>7.3435504469987235E-3</v>
      </c>
      <c r="H18" s="24">
        <v>24.85</v>
      </c>
      <c r="I18" s="27">
        <f>G18*H18*D18</f>
        <v>255482.12005108563</v>
      </c>
      <c r="J18" s="24" t="s">
        <v>13</v>
      </c>
      <c r="K18" s="33" t="s">
        <v>21</v>
      </c>
    </row>
    <row r="19" spans="1:11">
      <c r="A19" s="17" t="s">
        <v>44</v>
      </c>
      <c r="B19" s="37" t="s">
        <v>45</v>
      </c>
      <c r="C19" s="27">
        <v>1500000000</v>
      </c>
      <c r="D19" s="40">
        <v>2500000</v>
      </c>
      <c r="E19" s="32">
        <v>37.03</v>
      </c>
      <c r="F19" s="43">
        <v>0.31</v>
      </c>
      <c r="G19" s="18">
        <f>F19/E19</f>
        <v>8.3715906022144206E-3</v>
      </c>
      <c r="H19" s="24">
        <v>15.82</v>
      </c>
      <c r="I19" s="27">
        <f>G19*H19*D19</f>
        <v>331096.40831758035</v>
      </c>
      <c r="J19" s="24" t="s">
        <v>13</v>
      </c>
      <c r="K19" s="33" t="s">
        <v>49</v>
      </c>
    </row>
    <row r="20" spans="1:11">
      <c r="A20" s="17" t="s">
        <v>44</v>
      </c>
      <c r="B20" s="37" t="s">
        <v>46</v>
      </c>
      <c r="C20" s="27">
        <v>1500000000</v>
      </c>
      <c r="D20" s="40">
        <v>2500000</v>
      </c>
      <c r="E20" s="32">
        <v>37.03</v>
      </c>
      <c r="F20" s="43">
        <v>0.31</v>
      </c>
      <c r="G20" s="18">
        <f>F20/E20</f>
        <v>8.3715906022144206E-3</v>
      </c>
      <c r="H20" s="24">
        <v>15.82</v>
      </c>
      <c r="I20" s="27">
        <f>G20*H20*D20</f>
        <v>331096.40831758035</v>
      </c>
      <c r="J20" s="24" t="s">
        <v>13</v>
      </c>
      <c r="K20" s="33" t="s">
        <v>50</v>
      </c>
    </row>
    <row r="21" spans="1:11">
      <c r="A21" s="17" t="s">
        <v>44</v>
      </c>
      <c r="B21" s="37" t="s">
        <v>47</v>
      </c>
      <c r="C21" s="27">
        <v>1500000000</v>
      </c>
      <c r="D21" s="40">
        <v>2500000</v>
      </c>
      <c r="E21" s="32">
        <v>37.03</v>
      </c>
      <c r="F21" s="43">
        <v>0.31</v>
      </c>
      <c r="G21" s="18">
        <f>F21/E21</f>
        <v>8.3715906022144206E-3</v>
      </c>
      <c r="H21" s="24">
        <v>15.82</v>
      </c>
      <c r="I21" s="27">
        <f>G21*H21*D21</f>
        <v>331096.40831758035</v>
      </c>
      <c r="J21" s="24" t="s">
        <v>13</v>
      </c>
      <c r="K21" s="33" t="s">
        <v>51</v>
      </c>
    </row>
    <row r="22" spans="1:11">
      <c r="A22" s="17" t="s">
        <v>44</v>
      </c>
      <c r="B22" s="37" t="s">
        <v>48</v>
      </c>
      <c r="C22" s="27">
        <v>1500000000</v>
      </c>
      <c r="D22" s="40">
        <v>2500000</v>
      </c>
      <c r="E22" s="32">
        <v>37.03</v>
      </c>
      <c r="F22" s="43">
        <v>0.31</v>
      </c>
      <c r="G22" s="18">
        <f>F22/E22</f>
        <v>8.3715906022144206E-3</v>
      </c>
      <c r="H22" s="24">
        <v>15.82</v>
      </c>
      <c r="I22" s="27">
        <f>G22*H22*D22</f>
        <v>331096.40831758035</v>
      </c>
      <c r="J22" s="24" t="s">
        <v>13</v>
      </c>
      <c r="K22" s="33" t="s">
        <v>52</v>
      </c>
    </row>
    <row r="23" spans="1:11">
      <c r="A23" s="17" t="s">
        <v>53</v>
      </c>
      <c r="B23" s="37" t="s">
        <v>56</v>
      </c>
      <c r="C23" s="27">
        <v>4500000000</v>
      </c>
      <c r="D23" s="40">
        <v>4500000</v>
      </c>
      <c r="E23" s="32">
        <v>34.33</v>
      </c>
      <c r="F23" s="43">
        <v>1.06</v>
      </c>
      <c r="G23" s="18">
        <f>F23/E23</f>
        <v>3.0876784153801344E-2</v>
      </c>
      <c r="H23" s="24">
        <v>21.61</v>
      </c>
      <c r="I23" s="27">
        <f>G23*H23*D23</f>
        <v>3002612.8750364115</v>
      </c>
      <c r="J23" s="24" t="s">
        <v>54</v>
      </c>
      <c r="K23" s="33" t="s">
        <v>55</v>
      </c>
    </row>
    <row r="24" spans="1:11">
      <c r="A24" s="17" t="s">
        <v>58</v>
      </c>
      <c r="B24" s="37" t="s">
        <v>57</v>
      </c>
      <c r="C24" s="27">
        <v>6000000000</v>
      </c>
      <c r="D24" s="40">
        <v>4000000</v>
      </c>
      <c r="E24" s="32">
        <v>71.7</v>
      </c>
      <c r="F24" s="43">
        <v>4.5</v>
      </c>
      <c r="G24" s="18">
        <f>F24/E24</f>
        <v>6.2761506276150625E-2</v>
      </c>
      <c r="H24" s="24">
        <v>27.83</v>
      </c>
      <c r="I24" s="27">
        <f>G24*H24*D24</f>
        <v>6986610.8786610868</v>
      </c>
      <c r="J24" s="24" t="s">
        <v>54</v>
      </c>
      <c r="K24" s="33" t="s">
        <v>59</v>
      </c>
    </row>
    <row r="25" spans="1:11">
      <c r="A25" s="17" t="s">
        <v>61</v>
      </c>
      <c r="B25" s="37" t="s">
        <v>60</v>
      </c>
      <c r="C25" s="27">
        <v>2500000000</v>
      </c>
      <c r="D25" s="40">
        <v>1300000</v>
      </c>
      <c r="E25" s="32">
        <v>97.5</v>
      </c>
      <c r="F25" s="43">
        <v>1.6</v>
      </c>
      <c r="G25" s="18">
        <f>F25/E25</f>
        <v>1.641025641025641E-2</v>
      </c>
      <c r="H25" s="24">
        <v>52.79</v>
      </c>
      <c r="I25" s="27">
        <f>G25*H25*D25</f>
        <v>1126186.6666666667</v>
      </c>
      <c r="J25" s="24" t="s">
        <v>54</v>
      </c>
      <c r="K25" s="33" t="s">
        <v>49</v>
      </c>
    </row>
    <row r="26" spans="1:11">
      <c r="A26" s="17" t="s">
        <v>63</v>
      </c>
      <c r="B26" s="37" t="s">
        <v>62</v>
      </c>
      <c r="C26" s="27">
        <v>1500000000</v>
      </c>
      <c r="D26" s="40">
        <v>2500000</v>
      </c>
      <c r="E26" s="32">
        <v>64.83</v>
      </c>
      <c r="F26" s="43">
        <v>1.3</v>
      </c>
      <c r="G26" s="18">
        <f>F26/E26</f>
        <v>2.0052444855776647E-2</v>
      </c>
      <c r="H26" s="24">
        <v>35.71</v>
      </c>
      <c r="I26" s="27">
        <f>G26*H26*D26</f>
        <v>1790182.0144994601</v>
      </c>
      <c r="J26" s="24" t="s">
        <v>54</v>
      </c>
      <c r="K26" s="33" t="s">
        <v>55</v>
      </c>
    </row>
    <row r="27" spans="1:11">
      <c r="A27" s="17" t="s">
        <v>65</v>
      </c>
      <c r="B27" s="37" t="s">
        <v>64</v>
      </c>
      <c r="C27" s="27">
        <v>1500000000</v>
      </c>
      <c r="D27" s="40">
        <v>1250000</v>
      </c>
      <c r="E27" s="32">
        <v>92.21</v>
      </c>
      <c r="F27" s="43">
        <v>1.7</v>
      </c>
      <c r="G27" s="18">
        <f>F27/E27</f>
        <v>1.8436178288688862E-2</v>
      </c>
      <c r="H27" s="24">
        <v>60.65</v>
      </c>
      <c r="I27" s="27">
        <f>G27*H27*D27</f>
        <v>1397692.7665112242</v>
      </c>
      <c r="J27" s="24" t="s">
        <v>54</v>
      </c>
      <c r="K27" s="33" t="s">
        <v>66</v>
      </c>
    </row>
    <row r="28" spans="1:11">
      <c r="A28" s="20" t="s">
        <v>67</v>
      </c>
      <c r="B28" s="38" t="s">
        <v>68</v>
      </c>
      <c r="C28" s="28">
        <v>3000000000</v>
      </c>
      <c r="D28" s="41">
        <v>5000000</v>
      </c>
      <c r="E28" s="34">
        <v>51.92</v>
      </c>
      <c r="F28" s="44">
        <v>1.35</v>
      </c>
      <c r="G28" s="21">
        <f>F28/E28</f>
        <v>2.6001540832049308E-2</v>
      </c>
      <c r="H28" s="25">
        <v>41.39</v>
      </c>
      <c r="I28" s="28">
        <f>G28*H28*D28</f>
        <v>5381018.875192605</v>
      </c>
      <c r="J28" s="25" t="s">
        <v>54</v>
      </c>
      <c r="K28" s="35" t="s">
        <v>69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L2" sqref="L2"/>
    </sheetView>
  </sheetViews>
  <sheetFormatPr defaultRowHeight="15"/>
  <cols>
    <col min="1" max="1" width="18.7109375" style="11" bestFit="1" customWidth="1"/>
    <col min="2" max="2" width="14.85546875" style="12" bestFit="1" customWidth="1"/>
    <col min="3" max="3" width="25" style="13" bestFit="1" customWidth="1"/>
    <col min="4" max="4" width="21.42578125" style="13" bestFit="1" customWidth="1"/>
    <col min="5" max="5" width="9.7109375" style="13" bestFit="1" customWidth="1"/>
    <col min="6" max="6" width="9.28515625" style="13" bestFit="1" customWidth="1"/>
    <col min="7" max="7" width="8" style="11" bestFit="1" customWidth="1"/>
    <col min="8" max="8" width="23.140625" style="13" bestFit="1" customWidth="1"/>
    <col min="9" max="9" width="9.140625" style="11"/>
    <col min="10" max="10" width="12.7109375" style="11" bestFit="1" customWidth="1"/>
  </cols>
  <sheetData>
    <row r="1" spans="1:10" s="1" customFormat="1">
      <c r="A1" s="3" t="s">
        <v>0</v>
      </c>
      <c r="B1" s="7" t="s">
        <v>5</v>
      </c>
      <c r="C1" s="4" t="s">
        <v>7</v>
      </c>
      <c r="D1" s="4" t="s">
        <v>95</v>
      </c>
      <c r="E1" s="4" t="s">
        <v>71</v>
      </c>
      <c r="F1" s="4" t="s">
        <v>1</v>
      </c>
      <c r="G1" s="3" t="s">
        <v>72</v>
      </c>
      <c r="H1" s="4" t="s">
        <v>73</v>
      </c>
      <c r="I1" s="3" t="s">
        <v>10</v>
      </c>
      <c r="J1" s="3" t="s">
        <v>3</v>
      </c>
    </row>
    <row r="2" spans="1:10">
      <c r="A2" s="14" t="s">
        <v>74</v>
      </c>
      <c r="B2" s="36" t="s">
        <v>77</v>
      </c>
      <c r="C2" s="26">
        <v>3000000000</v>
      </c>
      <c r="D2" s="39">
        <f>C2/25</f>
        <v>120000000</v>
      </c>
      <c r="E2" s="26">
        <v>1000</v>
      </c>
      <c r="F2" s="39">
        <f>D2/E2</f>
        <v>120000</v>
      </c>
      <c r="G2" s="15">
        <v>0.11874999999999999</v>
      </c>
      <c r="H2" s="39">
        <f>E2*F2*G2</f>
        <v>14250000</v>
      </c>
      <c r="I2" s="15" t="s">
        <v>13</v>
      </c>
      <c r="J2" s="23" t="s">
        <v>78</v>
      </c>
    </row>
    <row r="3" spans="1:10">
      <c r="A3" s="17" t="s">
        <v>74</v>
      </c>
      <c r="B3" s="37" t="s">
        <v>77</v>
      </c>
      <c r="C3" s="27">
        <v>3000000000</v>
      </c>
      <c r="D3" s="40">
        <f>C3/25</f>
        <v>120000000</v>
      </c>
      <c r="E3" s="27">
        <v>1000</v>
      </c>
      <c r="F3" s="40">
        <f>D3/E3</f>
        <v>120000</v>
      </c>
      <c r="G3" s="18">
        <v>0.11874999999999999</v>
      </c>
      <c r="H3" s="40">
        <f>E3*F3*G3</f>
        <v>14250000</v>
      </c>
      <c r="I3" s="18" t="s">
        <v>13</v>
      </c>
      <c r="J3" s="24" t="s">
        <v>79</v>
      </c>
    </row>
    <row r="4" spans="1:10">
      <c r="A4" s="17" t="s">
        <v>75</v>
      </c>
      <c r="B4" s="37" t="s">
        <v>80</v>
      </c>
      <c r="C4" s="27">
        <v>2500000000</v>
      </c>
      <c r="D4" s="40">
        <f>C4/25</f>
        <v>100000000</v>
      </c>
      <c r="E4" s="27">
        <v>1000</v>
      </c>
      <c r="F4" s="40">
        <f>D4/E4</f>
        <v>100000</v>
      </c>
      <c r="G4" s="18">
        <v>7.3499999999999996E-2</v>
      </c>
      <c r="H4" s="40">
        <f>E4*F4*G4</f>
        <v>7350000</v>
      </c>
      <c r="I4" s="18" t="s">
        <v>13</v>
      </c>
      <c r="J4" s="24" t="s">
        <v>82</v>
      </c>
    </row>
    <row r="5" spans="1:10">
      <c r="A5" s="17" t="s">
        <v>75</v>
      </c>
      <c r="B5" s="37" t="s">
        <v>81</v>
      </c>
      <c r="C5" s="27">
        <v>2500000000</v>
      </c>
      <c r="D5" s="40">
        <f>C5/25</f>
        <v>100000000</v>
      </c>
      <c r="E5" s="27">
        <v>1000</v>
      </c>
      <c r="F5" s="40">
        <f>D5/E5</f>
        <v>100000</v>
      </c>
      <c r="G5" s="18">
        <v>7.3499999999999996E-2</v>
      </c>
      <c r="H5" s="40">
        <f>E5*F5*G5</f>
        <v>7350000</v>
      </c>
      <c r="I5" s="18" t="s">
        <v>13</v>
      </c>
      <c r="J5" s="24" t="s">
        <v>83</v>
      </c>
    </row>
    <row r="6" spans="1:10">
      <c r="A6" s="17" t="s">
        <v>76</v>
      </c>
      <c r="B6" s="37" t="s">
        <v>84</v>
      </c>
      <c r="C6" s="27">
        <v>3500000000</v>
      </c>
      <c r="D6" s="40">
        <f>C6/25</f>
        <v>140000000</v>
      </c>
      <c r="E6" s="27">
        <v>1000</v>
      </c>
      <c r="F6" s="40">
        <f>D6/E6</f>
        <v>140000</v>
      </c>
      <c r="G6" s="18">
        <v>0.05</v>
      </c>
      <c r="H6" s="40">
        <f>E6*F6*G6</f>
        <v>7000000</v>
      </c>
      <c r="I6" s="18" t="s">
        <v>13</v>
      </c>
      <c r="J6" s="24" t="s">
        <v>19</v>
      </c>
    </row>
    <row r="7" spans="1:10">
      <c r="A7" s="17" t="s">
        <v>76</v>
      </c>
      <c r="B7" s="37" t="s">
        <v>85</v>
      </c>
      <c r="C7" s="27">
        <v>3500000000</v>
      </c>
      <c r="D7" s="40">
        <f>C7/25</f>
        <v>140000000</v>
      </c>
      <c r="E7" s="27">
        <v>1000</v>
      </c>
      <c r="F7" s="40">
        <f>D7/E7</f>
        <v>140000</v>
      </c>
      <c r="G7" s="18">
        <v>0.05</v>
      </c>
      <c r="H7" s="40">
        <f>E7*F7*G7</f>
        <v>7000000</v>
      </c>
      <c r="I7" s="18" t="s">
        <v>13</v>
      </c>
      <c r="J7" s="24" t="s">
        <v>21</v>
      </c>
    </row>
    <row r="8" spans="1:10">
      <c r="A8" s="17" t="s">
        <v>86</v>
      </c>
      <c r="B8" s="37" t="s">
        <v>87</v>
      </c>
      <c r="C8" s="27">
        <v>2000000000</v>
      </c>
      <c r="D8" s="40">
        <f>C8/28</f>
        <v>71428571.428571433</v>
      </c>
      <c r="E8" s="27">
        <v>1000</v>
      </c>
      <c r="F8" s="40">
        <f>D8/E8</f>
        <v>71428.571428571435</v>
      </c>
      <c r="G8" s="18">
        <v>3.875E-2</v>
      </c>
      <c r="H8" s="40">
        <f>E8*F8*G8</f>
        <v>2767857.1428571432</v>
      </c>
      <c r="I8" s="18" t="s">
        <v>54</v>
      </c>
      <c r="J8" s="24" t="s">
        <v>88</v>
      </c>
    </row>
    <row r="9" spans="1:10">
      <c r="A9" s="17" t="s">
        <v>89</v>
      </c>
      <c r="B9" s="24" t="s">
        <v>90</v>
      </c>
      <c r="C9" s="27">
        <v>3000000000</v>
      </c>
      <c r="D9" s="40">
        <f>C9/28</f>
        <v>107142857.14285715</v>
      </c>
      <c r="E9" s="27">
        <v>1000</v>
      </c>
      <c r="F9" s="40">
        <f>D9/E9</f>
        <v>107142.85714285714</v>
      </c>
      <c r="G9" s="18">
        <v>4.2500000000000003E-2</v>
      </c>
      <c r="H9" s="40">
        <f>E9*F9*G9</f>
        <v>4553571.4285714291</v>
      </c>
      <c r="I9" s="18" t="s">
        <v>54</v>
      </c>
      <c r="J9" s="24" t="s">
        <v>91</v>
      </c>
    </row>
    <row r="10" spans="1:10">
      <c r="A10" s="20" t="s">
        <v>92</v>
      </c>
      <c r="B10" s="38" t="s">
        <v>93</v>
      </c>
      <c r="C10" s="28">
        <v>2000000000</v>
      </c>
      <c r="D10" s="41">
        <f>C10/28</f>
        <v>71428571.428571433</v>
      </c>
      <c r="E10" s="28">
        <v>1000</v>
      </c>
      <c r="F10" s="41">
        <f>D10/E10</f>
        <v>71428.571428571435</v>
      </c>
      <c r="G10" s="21">
        <v>0.04</v>
      </c>
      <c r="H10" s="41">
        <f>E10*F10*G10</f>
        <v>2857142.8571428573</v>
      </c>
      <c r="I10" s="21" t="s">
        <v>54</v>
      </c>
      <c r="J10" s="25" t="s">
        <v>94</v>
      </c>
    </row>
    <row r="11" spans="1:10">
      <c r="A11" s="1"/>
      <c r="B11" s="8"/>
      <c r="C11" s="2"/>
      <c r="D11" s="2"/>
      <c r="E11" s="2"/>
      <c r="F11" s="2"/>
      <c r="G11" s="1"/>
      <c r="H11" s="2"/>
      <c r="I11" s="1"/>
      <c r="J11" s="1"/>
    </row>
    <row r="12" spans="1:10">
      <c r="A12" s="1"/>
      <c r="B12" s="8"/>
      <c r="C12" s="2"/>
      <c r="D12" s="2"/>
      <c r="E12" s="2"/>
      <c r="F12" s="2"/>
      <c r="G12" s="1"/>
      <c r="H12" s="2"/>
      <c r="I12" s="1"/>
      <c r="J12" s="1"/>
    </row>
    <row r="13" spans="1:10">
      <c r="A13" s="1"/>
      <c r="B13" s="8"/>
      <c r="C13" s="2"/>
      <c r="D13" s="2"/>
      <c r="E13" s="2"/>
      <c r="F13" s="2"/>
      <c r="G13" s="1"/>
      <c r="H13" s="2"/>
      <c r="I13" s="1"/>
      <c r="J13" s="1"/>
    </row>
    <row r="14" spans="1:10">
      <c r="A14" s="1"/>
      <c r="B14" s="8"/>
      <c r="C14" s="2"/>
      <c r="D14" s="2"/>
      <c r="E14" s="2"/>
      <c r="F14" s="2"/>
      <c r="G14" s="1"/>
      <c r="H14" s="2"/>
      <c r="I14" s="1"/>
      <c r="J14" s="1"/>
    </row>
    <row r="15" spans="1:10">
      <c r="A15" s="1"/>
      <c r="B15" s="8"/>
      <c r="C15" s="2"/>
      <c r="D15" s="2"/>
      <c r="E15" s="2"/>
      <c r="F15" s="2"/>
      <c r="G15" s="1"/>
      <c r="H15" s="2"/>
      <c r="I15" s="1"/>
      <c r="J15" s="1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D11"/>
  <sheetViews>
    <sheetView workbookViewId="0">
      <selection activeCell="F2" sqref="F2"/>
    </sheetView>
  </sheetViews>
  <sheetFormatPr defaultRowHeight="15"/>
  <cols>
    <col min="2" max="2" width="12.5703125" style="29" bestFit="1" customWidth="1"/>
    <col min="4" max="4" width="18.28515625" customWidth="1"/>
  </cols>
  <sheetData>
    <row r="1" spans="1:4">
      <c r="A1" s="3" t="s">
        <v>96</v>
      </c>
      <c r="B1" s="4" t="s">
        <v>97</v>
      </c>
      <c r="C1" s="3" t="s">
        <v>10</v>
      </c>
      <c r="D1" s="3" t="s">
        <v>103</v>
      </c>
    </row>
    <row r="2" spans="1:4">
      <c r="A2" s="23" t="s">
        <v>98</v>
      </c>
      <c r="B2" s="26">
        <v>16380734</v>
      </c>
      <c r="C2" s="23" t="s">
        <v>13</v>
      </c>
      <c r="D2" s="16" t="s">
        <v>104</v>
      </c>
    </row>
    <row r="3" spans="1:4">
      <c r="A3" s="24" t="s">
        <v>98</v>
      </c>
      <c r="B3" s="27">
        <v>0</v>
      </c>
      <c r="C3" s="24" t="s">
        <v>54</v>
      </c>
      <c r="D3" s="19" t="s">
        <v>104</v>
      </c>
    </row>
    <row r="4" spans="1:4">
      <c r="A4" s="24" t="s">
        <v>99</v>
      </c>
      <c r="B4" s="27">
        <v>7681096</v>
      </c>
      <c r="C4" s="24" t="s">
        <v>13</v>
      </c>
      <c r="D4" s="19" t="s">
        <v>105</v>
      </c>
    </row>
    <row r="5" spans="1:4">
      <c r="A5" s="24" t="s">
        <v>99</v>
      </c>
      <c r="B5" s="27">
        <v>1126187</v>
      </c>
      <c r="C5" s="24" t="s">
        <v>54</v>
      </c>
      <c r="D5" s="19" t="s">
        <v>105</v>
      </c>
    </row>
    <row r="6" spans="1:4">
      <c r="A6" s="24" t="s">
        <v>100</v>
      </c>
      <c r="B6" s="27">
        <v>356218</v>
      </c>
      <c r="C6" s="24" t="s">
        <v>13</v>
      </c>
      <c r="D6" s="19" t="s">
        <v>106</v>
      </c>
    </row>
    <row r="7" spans="1:4">
      <c r="A7" s="24" t="s">
        <v>100</v>
      </c>
      <c r="B7" s="27">
        <v>0</v>
      </c>
      <c r="C7" s="24" t="s">
        <v>54</v>
      </c>
      <c r="D7" s="19" t="s">
        <v>106</v>
      </c>
    </row>
    <row r="8" spans="1:4">
      <c r="A8" s="24" t="s">
        <v>101</v>
      </c>
      <c r="B8" s="27">
        <v>11878986</v>
      </c>
      <c r="C8" s="24" t="s">
        <v>13</v>
      </c>
      <c r="D8" s="19" t="s">
        <v>107</v>
      </c>
    </row>
    <row r="9" spans="1:4">
      <c r="A9" s="24" t="s">
        <v>101</v>
      </c>
      <c r="B9" s="27">
        <v>25968832</v>
      </c>
      <c r="C9" s="24" t="s">
        <v>54</v>
      </c>
      <c r="D9" s="19" t="s">
        <v>107</v>
      </c>
    </row>
    <row r="10" spans="1:4">
      <c r="A10" s="24" t="s">
        <v>102</v>
      </c>
      <c r="B10" s="27">
        <v>42192010</v>
      </c>
      <c r="C10" s="24" t="s">
        <v>13</v>
      </c>
      <c r="D10" s="19" t="s">
        <v>108</v>
      </c>
    </row>
    <row r="11" spans="1:4">
      <c r="A11" s="25" t="s">
        <v>102</v>
      </c>
      <c r="B11" s="28">
        <v>2767857</v>
      </c>
      <c r="C11" s="25" t="s">
        <v>54</v>
      </c>
      <c r="D11" s="2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Akcie</vt:lpstr>
      <vt:lpstr>Dluhopisy</vt:lpstr>
      <vt:lpstr>Časové koše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2014-05-12T16:39:39Z</dcterms:created>
  <dcterms:modified xsi:type="dcterms:W3CDTF">2014-05-12T21:54:10Z</dcterms:modified>
</cp:coreProperties>
</file>