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prahová_hodnota" sheetId="7" r:id="rId1"/>
  </sheets>
  <calcPr calcId="152511"/>
</workbook>
</file>

<file path=xl/calcChain.xml><?xml version="1.0" encoding="utf-8"?>
<calcChain xmlns="http://schemas.openxmlformats.org/spreadsheetml/2006/main">
  <c r="N348" i="7" l="1"/>
  <c r="N347" i="7"/>
  <c r="N346" i="7"/>
  <c r="N345" i="7"/>
  <c r="N344" i="7"/>
  <c r="N343" i="7"/>
  <c r="N342" i="7"/>
  <c r="N341" i="7"/>
  <c r="C347" i="7"/>
  <c r="C346" i="7"/>
  <c r="C345" i="7"/>
  <c r="C344" i="7"/>
  <c r="C343" i="7"/>
  <c r="C342" i="7"/>
  <c r="C341" i="7"/>
  <c r="N336" i="7" l="1"/>
  <c r="N335" i="7"/>
  <c r="N334" i="7"/>
  <c r="N333" i="7"/>
  <c r="N332" i="7"/>
  <c r="N331" i="7"/>
  <c r="N330" i="7"/>
  <c r="N329" i="7"/>
  <c r="N328" i="7"/>
  <c r="N327" i="7"/>
  <c r="N326" i="7"/>
  <c r="N325" i="7"/>
  <c r="N324" i="7"/>
  <c r="N323" i="7"/>
  <c r="N322" i="7"/>
  <c r="N321" i="7"/>
  <c r="N317" i="7"/>
  <c r="N316" i="7"/>
  <c r="N315" i="7"/>
  <c r="N314" i="7"/>
  <c r="N313" i="7"/>
  <c r="N312" i="7"/>
  <c r="N311" i="7"/>
  <c r="N310" i="7"/>
  <c r="N309" i="7"/>
  <c r="N308" i="7"/>
  <c r="N307" i="7"/>
  <c r="N306" i="7"/>
  <c r="N305" i="7"/>
  <c r="Q305" i="7" s="1"/>
  <c r="N304" i="7"/>
  <c r="N303" i="7"/>
  <c r="Q304" i="7" s="1"/>
  <c r="N298" i="7"/>
  <c r="N297" i="7"/>
  <c r="N296" i="7"/>
  <c r="N295" i="7"/>
  <c r="N294" i="7"/>
  <c r="N293" i="7"/>
  <c r="N292" i="7"/>
  <c r="N291" i="7"/>
  <c r="N290" i="7"/>
  <c r="N289" i="7"/>
  <c r="N288" i="7"/>
  <c r="N287" i="7"/>
  <c r="N286" i="7"/>
  <c r="Q288" i="7" s="1"/>
  <c r="N285" i="7"/>
  <c r="Q287" i="7" s="1"/>
  <c r="N279" i="7"/>
  <c r="N278" i="7"/>
  <c r="N277" i="7"/>
  <c r="N276" i="7"/>
  <c r="N275" i="7"/>
  <c r="N274" i="7"/>
  <c r="N273" i="7"/>
  <c r="N272" i="7"/>
  <c r="N271" i="7"/>
  <c r="N270" i="7"/>
  <c r="N269" i="7"/>
  <c r="N268" i="7"/>
  <c r="N267" i="7"/>
  <c r="N260" i="7"/>
  <c r="N259" i="7"/>
  <c r="N258" i="7"/>
  <c r="N257" i="7"/>
  <c r="N256" i="7"/>
  <c r="N255" i="7"/>
  <c r="N254" i="7"/>
  <c r="N253" i="7"/>
  <c r="N252" i="7"/>
  <c r="N251" i="7"/>
  <c r="N250" i="7"/>
  <c r="N249" i="7"/>
  <c r="N241" i="7"/>
  <c r="N240" i="7"/>
  <c r="N239" i="7"/>
  <c r="N238" i="7"/>
  <c r="N237" i="7"/>
  <c r="N236" i="7"/>
  <c r="N235" i="7"/>
  <c r="N234" i="7"/>
  <c r="Q237" i="7" s="1"/>
  <c r="N233" i="7"/>
  <c r="N232" i="7"/>
  <c r="N231" i="7"/>
  <c r="N222" i="7"/>
  <c r="N221" i="7"/>
  <c r="N220" i="7"/>
  <c r="N219" i="7"/>
  <c r="N218" i="7"/>
  <c r="N217" i="7"/>
  <c r="N216" i="7"/>
  <c r="N215" i="7"/>
  <c r="N214" i="7"/>
  <c r="N213" i="7"/>
  <c r="Q219" i="7" s="1"/>
  <c r="N203" i="7"/>
  <c r="N202" i="7"/>
  <c r="N201" i="7"/>
  <c r="N200" i="7"/>
  <c r="N199" i="7"/>
  <c r="N198" i="7"/>
  <c r="N197" i="7"/>
  <c r="N196" i="7"/>
  <c r="Q196" i="7" s="1"/>
  <c r="N195" i="7"/>
  <c r="N184" i="7"/>
  <c r="N183" i="7"/>
  <c r="N182" i="7"/>
  <c r="N181" i="7"/>
  <c r="N180" i="7"/>
  <c r="N179" i="7"/>
  <c r="N178" i="7"/>
  <c r="Q181" i="7" s="1"/>
  <c r="N177" i="7"/>
  <c r="N165" i="7"/>
  <c r="N164" i="7"/>
  <c r="N163" i="7"/>
  <c r="N162" i="7"/>
  <c r="Q161" i="7"/>
  <c r="N161" i="7"/>
  <c r="N160" i="7"/>
  <c r="N159" i="7"/>
  <c r="Q162" i="7" s="1"/>
  <c r="N146" i="7"/>
  <c r="N145" i="7"/>
  <c r="Q144" i="7"/>
  <c r="R144" i="7" s="1"/>
  <c r="S144" i="7" s="1"/>
  <c r="N144" i="7"/>
  <c r="N143" i="7"/>
  <c r="Q142" i="7"/>
  <c r="N142" i="7"/>
  <c r="N141" i="7"/>
  <c r="Q147" i="7" s="1"/>
  <c r="N127" i="7"/>
  <c r="N126" i="7"/>
  <c r="N125" i="7"/>
  <c r="N124" i="7"/>
  <c r="N123" i="7"/>
  <c r="N108" i="7"/>
  <c r="N107" i="7"/>
  <c r="N106" i="7"/>
  <c r="N105" i="7"/>
  <c r="N89" i="7"/>
  <c r="N88" i="7"/>
  <c r="N87" i="7"/>
  <c r="N70" i="7"/>
  <c r="Q72" i="7" s="1"/>
  <c r="N69" i="7"/>
  <c r="Q54" i="7"/>
  <c r="N51" i="7"/>
  <c r="Q57" i="7" s="1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F322" i="7"/>
  <c r="C322" i="7"/>
  <c r="C321" i="7"/>
  <c r="F324" i="7" s="1"/>
  <c r="C146" i="7"/>
  <c r="C317" i="7"/>
  <c r="C316" i="7"/>
  <c r="C315" i="7"/>
  <c r="C314" i="7"/>
  <c r="C313" i="7"/>
  <c r="C312" i="7"/>
  <c r="C311" i="7"/>
  <c r="C310" i="7"/>
  <c r="C309" i="7"/>
  <c r="C308" i="7"/>
  <c r="C307" i="7"/>
  <c r="C306" i="7"/>
  <c r="C305" i="7"/>
  <c r="C304" i="7"/>
  <c r="F307" i="7" s="1"/>
  <c r="C303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F286" i="7" s="1"/>
  <c r="C285" i="7"/>
  <c r="F288" i="7" s="1"/>
  <c r="C279" i="7"/>
  <c r="C278" i="7"/>
  <c r="C277" i="7"/>
  <c r="C276" i="7"/>
  <c r="C275" i="7"/>
  <c r="C274" i="7"/>
  <c r="C273" i="7"/>
  <c r="C272" i="7"/>
  <c r="C271" i="7"/>
  <c r="C270" i="7"/>
  <c r="C269" i="7"/>
  <c r="C268" i="7"/>
  <c r="F271" i="7" s="1"/>
  <c r="C267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F251" i="7" s="1"/>
  <c r="C241" i="7"/>
  <c r="C240" i="7"/>
  <c r="C239" i="7"/>
  <c r="C238" i="7"/>
  <c r="C237" i="7"/>
  <c r="C236" i="7"/>
  <c r="C235" i="7"/>
  <c r="C234" i="7"/>
  <c r="C233" i="7"/>
  <c r="C232" i="7"/>
  <c r="C231" i="7"/>
  <c r="F232" i="7" s="1"/>
  <c r="C222" i="7"/>
  <c r="C221" i="7"/>
  <c r="C220" i="7"/>
  <c r="C219" i="7"/>
  <c r="C218" i="7"/>
  <c r="C217" i="7"/>
  <c r="C216" i="7"/>
  <c r="C215" i="7"/>
  <c r="F214" i="7"/>
  <c r="C214" i="7"/>
  <c r="C213" i="7"/>
  <c r="C203" i="7"/>
  <c r="C202" i="7"/>
  <c r="C201" i="7"/>
  <c r="C200" i="7"/>
  <c r="C199" i="7"/>
  <c r="C198" i="7"/>
  <c r="C197" i="7"/>
  <c r="C196" i="7"/>
  <c r="C195" i="7"/>
  <c r="C184" i="7"/>
  <c r="C183" i="7"/>
  <c r="C182" i="7"/>
  <c r="F180" i="7" s="1"/>
  <c r="C181" i="7"/>
  <c r="C180" i="7"/>
  <c r="C179" i="7"/>
  <c r="C178" i="7"/>
  <c r="C177" i="7"/>
  <c r="C165" i="7"/>
  <c r="F161" i="7" s="1"/>
  <c r="C164" i="7"/>
  <c r="C163" i="7"/>
  <c r="C162" i="7"/>
  <c r="C161" i="7"/>
  <c r="C160" i="7"/>
  <c r="C159" i="7"/>
  <c r="F162" i="7" s="1"/>
  <c r="C145" i="7"/>
  <c r="C144" i="7"/>
  <c r="C143" i="7"/>
  <c r="C142" i="7"/>
  <c r="F143" i="7" s="1"/>
  <c r="C141" i="7"/>
  <c r="C127" i="7"/>
  <c r="C126" i="7"/>
  <c r="C125" i="7"/>
  <c r="C124" i="7"/>
  <c r="F125" i="7" s="1"/>
  <c r="C123" i="7"/>
  <c r="C108" i="7"/>
  <c r="C107" i="7"/>
  <c r="C106" i="7"/>
  <c r="F106" i="7" s="1"/>
  <c r="C105" i="7"/>
  <c r="F108" i="7" s="1"/>
  <c r="F91" i="7"/>
  <c r="C89" i="7"/>
  <c r="C88" i="7"/>
  <c r="C87" i="7"/>
  <c r="F90" i="7" s="1"/>
  <c r="F73" i="7"/>
  <c r="C70" i="7"/>
  <c r="C69" i="7"/>
  <c r="F75" i="7" s="1"/>
  <c r="C51" i="7"/>
  <c r="N47" i="7"/>
  <c r="C47" i="7"/>
  <c r="R313" i="7" l="1"/>
  <c r="S309" i="7" s="1"/>
  <c r="Q183" i="7"/>
  <c r="R181" i="7" s="1"/>
  <c r="S181" i="7" s="1"/>
  <c r="Q198" i="7"/>
  <c r="Q289" i="7"/>
  <c r="Q306" i="7"/>
  <c r="Q108" i="7"/>
  <c r="R108" i="7" s="1"/>
  <c r="S108" i="7" s="1"/>
  <c r="Q286" i="7"/>
  <c r="R295" i="7" s="1"/>
  <c r="S291" i="7" s="1"/>
  <c r="Q291" i="7"/>
  <c r="Q307" i="7"/>
  <c r="Q111" i="7"/>
  <c r="Q145" i="7"/>
  <c r="Q234" i="7"/>
  <c r="R234" i="7" s="1"/>
  <c r="S234" i="7" s="1"/>
  <c r="Q73" i="7"/>
  <c r="Q109" i="7"/>
  <c r="R109" i="7" s="1"/>
  <c r="S109" i="7" s="1"/>
  <c r="Q271" i="7"/>
  <c r="Q165" i="7"/>
  <c r="R162" i="7" s="1"/>
  <c r="S162" i="7" s="1"/>
  <c r="Q163" i="7"/>
  <c r="Q309" i="7"/>
  <c r="R305" i="7" s="1"/>
  <c r="S305" i="7" s="1"/>
  <c r="Q129" i="7"/>
  <c r="Q325" i="7"/>
  <c r="Q89" i="7"/>
  <c r="R89" i="7" s="1"/>
  <c r="S89" i="7" s="1"/>
  <c r="Q126" i="7"/>
  <c r="Q143" i="7"/>
  <c r="Q160" i="7"/>
  <c r="R160" i="7" s="1"/>
  <c r="S160" i="7" s="1"/>
  <c r="Q253" i="7"/>
  <c r="F183" i="7"/>
  <c r="G178" i="7" s="1"/>
  <c r="H178" i="7" s="1"/>
  <c r="F252" i="7"/>
  <c r="F88" i="7"/>
  <c r="F160" i="7"/>
  <c r="F93" i="7"/>
  <c r="G91" i="7" s="1"/>
  <c r="H91" i="7" s="1"/>
  <c r="F199" i="7"/>
  <c r="F215" i="7"/>
  <c r="F71" i="7"/>
  <c r="F89" i="7"/>
  <c r="G89" i="7" s="1"/>
  <c r="H89" i="7" s="1"/>
  <c r="F179" i="7"/>
  <c r="F253" i="7"/>
  <c r="F70" i="7"/>
  <c r="G79" i="7" s="1"/>
  <c r="H75" i="7" s="1"/>
  <c r="F178" i="7"/>
  <c r="F72" i="7"/>
  <c r="F127" i="7"/>
  <c r="F235" i="7"/>
  <c r="F250" i="7"/>
  <c r="F109" i="7"/>
  <c r="F217" i="7"/>
  <c r="F287" i="7"/>
  <c r="F325" i="7"/>
  <c r="R287" i="7"/>
  <c r="S287" i="7" s="1"/>
  <c r="R142" i="7"/>
  <c r="S142" i="7" s="1"/>
  <c r="R126" i="7"/>
  <c r="S126" i="7" s="1"/>
  <c r="R143" i="7"/>
  <c r="S143" i="7" s="1"/>
  <c r="R54" i="7"/>
  <c r="S54" i="7" s="1"/>
  <c r="R145" i="7"/>
  <c r="S145" i="7" s="1"/>
  <c r="R288" i="7"/>
  <c r="S288" i="7" s="1"/>
  <c r="R289" i="7"/>
  <c r="S289" i="7" s="1"/>
  <c r="R306" i="7"/>
  <c r="S306" i="7" s="1"/>
  <c r="Q93" i="7"/>
  <c r="R151" i="7"/>
  <c r="S147" i="7" s="1"/>
  <c r="Q71" i="7"/>
  <c r="Q90" i="7"/>
  <c r="R90" i="7" s="1"/>
  <c r="S90" i="7" s="1"/>
  <c r="Q125" i="7"/>
  <c r="R125" i="7" s="1"/>
  <c r="S125" i="7" s="1"/>
  <c r="Q127" i="7"/>
  <c r="R127" i="7" s="1"/>
  <c r="S127" i="7" s="1"/>
  <c r="R169" i="7"/>
  <c r="S165" i="7" s="1"/>
  <c r="Q179" i="7"/>
  <c r="R179" i="7" s="1"/>
  <c r="S179" i="7" s="1"/>
  <c r="Q201" i="7"/>
  <c r="R198" i="7" s="1"/>
  <c r="S198" i="7" s="1"/>
  <c r="Q268" i="7"/>
  <c r="Q270" i="7"/>
  <c r="R304" i="7"/>
  <c r="S304" i="7" s="1"/>
  <c r="Q322" i="7"/>
  <c r="Q324" i="7"/>
  <c r="R324" i="7" s="1"/>
  <c r="S324" i="7" s="1"/>
  <c r="Q88" i="7"/>
  <c r="Q214" i="7"/>
  <c r="Q216" i="7"/>
  <c r="R216" i="7" s="1"/>
  <c r="S216" i="7" s="1"/>
  <c r="Q233" i="7"/>
  <c r="R233" i="7" s="1"/>
  <c r="S233" i="7" s="1"/>
  <c r="Q235" i="7"/>
  <c r="R235" i="7" s="1"/>
  <c r="S235" i="7" s="1"/>
  <c r="Q52" i="7"/>
  <c r="Q55" i="7"/>
  <c r="R55" i="7" s="1"/>
  <c r="S55" i="7" s="1"/>
  <c r="Q75" i="7"/>
  <c r="R73" i="7" s="1"/>
  <c r="S73" i="7" s="1"/>
  <c r="Q107" i="7"/>
  <c r="R107" i="7" s="1"/>
  <c r="S107" i="7" s="1"/>
  <c r="Q197" i="7"/>
  <c r="R197" i="7" s="1"/>
  <c r="S197" i="7" s="1"/>
  <c r="Q199" i="7"/>
  <c r="R199" i="7" s="1"/>
  <c r="S199" i="7" s="1"/>
  <c r="Q250" i="7"/>
  <c r="Q252" i="7"/>
  <c r="Q273" i="7"/>
  <c r="R271" i="7" s="1"/>
  <c r="S271" i="7" s="1"/>
  <c r="Q327" i="7"/>
  <c r="Q91" i="7"/>
  <c r="R91" i="7" s="1"/>
  <c r="S91" i="7" s="1"/>
  <c r="Q53" i="7"/>
  <c r="R53" i="7" s="1"/>
  <c r="S53" i="7" s="1"/>
  <c r="Q124" i="7"/>
  <c r="Q178" i="7"/>
  <c r="Q180" i="7"/>
  <c r="R180" i="7" s="1"/>
  <c r="S180" i="7" s="1"/>
  <c r="Q255" i="7"/>
  <c r="R253" i="7" s="1"/>
  <c r="S253" i="7" s="1"/>
  <c r="Q269" i="7"/>
  <c r="R269" i="7" s="1"/>
  <c r="S269" i="7" s="1"/>
  <c r="Q323" i="7"/>
  <c r="R323" i="7" s="1"/>
  <c r="S323" i="7" s="1"/>
  <c r="Q70" i="7"/>
  <c r="Q215" i="7"/>
  <c r="R215" i="7" s="1"/>
  <c r="S215" i="7" s="1"/>
  <c r="Q217" i="7"/>
  <c r="R217" i="7" s="1"/>
  <c r="S217" i="7" s="1"/>
  <c r="Q232" i="7"/>
  <c r="Q106" i="7"/>
  <c r="Q251" i="7"/>
  <c r="R251" i="7" s="1"/>
  <c r="S251" i="7" s="1"/>
  <c r="G331" i="7"/>
  <c r="H327" i="7" s="1"/>
  <c r="F327" i="7"/>
  <c r="G324" i="7" s="1"/>
  <c r="H324" i="7" s="1"/>
  <c r="F323" i="7"/>
  <c r="G323" i="7" s="1"/>
  <c r="H323" i="7" s="1"/>
  <c r="F145" i="7"/>
  <c r="G71" i="7"/>
  <c r="H71" i="7" s="1"/>
  <c r="G72" i="7"/>
  <c r="H72" i="7" s="1"/>
  <c r="G73" i="7"/>
  <c r="H73" i="7" s="1"/>
  <c r="F304" i="7"/>
  <c r="F306" i="7"/>
  <c r="F309" i="7"/>
  <c r="G307" i="7" s="1"/>
  <c r="H307" i="7" s="1"/>
  <c r="F305" i="7"/>
  <c r="F291" i="7"/>
  <c r="G288" i="7" s="1"/>
  <c r="H288" i="7" s="1"/>
  <c r="F289" i="7"/>
  <c r="G289" i="7" s="1"/>
  <c r="H289" i="7" s="1"/>
  <c r="F273" i="7"/>
  <c r="G271" i="7" s="1"/>
  <c r="H271" i="7" s="1"/>
  <c r="F270" i="7"/>
  <c r="G270" i="7" s="1"/>
  <c r="H270" i="7" s="1"/>
  <c r="F268" i="7"/>
  <c r="F269" i="7"/>
  <c r="G269" i="7" s="1"/>
  <c r="H269" i="7" s="1"/>
  <c r="G259" i="7"/>
  <c r="H255" i="7" s="1"/>
  <c r="F255" i="7"/>
  <c r="G251" i="7" s="1"/>
  <c r="H251" i="7" s="1"/>
  <c r="F234" i="7"/>
  <c r="F237" i="7"/>
  <c r="G235" i="7" s="1"/>
  <c r="H235" i="7" s="1"/>
  <c r="F233" i="7"/>
  <c r="F216" i="7"/>
  <c r="G223" i="7"/>
  <c r="H219" i="7" s="1"/>
  <c r="F219" i="7"/>
  <c r="G215" i="7" s="1"/>
  <c r="H215" i="7" s="1"/>
  <c r="F196" i="7"/>
  <c r="F198" i="7"/>
  <c r="F201" i="7"/>
  <c r="G199" i="7" s="1"/>
  <c r="H199" i="7" s="1"/>
  <c r="F197" i="7"/>
  <c r="G187" i="7"/>
  <c r="H183" i="7" s="1"/>
  <c r="F181" i="7"/>
  <c r="G181" i="7" s="1"/>
  <c r="H181" i="7" s="1"/>
  <c r="F163" i="7"/>
  <c r="G169" i="7"/>
  <c r="H165" i="7" s="1"/>
  <c r="F165" i="7"/>
  <c r="G162" i="7" s="1"/>
  <c r="H162" i="7" s="1"/>
  <c r="F147" i="7"/>
  <c r="F142" i="7"/>
  <c r="F144" i="7"/>
  <c r="F126" i="7"/>
  <c r="F129" i="7"/>
  <c r="G127" i="7" s="1"/>
  <c r="H127" i="7" s="1"/>
  <c r="F124" i="7"/>
  <c r="F111" i="7"/>
  <c r="G106" i="7" s="1"/>
  <c r="H106" i="7" s="1"/>
  <c r="F107" i="7"/>
  <c r="G107" i="7" s="1"/>
  <c r="H107" i="7" s="1"/>
  <c r="G90" i="7"/>
  <c r="H90" i="7" s="1"/>
  <c r="G88" i="7"/>
  <c r="H88" i="7" s="1"/>
  <c r="G97" i="7"/>
  <c r="H93" i="7" s="1"/>
  <c r="G70" i="7"/>
  <c r="H70" i="7" s="1"/>
  <c r="F54" i="7"/>
  <c r="F55" i="7"/>
  <c r="F53" i="7"/>
  <c r="F57" i="7"/>
  <c r="F52" i="7"/>
  <c r="R325" i="7" l="1"/>
  <c r="S325" i="7" s="1"/>
  <c r="S308" i="7"/>
  <c r="Q313" i="7" s="1"/>
  <c r="T313" i="7" s="1"/>
  <c r="R163" i="7"/>
  <c r="S163" i="7" s="1"/>
  <c r="R286" i="7"/>
  <c r="S286" i="7" s="1"/>
  <c r="S290" i="7" s="1"/>
  <c r="Q295" i="7" s="1"/>
  <c r="T295" i="7" s="1"/>
  <c r="R72" i="7"/>
  <c r="S72" i="7" s="1"/>
  <c r="S146" i="7"/>
  <c r="Q151" i="7" s="1"/>
  <c r="T151" i="7" s="1"/>
  <c r="R161" i="7"/>
  <c r="S161" i="7" s="1"/>
  <c r="S164" i="7" s="1"/>
  <c r="Q169" i="7" s="1"/>
  <c r="T169" i="7" s="1"/>
  <c r="R307" i="7"/>
  <c r="S307" i="7" s="1"/>
  <c r="H182" i="7"/>
  <c r="G53" i="7"/>
  <c r="H53" i="7" s="1"/>
  <c r="G55" i="7"/>
  <c r="H55" i="7" s="1"/>
  <c r="G126" i="7"/>
  <c r="H126" i="7" s="1"/>
  <c r="G305" i="7"/>
  <c r="H305" i="7" s="1"/>
  <c r="G180" i="7"/>
  <c r="H180" i="7" s="1"/>
  <c r="G322" i="7"/>
  <c r="H322" i="7" s="1"/>
  <c r="H326" i="7" s="1"/>
  <c r="F331" i="7" s="1"/>
  <c r="I331" i="7" s="1"/>
  <c r="G179" i="7"/>
  <c r="H179" i="7" s="1"/>
  <c r="R97" i="7"/>
  <c r="S93" i="7" s="1"/>
  <c r="Q97" i="7" s="1"/>
  <c r="T97" i="7" s="1"/>
  <c r="R88" i="7"/>
  <c r="S88" i="7" s="1"/>
  <c r="S92" i="7" s="1"/>
  <c r="R124" i="7"/>
  <c r="S124" i="7" s="1"/>
  <c r="S128" i="7" s="1"/>
  <c r="R133" i="7"/>
  <c r="S129" i="7" s="1"/>
  <c r="R214" i="7"/>
  <c r="S214" i="7" s="1"/>
  <c r="S218" i="7" s="1"/>
  <c r="R223" i="7"/>
  <c r="S219" i="7" s="1"/>
  <c r="R70" i="7"/>
  <c r="S70" i="7" s="1"/>
  <c r="R79" i="7"/>
  <c r="S75" i="7" s="1"/>
  <c r="R331" i="7"/>
  <c r="S327" i="7" s="1"/>
  <c r="Q331" i="7" s="1"/>
  <c r="T331" i="7" s="1"/>
  <c r="R322" i="7"/>
  <c r="S322" i="7" s="1"/>
  <c r="S326" i="7" s="1"/>
  <c r="R205" i="7"/>
  <c r="S201" i="7" s="1"/>
  <c r="R52" i="7"/>
  <c r="S52" i="7" s="1"/>
  <c r="S56" i="7" s="1"/>
  <c r="R61" i="7"/>
  <c r="S57" i="7" s="1"/>
  <c r="R196" i="7"/>
  <c r="S196" i="7" s="1"/>
  <c r="S200" i="7" s="1"/>
  <c r="R252" i="7"/>
  <c r="S252" i="7" s="1"/>
  <c r="R106" i="7"/>
  <c r="S106" i="7" s="1"/>
  <c r="S110" i="7" s="1"/>
  <c r="R115" i="7"/>
  <c r="S111" i="7" s="1"/>
  <c r="Q115" i="7" s="1"/>
  <c r="T115" i="7" s="1"/>
  <c r="R250" i="7"/>
  <c r="S250" i="7" s="1"/>
  <c r="R259" i="7"/>
  <c r="S255" i="7" s="1"/>
  <c r="R270" i="7"/>
  <c r="S270" i="7" s="1"/>
  <c r="R71" i="7"/>
  <c r="S71" i="7" s="1"/>
  <c r="R241" i="7"/>
  <c r="S237" i="7" s="1"/>
  <c r="R232" i="7"/>
  <c r="S232" i="7" s="1"/>
  <c r="S236" i="7" s="1"/>
  <c r="R178" i="7"/>
  <c r="S178" i="7" s="1"/>
  <c r="S182" i="7" s="1"/>
  <c r="R187" i="7"/>
  <c r="S183" i="7" s="1"/>
  <c r="Q187" i="7" s="1"/>
  <c r="T187" i="7" s="1"/>
  <c r="R277" i="7"/>
  <c r="S273" i="7" s="1"/>
  <c r="R268" i="7"/>
  <c r="S268" i="7" s="1"/>
  <c r="S272" i="7" s="1"/>
  <c r="G325" i="7"/>
  <c r="H325" i="7" s="1"/>
  <c r="G295" i="7"/>
  <c r="H291" i="7" s="1"/>
  <c r="G287" i="7"/>
  <c r="H287" i="7" s="1"/>
  <c r="G286" i="7"/>
  <c r="H286" i="7" s="1"/>
  <c r="G232" i="7"/>
  <c r="H232" i="7" s="1"/>
  <c r="G233" i="7"/>
  <c r="H233" i="7" s="1"/>
  <c r="G234" i="7"/>
  <c r="H234" i="7" s="1"/>
  <c r="G197" i="7"/>
  <c r="H197" i="7" s="1"/>
  <c r="G163" i="7"/>
  <c r="H163" i="7" s="1"/>
  <c r="G145" i="7"/>
  <c r="H145" i="7" s="1"/>
  <c r="G144" i="7"/>
  <c r="H144" i="7" s="1"/>
  <c r="H92" i="7"/>
  <c r="F97" i="7" s="1"/>
  <c r="I97" i="7" s="1"/>
  <c r="H74" i="7"/>
  <c r="F79" i="7" s="1"/>
  <c r="I79" i="7" s="1"/>
  <c r="G306" i="7"/>
  <c r="H306" i="7" s="1"/>
  <c r="G304" i="7"/>
  <c r="H304" i="7" s="1"/>
  <c r="G313" i="7"/>
  <c r="H309" i="7" s="1"/>
  <c r="G268" i="7"/>
  <c r="H268" i="7" s="1"/>
  <c r="H272" i="7" s="1"/>
  <c r="G277" i="7"/>
  <c r="H273" i="7" s="1"/>
  <c r="F277" i="7" s="1"/>
  <c r="I277" i="7" s="1"/>
  <c r="G250" i="7"/>
  <c r="H250" i="7" s="1"/>
  <c r="G253" i="7"/>
  <c r="H253" i="7" s="1"/>
  <c r="G252" i="7"/>
  <c r="H252" i="7" s="1"/>
  <c r="G241" i="7"/>
  <c r="H237" i="7" s="1"/>
  <c r="G216" i="7"/>
  <c r="H216" i="7" s="1"/>
  <c r="G217" i="7"/>
  <c r="H217" i="7" s="1"/>
  <c r="G214" i="7"/>
  <c r="H214" i="7" s="1"/>
  <c r="H218" i="7" s="1"/>
  <c r="F223" i="7" s="1"/>
  <c r="I223" i="7" s="1"/>
  <c r="G198" i="7"/>
  <c r="H198" i="7" s="1"/>
  <c r="G196" i="7"/>
  <c r="H196" i="7" s="1"/>
  <c r="G205" i="7"/>
  <c r="H201" i="7" s="1"/>
  <c r="F187" i="7"/>
  <c r="I187" i="7" s="1"/>
  <c r="G161" i="7"/>
  <c r="H161" i="7" s="1"/>
  <c r="G160" i="7"/>
  <c r="H160" i="7" s="1"/>
  <c r="G142" i="7"/>
  <c r="H142" i="7" s="1"/>
  <c r="G151" i="7"/>
  <c r="H147" i="7" s="1"/>
  <c r="G143" i="7"/>
  <c r="H143" i="7" s="1"/>
  <c r="G125" i="7"/>
  <c r="H125" i="7" s="1"/>
  <c r="G124" i="7"/>
  <c r="H124" i="7" s="1"/>
  <c r="G133" i="7"/>
  <c r="H129" i="7" s="1"/>
  <c r="G115" i="7"/>
  <c r="H111" i="7" s="1"/>
  <c r="G109" i="7"/>
  <c r="H109" i="7" s="1"/>
  <c r="G108" i="7"/>
  <c r="H108" i="7" s="1"/>
  <c r="H110" i="7" s="1"/>
  <c r="G54" i="7"/>
  <c r="H54" i="7" s="1"/>
  <c r="G52" i="7"/>
  <c r="H52" i="7" s="1"/>
  <c r="G61" i="7"/>
  <c r="H57" i="7" s="1"/>
  <c r="S254" i="7" l="1"/>
  <c r="Q259" i="7"/>
  <c r="T259" i="7" s="1"/>
  <c r="Q241" i="7"/>
  <c r="T241" i="7" s="1"/>
  <c r="Q223" i="7"/>
  <c r="T223" i="7" s="1"/>
  <c r="Q133" i="7"/>
  <c r="T133" i="7" s="1"/>
  <c r="F313" i="7"/>
  <c r="I313" i="7" s="1"/>
  <c r="H164" i="7"/>
  <c r="F169" i="7" s="1"/>
  <c r="I169" i="7" s="1"/>
  <c r="H308" i="7"/>
  <c r="F133" i="7"/>
  <c r="I133" i="7" s="1"/>
  <c r="H236" i="7"/>
  <c r="H128" i="7"/>
  <c r="H290" i="7"/>
  <c r="F295" i="7" s="1"/>
  <c r="I295" i="7" s="1"/>
  <c r="S74" i="7"/>
  <c r="Q79" i="7" s="1"/>
  <c r="T79" i="7" s="1"/>
  <c r="Q61" i="7"/>
  <c r="T61" i="7" s="1"/>
  <c r="Q205" i="7"/>
  <c r="T205" i="7" s="1"/>
  <c r="Q277" i="7"/>
  <c r="T277" i="7" s="1"/>
  <c r="F241" i="7"/>
  <c r="I241" i="7" s="1"/>
  <c r="H146" i="7"/>
  <c r="F151" i="7" s="1"/>
  <c r="I151" i="7" s="1"/>
  <c r="H254" i="7"/>
  <c r="F259" i="7" s="1"/>
  <c r="I259" i="7" s="1"/>
  <c r="H200" i="7"/>
  <c r="F205" i="7" s="1"/>
  <c r="I205" i="7" s="1"/>
  <c r="F115" i="7"/>
  <c r="I115" i="7" s="1"/>
  <c r="H56" i="7"/>
  <c r="F61" i="7" s="1"/>
  <c r="I61" i="7" s="1"/>
  <c r="N339" i="7" l="1"/>
  <c r="C339" i="7"/>
</calcChain>
</file>

<file path=xl/sharedStrings.xml><?xml version="1.0" encoding="utf-8"?>
<sst xmlns="http://schemas.openxmlformats.org/spreadsheetml/2006/main" count="267" uniqueCount="40">
  <si>
    <t>K</t>
  </si>
  <si>
    <t>S</t>
  </si>
  <si>
    <t>P</t>
  </si>
  <si>
    <t>V</t>
  </si>
  <si>
    <t>Karoserie</t>
  </si>
  <si>
    <t>Stav</t>
  </si>
  <si>
    <t>Parametry</t>
  </si>
  <si>
    <t>Vlastnosti</t>
  </si>
  <si>
    <t>t11</t>
  </si>
  <si>
    <t>t12</t>
  </si>
  <si>
    <t>t13</t>
  </si>
  <si>
    <t>t14</t>
  </si>
  <si>
    <t>t21</t>
  </si>
  <si>
    <t>t22</t>
  </si>
  <si>
    <t>t23</t>
  </si>
  <si>
    <t>t24</t>
  </si>
  <si>
    <t>t31</t>
  </si>
  <si>
    <t>t32</t>
  </si>
  <si>
    <t>t33</t>
  </si>
  <si>
    <t>t34</t>
  </si>
  <si>
    <t>t44</t>
  </si>
  <si>
    <t>počet</t>
  </si>
  <si>
    <t>xi</t>
  </si>
  <si>
    <t>MDE</t>
  </si>
  <si>
    <t>t41</t>
  </si>
  <si>
    <t>t42</t>
  </si>
  <si>
    <t>t43</t>
  </si>
  <si>
    <t>ri + ci</t>
  </si>
  <si>
    <t>ri - ci</t>
  </si>
  <si>
    <r>
      <t xml:space="preserve">Matice </t>
    </r>
    <r>
      <rPr>
        <b/>
        <sz val="12"/>
        <color theme="1"/>
        <rFont val="Times New Roman"/>
        <family val="1"/>
        <charset val="238"/>
      </rPr>
      <t>T</t>
    </r>
    <r>
      <rPr>
        <sz val="12"/>
        <color theme="1"/>
        <rFont val="Times New Roman"/>
        <family val="1"/>
        <charset val="238"/>
      </rPr>
      <t xml:space="preserve"> jako množina n2 prvků a zobrazená jako trojice (tij, xi, xj)</t>
    </r>
  </si>
  <si>
    <r>
      <t xml:space="preserve">Matice </t>
    </r>
    <r>
      <rPr>
        <b/>
        <sz val="12"/>
        <color theme="1"/>
        <rFont val="Times New Roman"/>
        <family val="1"/>
        <charset val="238"/>
      </rPr>
      <t>T</t>
    </r>
    <r>
      <rPr>
        <sz val="12"/>
        <color theme="1"/>
        <rFont val="Times New Roman"/>
        <family val="1"/>
        <charset val="238"/>
      </rPr>
      <t xml:space="preserve"> jako množina n2 prvků,zobrazená jako trojice (tij, xi, xj) a seřazená podle tij od nejvyšší po nejnižší</t>
    </r>
  </si>
  <si>
    <r>
      <rPr>
        <b/>
        <sz val="12"/>
        <color theme="1"/>
        <rFont val="Times New Roman"/>
        <family val="1"/>
        <charset val="238"/>
      </rPr>
      <t>T</t>
    </r>
    <r>
      <rPr>
        <sz val="12"/>
        <color theme="1"/>
        <rFont val="Times New Roman"/>
        <family val="1"/>
        <charset val="238"/>
      </rPr>
      <t>Ri</t>
    </r>
  </si>
  <si>
    <r>
      <rPr>
        <b/>
        <sz val="12"/>
        <color theme="1"/>
        <rFont val="Times New Roman"/>
        <family val="1"/>
        <charset val="238"/>
      </rPr>
      <t>T</t>
    </r>
    <r>
      <rPr>
        <sz val="12"/>
        <color theme="1"/>
        <rFont val="Times New Roman"/>
        <family val="1"/>
        <charset val="238"/>
      </rPr>
      <t>Ci</t>
    </r>
  </si>
  <si>
    <r>
      <t>C(</t>
    </r>
    <r>
      <rPr>
        <b/>
        <sz val="12"/>
        <color theme="1"/>
        <rFont val="Times New Roman"/>
        <family val="1"/>
        <charset val="238"/>
      </rPr>
      <t>TR</t>
    </r>
    <r>
      <rPr>
        <sz val="12"/>
        <color theme="1"/>
        <rFont val="Times New Roman"/>
        <family val="1"/>
        <charset val="238"/>
      </rPr>
      <t>i)</t>
    </r>
  </si>
  <si>
    <r>
      <t>C(</t>
    </r>
    <r>
      <rPr>
        <b/>
        <sz val="12"/>
        <color theme="1"/>
        <rFont val="Times New Roman"/>
        <family val="1"/>
        <charset val="238"/>
      </rPr>
      <t>TC</t>
    </r>
    <r>
      <rPr>
        <sz val="12"/>
        <color theme="1"/>
        <rFont val="Times New Roman"/>
        <family val="1"/>
        <charset val="238"/>
      </rPr>
      <t>i)</t>
    </r>
  </si>
  <si>
    <r>
      <rPr>
        <b/>
        <sz val="12"/>
        <color theme="1"/>
        <rFont val="Times New Roman"/>
        <family val="1"/>
        <charset val="238"/>
      </rPr>
      <t>H</t>
    </r>
    <r>
      <rPr>
        <sz val="12"/>
        <color theme="1"/>
        <rFont val="Times New Roman"/>
        <family val="1"/>
        <charset val="238"/>
      </rPr>
      <t>Ri</t>
    </r>
  </si>
  <si>
    <r>
      <t>N(</t>
    </r>
    <r>
      <rPr>
        <b/>
        <sz val="12"/>
        <color theme="1"/>
        <rFont val="Times New Roman"/>
        <family val="1"/>
        <charset val="238"/>
      </rPr>
      <t>TR</t>
    </r>
    <r>
      <rPr>
        <sz val="12"/>
        <color theme="1"/>
        <rFont val="Times New Roman"/>
        <family val="1"/>
        <charset val="238"/>
      </rPr>
      <t>i)</t>
    </r>
  </si>
  <si>
    <r>
      <rPr>
        <b/>
        <sz val="12"/>
        <color theme="1"/>
        <rFont val="Times New Roman"/>
        <family val="1"/>
        <charset val="238"/>
      </rPr>
      <t>T</t>
    </r>
    <r>
      <rPr>
        <sz val="12"/>
        <color theme="1"/>
        <rFont val="Times New Roman"/>
        <family val="1"/>
        <charset val="238"/>
      </rPr>
      <t>Rimax</t>
    </r>
  </si>
  <si>
    <r>
      <rPr>
        <b/>
        <sz val="12"/>
        <color theme="1"/>
        <rFont val="Times New Roman"/>
        <family val="1"/>
        <charset val="238"/>
      </rPr>
      <t>T</t>
    </r>
    <r>
      <rPr>
        <sz val="12"/>
        <color theme="1"/>
        <rFont val="Times New Roman"/>
        <family val="1"/>
        <charset val="238"/>
      </rPr>
      <t>Cimax</t>
    </r>
  </si>
  <si>
    <r>
      <t xml:space="preserve">matice </t>
    </r>
    <r>
      <rPr>
        <b/>
        <sz val="12"/>
        <color theme="1"/>
        <rFont val="Times New Roman"/>
        <family val="1"/>
        <charset val="238"/>
      </rPr>
      <t>T</t>
    </r>
    <r>
      <rPr>
        <sz val="12"/>
        <color theme="1"/>
        <rFont val="Times New Roman"/>
        <family val="1"/>
        <charset val="238"/>
      </rPr>
      <t xml:space="preserve"> získaná metodou DEMATEL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</si>
</sst>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2" fillId="0" borderId="0" xfId="0" applyFont="1"/>
    <xf numFmtId="0" fontId="1" fillId="2" borderId="1" xfId="0" applyFont="1" applyFill="1" applyBorder="1"/>
    <xf numFmtId="0" fontId="1" fillId="0" borderId="4" xfId="0" applyFont="1" applyBorder="1"/>
    <xf numFmtId="0" fontId="1" fillId="0" borderId="0" xfId="0" applyFont="1" applyBorder="1"/>
    <xf numFmtId="1" fontId="1" fillId="3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prahová_hodnota!$J$357</c:f>
              <c:strCache>
                <c:ptCount val="1"/>
                <c:pt idx="0">
                  <c:v>Karoserie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38100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prahová_hodnota!$K$357</c:f>
              <c:numCache>
                <c:formatCode>General</c:formatCode>
                <c:ptCount val="1"/>
                <c:pt idx="0">
                  <c:v>10.118292993668989</c:v>
                </c:pt>
              </c:numCache>
            </c:numRef>
          </c:xVal>
          <c:yVal>
            <c:numRef>
              <c:f>prahová_hodnota!$L$357</c:f>
              <c:numCache>
                <c:formatCode>General</c:formatCode>
                <c:ptCount val="1"/>
                <c:pt idx="0">
                  <c:v>7.9170077935236449E-2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prahová_hodnota!$J$358</c:f>
              <c:strCache>
                <c:ptCount val="1"/>
                <c:pt idx="0">
                  <c:v>Stav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38100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prahová_hodnota!$K$358</c:f>
              <c:numCache>
                <c:formatCode>General</c:formatCode>
                <c:ptCount val="1"/>
                <c:pt idx="0">
                  <c:v>11.709427766293805</c:v>
                </c:pt>
              </c:numCache>
            </c:numRef>
          </c:xVal>
          <c:yVal>
            <c:numRef>
              <c:f>prahová_hodnota!$L$358</c:f>
              <c:numCache>
                <c:formatCode>General</c:formatCode>
                <c:ptCount val="1"/>
                <c:pt idx="0">
                  <c:v>0.454768463444017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prahová_hodnota!$J$359</c:f>
              <c:strCache>
                <c:ptCount val="1"/>
                <c:pt idx="0">
                  <c:v>Parametry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38100">
                <a:solidFill>
                  <a:schemeClr val="bg1">
                    <a:lumMod val="65000"/>
                  </a:schemeClr>
                </a:solidFill>
                <a:round/>
              </a:ln>
              <a:effectLst/>
            </c:spPr>
          </c:marker>
          <c:xVal>
            <c:numRef>
              <c:f>prahová_hodnota!$K$359</c:f>
              <c:numCache>
                <c:formatCode>General</c:formatCode>
                <c:ptCount val="1"/>
                <c:pt idx="0">
                  <c:v>13.236095970858347</c:v>
                </c:pt>
              </c:numCache>
            </c:numRef>
          </c:xVal>
          <c:yVal>
            <c:numRef>
              <c:f>prahová_hodnota!$L$359</c:f>
              <c:numCache>
                <c:formatCode>General</c:formatCode>
                <c:ptCount val="1"/>
                <c:pt idx="0">
                  <c:v>0.1748469263904795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prahová_hodnota!$J$360</c:f>
              <c:strCache>
                <c:ptCount val="1"/>
                <c:pt idx="0">
                  <c:v>Vlastnosti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6"/>
            <c:spPr>
              <a:noFill/>
              <a:ln w="38100">
                <a:solidFill>
                  <a:srgbClr val="FFC000"/>
                </a:solidFill>
                <a:round/>
              </a:ln>
              <a:effectLst/>
            </c:spPr>
          </c:marker>
          <c:xVal>
            <c:numRef>
              <c:f>prahová_hodnota!$K$360</c:f>
              <c:numCache>
                <c:formatCode>General</c:formatCode>
                <c:ptCount val="1"/>
                <c:pt idx="0">
                  <c:v>12.529737969341557</c:v>
                </c:pt>
              </c:numCache>
            </c:numRef>
          </c:xVal>
          <c:yVal>
            <c:numRef>
              <c:f>prahová_hodnota!$L$360</c:f>
              <c:numCache>
                <c:formatCode>General</c:formatCode>
                <c:ptCount val="1"/>
                <c:pt idx="0">
                  <c:v>-0.70878546776973295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87543056"/>
        <c:axId val="-487542512"/>
      </c:scatterChart>
      <c:valAx>
        <c:axId val="-487543056"/>
        <c:scaling>
          <c:orientation val="minMax"/>
          <c:min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487542512"/>
        <c:crosses val="autoZero"/>
        <c:crossBetween val="midCat"/>
      </c:valAx>
      <c:valAx>
        <c:axId val="-48754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4875430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363</xdr:row>
      <xdr:rowOff>0</xdr:rowOff>
    </xdr:from>
    <xdr:to>
      <xdr:col>14</xdr:col>
      <xdr:colOff>266700</xdr:colOff>
      <xdr:row>382</xdr:row>
      <xdr:rowOff>99060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0.50331</cdr:x>
      <cdr:y>0.14925</cdr:y>
    </cdr:from>
    <cdr:to>
      <cdr:x>0.70066</cdr:x>
      <cdr:y>0.8081</cdr:y>
    </cdr:to>
    <cdr:cxnSp macro="">
      <cdr:nvCxnSpPr>
        <cdr:cNvPr id="3" name="Přímá spojnice se šipkou 2"/>
        <cdr:cNvCxnSpPr/>
      </cdr:nvCxnSpPr>
      <cdr:spPr>
        <a:xfrm xmlns:a="http://schemas.openxmlformats.org/drawingml/2006/main">
          <a:off x="2895598" y="533398"/>
          <a:ext cx="1135382" cy="2354582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0.51126</cdr:x>
      <cdr:y>0.12975</cdr:y>
    </cdr:from>
    <cdr:to>
      <cdr:x>0.87947</cdr:x>
      <cdr:y>0.29211</cdr:y>
    </cdr:to>
    <cdr:cxnSp macro="">
      <cdr:nvCxnSpPr>
        <cdr:cNvPr id="12" name="Přímá spojnice se šipkou 11"/>
        <cdr:cNvCxnSpPr/>
      </cdr:nvCxnSpPr>
      <cdr:spPr>
        <a:xfrm xmlns:a="http://schemas.openxmlformats.org/drawingml/2006/main">
          <a:off x="2941309" y="463709"/>
          <a:ext cx="2118371" cy="580231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0.72185</cdr:x>
      <cdr:y>0.31617</cdr:y>
    </cdr:from>
    <cdr:to>
      <cdr:x>0.88609</cdr:x>
      <cdr:y>0.80597</cdr:y>
    </cdr:to>
    <cdr:cxnSp macro="">
      <cdr:nvCxnSpPr>
        <cdr:cNvPr id="16" name="Přímá spojnice se šipkou 15"/>
        <cdr:cNvCxnSpPr/>
      </cdr:nvCxnSpPr>
      <cdr:spPr>
        <a:xfrm xmlns:a="http://schemas.openxmlformats.org/drawingml/2006/main" flipH="1">
          <a:off x="4152900" y="1129930"/>
          <a:ext cx="944854" cy="1750430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0.8883</cdr:x>
      <cdr:y>0.19332</cdr:y>
    </cdr:from>
    <cdr:to>
      <cdr:x>0.94091</cdr:x>
      <cdr:y>0.39151</cdr:y>
    </cdr:to>
    <cdr:sp macro="" textlink="">
      <cdr:nvSpPr>
        <cdr:cNvPr id="7" name="Freeform 31"/>
        <cdr:cNvSpPr/>
      </cdr:nvSpPr>
      <cdr:spPr>
        <a:xfrm xmlns:a="http://schemas.openxmlformats.org/drawingml/2006/main">
          <a:off x="5110480" y="690880"/>
          <a:ext cx="302670" cy="708300"/>
        </a:xfrm>
        <a:custGeom xmlns:a="http://schemas.openxmlformats.org/drawingml/2006/main">
          <a:avLst/>
          <a:gdLst>
            <a:gd name="connsiteX0" fmla="*/ 0 w 276541"/>
            <a:gd name="connsiteY0" fmla="*/ 205474 h 576263"/>
            <a:gd name="connsiteX1" fmla="*/ 238125 w 276541"/>
            <a:gd name="connsiteY1" fmla="*/ 14974 h 576263"/>
            <a:gd name="connsiteX2" fmla="*/ 257175 w 276541"/>
            <a:gd name="connsiteY2" fmla="*/ 557899 h 576263"/>
            <a:gd name="connsiteX3" fmla="*/ 47625 w 276541"/>
            <a:gd name="connsiteY3" fmla="*/ 395974 h 57626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76541" h="576263">
              <a:moveTo>
                <a:pt x="0" y="205474"/>
              </a:moveTo>
              <a:cubicBezTo>
                <a:pt x="97631" y="80855"/>
                <a:pt x="195262" y="-43764"/>
                <a:pt x="238125" y="14974"/>
              </a:cubicBezTo>
              <a:cubicBezTo>
                <a:pt x="280988" y="73712"/>
                <a:pt x="288925" y="494399"/>
                <a:pt x="257175" y="557899"/>
              </a:cubicBezTo>
              <a:cubicBezTo>
                <a:pt x="225425" y="621399"/>
                <a:pt x="136525" y="508686"/>
                <a:pt x="47625" y="395974"/>
              </a:cubicBezTo>
            </a:path>
          </a:pathLst>
        </a:custGeom>
        <a:noFill xmlns:a="http://schemas.openxmlformats.org/drawingml/2006/main"/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0.89492</cdr:x>
      <cdr:y>0.31699</cdr:y>
    </cdr:from>
    <cdr:to>
      <cdr:x>0.90218</cdr:x>
      <cdr:y>0.34319</cdr:y>
    </cdr:to>
    <cdr:cxnSp macro="">
      <cdr:nvCxnSpPr>
        <cdr:cNvPr id="8" name="Straight Arrow Connector 33"/>
        <cdr:cNvCxnSpPr/>
      </cdr:nvCxnSpPr>
      <cdr:spPr>
        <a:xfrm xmlns:a="http://schemas.openxmlformats.org/drawingml/2006/main" flipH="1" flipV="1">
          <a:off x="5148580" y="1132840"/>
          <a:ext cx="41742" cy="93636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0.10728</cdr:x>
      <cdr:y>0.30917</cdr:y>
    </cdr:from>
    <cdr:to>
      <cdr:x>0.87285</cdr:x>
      <cdr:y>0.34755</cdr:y>
    </cdr:to>
    <cdr:cxnSp macro="">
      <cdr:nvCxnSpPr>
        <cdr:cNvPr id="10" name="Přímá spojnice se šipkou 9"/>
        <cdr:cNvCxnSpPr/>
      </cdr:nvCxnSpPr>
      <cdr:spPr>
        <a:xfrm xmlns:a="http://schemas.openxmlformats.org/drawingml/2006/main" flipH="1">
          <a:off x="617220" y="1104900"/>
          <a:ext cx="4404360" cy="137160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60"/>
  <sheetViews>
    <sheetView tabSelected="1" workbookViewId="0"/>
  </sheetViews>
  <sheetFormatPr defaultRowHeight="15.6" x14ac:dyDescent="0.3"/>
  <cols>
    <col min="1" max="16384" width="8.88671875" style="3"/>
  </cols>
  <sheetData>
    <row r="2" spans="2:14" x14ac:dyDescent="0.3">
      <c r="B2" s="3" t="s">
        <v>39</v>
      </c>
    </row>
    <row r="4" spans="2:14" x14ac:dyDescent="0.3">
      <c r="B4" s="1"/>
      <c r="C4" s="2" t="s">
        <v>0</v>
      </c>
      <c r="D4" s="2" t="s">
        <v>1</v>
      </c>
      <c r="E4" s="2" t="s">
        <v>2</v>
      </c>
      <c r="F4" s="2" t="s">
        <v>3</v>
      </c>
    </row>
    <row r="5" spans="2:14" x14ac:dyDescent="0.3">
      <c r="B5" s="2" t="s">
        <v>0</v>
      </c>
      <c r="C5" s="4">
        <v>0.97120663165687415</v>
      </c>
      <c r="D5" s="4">
        <v>1.1687903227022378</v>
      </c>
      <c r="E5" s="4">
        <v>1.4985095960304147</v>
      </c>
      <c r="F5" s="4">
        <v>1.4602249854125868</v>
      </c>
    </row>
    <row r="6" spans="2:14" x14ac:dyDescent="0.3">
      <c r="B6" s="2" t="s">
        <v>1</v>
      </c>
      <c r="C6" s="4">
        <v>1.2383545698936895</v>
      </c>
      <c r="D6" s="4">
        <v>1.3009605830743789</v>
      </c>
      <c r="E6" s="4">
        <v>1.7490241133340274</v>
      </c>
      <c r="F6" s="4">
        <v>1.7937588485668157</v>
      </c>
    </row>
    <row r="7" spans="2:14" x14ac:dyDescent="0.3">
      <c r="B7" s="2" t="s">
        <v>2</v>
      </c>
      <c r="C7" s="4">
        <v>1.5005209252114238</v>
      </c>
      <c r="D7" s="4">
        <v>1.6673918910565213</v>
      </c>
      <c r="E7" s="4">
        <v>1.6345638024072631</v>
      </c>
      <c r="F7" s="4">
        <v>1.902994829949205</v>
      </c>
    </row>
    <row r="8" spans="2:14" x14ac:dyDescent="0.3">
      <c r="B8" s="2" t="s">
        <v>3</v>
      </c>
      <c r="C8" s="4">
        <v>1.3094793311048893</v>
      </c>
      <c r="D8" s="4">
        <v>1.4901868545917563</v>
      </c>
      <c r="E8" s="4">
        <v>1.6485270104622292</v>
      </c>
      <c r="F8" s="4">
        <v>1.4622830546270378</v>
      </c>
    </row>
    <row r="10" spans="2:14" x14ac:dyDescent="0.3">
      <c r="B10" s="5" t="s">
        <v>29</v>
      </c>
      <c r="K10" s="5" t="s">
        <v>30</v>
      </c>
    </row>
    <row r="12" spans="2:14" x14ac:dyDescent="0.3">
      <c r="B12" s="2" t="s">
        <v>8</v>
      </c>
      <c r="C12" s="4">
        <v>0.97120663165687415</v>
      </c>
      <c r="D12" s="6">
        <v>1</v>
      </c>
      <c r="E12" s="6">
        <v>1</v>
      </c>
      <c r="K12" s="2" t="s">
        <v>19</v>
      </c>
      <c r="L12" s="4">
        <v>1.902994829949205</v>
      </c>
      <c r="M12" s="6">
        <v>3</v>
      </c>
      <c r="N12" s="6">
        <v>4</v>
      </c>
    </row>
    <row r="13" spans="2:14" x14ac:dyDescent="0.3">
      <c r="B13" s="2" t="s">
        <v>9</v>
      </c>
      <c r="C13" s="4">
        <v>1.1687903227022378</v>
      </c>
      <c r="D13" s="6">
        <v>1</v>
      </c>
      <c r="E13" s="6">
        <v>2</v>
      </c>
      <c r="K13" s="2" t="s">
        <v>15</v>
      </c>
      <c r="L13" s="4">
        <v>1.7937588485668157</v>
      </c>
      <c r="M13" s="6">
        <v>2</v>
      </c>
      <c r="N13" s="6">
        <v>4</v>
      </c>
    </row>
    <row r="14" spans="2:14" x14ac:dyDescent="0.3">
      <c r="B14" s="2" t="s">
        <v>10</v>
      </c>
      <c r="C14" s="4">
        <v>1.4985095960304147</v>
      </c>
      <c r="D14" s="6">
        <v>1</v>
      </c>
      <c r="E14" s="6">
        <v>3</v>
      </c>
      <c r="K14" s="2" t="s">
        <v>14</v>
      </c>
      <c r="L14" s="4">
        <v>1.7490241133340274</v>
      </c>
      <c r="M14" s="6">
        <v>2</v>
      </c>
      <c r="N14" s="6">
        <v>3</v>
      </c>
    </row>
    <row r="15" spans="2:14" x14ac:dyDescent="0.3">
      <c r="B15" s="2" t="s">
        <v>11</v>
      </c>
      <c r="C15" s="4">
        <v>1.4602249854125868</v>
      </c>
      <c r="D15" s="6">
        <v>1</v>
      </c>
      <c r="E15" s="6">
        <v>4</v>
      </c>
      <c r="K15" s="2" t="s">
        <v>17</v>
      </c>
      <c r="L15" s="4">
        <v>1.6673918910565213</v>
      </c>
      <c r="M15" s="6">
        <v>3</v>
      </c>
      <c r="N15" s="6">
        <v>2</v>
      </c>
    </row>
    <row r="16" spans="2:14" x14ac:dyDescent="0.3">
      <c r="B16" s="2" t="s">
        <v>12</v>
      </c>
      <c r="C16" s="4">
        <v>1.2383545698936895</v>
      </c>
      <c r="D16" s="6">
        <v>2</v>
      </c>
      <c r="E16" s="6">
        <v>1</v>
      </c>
      <c r="K16" s="2" t="s">
        <v>26</v>
      </c>
      <c r="L16" s="4">
        <v>1.6485270104622292</v>
      </c>
      <c r="M16" s="6">
        <v>4</v>
      </c>
      <c r="N16" s="6">
        <v>3</v>
      </c>
    </row>
    <row r="17" spans="2:14" x14ac:dyDescent="0.3">
      <c r="B17" s="2" t="s">
        <v>13</v>
      </c>
      <c r="C17" s="4">
        <v>1.3009605830743789</v>
      </c>
      <c r="D17" s="6">
        <v>2</v>
      </c>
      <c r="E17" s="6">
        <v>2</v>
      </c>
      <c r="K17" s="2" t="s">
        <v>18</v>
      </c>
      <c r="L17" s="4">
        <v>1.6345638024072631</v>
      </c>
      <c r="M17" s="6">
        <v>3</v>
      </c>
      <c r="N17" s="6">
        <v>3</v>
      </c>
    </row>
    <row r="18" spans="2:14" x14ac:dyDescent="0.3">
      <c r="B18" s="2" t="s">
        <v>14</v>
      </c>
      <c r="C18" s="4">
        <v>1.7490241133340274</v>
      </c>
      <c r="D18" s="6">
        <v>2</v>
      </c>
      <c r="E18" s="6">
        <v>3</v>
      </c>
      <c r="K18" s="2" t="s">
        <v>16</v>
      </c>
      <c r="L18" s="4">
        <v>1.5005209252114238</v>
      </c>
      <c r="M18" s="6">
        <v>3</v>
      </c>
      <c r="N18" s="6">
        <v>1</v>
      </c>
    </row>
    <row r="19" spans="2:14" x14ac:dyDescent="0.3">
      <c r="B19" s="2" t="s">
        <v>15</v>
      </c>
      <c r="C19" s="4">
        <v>1.7937588485668157</v>
      </c>
      <c r="D19" s="6">
        <v>2</v>
      </c>
      <c r="E19" s="6">
        <v>4</v>
      </c>
      <c r="K19" s="2" t="s">
        <v>10</v>
      </c>
      <c r="L19" s="4">
        <v>1.4985095960304147</v>
      </c>
      <c r="M19" s="6">
        <v>1</v>
      </c>
      <c r="N19" s="6">
        <v>3</v>
      </c>
    </row>
    <row r="20" spans="2:14" x14ac:dyDescent="0.3">
      <c r="B20" s="2" t="s">
        <v>16</v>
      </c>
      <c r="C20" s="4">
        <v>1.5005209252114238</v>
      </c>
      <c r="D20" s="6">
        <v>3</v>
      </c>
      <c r="E20" s="6">
        <v>1</v>
      </c>
      <c r="K20" s="2" t="s">
        <v>25</v>
      </c>
      <c r="L20" s="4">
        <v>1.4901868545917563</v>
      </c>
      <c r="M20" s="6">
        <v>4</v>
      </c>
      <c r="N20" s="6">
        <v>2</v>
      </c>
    </row>
    <row r="21" spans="2:14" x14ac:dyDescent="0.3">
      <c r="B21" s="2" t="s">
        <v>17</v>
      </c>
      <c r="C21" s="4">
        <v>1.6673918910565213</v>
      </c>
      <c r="D21" s="6">
        <v>3</v>
      </c>
      <c r="E21" s="6">
        <v>2</v>
      </c>
      <c r="K21" s="2" t="s">
        <v>20</v>
      </c>
      <c r="L21" s="4">
        <v>1.4622830546270378</v>
      </c>
      <c r="M21" s="6">
        <v>4</v>
      </c>
      <c r="N21" s="6">
        <v>4</v>
      </c>
    </row>
    <row r="22" spans="2:14" x14ac:dyDescent="0.3">
      <c r="B22" s="2" t="s">
        <v>18</v>
      </c>
      <c r="C22" s="4">
        <v>1.6345638024072631</v>
      </c>
      <c r="D22" s="6">
        <v>3</v>
      </c>
      <c r="E22" s="6">
        <v>3</v>
      </c>
      <c r="K22" s="2" t="s">
        <v>11</v>
      </c>
      <c r="L22" s="4">
        <v>1.4602249854125868</v>
      </c>
      <c r="M22" s="6">
        <v>1</v>
      </c>
      <c r="N22" s="6">
        <v>4</v>
      </c>
    </row>
    <row r="23" spans="2:14" x14ac:dyDescent="0.3">
      <c r="B23" s="2" t="s">
        <v>19</v>
      </c>
      <c r="C23" s="4">
        <v>1.902994829949205</v>
      </c>
      <c r="D23" s="6">
        <v>3</v>
      </c>
      <c r="E23" s="6">
        <v>4</v>
      </c>
      <c r="K23" s="2" t="s">
        <v>24</v>
      </c>
      <c r="L23" s="4">
        <v>1.3094793311048893</v>
      </c>
      <c r="M23" s="6">
        <v>4</v>
      </c>
      <c r="N23" s="6">
        <v>1</v>
      </c>
    </row>
    <row r="24" spans="2:14" x14ac:dyDescent="0.3">
      <c r="B24" s="2" t="s">
        <v>24</v>
      </c>
      <c r="C24" s="4">
        <v>1.3094793311048893</v>
      </c>
      <c r="D24" s="6">
        <v>4</v>
      </c>
      <c r="E24" s="6">
        <v>1</v>
      </c>
      <c r="K24" s="2" t="s">
        <v>13</v>
      </c>
      <c r="L24" s="4">
        <v>1.3009605830743789</v>
      </c>
      <c r="M24" s="6">
        <v>2</v>
      </c>
      <c r="N24" s="6">
        <v>2</v>
      </c>
    </row>
    <row r="25" spans="2:14" x14ac:dyDescent="0.3">
      <c r="B25" s="2" t="s">
        <v>25</v>
      </c>
      <c r="C25" s="4">
        <v>1.4901868545917563</v>
      </c>
      <c r="D25" s="6">
        <v>4</v>
      </c>
      <c r="E25" s="6">
        <v>2</v>
      </c>
      <c r="K25" s="2" t="s">
        <v>12</v>
      </c>
      <c r="L25" s="4">
        <v>1.2383545698936895</v>
      </c>
      <c r="M25" s="6">
        <v>2</v>
      </c>
      <c r="N25" s="6">
        <v>1</v>
      </c>
    </row>
    <row r="26" spans="2:14" x14ac:dyDescent="0.3">
      <c r="B26" s="2" t="s">
        <v>26</v>
      </c>
      <c r="C26" s="4">
        <v>1.6485270104622292</v>
      </c>
      <c r="D26" s="6">
        <v>4</v>
      </c>
      <c r="E26" s="6">
        <v>3</v>
      </c>
      <c r="K26" s="2" t="s">
        <v>9</v>
      </c>
      <c r="L26" s="4">
        <v>1.1687903227022378</v>
      </c>
      <c r="M26" s="6">
        <v>1</v>
      </c>
      <c r="N26" s="6">
        <v>2</v>
      </c>
    </row>
    <row r="27" spans="2:14" x14ac:dyDescent="0.3">
      <c r="B27" s="2" t="s">
        <v>20</v>
      </c>
      <c r="C27" s="4">
        <v>1.4622830546270378</v>
      </c>
      <c r="D27" s="6">
        <v>4</v>
      </c>
      <c r="E27" s="6">
        <v>4</v>
      </c>
      <c r="K27" s="2" t="s">
        <v>8</v>
      </c>
      <c r="L27" s="4">
        <v>0.97120663165687415</v>
      </c>
      <c r="M27" s="6">
        <v>1</v>
      </c>
      <c r="N27" s="6">
        <v>1</v>
      </c>
    </row>
    <row r="29" spans="2:14" x14ac:dyDescent="0.3">
      <c r="B29" s="3" t="s">
        <v>31</v>
      </c>
      <c r="M29" s="3" t="s">
        <v>32</v>
      </c>
    </row>
    <row r="30" spans="2:14" x14ac:dyDescent="0.3">
      <c r="C30" s="6">
        <v>3</v>
      </c>
      <c r="N30" s="6">
        <v>4</v>
      </c>
    </row>
    <row r="31" spans="2:14" x14ac:dyDescent="0.3">
      <c r="C31" s="6">
        <v>2</v>
      </c>
      <c r="N31" s="6">
        <v>4</v>
      </c>
    </row>
    <row r="32" spans="2:14" x14ac:dyDescent="0.3">
      <c r="C32" s="6">
        <v>2</v>
      </c>
      <c r="N32" s="6">
        <v>3</v>
      </c>
    </row>
    <row r="33" spans="2:14" x14ac:dyDescent="0.3">
      <c r="C33" s="6">
        <v>3</v>
      </c>
      <c r="N33" s="6">
        <v>2</v>
      </c>
    </row>
    <row r="34" spans="2:14" x14ac:dyDescent="0.3">
      <c r="C34" s="6">
        <v>4</v>
      </c>
      <c r="N34" s="6">
        <v>3</v>
      </c>
    </row>
    <row r="35" spans="2:14" x14ac:dyDescent="0.3">
      <c r="C35" s="6">
        <v>3</v>
      </c>
      <c r="N35" s="6">
        <v>3</v>
      </c>
    </row>
    <row r="36" spans="2:14" x14ac:dyDescent="0.3">
      <c r="C36" s="6">
        <v>3</v>
      </c>
      <c r="N36" s="6">
        <v>1</v>
      </c>
    </row>
    <row r="37" spans="2:14" x14ac:dyDescent="0.3">
      <c r="C37" s="6">
        <v>1</v>
      </c>
      <c r="N37" s="6">
        <v>3</v>
      </c>
    </row>
    <row r="38" spans="2:14" x14ac:dyDescent="0.3">
      <c r="C38" s="6">
        <v>4</v>
      </c>
      <c r="N38" s="6">
        <v>2</v>
      </c>
    </row>
    <row r="39" spans="2:14" x14ac:dyDescent="0.3">
      <c r="C39" s="6">
        <v>4</v>
      </c>
      <c r="N39" s="6">
        <v>4</v>
      </c>
    </row>
    <row r="40" spans="2:14" x14ac:dyDescent="0.3">
      <c r="C40" s="6">
        <v>1</v>
      </c>
      <c r="N40" s="6">
        <v>4</v>
      </c>
    </row>
    <row r="41" spans="2:14" x14ac:dyDescent="0.3">
      <c r="C41" s="6">
        <v>4</v>
      </c>
      <c r="N41" s="6">
        <v>1</v>
      </c>
    </row>
    <row r="42" spans="2:14" x14ac:dyDescent="0.3">
      <c r="C42" s="6">
        <v>2</v>
      </c>
      <c r="N42" s="6">
        <v>2</v>
      </c>
    </row>
    <row r="43" spans="2:14" x14ac:dyDescent="0.3">
      <c r="C43" s="6">
        <v>2</v>
      </c>
      <c r="N43" s="6">
        <v>1</v>
      </c>
    </row>
    <row r="44" spans="2:14" x14ac:dyDescent="0.3">
      <c r="C44" s="6">
        <v>1</v>
      </c>
      <c r="N44" s="6">
        <v>2</v>
      </c>
    </row>
    <row r="45" spans="2:14" x14ac:dyDescent="0.3">
      <c r="C45" s="6">
        <v>1</v>
      </c>
      <c r="N45" s="6">
        <v>1</v>
      </c>
    </row>
    <row r="47" spans="2:14" x14ac:dyDescent="0.3">
      <c r="B47" s="3" t="s">
        <v>33</v>
      </c>
      <c r="C47" s="3">
        <f>COUNT(C30:C45)</f>
        <v>16</v>
      </c>
      <c r="M47" s="3" t="s">
        <v>34</v>
      </c>
      <c r="N47" s="3">
        <f>COUNT(N30:N45)</f>
        <v>16</v>
      </c>
    </row>
    <row r="50" spans="2:20" ht="16.2" thickBot="1" x14ac:dyDescent="0.35">
      <c r="B50" s="3" t="s">
        <v>31</v>
      </c>
      <c r="M50" s="3" t="s">
        <v>31</v>
      </c>
    </row>
    <row r="51" spans="2:20" x14ac:dyDescent="0.3">
      <c r="C51" s="7">
        <f>C$30</f>
        <v>3</v>
      </c>
      <c r="E51" s="3" t="s">
        <v>22</v>
      </c>
      <c r="N51" s="7">
        <f>N$30</f>
        <v>4</v>
      </c>
      <c r="P51" s="3" t="s">
        <v>22</v>
      </c>
    </row>
    <row r="52" spans="2:20" x14ac:dyDescent="0.3">
      <c r="C52" s="8"/>
      <c r="E52" s="3">
        <v>1</v>
      </c>
      <c r="F52" s="3">
        <f>COUNTIF(C51:C66,E52)</f>
        <v>0</v>
      </c>
      <c r="G52" s="3">
        <f>F52/F57</f>
        <v>0</v>
      </c>
      <c r="H52" s="3">
        <f>IFERROR(-G52*LOG10(G52),0)</f>
        <v>0</v>
      </c>
      <c r="N52" s="8"/>
      <c r="P52" s="3">
        <v>1</v>
      </c>
      <c r="Q52" s="3">
        <f>COUNTIF(N51:N66,P52)</f>
        <v>0</v>
      </c>
      <c r="R52" s="3">
        <f>Q52/Q57</f>
        <v>0</v>
      </c>
      <c r="S52" s="3">
        <f>IFERROR(-R52*LOG10(R52),0)</f>
        <v>0</v>
      </c>
    </row>
    <row r="53" spans="2:20" x14ac:dyDescent="0.3">
      <c r="C53" s="8"/>
      <c r="E53" s="3">
        <v>2</v>
      </c>
      <c r="F53" s="3">
        <f>COUNTIF(C51:C66,E53)</f>
        <v>0</v>
      </c>
      <c r="G53" s="3">
        <f>F53/F57</f>
        <v>0</v>
      </c>
      <c r="H53" s="3">
        <f>IFERROR(-G53*LOG10(G53),0)</f>
        <v>0</v>
      </c>
      <c r="N53" s="8"/>
      <c r="P53" s="3">
        <v>2</v>
      </c>
      <c r="Q53" s="3">
        <f>COUNTIF(N51:N66,P53)</f>
        <v>0</v>
      </c>
      <c r="R53" s="3">
        <f>Q53/Q57</f>
        <v>0</v>
      </c>
      <c r="S53" s="3">
        <f>IFERROR(-R53*LOG10(R53),0)</f>
        <v>0</v>
      </c>
    </row>
    <row r="54" spans="2:20" x14ac:dyDescent="0.3">
      <c r="C54" s="8"/>
      <c r="E54" s="3">
        <v>3</v>
      </c>
      <c r="F54" s="3">
        <f>COUNTIF(C51:C66,E54)</f>
        <v>1</v>
      </c>
      <c r="G54" s="3">
        <f>F54/F57</f>
        <v>1</v>
      </c>
      <c r="H54" s="3">
        <f>IFERROR(-G54*LOG10(G54),0)</f>
        <v>0</v>
      </c>
      <c r="N54" s="8"/>
      <c r="P54" s="3">
        <v>3</v>
      </c>
      <c r="Q54" s="3">
        <f>COUNTIF(N51:N66,P54)</f>
        <v>0</v>
      </c>
      <c r="R54" s="3">
        <f>Q54/Q57</f>
        <v>0</v>
      </c>
      <c r="S54" s="3">
        <f>IFERROR(-R54*LOG10(R54),0)</f>
        <v>0</v>
      </c>
    </row>
    <row r="55" spans="2:20" x14ac:dyDescent="0.3">
      <c r="C55" s="8"/>
      <c r="E55" s="3">
        <v>4</v>
      </c>
      <c r="F55" s="3">
        <f>COUNTIF(C51:C66,E55)</f>
        <v>0</v>
      </c>
      <c r="G55" s="3">
        <f>F55/F57</f>
        <v>0</v>
      </c>
      <c r="H55" s="3">
        <f>IFERROR(-G55*LOG10(G55),0)</f>
        <v>0</v>
      </c>
      <c r="N55" s="8"/>
      <c r="P55" s="3">
        <v>4</v>
      </c>
      <c r="Q55" s="3">
        <f>COUNTIF(N51:N66,P55)</f>
        <v>1</v>
      </c>
      <c r="R55" s="3">
        <f>Q55/Q57</f>
        <v>1</v>
      </c>
      <c r="S55" s="3">
        <f>IFERROR(-R55*LOG10(R55),0)</f>
        <v>0</v>
      </c>
    </row>
    <row r="56" spans="2:20" x14ac:dyDescent="0.3">
      <c r="C56" s="8"/>
      <c r="H56" s="3">
        <f>SUM(H52:H55)</f>
        <v>0</v>
      </c>
      <c r="N56" s="8"/>
      <c r="S56" s="3">
        <f>SUM(S52:S55)</f>
        <v>0</v>
      </c>
    </row>
    <row r="57" spans="2:20" x14ac:dyDescent="0.3">
      <c r="C57" s="8"/>
      <c r="E57" s="3" t="s">
        <v>21</v>
      </c>
      <c r="F57" s="3">
        <f>COUNT(C51:C66)</f>
        <v>1</v>
      </c>
      <c r="H57" s="3">
        <f>-G61*(1/G61)*LOG10(1/G61)</f>
        <v>0</v>
      </c>
      <c r="N57" s="8"/>
      <c r="P57" s="3" t="s">
        <v>21</v>
      </c>
      <c r="Q57" s="3">
        <f>COUNT(N51:N66)</f>
        <v>1</v>
      </c>
      <c r="S57" s="3">
        <f>-R61*(1/R61)*LOG10(1/R61)</f>
        <v>0</v>
      </c>
    </row>
    <row r="58" spans="2:20" x14ac:dyDescent="0.3">
      <c r="C58" s="8"/>
      <c r="N58" s="8"/>
    </row>
    <row r="59" spans="2:20" x14ac:dyDescent="0.3">
      <c r="C59" s="8"/>
      <c r="N59" s="8"/>
    </row>
    <row r="60" spans="2:20" ht="16.2" thickBot="1" x14ac:dyDescent="0.35">
      <c r="C60" s="8"/>
      <c r="F60" s="3" t="s">
        <v>35</v>
      </c>
      <c r="G60" s="3" t="s">
        <v>36</v>
      </c>
      <c r="I60" s="9" t="s">
        <v>23</v>
      </c>
      <c r="N60" s="8"/>
      <c r="Q60" s="3" t="s">
        <v>35</v>
      </c>
      <c r="R60" s="3" t="s">
        <v>36</v>
      </c>
      <c r="T60" s="9" t="s">
        <v>23</v>
      </c>
    </row>
    <row r="61" spans="2:20" ht="16.2" thickBot="1" x14ac:dyDescent="0.35">
      <c r="C61" s="8"/>
      <c r="F61" s="3">
        <f>H57-H56</f>
        <v>0</v>
      </c>
      <c r="G61" s="3">
        <f>COUNTIFS(F52:F55,"&gt;0")</f>
        <v>1</v>
      </c>
      <c r="I61" s="10">
        <f>F61/G61</f>
        <v>0</v>
      </c>
      <c r="N61" s="8"/>
      <c r="Q61" s="3">
        <f>S57-S56</f>
        <v>0</v>
      </c>
      <c r="R61" s="3">
        <f>COUNTIFS(Q52:Q55,"&gt;0")</f>
        <v>1</v>
      </c>
      <c r="T61" s="10">
        <f>Q61/R61</f>
        <v>0</v>
      </c>
    </row>
    <row r="62" spans="2:20" x14ac:dyDescent="0.3">
      <c r="C62" s="8"/>
      <c r="N62" s="8"/>
    </row>
    <row r="63" spans="2:20" x14ac:dyDescent="0.3">
      <c r="C63" s="8"/>
      <c r="N63" s="8"/>
    </row>
    <row r="64" spans="2:20" x14ac:dyDescent="0.3">
      <c r="C64" s="8"/>
      <c r="N64" s="8"/>
    </row>
    <row r="65" spans="2:20" x14ac:dyDescent="0.3">
      <c r="C65" s="8"/>
      <c r="N65" s="8"/>
    </row>
    <row r="66" spans="2:20" ht="16.2" thickBot="1" x14ac:dyDescent="0.35">
      <c r="C66" s="11"/>
      <c r="N66" s="11"/>
    </row>
    <row r="68" spans="2:20" ht="16.2" thickBot="1" x14ac:dyDescent="0.35">
      <c r="B68" s="3" t="s">
        <v>31</v>
      </c>
      <c r="M68" s="3" t="s">
        <v>31</v>
      </c>
    </row>
    <row r="69" spans="2:20" x14ac:dyDescent="0.3">
      <c r="C69" s="7">
        <f>C$30</f>
        <v>3</v>
      </c>
      <c r="E69" s="3" t="s">
        <v>22</v>
      </c>
      <c r="N69" s="7">
        <f>N$30</f>
        <v>4</v>
      </c>
      <c r="P69" s="3" t="s">
        <v>22</v>
      </c>
    </row>
    <row r="70" spans="2:20" x14ac:dyDescent="0.3">
      <c r="C70" s="8">
        <f>C$31</f>
        <v>2</v>
      </c>
      <c r="E70" s="3">
        <v>1</v>
      </c>
      <c r="F70" s="3">
        <f>COUNTIF(C69:C84,E70)</f>
        <v>0</v>
      </c>
      <c r="G70" s="3">
        <f>F70/F75</f>
        <v>0</v>
      </c>
      <c r="H70" s="3">
        <f>IFERROR(-G70*LOG10(G70),0)</f>
        <v>0</v>
      </c>
      <c r="N70" s="8">
        <f>N$31</f>
        <v>4</v>
      </c>
      <c r="P70" s="3">
        <v>1</v>
      </c>
      <c r="Q70" s="3">
        <f>COUNTIF(N69:N84,P70)</f>
        <v>0</v>
      </c>
      <c r="R70" s="3">
        <f>Q70/Q75</f>
        <v>0</v>
      </c>
      <c r="S70" s="3">
        <f>IFERROR(-R70*LOG10(R70),0)</f>
        <v>0</v>
      </c>
    </row>
    <row r="71" spans="2:20" x14ac:dyDescent="0.3">
      <c r="C71" s="8"/>
      <c r="E71" s="3">
        <v>2</v>
      </c>
      <c r="F71" s="3">
        <f>COUNTIF(C69:C84,E71)</f>
        <v>1</v>
      </c>
      <c r="G71" s="3">
        <f>F71/F75</f>
        <v>0.5</v>
      </c>
      <c r="H71" s="3">
        <f>IFERROR(-G71*LOG10(G71),0)</f>
        <v>0.1505149978319906</v>
      </c>
      <c r="N71" s="8"/>
      <c r="P71" s="3">
        <v>2</v>
      </c>
      <c r="Q71" s="3">
        <f>COUNTIF(N69:N84,P71)</f>
        <v>0</v>
      </c>
      <c r="R71" s="3">
        <f>Q71/Q75</f>
        <v>0</v>
      </c>
      <c r="S71" s="3">
        <f>IFERROR(-R71*LOG10(R71),0)</f>
        <v>0</v>
      </c>
    </row>
    <row r="72" spans="2:20" x14ac:dyDescent="0.3">
      <c r="C72" s="8"/>
      <c r="E72" s="3">
        <v>3</v>
      </c>
      <c r="F72" s="3">
        <f>COUNTIF(C69:C84,E72)</f>
        <v>1</v>
      </c>
      <c r="G72" s="3">
        <f>F72/F75</f>
        <v>0.5</v>
      </c>
      <c r="H72" s="3">
        <f>IFERROR(-G72*LOG10(G72),0)</f>
        <v>0.1505149978319906</v>
      </c>
      <c r="N72" s="8"/>
      <c r="P72" s="3">
        <v>3</v>
      </c>
      <c r="Q72" s="3">
        <f>COUNTIF(N69:N84,P72)</f>
        <v>0</v>
      </c>
      <c r="R72" s="3">
        <f>Q72/Q75</f>
        <v>0</v>
      </c>
      <c r="S72" s="3">
        <f>IFERROR(-R72*LOG10(R72),0)</f>
        <v>0</v>
      </c>
    </row>
    <row r="73" spans="2:20" x14ac:dyDescent="0.3">
      <c r="C73" s="8"/>
      <c r="E73" s="3">
        <v>4</v>
      </c>
      <c r="F73" s="3">
        <f>COUNTIF(C69:C84,E73)</f>
        <v>0</v>
      </c>
      <c r="G73" s="3">
        <f>F73/F75</f>
        <v>0</v>
      </c>
      <c r="H73" s="3">
        <f>IFERROR(-G73*LOG10(G73),0)</f>
        <v>0</v>
      </c>
      <c r="N73" s="8"/>
      <c r="P73" s="3">
        <v>4</v>
      </c>
      <c r="Q73" s="3">
        <f>COUNTIF(N69:N84,P73)</f>
        <v>2</v>
      </c>
      <c r="R73" s="3">
        <f>Q73/Q75</f>
        <v>1</v>
      </c>
      <c r="S73" s="3">
        <f>IFERROR(-R73*LOG10(R73),0)</f>
        <v>0</v>
      </c>
    </row>
    <row r="74" spans="2:20" x14ac:dyDescent="0.3">
      <c r="C74" s="8"/>
      <c r="H74" s="3">
        <f>SUM(H70:H73)</f>
        <v>0.3010299956639812</v>
      </c>
      <c r="N74" s="8"/>
      <c r="S74" s="3">
        <f>SUM(S70:S73)</f>
        <v>0</v>
      </c>
    </row>
    <row r="75" spans="2:20" x14ac:dyDescent="0.3">
      <c r="C75" s="8"/>
      <c r="E75" s="3" t="s">
        <v>21</v>
      </c>
      <c r="F75" s="3">
        <f>COUNT(C69:C84)</f>
        <v>2</v>
      </c>
      <c r="H75" s="3">
        <f>-G79*(1/G79)*LOG10(1/G79)</f>
        <v>0.3010299956639812</v>
      </c>
      <c r="N75" s="8"/>
      <c r="P75" s="3" t="s">
        <v>21</v>
      </c>
      <c r="Q75" s="3">
        <f>COUNT(N69:N84)</f>
        <v>2</v>
      </c>
      <c r="S75" s="3">
        <f>-R79*(1/R79)*LOG10(1/R79)</f>
        <v>0</v>
      </c>
    </row>
    <row r="76" spans="2:20" x14ac:dyDescent="0.3">
      <c r="C76" s="8"/>
      <c r="N76" s="8"/>
    </row>
    <row r="77" spans="2:20" x14ac:dyDescent="0.3">
      <c r="C77" s="8"/>
      <c r="N77" s="8"/>
    </row>
    <row r="78" spans="2:20" ht="16.2" thickBot="1" x14ac:dyDescent="0.35">
      <c r="C78" s="8"/>
      <c r="F78" s="3" t="s">
        <v>35</v>
      </c>
      <c r="G78" s="3" t="s">
        <v>36</v>
      </c>
      <c r="I78" s="9" t="s">
        <v>23</v>
      </c>
      <c r="N78" s="8"/>
      <c r="Q78" s="3" t="s">
        <v>35</v>
      </c>
      <c r="R78" s="3" t="s">
        <v>36</v>
      </c>
      <c r="T78" s="9" t="s">
        <v>23</v>
      </c>
    </row>
    <row r="79" spans="2:20" ht="16.2" thickBot="1" x14ac:dyDescent="0.35">
      <c r="C79" s="8"/>
      <c r="F79" s="3">
        <f>H75-H74</f>
        <v>0</v>
      </c>
      <c r="G79" s="3">
        <f>COUNTIFS(F70:F73,"&gt;0")</f>
        <v>2</v>
      </c>
      <c r="I79" s="10">
        <f>F79/G79</f>
        <v>0</v>
      </c>
      <c r="N79" s="8"/>
      <c r="Q79" s="3">
        <f>S75-S74</f>
        <v>0</v>
      </c>
      <c r="R79" s="3">
        <f>COUNTIFS(Q70:Q73,"&gt;0")</f>
        <v>1</v>
      </c>
      <c r="T79" s="10">
        <f>Q79/R79</f>
        <v>0</v>
      </c>
    </row>
    <row r="80" spans="2:20" x14ac:dyDescent="0.3">
      <c r="C80" s="8"/>
      <c r="N80" s="8"/>
    </row>
    <row r="81" spans="2:20" x14ac:dyDescent="0.3">
      <c r="C81" s="8"/>
      <c r="N81" s="8"/>
    </row>
    <row r="82" spans="2:20" x14ac:dyDescent="0.3">
      <c r="C82" s="8"/>
      <c r="N82" s="8"/>
    </row>
    <row r="83" spans="2:20" x14ac:dyDescent="0.3">
      <c r="C83" s="8"/>
      <c r="N83" s="8"/>
    </row>
    <row r="84" spans="2:20" ht="16.2" thickBot="1" x14ac:dyDescent="0.35">
      <c r="C84" s="11"/>
      <c r="N84" s="11"/>
    </row>
    <row r="86" spans="2:20" ht="16.2" thickBot="1" x14ac:dyDescent="0.35">
      <c r="B86" s="3" t="s">
        <v>31</v>
      </c>
      <c r="M86" s="3" t="s">
        <v>31</v>
      </c>
    </row>
    <row r="87" spans="2:20" x14ac:dyDescent="0.3">
      <c r="C87" s="7">
        <f>C$30</f>
        <v>3</v>
      </c>
      <c r="E87" s="3" t="s">
        <v>22</v>
      </c>
      <c r="N87" s="7">
        <f>N$30</f>
        <v>4</v>
      </c>
      <c r="P87" s="3" t="s">
        <v>22</v>
      </c>
    </row>
    <row r="88" spans="2:20" x14ac:dyDescent="0.3">
      <c r="C88" s="8">
        <f>C$31</f>
        <v>2</v>
      </c>
      <c r="E88" s="3">
        <v>1</v>
      </c>
      <c r="F88" s="3">
        <f>COUNTIF(C87:C102,E88)</f>
        <v>0</v>
      </c>
      <c r="G88" s="3">
        <f>F88/F93</f>
        <v>0</v>
      </c>
      <c r="H88" s="3">
        <f>IFERROR(-G88*LOG10(G88),0)</f>
        <v>0</v>
      </c>
      <c r="N88" s="8">
        <f>N$31</f>
        <v>4</v>
      </c>
      <c r="P88" s="3">
        <v>1</v>
      </c>
      <c r="Q88" s="3">
        <f>COUNTIF(N87:N102,P88)</f>
        <v>0</v>
      </c>
      <c r="R88" s="3">
        <f>Q88/Q93</f>
        <v>0</v>
      </c>
      <c r="S88" s="3">
        <f>IFERROR(-R88*LOG10(R88),0)</f>
        <v>0</v>
      </c>
    </row>
    <row r="89" spans="2:20" x14ac:dyDescent="0.3">
      <c r="C89" s="8">
        <f>C$32</f>
        <v>2</v>
      </c>
      <c r="E89" s="3">
        <v>2</v>
      </c>
      <c r="F89" s="3">
        <f>COUNTIF(C87:C102,E89)</f>
        <v>2</v>
      </c>
      <c r="G89" s="3">
        <f>F89/F93</f>
        <v>0.66666666666666663</v>
      </c>
      <c r="H89" s="3">
        <f>IFERROR(-G89*LOG10(G89),0)</f>
        <v>0.11739417270378751</v>
      </c>
      <c r="N89" s="8">
        <f>N$32</f>
        <v>3</v>
      </c>
      <c r="P89" s="3">
        <v>2</v>
      </c>
      <c r="Q89" s="3">
        <f>COUNTIF(N87:N102,P89)</f>
        <v>0</v>
      </c>
      <c r="R89" s="3">
        <f>Q89/Q93</f>
        <v>0</v>
      </c>
      <c r="S89" s="3">
        <f>IFERROR(-R89*LOG10(R89),0)</f>
        <v>0</v>
      </c>
    </row>
    <row r="90" spans="2:20" x14ac:dyDescent="0.3">
      <c r="C90" s="8"/>
      <c r="E90" s="3">
        <v>3</v>
      </c>
      <c r="F90" s="3">
        <f>COUNTIF(C87:C102,E90)</f>
        <v>1</v>
      </c>
      <c r="G90" s="3">
        <f>F90/F93</f>
        <v>0.33333333333333331</v>
      </c>
      <c r="H90" s="3">
        <f>IFERROR(-G90*LOG10(G90),0)</f>
        <v>0.15904041823988746</v>
      </c>
      <c r="N90" s="8"/>
      <c r="P90" s="3">
        <v>3</v>
      </c>
      <c r="Q90" s="3">
        <f>COUNTIF(N87:N102,P90)</f>
        <v>1</v>
      </c>
      <c r="R90" s="3">
        <f>Q90/Q93</f>
        <v>0.33333333333333331</v>
      </c>
      <c r="S90" s="3">
        <f>IFERROR(-R90*LOG10(R90),0)</f>
        <v>0.15904041823988746</v>
      </c>
    </row>
    <row r="91" spans="2:20" x14ac:dyDescent="0.3">
      <c r="C91" s="8"/>
      <c r="E91" s="3">
        <v>4</v>
      </c>
      <c r="F91" s="3">
        <f>COUNTIF(C87:C102,E91)</f>
        <v>0</v>
      </c>
      <c r="G91" s="3">
        <f>F91/F93</f>
        <v>0</v>
      </c>
      <c r="H91" s="3">
        <f>IFERROR(-G91*LOG10(G91),0)</f>
        <v>0</v>
      </c>
      <c r="N91" s="8"/>
      <c r="P91" s="3">
        <v>4</v>
      </c>
      <c r="Q91" s="3">
        <f>COUNTIF(N87:N102,P91)</f>
        <v>2</v>
      </c>
      <c r="R91" s="3">
        <f>Q91/Q93</f>
        <v>0.66666666666666663</v>
      </c>
      <c r="S91" s="3">
        <f>IFERROR(-R91*LOG10(R91),0)</f>
        <v>0.11739417270378751</v>
      </c>
    </row>
    <row r="92" spans="2:20" x14ac:dyDescent="0.3">
      <c r="C92" s="8"/>
      <c r="H92" s="3">
        <f>SUM(H88:H91)</f>
        <v>0.27643459094367495</v>
      </c>
      <c r="N92" s="8"/>
      <c r="S92" s="3">
        <f>SUM(S88:S91)</f>
        <v>0.27643459094367495</v>
      </c>
    </row>
    <row r="93" spans="2:20" x14ac:dyDescent="0.3">
      <c r="C93" s="8"/>
      <c r="E93" s="3" t="s">
        <v>21</v>
      </c>
      <c r="F93" s="3">
        <f>COUNT(C87:C102)</f>
        <v>3</v>
      </c>
      <c r="H93" s="3">
        <f>-G97*(1/G97)*LOG10(1/G97)</f>
        <v>0.3010299956639812</v>
      </c>
      <c r="N93" s="8"/>
      <c r="P93" s="3" t="s">
        <v>21</v>
      </c>
      <c r="Q93" s="3">
        <f>COUNT(N87:N102)</f>
        <v>3</v>
      </c>
      <c r="S93" s="3">
        <f>-R97*(1/R97)*LOG10(1/R97)</f>
        <v>0.3010299956639812</v>
      </c>
    </row>
    <row r="94" spans="2:20" x14ac:dyDescent="0.3">
      <c r="C94" s="8"/>
      <c r="N94" s="8"/>
    </row>
    <row r="95" spans="2:20" x14ac:dyDescent="0.3">
      <c r="C95" s="8"/>
      <c r="N95" s="8"/>
    </row>
    <row r="96" spans="2:20" ht="16.2" thickBot="1" x14ac:dyDescent="0.35">
      <c r="C96" s="8"/>
      <c r="F96" s="3" t="s">
        <v>35</v>
      </c>
      <c r="G96" s="3" t="s">
        <v>36</v>
      </c>
      <c r="I96" s="9" t="s">
        <v>23</v>
      </c>
      <c r="N96" s="8"/>
      <c r="Q96" s="3" t="s">
        <v>35</v>
      </c>
      <c r="R96" s="3" t="s">
        <v>36</v>
      </c>
      <c r="T96" s="9" t="s">
        <v>23</v>
      </c>
    </row>
    <row r="97" spans="2:20" ht="16.2" thickBot="1" x14ac:dyDescent="0.35">
      <c r="C97" s="8"/>
      <c r="F97" s="3">
        <f>H93-H92</f>
        <v>2.4595404720306246E-2</v>
      </c>
      <c r="G97" s="3">
        <f>COUNTIFS(F88:F91,"&gt;0")</f>
        <v>2</v>
      </c>
      <c r="I97" s="10">
        <f>F97/G97</f>
        <v>1.2297702360153123E-2</v>
      </c>
      <c r="N97" s="8"/>
      <c r="Q97" s="3">
        <f>S93-S92</f>
        <v>2.4595404720306246E-2</v>
      </c>
      <c r="R97" s="3">
        <f>COUNTIFS(Q88:Q91,"&gt;0")</f>
        <v>2</v>
      </c>
      <c r="T97" s="10">
        <f>Q97/R97</f>
        <v>1.2297702360153123E-2</v>
      </c>
    </row>
    <row r="98" spans="2:20" x14ac:dyDescent="0.3">
      <c r="C98" s="8"/>
      <c r="N98" s="8"/>
    </row>
    <row r="99" spans="2:20" x14ac:dyDescent="0.3">
      <c r="C99" s="8"/>
      <c r="N99" s="8"/>
    </row>
    <row r="100" spans="2:20" x14ac:dyDescent="0.3">
      <c r="C100" s="8"/>
      <c r="N100" s="8"/>
    </row>
    <row r="101" spans="2:20" x14ac:dyDescent="0.3">
      <c r="C101" s="8"/>
      <c r="N101" s="8"/>
    </row>
    <row r="102" spans="2:20" ht="16.2" thickBot="1" x14ac:dyDescent="0.35">
      <c r="C102" s="11"/>
      <c r="N102" s="11"/>
    </row>
    <row r="104" spans="2:20" ht="16.2" thickBot="1" x14ac:dyDescent="0.35">
      <c r="B104" s="3" t="s">
        <v>31</v>
      </c>
      <c r="M104" s="3" t="s">
        <v>31</v>
      </c>
    </row>
    <row r="105" spans="2:20" x14ac:dyDescent="0.3">
      <c r="C105" s="7">
        <f>C$30</f>
        <v>3</v>
      </c>
      <c r="E105" s="3" t="s">
        <v>22</v>
      </c>
      <c r="N105" s="7">
        <f>N$30</f>
        <v>4</v>
      </c>
      <c r="P105" s="3" t="s">
        <v>22</v>
      </c>
    </row>
    <row r="106" spans="2:20" x14ac:dyDescent="0.3">
      <c r="C106" s="8">
        <f>C$31</f>
        <v>2</v>
      </c>
      <c r="E106" s="3">
        <v>1</v>
      </c>
      <c r="F106" s="3">
        <f>COUNTIF(C105:C120,E106)</f>
        <v>0</v>
      </c>
      <c r="G106" s="3">
        <f>F106/F111</f>
        <v>0</v>
      </c>
      <c r="H106" s="3">
        <f>IFERROR(-G106*LOG10(G106),0)</f>
        <v>0</v>
      </c>
      <c r="N106" s="8">
        <f>N$31</f>
        <v>4</v>
      </c>
      <c r="P106" s="3">
        <v>1</v>
      </c>
      <c r="Q106" s="3">
        <f>COUNTIF(N105:N120,P106)</f>
        <v>0</v>
      </c>
      <c r="R106" s="3">
        <f>Q106/Q111</f>
        <v>0</v>
      </c>
      <c r="S106" s="3">
        <f>IFERROR(-R106*LOG10(R106),0)</f>
        <v>0</v>
      </c>
    </row>
    <row r="107" spans="2:20" x14ac:dyDescent="0.3">
      <c r="C107" s="8">
        <f>C$32</f>
        <v>2</v>
      </c>
      <c r="E107" s="3">
        <v>2</v>
      </c>
      <c r="F107" s="3">
        <f>COUNTIF(C105:C120,E107)</f>
        <v>2</v>
      </c>
      <c r="G107" s="3">
        <f>F107/F111</f>
        <v>0.5</v>
      </c>
      <c r="H107" s="3">
        <f>IFERROR(-G107*LOG10(G107),0)</f>
        <v>0.1505149978319906</v>
      </c>
      <c r="N107" s="8">
        <f>N$32</f>
        <v>3</v>
      </c>
      <c r="P107" s="3">
        <v>2</v>
      </c>
      <c r="Q107" s="3">
        <f>COUNTIF(N105:N120,P107)</f>
        <v>1</v>
      </c>
      <c r="R107" s="3">
        <f>Q107/Q111</f>
        <v>0.25</v>
      </c>
      <c r="S107" s="3">
        <f>IFERROR(-R107*LOG10(R107),0)</f>
        <v>0.1505149978319906</v>
      </c>
    </row>
    <row r="108" spans="2:20" x14ac:dyDescent="0.3">
      <c r="C108" s="8">
        <f>C$33</f>
        <v>3</v>
      </c>
      <c r="E108" s="3">
        <v>3</v>
      </c>
      <c r="F108" s="3">
        <f>COUNTIF(C105:C120,E108)</f>
        <v>2</v>
      </c>
      <c r="G108" s="3">
        <f>F108/F111</f>
        <v>0.5</v>
      </c>
      <c r="H108" s="3">
        <f>IFERROR(-G108*LOG10(G108),0)</f>
        <v>0.1505149978319906</v>
      </c>
      <c r="N108" s="8">
        <f>N$33</f>
        <v>2</v>
      </c>
      <c r="P108" s="3">
        <v>3</v>
      </c>
      <c r="Q108" s="3">
        <f>COUNTIF(N105:N120,P108)</f>
        <v>1</v>
      </c>
      <c r="R108" s="3">
        <f>Q108/Q111</f>
        <v>0.25</v>
      </c>
      <c r="S108" s="3">
        <f>IFERROR(-R108*LOG10(R108),0)</f>
        <v>0.1505149978319906</v>
      </c>
    </row>
    <row r="109" spans="2:20" x14ac:dyDescent="0.3">
      <c r="C109" s="8"/>
      <c r="E109" s="3">
        <v>4</v>
      </c>
      <c r="F109" s="3">
        <f>COUNTIF(C105:C120,E109)</f>
        <v>0</v>
      </c>
      <c r="G109" s="3">
        <f>F109/F111</f>
        <v>0</v>
      </c>
      <c r="H109" s="3">
        <f>IFERROR(-G109*LOG10(G109),0)</f>
        <v>0</v>
      </c>
      <c r="N109" s="8"/>
      <c r="P109" s="3">
        <v>4</v>
      </c>
      <c r="Q109" s="3">
        <f>COUNTIF(N105:N120,P109)</f>
        <v>2</v>
      </c>
      <c r="R109" s="3">
        <f>Q109/Q111</f>
        <v>0.5</v>
      </c>
      <c r="S109" s="3">
        <f>IFERROR(-R109*LOG10(R109),0)</f>
        <v>0.1505149978319906</v>
      </c>
    </row>
    <row r="110" spans="2:20" x14ac:dyDescent="0.3">
      <c r="C110" s="8"/>
      <c r="H110" s="3">
        <f>SUM(H106:H109)</f>
        <v>0.3010299956639812</v>
      </c>
      <c r="N110" s="8"/>
      <c r="S110" s="3">
        <f>SUM(S106:S109)</f>
        <v>0.45154499349597177</v>
      </c>
    </row>
    <row r="111" spans="2:20" x14ac:dyDescent="0.3">
      <c r="C111" s="8"/>
      <c r="E111" s="3" t="s">
        <v>21</v>
      </c>
      <c r="F111" s="3">
        <f>COUNT(C105:C120)</f>
        <v>4</v>
      </c>
      <c r="H111" s="3">
        <f>-G115*(1/G115)*LOG10(1/G115)</f>
        <v>0.3010299956639812</v>
      </c>
      <c r="N111" s="8"/>
      <c r="P111" s="3" t="s">
        <v>21</v>
      </c>
      <c r="Q111" s="3">
        <f>COUNT(N105:N120)</f>
        <v>4</v>
      </c>
      <c r="S111" s="3">
        <f>-R115*(1/R115)*LOG10(1/R115)</f>
        <v>0.47712125471966244</v>
      </c>
    </row>
    <row r="112" spans="2:20" x14ac:dyDescent="0.3">
      <c r="C112" s="8"/>
      <c r="N112" s="8"/>
    </row>
    <row r="113" spans="2:20" x14ac:dyDescent="0.3">
      <c r="C113" s="8"/>
      <c r="N113" s="8"/>
    </row>
    <row r="114" spans="2:20" ht="16.2" thickBot="1" x14ac:dyDescent="0.35">
      <c r="C114" s="8"/>
      <c r="F114" s="3" t="s">
        <v>35</v>
      </c>
      <c r="G114" s="3" t="s">
        <v>36</v>
      </c>
      <c r="I114" s="9" t="s">
        <v>23</v>
      </c>
      <c r="N114" s="8"/>
      <c r="Q114" s="3" t="s">
        <v>35</v>
      </c>
      <c r="R114" s="3" t="s">
        <v>36</v>
      </c>
      <c r="T114" s="9" t="s">
        <v>23</v>
      </c>
    </row>
    <row r="115" spans="2:20" ht="16.2" thickBot="1" x14ac:dyDescent="0.35">
      <c r="C115" s="8"/>
      <c r="F115" s="3">
        <f>H111-H110</f>
        <v>0</v>
      </c>
      <c r="G115" s="3">
        <f>COUNTIFS(F106:F109,"&gt;0")</f>
        <v>2</v>
      </c>
      <c r="I115" s="10">
        <f>F115/G115</f>
        <v>0</v>
      </c>
      <c r="N115" s="8"/>
      <c r="Q115" s="3">
        <f>S111-S110</f>
        <v>2.5576261223690666E-2</v>
      </c>
      <c r="R115" s="3">
        <f>COUNTIFS(Q106:Q109,"&gt;0")</f>
        <v>3</v>
      </c>
      <c r="T115" s="10">
        <f>Q115/R115</f>
        <v>8.5254204078968887E-3</v>
      </c>
    </row>
    <row r="116" spans="2:20" x14ac:dyDescent="0.3">
      <c r="C116" s="8"/>
      <c r="N116" s="8"/>
    </row>
    <row r="117" spans="2:20" x14ac:dyDescent="0.3">
      <c r="C117" s="8"/>
      <c r="N117" s="8"/>
    </row>
    <row r="118" spans="2:20" x14ac:dyDescent="0.3">
      <c r="C118" s="8"/>
      <c r="N118" s="8"/>
    </row>
    <row r="119" spans="2:20" x14ac:dyDescent="0.3">
      <c r="C119" s="8"/>
      <c r="N119" s="8"/>
    </row>
    <row r="120" spans="2:20" ht="16.2" thickBot="1" x14ac:dyDescent="0.35">
      <c r="C120" s="11"/>
      <c r="N120" s="11"/>
    </row>
    <row r="122" spans="2:20" ht="16.2" thickBot="1" x14ac:dyDescent="0.35">
      <c r="B122" s="3" t="s">
        <v>31</v>
      </c>
      <c r="M122" s="3" t="s">
        <v>31</v>
      </c>
    </row>
    <row r="123" spans="2:20" x14ac:dyDescent="0.3">
      <c r="C123" s="7">
        <f>C$30</f>
        <v>3</v>
      </c>
      <c r="E123" s="3" t="s">
        <v>22</v>
      </c>
      <c r="N123" s="7">
        <f>N$30</f>
        <v>4</v>
      </c>
      <c r="P123" s="3" t="s">
        <v>22</v>
      </c>
    </row>
    <row r="124" spans="2:20" x14ac:dyDescent="0.3">
      <c r="C124" s="8">
        <f>C$31</f>
        <v>2</v>
      </c>
      <c r="E124" s="3">
        <v>1</v>
      </c>
      <c r="F124" s="3">
        <f>COUNTIF(C123:C138,E124)</f>
        <v>0</v>
      </c>
      <c r="G124" s="3">
        <f>F124/F129</f>
        <v>0</v>
      </c>
      <c r="H124" s="3">
        <f>IFERROR(-G124*LOG10(G124),0)</f>
        <v>0</v>
      </c>
      <c r="N124" s="8">
        <f>N$31</f>
        <v>4</v>
      </c>
      <c r="P124" s="3">
        <v>1</v>
      </c>
      <c r="Q124" s="3">
        <f>COUNTIF(N123:N138,P124)</f>
        <v>0</v>
      </c>
      <c r="R124" s="3">
        <f>Q124/Q129</f>
        <v>0</v>
      </c>
      <c r="S124" s="3">
        <f>IFERROR(-R124*LOG10(R124),0)</f>
        <v>0</v>
      </c>
    </row>
    <row r="125" spans="2:20" x14ac:dyDescent="0.3">
      <c r="C125" s="8">
        <f>C$32</f>
        <v>2</v>
      </c>
      <c r="E125" s="3">
        <v>2</v>
      </c>
      <c r="F125" s="3">
        <f>COUNTIF(C123:C138,E125)</f>
        <v>2</v>
      </c>
      <c r="G125" s="3">
        <f>F125/F129</f>
        <v>0.4</v>
      </c>
      <c r="H125" s="3">
        <f>IFERROR(-G125*LOG10(G125),0)</f>
        <v>0.15917600346881505</v>
      </c>
      <c r="N125" s="8">
        <f>N$32</f>
        <v>3</v>
      </c>
      <c r="P125" s="3">
        <v>2</v>
      </c>
      <c r="Q125" s="3">
        <f>COUNTIF(N123:N138,P125)</f>
        <v>1</v>
      </c>
      <c r="R125" s="3">
        <f>Q125/Q129</f>
        <v>0.2</v>
      </c>
      <c r="S125" s="3">
        <f>IFERROR(-R125*LOG10(R125),0)</f>
        <v>0.13979400086720375</v>
      </c>
    </row>
    <row r="126" spans="2:20" x14ac:dyDescent="0.3">
      <c r="C126" s="8">
        <f>C$33</f>
        <v>3</v>
      </c>
      <c r="E126" s="3">
        <v>3</v>
      </c>
      <c r="F126" s="3">
        <f>COUNTIF(C123:C138,E126)</f>
        <v>2</v>
      </c>
      <c r="G126" s="3">
        <f>F126/F129</f>
        <v>0.4</v>
      </c>
      <c r="H126" s="3">
        <f>IFERROR(-G126*LOG10(G126),0)</f>
        <v>0.15917600346881505</v>
      </c>
      <c r="N126" s="8">
        <f>N$33</f>
        <v>2</v>
      </c>
      <c r="P126" s="3">
        <v>3</v>
      </c>
      <c r="Q126" s="3">
        <f>COUNTIF(N123:N138,P126)</f>
        <v>2</v>
      </c>
      <c r="R126" s="3">
        <f>Q126/Q129</f>
        <v>0.4</v>
      </c>
      <c r="S126" s="3">
        <f>IFERROR(-R126*LOG10(R126),0)</f>
        <v>0.15917600346881505</v>
      </c>
    </row>
    <row r="127" spans="2:20" x14ac:dyDescent="0.3">
      <c r="C127" s="8">
        <f>C$34</f>
        <v>4</v>
      </c>
      <c r="E127" s="3">
        <v>4</v>
      </c>
      <c r="F127" s="3">
        <f>COUNTIF(C123:C138,E127)</f>
        <v>1</v>
      </c>
      <c r="G127" s="3">
        <f>F127/F129</f>
        <v>0.2</v>
      </c>
      <c r="H127" s="3">
        <f>IFERROR(-G127*LOG10(G127),0)</f>
        <v>0.13979400086720375</v>
      </c>
      <c r="N127" s="8">
        <f>N$34</f>
        <v>3</v>
      </c>
      <c r="P127" s="3">
        <v>4</v>
      </c>
      <c r="Q127" s="3">
        <f>COUNTIF(N123:N138,P127)</f>
        <v>2</v>
      </c>
      <c r="R127" s="3">
        <f>Q127/Q129</f>
        <v>0.4</v>
      </c>
      <c r="S127" s="3">
        <f>IFERROR(-R127*LOG10(R127),0)</f>
        <v>0.15917600346881505</v>
      </c>
    </row>
    <row r="128" spans="2:20" x14ac:dyDescent="0.3">
      <c r="C128" s="8"/>
      <c r="H128" s="3">
        <f>SUM(H124:H127)</f>
        <v>0.45814600780483383</v>
      </c>
      <c r="N128" s="8"/>
      <c r="S128" s="3">
        <f>SUM(S124:S127)</f>
        <v>0.45814600780483389</v>
      </c>
    </row>
    <row r="129" spans="2:20" x14ac:dyDescent="0.3">
      <c r="C129" s="8"/>
      <c r="E129" s="3" t="s">
        <v>21</v>
      </c>
      <c r="F129" s="3">
        <f>COUNT(C123:C138)</f>
        <v>5</v>
      </c>
      <c r="H129" s="3">
        <f>-G133*(1/G133)*LOG10(1/G133)</f>
        <v>0.47712125471966244</v>
      </c>
      <c r="N129" s="8"/>
      <c r="P129" s="3" t="s">
        <v>21</v>
      </c>
      <c r="Q129" s="3">
        <f>COUNT(N123:N138)</f>
        <v>5</v>
      </c>
      <c r="S129" s="3">
        <f>-R133*(1/R133)*LOG10(1/R133)</f>
        <v>0.47712125471966244</v>
      </c>
    </row>
    <row r="130" spans="2:20" x14ac:dyDescent="0.3">
      <c r="C130" s="8"/>
      <c r="N130" s="8"/>
    </row>
    <row r="131" spans="2:20" x14ac:dyDescent="0.3">
      <c r="C131" s="8"/>
      <c r="N131" s="8"/>
    </row>
    <row r="132" spans="2:20" ht="16.2" thickBot="1" x14ac:dyDescent="0.35">
      <c r="C132" s="8"/>
      <c r="F132" s="3" t="s">
        <v>35</v>
      </c>
      <c r="G132" s="3" t="s">
        <v>36</v>
      </c>
      <c r="I132" s="9" t="s">
        <v>23</v>
      </c>
      <c r="N132" s="8"/>
      <c r="Q132" s="3" t="s">
        <v>35</v>
      </c>
      <c r="R132" s="3" t="s">
        <v>36</v>
      </c>
      <c r="T132" s="9" t="s">
        <v>23</v>
      </c>
    </row>
    <row r="133" spans="2:20" ht="16.2" thickBot="1" x14ac:dyDescent="0.35">
      <c r="C133" s="8"/>
      <c r="F133" s="3">
        <f>H129-H128</f>
        <v>1.8975246914828603E-2</v>
      </c>
      <c r="G133" s="3">
        <f>COUNTIFS(F124:F127,"&gt;0")</f>
        <v>3</v>
      </c>
      <c r="I133" s="10">
        <f>F133/G133</f>
        <v>6.3250823049428679E-3</v>
      </c>
      <c r="N133" s="8"/>
      <c r="Q133" s="3">
        <f>S129-S128</f>
        <v>1.8975246914828547E-2</v>
      </c>
      <c r="R133" s="3">
        <f>COUNTIFS(Q124:Q127,"&gt;0")</f>
        <v>3</v>
      </c>
      <c r="T133" s="10">
        <f>Q133/R133</f>
        <v>6.3250823049428489E-3</v>
      </c>
    </row>
    <row r="134" spans="2:20" x14ac:dyDescent="0.3">
      <c r="C134" s="8"/>
      <c r="N134" s="8"/>
    </row>
    <row r="135" spans="2:20" x14ac:dyDescent="0.3">
      <c r="C135" s="8"/>
      <c r="N135" s="8"/>
    </row>
    <row r="136" spans="2:20" x14ac:dyDescent="0.3">
      <c r="C136" s="8"/>
      <c r="N136" s="8"/>
    </row>
    <row r="137" spans="2:20" x14ac:dyDescent="0.3">
      <c r="C137" s="8"/>
      <c r="N137" s="8"/>
    </row>
    <row r="138" spans="2:20" ht="16.2" thickBot="1" x14ac:dyDescent="0.35">
      <c r="C138" s="11"/>
      <c r="N138" s="11"/>
    </row>
    <row r="140" spans="2:20" ht="16.2" thickBot="1" x14ac:dyDescent="0.35">
      <c r="B140" s="3" t="s">
        <v>31</v>
      </c>
      <c r="M140" s="3" t="s">
        <v>31</v>
      </c>
    </row>
    <row r="141" spans="2:20" x14ac:dyDescent="0.3">
      <c r="C141" s="7">
        <f>C$30</f>
        <v>3</v>
      </c>
      <c r="E141" s="3" t="s">
        <v>22</v>
      </c>
      <c r="N141" s="7">
        <f>N$30</f>
        <v>4</v>
      </c>
      <c r="P141" s="3" t="s">
        <v>22</v>
      </c>
    </row>
    <row r="142" spans="2:20" x14ac:dyDescent="0.3">
      <c r="C142" s="8">
        <f>C$31</f>
        <v>2</v>
      </c>
      <c r="E142" s="3">
        <v>1</v>
      </c>
      <c r="F142" s="3">
        <f>COUNTIF(C141:C156,E142)</f>
        <v>0</v>
      </c>
      <c r="G142" s="3">
        <f>F142/F147</f>
        <v>0</v>
      </c>
      <c r="H142" s="3">
        <f>IFERROR(-G142*LOG10(G142),0)</f>
        <v>0</v>
      </c>
      <c r="N142" s="8">
        <f>N$31</f>
        <v>4</v>
      </c>
      <c r="P142" s="3">
        <v>1</v>
      </c>
      <c r="Q142" s="3">
        <f>COUNTIF(N141:N156,P142)</f>
        <v>0</v>
      </c>
      <c r="R142" s="3">
        <f>Q142/Q147</f>
        <v>0</v>
      </c>
      <c r="S142" s="3">
        <f>IFERROR(-R142*LOG10(R142),0)</f>
        <v>0</v>
      </c>
    </row>
    <row r="143" spans="2:20" x14ac:dyDescent="0.3">
      <c r="C143" s="8">
        <f>C$32</f>
        <v>2</v>
      </c>
      <c r="E143" s="3">
        <v>2</v>
      </c>
      <c r="F143" s="3">
        <f>COUNTIF(C141:C156,E143)</f>
        <v>2</v>
      </c>
      <c r="G143" s="3">
        <f>F143/F147</f>
        <v>0.33333333333333331</v>
      </c>
      <c r="H143" s="3">
        <f>IFERROR(-G143*LOG10(G143),0)</f>
        <v>0.15904041823988746</v>
      </c>
      <c r="N143" s="8">
        <f>N$32</f>
        <v>3</v>
      </c>
      <c r="P143" s="3">
        <v>2</v>
      </c>
      <c r="Q143" s="3">
        <f>COUNTIF(N141:N156,P143)</f>
        <v>1</v>
      </c>
      <c r="R143" s="3">
        <f>Q143/Q147</f>
        <v>0.16666666666666666</v>
      </c>
      <c r="S143" s="3">
        <f>IFERROR(-R143*LOG10(R143),0)</f>
        <v>0.12969187506394059</v>
      </c>
    </row>
    <row r="144" spans="2:20" x14ac:dyDescent="0.3">
      <c r="C144" s="8">
        <f>C$33</f>
        <v>3</v>
      </c>
      <c r="E144" s="3">
        <v>3</v>
      </c>
      <c r="F144" s="3">
        <f>COUNTIF(C141:C156,E144)</f>
        <v>3</v>
      </c>
      <c r="G144" s="3">
        <f>F144/F147</f>
        <v>0.5</v>
      </c>
      <c r="H144" s="3">
        <f>IFERROR(-G144*LOG10(G144),0)</f>
        <v>0.1505149978319906</v>
      </c>
      <c r="N144" s="8">
        <f>N$33</f>
        <v>2</v>
      </c>
      <c r="P144" s="3">
        <v>3</v>
      </c>
      <c r="Q144" s="3">
        <f>COUNTIF(N141:N156,P144)</f>
        <v>3</v>
      </c>
      <c r="R144" s="3">
        <f>Q144/Q147</f>
        <v>0.5</v>
      </c>
      <c r="S144" s="3">
        <f>IFERROR(-R144*LOG10(R144),0)</f>
        <v>0.1505149978319906</v>
      </c>
    </row>
    <row r="145" spans="2:20" x14ac:dyDescent="0.3">
      <c r="C145" s="8">
        <f>C$34</f>
        <v>4</v>
      </c>
      <c r="E145" s="3">
        <v>4</v>
      </c>
      <c r="F145" s="3">
        <f>COUNTIF(C141:C156,E145)</f>
        <v>1</v>
      </c>
      <c r="G145" s="3">
        <f>F145/F147</f>
        <v>0.16666666666666666</v>
      </c>
      <c r="H145" s="3">
        <f>IFERROR(-G145*LOG10(G145),0)</f>
        <v>0.12969187506394059</v>
      </c>
      <c r="N145" s="8">
        <f>N$34</f>
        <v>3</v>
      </c>
      <c r="P145" s="3">
        <v>4</v>
      </c>
      <c r="Q145" s="3">
        <f>COUNTIF(N141:N156,P145)</f>
        <v>2</v>
      </c>
      <c r="R145" s="3">
        <f>Q145/Q147</f>
        <v>0.33333333333333331</v>
      </c>
      <c r="S145" s="3">
        <f>IFERROR(-R145*LOG10(R145),0)</f>
        <v>0.15904041823988746</v>
      </c>
    </row>
    <row r="146" spans="2:20" x14ac:dyDescent="0.3">
      <c r="C146" s="8">
        <f>C$35</f>
        <v>3</v>
      </c>
      <c r="H146" s="3">
        <f>SUM(H142:H145)</f>
        <v>0.43924729113581867</v>
      </c>
      <c r="N146" s="8">
        <f>N$35</f>
        <v>3</v>
      </c>
      <c r="S146" s="3">
        <f>SUM(S142:S145)</f>
        <v>0.43924729113581862</v>
      </c>
    </row>
    <row r="147" spans="2:20" x14ac:dyDescent="0.3">
      <c r="C147" s="8"/>
      <c r="E147" s="3" t="s">
        <v>21</v>
      </c>
      <c r="F147" s="3">
        <f>COUNT(C141:C156)</f>
        <v>6</v>
      </c>
      <c r="H147" s="3">
        <f>-G151*(1/G151)*LOG10(1/G151)</f>
        <v>0.47712125471966244</v>
      </c>
      <c r="N147" s="8"/>
      <c r="P147" s="3" t="s">
        <v>21</v>
      </c>
      <c r="Q147" s="3">
        <f>COUNT(N141:N156)</f>
        <v>6</v>
      </c>
      <c r="S147" s="3">
        <f>-R151*(1/R151)*LOG10(1/R151)</f>
        <v>0.47712125471966244</v>
      </c>
    </row>
    <row r="148" spans="2:20" x14ac:dyDescent="0.3">
      <c r="C148" s="8"/>
      <c r="N148" s="8"/>
    </row>
    <row r="149" spans="2:20" x14ac:dyDescent="0.3">
      <c r="C149" s="8"/>
      <c r="N149" s="8"/>
    </row>
    <row r="150" spans="2:20" ht="16.2" thickBot="1" x14ac:dyDescent="0.35">
      <c r="C150" s="8"/>
      <c r="F150" s="3" t="s">
        <v>35</v>
      </c>
      <c r="G150" s="3" t="s">
        <v>36</v>
      </c>
      <c r="I150" s="9" t="s">
        <v>23</v>
      </c>
      <c r="N150" s="8"/>
      <c r="Q150" s="3" t="s">
        <v>35</v>
      </c>
      <c r="R150" s="3" t="s">
        <v>36</v>
      </c>
      <c r="T150" s="9" t="s">
        <v>23</v>
      </c>
    </row>
    <row r="151" spans="2:20" ht="16.2" thickBot="1" x14ac:dyDescent="0.35">
      <c r="C151" s="8"/>
      <c r="F151" s="3">
        <f>H147-H146</f>
        <v>3.7873963583843762E-2</v>
      </c>
      <c r="G151" s="3">
        <f>COUNTIFS(F142:F145,"&gt;0")</f>
        <v>3</v>
      </c>
      <c r="I151" s="10">
        <f>F151/G151</f>
        <v>1.2624654527947921E-2</v>
      </c>
      <c r="N151" s="8"/>
      <c r="Q151" s="3">
        <f>S147-S146</f>
        <v>3.7873963583843817E-2</v>
      </c>
      <c r="R151" s="3">
        <f>COUNTIFS(Q142:Q145,"&gt;0")</f>
        <v>3</v>
      </c>
      <c r="T151" s="10">
        <f>Q151/R151</f>
        <v>1.262465452794794E-2</v>
      </c>
    </row>
    <row r="152" spans="2:20" x14ac:dyDescent="0.3">
      <c r="C152" s="8"/>
      <c r="N152" s="8"/>
    </row>
    <row r="153" spans="2:20" x14ac:dyDescent="0.3">
      <c r="C153" s="8"/>
      <c r="N153" s="8"/>
    </row>
    <row r="154" spans="2:20" x14ac:dyDescent="0.3">
      <c r="C154" s="8"/>
      <c r="N154" s="8"/>
    </row>
    <row r="155" spans="2:20" x14ac:dyDescent="0.3">
      <c r="C155" s="8"/>
      <c r="N155" s="8"/>
    </row>
    <row r="156" spans="2:20" ht="16.2" thickBot="1" x14ac:dyDescent="0.35">
      <c r="C156" s="11"/>
      <c r="N156" s="11"/>
    </row>
    <row r="158" spans="2:20" ht="16.2" thickBot="1" x14ac:dyDescent="0.35">
      <c r="B158" s="3" t="s">
        <v>31</v>
      </c>
      <c r="M158" s="3" t="s">
        <v>31</v>
      </c>
    </row>
    <row r="159" spans="2:20" x14ac:dyDescent="0.3">
      <c r="C159" s="7">
        <f>C$30</f>
        <v>3</v>
      </c>
      <c r="E159" s="3" t="s">
        <v>22</v>
      </c>
      <c r="N159" s="7">
        <f>N$30</f>
        <v>4</v>
      </c>
      <c r="P159" s="3" t="s">
        <v>22</v>
      </c>
    </row>
    <row r="160" spans="2:20" x14ac:dyDescent="0.3">
      <c r="C160" s="8">
        <f>C$31</f>
        <v>2</v>
      </c>
      <c r="E160" s="3">
        <v>1</v>
      </c>
      <c r="F160" s="3">
        <f>COUNTIF(C159:C174,E160)</f>
        <v>0</v>
      </c>
      <c r="G160" s="3">
        <f>F160/F165</f>
        <v>0</v>
      </c>
      <c r="H160" s="3">
        <f>IFERROR(-G160*LOG10(G160),0)</f>
        <v>0</v>
      </c>
      <c r="N160" s="8">
        <f>N$31</f>
        <v>4</v>
      </c>
      <c r="P160" s="3">
        <v>1</v>
      </c>
      <c r="Q160" s="3">
        <f>COUNTIF(N159:N174,P160)</f>
        <v>1</v>
      </c>
      <c r="R160" s="3">
        <f>Q160/Q165</f>
        <v>0.14285714285714285</v>
      </c>
      <c r="S160" s="3">
        <f>IFERROR(-R160*LOG10(R160),0)</f>
        <v>0.12072829143060811</v>
      </c>
    </row>
    <row r="161" spans="2:20" x14ac:dyDescent="0.3">
      <c r="C161" s="8">
        <f>C$32</f>
        <v>2</v>
      </c>
      <c r="E161" s="3">
        <v>2</v>
      </c>
      <c r="F161" s="3">
        <f>COUNTIF(C159:C174,E161)</f>
        <v>2</v>
      </c>
      <c r="G161" s="3">
        <f>F161/F165</f>
        <v>0.2857142857142857</v>
      </c>
      <c r="H161" s="3">
        <f>IFERROR(-G161*LOG10(G161),0)</f>
        <v>0.15544801267150732</v>
      </c>
      <c r="N161" s="8">
        <f>N$32</f>
        <v>3</v>
      </c>
      <c r="P161" s="3">
        <v>2</v>
      </c>
      <c r="Q161" s="3">
        <f>COUNTIF(N159:N174,P161)</f>
        <v>1</v>
      </c>
      <c r="R161" s="3">
        <f>Q161/Q165</f>
        <v>0.14285714285714285</v>
      </c>
      <c r="S161" s="3">
        <f>IFERROR(-R161*LOG10(R161),0)</f>
        <v>0.12072829143060811</v>
      </c>
    </row>
    <row r="162" spans="2:20" x14ac:dyDescent="0.3">
      <c r="C162" s="8">
        <f>C$33</f>
        <v>3</v>
      </c>
      <c r="E162" s="3">
        <v>3</v>
      </c>
      <c r="F162" s="3">
        <f>COUNTIF(C159:C174,E162)</f>
        <v>4</v>
      </c>
      <c r="G162" s="3">
        <f>F162/F165</f>
        <v>0.5714285714285714</v>
      </c>
      <c r="H162" s="3">
        <f>IFERROR(-G162*LOG10(G162),0)</f>
        <v>0.13887888496359682</v>
      </c>
      <c r="N162" s="8">
        <f>N$33</f>
        <v>2</v>
      </c>
      <c r="P162" s="3">
        <v>3</v>
      </c>
      <c r="Q162" s="3">
        <f>COUNTIF(N159:N174,P162)</f>
        <v>3</v>
      </c>
      <c r="R162" s="3">
        <f>Q162/Q165</f>
        <v>0.42857142857142855</v>
      </c>
      <c r="S162" s="3">
        <f>IFERROR(-R162*LOG10(R162),0)</f>
        <v>0.15770433655482619</v>
      </c>
    </row>
    <row r="163" spans="2:20" x14ac:dyDescent="0.3">
      <c r="C163" s="8">
        <f>C$34</f>
        <v>4</v>
      </c>
      <c r="E163" s="3">
        <v>4</v>
      </c>
      <c r="F163" s="3">
        <f>COUNTIF(C159:C174,E163)</f>
        <v>1</v>
      </c>
      <c r="G163" s="3">
        <f>F163/F165</f>
        <v>0.14285714285714285</v>
      </c>
      <c r="H163" s="3">
        <f>IFERROR(-G163*LOG10(G163),0)</f>
        <v>0.12072829143060811</v>
      </c>
      <c r="N163" s="8">
        <f>N$34</f>
        <v>3</v>
      </c>
      <c r="P163" s="3">
        <v>4</v>
      </c>
      <c r="Q163" s="3">
        <f>COUNTIF(N159:N174,P163)</f>
        <v>2</v>
      </c>
      <c r="R163" s="3">
        <f>Q163/Q165</f>
        <v>0.2857142857142857</v>
      </c>
      <c r="S163" s="3">
        <f>IFERROR(-R163*LOG10(R163),0)</f>
        <v>0.15544801267150732</v>
      </c>
    </row>
    <row r="164" spans="2:20" x14ac:dyDescent="0.3">
      <c r="C164" s="8">
        <f>C$35</f>
        <v>3</v>
      </c>
      <c r="H164" s="3">
        <f>SUM(H160:H163)</f>
        <v>0.4150551890657122</v>
      </c>
      <c r="N164" s="8">
        <f>N$35</f>
        <v>3</v>
      </c>
      <c r="S164" s="3">
        <f>SUM(S160:S163)</f>
        <v>0.55460893208754969</v>
      </c>
    </row>
    <row r="165" spans="2:20" x14ac:dyDescent="0.3">
      <c r="C165" s="8">
        <f>C$36</f>
        <v>3</v>
      </c>
      <c r="E165" s="3" t="s">
        <v>21</v>
      </c>
      <c r="F165" s="3">
        <f>COUNT(C159:C174)</f>
        <v>7</v>
      </c>
      <c r="H165" s="3">
        <f>-G169*(1/G169)*LOG10(1/G169)</f>
        <v>0.47712125471966244</v>
      </c>
      <c r="N165" s="8">
        <f>N$36</f>
        <v>1</v>
      </c>
      <c r="P165" s="3" t="s">
        <v>21</v>
      </c>
      <c r="Q165" s="3">
        <f>COUNT(N159:N174)</f>
        <v>7</v>
      </c>
      <c r="S165" s="3">
        <f>-R169*(1/R169)*LOG10(1/R169)</f>
        <v>0.6020599913279624</v>
      </c>
    </row>
    <row r="166" spans="2:20" x14ac:dyDescent="0.3">
      <c r="C166" s="8"/>
      <c r="N166" s="8"/>
    </row>
    <row r="167" spans="2:20" x14ac:dyDescent="0.3">
      <c r="C167" s="8"/>
      <c r="N167" s="8"/>
    </row>
    <row r="168" spans="2:20" ht="16.2" thickBot="1" x14ac:dyDescent="0.35">
      <c r="C168" s="8"/>
      <c r="F168" s="3" t="s">
        <v>35</v>
      </c>
      <c r="G168" s="3" t="s">
        <v>36</v>
      </c>
      <c r="I168" s="9" t="s">
        <v>23</v>
      </c>
      <c r="N168" s="8"/>
      <c r="Q168" s="3" t="s">
        <v>35</v>
      </c>
      <c r="R168" s="3" t="s">
        <v>36</v>
      </c>
      <c r="T168" s="9" t="s">
        <v>23</v>
      </c>
    </row>
    <row r="169" spans="2:20" ht="16.2" thickBot="1" x14ac:dyDescent="0.35">
      <c r="C169" s="8"/>
      <c r="F169" s="3">
        <f>H165-H164</f>
        <v>6.2066065653950231E-2</v>
      </c>
      <c r="G169" s="3">
        <f>COUNTIFS(F160:F163,"&gt;0")</f>
        <v>3</v>
      </c>
      <c r="I169" s="10">
        <f>F169/G169</f>
        <v>2.0688688551316742E-2</v>
      </c>
      <c r="N169" s="8"/>
      <c r="Q169" s="3">
        <f>S165-S164</f>
        <v>4.7451059240412707E-2</v>
      </c>
      <c r="R169" s="3">
        <f>COUNTIFS(Q160:Q163,"&gt;0")</f>
        <v>4</v>
      </c>
      <c r="T169" s="10">
        <f>Q169/R169</f>
        <v>1.1862764810103177E-2</v>
      </c>
    </row>
    <row r="170" spans="2:20" x14ac:dyDescent="0.3">
      <c r="C170" s="8"/>
      <c r="N170" s="8"/>
    </row>
    <row r="171" spans="2:20" x14ac:dyDescent="0.3">
      <c r="C171" s="8"/>
      <c r="N171" s="8"/>
    </row>
    <row r="172" spans="2:20" x14ac:dyDescent="0.3">
      <c r="C172" s="8"/>
      <c r="N172" s="8"/>
    </row>
    <row r="173" spans="2:20" x14ac:dyDescent="0.3">
      <c r="C173" s="8"/>
      <c r="N173" s="8"/>
    </row>
    <row r="174" spans="2:20" ht="16.2" thickBot="1" x14ac:dyDescent="0.35">
      <c r="C174" s="11"/>
      <c r="N174" s="11"/>
    </row>
    <row r="176" spans="2:20" ht="16.2" thickBot="1" x14ac:dyDescent="0.35">
      <c r="B176" s="3" t="s">
        <v>31</v>
      </c>
      <c r="M176" s="3" t="s">
        <v>31</v>
      </c>
    </row>
    <row r="177" spans="3:20" x14ac:dyDescent="0.3">
      <c r="C177" s="7">
        <f>C$30</f>
        <v>3</v>
      </c>
      <c r="E177" s="3" t="s">
        <v>22</v>
      </c>
      <c r="N177" s="7">
        <f>N$30</f>
        <v>4</v>
      </c>
      <c r="P177" s="3" t="s">
        <v>22</v>
      </c>
    </row>
    <row r="178" spans="3:20" x14ac:dyDescent="0.3">
      <c r="C178" s="8">
        <f>C$31</f>
        <v>2</v>
      </c>
      <c r="E178" s="3">
        <v>1</v>
      </c>
      <c r="F178" s="3">
        <f>COUNTIF(C177:C192,E178)</f>
        <v>1</v>
      </c>
      <c r="G178" s="3">
        <f>F178/F183</f>
        <v>0.125</v>
      </c>
      <c r="H178" s="3">
        <f>IFERROR(-G178*LOG10(G178),0)</f>
        <v>0.11288624837399294</v>
      </c>
      <c r="N178" s="8">
        <f>N$31</f>
        <v>4</v>
      </c>
      <c r="P178" s="3">
        <v>1</v>
      </c>
      <c r="Q178" s="3">
        <f>COUNTIF(N177:N192,P178)</f>
        <v>1</v>
      </c>
      <c r="R178" s="3">
        <f>Q178/Q183</f>
        <v>0.125</v>
      </c>
      <c r="S178" s="3">
        <f>IFERROR(-R178*LOG10(R178),0)</f>
        <v>0.11288624837399294</v>
      </c>
    </row>
    <row r="179" spans="3:20" x14ac:dyDescent="0.3">
      <c r="C179" s="8">
        <f>C$32</f>
        <v>2</v>
      </c>
      <c r="E179" s="3">
        <v>2</v>
      </c>
      <c r="F179" s="3">
        <f>COUNTIF(C177:C192,E179)</f>
        <v>2</v>
      </c>
      <c r="G179" s="3">
        <f>F179/F183</f>
        <v>0.25</v>
      </c>
      <c r="H179" s="3">
        <f>IFERROR(-G179*LOG10(G179),0)</f>
        <v>0.1505149978319906</v>
      </c>
      <c r="N179" s="8">
        <f>N$32</f>
        <v>3</v>
      </c>
      <c r="P179" s="3">
        <v>2</v>
      </c>
      <c r="Q179" s="3">
        <f>COUNTIF(N177:N192,P179)</f>
        <v>1</v>
      </c>
      <c r="R179" s="3">
        <f>Q179/Q183</f>
        <v>0.125</v>
      </c>
      <c r="S179" s="3">
        <f>IFERROR(-R179*LOG10(R179),0)</f>
        <v>0.11288624837399294</v>
      </c>
    </row>
    <row r="180" spans="3:20" x14ac:dyDescent="0.3">
      <c r="C180" s="8">
        <f>C$33</f>
        <v>3</v>
      </c>
      <c r="E180" s="3">
        <v>3</v>
      </c>
      <c r="F180" s="3">
        <f>COUNTIF(C177:C192,E180)</f>
        <v>4</v>
      </c>
      <c r="G180" s="3">
        <f>F180/F183</f>
        <v>0.5</v>
      </c>
      <c r="H180" s="3">
        <f>IFERROR(-G180*LOG10(G180),0)</f>
        <v>0.1505149978319906</v>
      </c>
      <c r="N180" s="8">
        <f>N$33</f>
        <v>2</v>
      </c>
      <c r="P180" s="3">
        <v>3</v>
      </c>
      <c r="Q180" s="3">
        <f>COUNTIF(N177:N192,P180)</f>
        <v>4</v>
      </c>
      <c r="R180" s="3">
        <f>Q180/Q183</f>
        <v>0.5</v>
      </c>
      <c r="S180" s="3">
        <f>IFERROR(-R180*LOG10(R180),0)</f>
        <v>0.1505149978319906</v>
      </c>
    </row>
    <row r="181" spans="3:20" x14ac:dyDescent="0.3">
      <c r="C181" s="8">
        <f>C$34</f>
        <v>4</v>
      </c>
      <c r="E181" s="3">
        <v>4</v>
      </c>
      <c r="F181" s="3">
        <f>COUNTIF(C177:C192,E181)</f>
        <v>1</v>
      </c>
      <c r="G181" s="3">
        <f>F181/F183</f>
        <v>0.125</v>
      </c>
      <c r="H181" s="3">
        <f>IFERROR(-G181*LOG10(G181),0)</f>
        <v>0.11288624837399294</v>
      </c>
      <c r="N181" s="8">
        <f>N$34</f>
        <v>3</v>
      </c>
      <c r="P181" s="3">
        <v>4</v>
      </c>
      <c r="Q181" s="3">
        <f>COUNTIF(N177:N192,P181)</f>
        <v>2</v>
      </c>
      <c r="R181" s="3">
        <f>Q181/Q183</f>
        <v>0.25</v>
      </c>
      <c r="S181" s="3">
        <f>IFERROR(-R181*LOG10(R181),0)</f>
        <v>0.1505149978319906</v>
      </c>
    </row>
    <row r="182" spans="3:20" x14ac:dyDescent="0.3">
      <c r="C182" s="8">
        <f>C$35</f>
        <v>3</v>
      </c>
      <c r="H182" s="3">
        <f>SUM(H178:H181)</f>
        <v>0.52680249241196708</v>
      </c>
      <c r="N182" s="8">
        <f>N$35</f>
        <v>3</v>
      </c>
      <c r="S182" s="3">
        <f>SUM(S178:S181)</f>
        <v>0.52680249241196708</v>
      </c>
    </row>
    <row r="183" spans="3:20" x14ac:dyDescent="0.3">
      <c r="C183" s="8">
        <f>C$36</f>
        <v>3</v>
      </c>
      <c r="E183" s="3" t="s">
        <v>21</v>
      </c>
      <c r="F183" s="3">
        <f>COUNT(C177:C192)</f>
        <v>8</v>
      </c>
      <c r="H183" s="3">
        <f>-G187*(1/G187)*LOG10(1/G187)</f>
        <v>0.6020599913279624</v>
      </c>
      <c r="N183" s="8">
        <f>N$36</f>
        <v>1</v>
      </c>
      <c r="P183" s="3" t="s">
        <v>21</v>
      </c>
      <c r="Q183" s="3">
        <f>COUNT(N177:N192)</f>
        <v>8</v>
      </c>
      <c r="S183" s="3">
        <f>-R187*(1/R187)*LOG10(1/R187)</f>
        <v>0.6020599913279624</v>
      </c>
    </row>
    <row r="184" spans="3:20" x14ac:dyDescent="0.3">
      <c r="C184" s="8">
        <f>C$37</f>
        <v>1</v>
      </c>
      <c r="N184" s="8">
        <f>N$37</f>
        <v>3</v>
      </c>
    </row>
    <row r="185" spans="3:20" x14ac:dyDescent="0.3">
      <c r="C185" s="8"/>
      <c r="N185" s="8"/>
    </row>
    <row r="186" spans="3:20" ht="16.2" thickBot="1" x14ac:dyDescent="0.35">
      <c r="C186" s="8"/>
      <c r="F186" s="3" t="s">
        <v>35</v>
      </c>
      <c r="G186" s="3" t="s">
        <v>36</v>
      </c>
      <c r="I186" s="9" t="s">
        <v>23</v>
      </c>
      <c r="N186" s="8"/>
      <c r="Q186" s="3" t="s">
        <v>35</v>
      </c>
      <c r="R186" s="3" t="s">
        <v>36</v>
      </c>
      <c r="T186" s="9" t="s">
        <v>23</v>
      </c>
    </row>
    <row r="187" spans="3:20" ht="16.2" thickBot="1" x14ac:dyDescent="0.35">
      <c r="C187" s="8"/>
      <c r="F187" s="3">
        <f>H183-H182</f>
        <v>7.5257498915995313E-2</v>
      </c>
      <c r="G187" s="3">
        <f>COUNTIFS(F178:F181,"&gt;0")</f>
        <v>4</v>
      </c>
      <c r="I187" s="10">
        <f>F187/G187</f>
        <v>1.8814374728998828E-2</v>
      </c>
      <c r="N187" s="8"/>
      <c r="Q187" s="3">
        <f>S183-S182</f>
        <v>7.5257498915995313E-2</v>
      </c>
      <c r="R187" s="3">
        <f>COUNTIFS(Q178:Q181,"&gt;0")</f>
        <v>4</v>
      </c>
      <c r="T187" s="10">
        <f>Q187/R187</f>
        <v>1.8814374728998828E-2</v>
      </c>
    </row>
    <row r="188" spans="3:20" x14ac:dyDescent="0.3">
      <c r="C188" s="8"/>
      <c r="N188" s="8"/>
    </row>
    <row r="189" spans="3:20" x14ac:dyDescent="0.3">
      <c r="C189" s="8"/>
      <c r="N189" s="8"/>
    </row>
    <row r="190" spans="3:20" x14ac:dyDescent="0.3">
      <c r="C190" s="8"/>
      <c r="N190" s="8"/>
    </row>
    <row r="191" spans="3:20" x14ac:dyDescent="0.3">
      <c r="C191" s="8"/>
      <c r="N191" s="8"/>
    </row>
    <row r="192" spans="3:20" ht="16.2" thickBot="1" x14ac:dyDescent="0.35">
      <c r="C192" s="11"/>
      <c r="N192" s="11"/>
    </row>
    <row r="194" spans="2:20" ht="16.2" thickBot="1" x14ac:dyDescent="0.35">
      <c r="B194" s="3" t="s">
        <v>31</v>
      </c>
      <c r="M194" s="3" t="s">
        <v>31</v>
      </c>
    </row>
    <row r="195" spans="2:20" x14ac:dyDescent="0.3">
      <c r="C195" s="7">
        <f>C$30</f>
        <v>3</v>
      </c>
      <c r="E195" s="3" t="s">
        <v>22</v>
      </c>
      <c r="N195" s="7">
        <f>N$30</f>
        <v>4</v>
      </c>
      <c r="P195" s="3" t="s">
        <v>22</v>
      </c>
    </row>
    <row r="196" spans="2:20" x14ac:dyDescent="0.3">
      <c r="C196" s="8">
        <f>C$31</f>
        <v>2</v>
      </c>
      <c r="E196" s="3">
        <v>1</v>
      </c>
      <c r="F196" s="3">
        <f>COUNTIF(C195:C210,E196)</f>
        <v>1</v>
      </c>
      <c r="G196" s="3">
        <f>F196/F201</f>
        <v>0.1111111111111111</v>
      </c>
      <c r="H196" s="3">
        <f>IFERROR(-G196*LOG10(G196),0)</f>
        <v>0.10602694549325831</v>
      </c>
      <c r="N196" s="8">
        <f>N$31</f>
        <v>4</v>
      </c>
      <c r="P196" s="3">
        <v>1</v>
      </c>
      <c r="Q196" s="3">
        <f>COUNTIF(N195:N210,P196)</f>
        <v>1</v>
      </c>
      <c r="R196" s="3">
        <f>Q196/Q201</f>
        <v>0.1111111111111111</v>
      </c>
      <c r="S196" s="3">
        <f>IFERROR(-R196*LOG10(R196),0)</f>
        <v>0.10602694549325831</v>
      </c>
    </row>
    <row r="197" spans="2:20" x14ac:dyDescent="0.3">
      <c r="C197" s="8">
        <f>C$32</f>
        <v>2</v>
      </c>
      <c r="E197" s="3">
        <v>2</v>
      </c>
      <c r="F197" s="3">
        <f>COUNTIF(C195:C210,E197)</f>
        <v>2</v>
      </c>
      <c r="G197" s="3">
        <f>F197/F201</f>
        <v>0.22222222222222221</v>
      </c>
      <c r="H197" s="3">
        <f>IFERROR(-G197*LOG10(G197),0)</f>
        <v>0.14515833639452083</v>
      </c>
      <c r="N197" s="8">
        <f>N$32</f>
        <v>3</v>
      </c>
      <c r="P197" s="3">
        <v>2</v>
      </c>
      <c r="Q197" s="3">
        <f>COUNTIF(N195:N210,P197)</f>
        <v>2</v>
      </c>
      <c r="R197" s="3">
        <f>Q197/Q201</f>
        <v>0.22222222222222221</v>
      </c>
      <c r="S197" s="3">
        <f>IFERROR(-R197*LOG10(R197),0)</f>
        <v>0.14515833639452083</v>
      </c>
    </row>
    <row r="198" spans="2:20" x14ac:dyDescent="0.3">
      <c r="C198" s="8">
        <f>C$33</f>
        <v>3</v>
      </c>
      <c r="E198" s="3">
        <v>3</v>
      </c>
      <c r="F198" s="3">
        <f>COUNTIF(C195:C210,E198)</f>
        <v>4</v>
      </c>
      <c r="G198" s="3">
        <f>F198/F201</f>
        <v>0.44444444444444442</v>
      </c>
      <c r="H198" s="3">
        <f>IFERROR(-G198*LOG10(G198),0)</f>
        <v>0.15652556360505002</v>
      </c>
      <c r="N198" s="8">
        <f>N$33</f>
        <v>2</v>
      </c>
      <c r="P198" s="3">
        <v>3</v>
      </c>
      <c r="Q198" s="3">
        <f>COUNTIF(N195:N210,P198)</f>
        <v>4</v>
      </c>
      <c r="R198" s="3">
        <f>Q198/Q201</f>
        <v>0.44444444444444442</v>
      </c>
      <c r="S198" s="3">
        <f>IFERROR(-R198*LOG10(R198),0)</f>
        <v>0.15652556360505002</v>
      </c>
    </row>
    <row r="199" spans="2:20" x14ac:dyDescent="0.3">
      <c r="C199" s="8">
        <f>C$34</f>
        <v>4</v>
      </c>
      <c r="E199" s="3">
        <v>4</v>
      </c>
      <c r="F199" s="3">
        <f>COUNTIF(C195:C210,E199)</f>
        <v>2</v>
      </c>
      <c r="G199" s="3">
        <f>F199/F201</f>
        <v>0.22222222222222221</v>
      </c>
      <c r="H199" s="3">
        <f>IFERROR(-G199*LOG10(G199),0)</f>
        <v>0.14515833639452083</v>
      </c>
      <c r="N199" s="8">
        <f>N$34</f>
        <v>3</v>
      </c>
      <c r="P199" s="3">
        <v>4</v>
      </c>
      <c r="Q199" s="3">
        <f>COUNTIF(N195:N210,P199)</f>
        <v>2</v>
      </c>
      <c r="R199" s="3">
        <f>Q199/Q201</f>
        <v>0.22222222222222221</v>
      </c>
      <c r="S199" s="3">
        <f>IFERROR(-R199*LOG10(R199),0)</f>
        <v>0.14515833639452083</v>
      </c>
    </row>
    <row r="200" spans="2:20" x14ac:dyDescent="0.3">
      <c r="C200" s="8">
        <f>C$35</f>
        <v>3</v>
      </c>
      <c r="H200" s="3">
        <f>SUM(H196:H199)</f>
        <v>0.5528691818873499</v>
      </c>
      <c r="N200" s="8">
        <f>N$35</f>
        <v>3</v>
      </c>
      <c r="S200" s="3">
        <f>SUM(S196:S199)</f>
        <v>0.5528691818873499</v>
      </c>
    </row>
    <row r="201" spans="2:20" x14ac:dyDescent="0.3">
      <c r="C201" s="8">
        <f>C$36</f>
        <v>3</v>
      </c>
      <c r="E201" s="3" t="s">
        <v>21</v>
      </c>
      <c r="F201" s="3">
        <f>COUNT(C195:C210)</f>
        <v>9</v>
      </c>
      <c r="H201" s="3">
        <f>-G205*(1/G205)*LOG10(1/G205)</f>
        <v>0.6020599913279624</v>
      </c>
      <c r="N201" s="8">
        <f>N$36</f>
        <v>1</v>
      </c>
      <c r="P201" s="3" t="s">
        <v>21</v>
      </c>
      <c r="Q201" s="3">
        <f>COUNT(N195:N210)</f>
        <v>9</v>
      </c>
      <c r="S201" s="3">
        <f>-R205*(1/R205)*LOG10(1/R205)</f>
        <v>0.6020599913279624</v>
      </c>
    </row>
    <row r="202" spans="2:20" x14ac:dyDescent="0.3">
      <c r="C202" s="8">
        <f>C$37</f>
        <v>1</v>
      </c>
      <c r="N202" s="8">
        <f>N$37</f>
        <v>3</v>
      </c>
    </row>
    <row r="203" spans="2:20" x14ac:dyDescent="0.3">
      <c r="C203" s="8">
        <f>C$38</f>
        <v>4</v>
      </c>
      <c r="N203" s="8">
        <f>N$38</f>
        <v>2</v>
      </c>
    </row>
    <row r="204" spans="2:20" ht="16.2" thickBot="1" x14ac:dyDescent="0.35">
      <c r="C204" s="8"/>
      <c r="F204" s="3" t="s">
        <v>35</v>
      </c>
      <c r="G204" s="3" t="s">
        <v>36</v>
      </c>
      <c r="I204" s="9" t="s">
        <v>23</v>
      </c>
      <c r="N204" s="8"/>
      <c r="Q204" s="3" t="s">
        <v>35</v>
      </c>
      <c r="R204" s="3" t="s">
        <v>36</v>
      </c>
      <c r="T204" s="9" t="s">
        <v>23</v>
      </c>
    </row>
    <row r="205" spans="2:20" ht="16.2" thickBot="1" x14ac:dyDescent="0.35">
      <c r="C205" s="8"/>
      <c r="F205" s="3">
        <f>H201-H200</f>
        <v>4.9190809440612493E-2</v>
      </c>
      <c r="G205" s="3">
        <f>COUNTIFS(F196:F199,"&gt;0")</f>
        <v>4</v>
      </c>
      <c r="I205" s="10">
        <f>F205/G205</f>
        <v>1.2297702360153123E-2</v>
      </c>
      <c r="N205" s="8"/>
      <c r="Q205" s="3">
        <f>S201-S200</f>
        <v>4.9190809440612493E-2</v>
      </c>
      <c r="R205" s="3">
        <f>COUNTIFS(Q196:Q199,"&gt;0")</f>
        <v>4</v>
      </c>
      <c r="T205" s="10">
        <f>Q205/R205</f>
        <v>1.2297702360153123E-2</v>
      </c>
    </row>
    <row r="206" spans="2:20" x14ac:dyDescent="0.3">
      <c r="C206" s="8"/>
      <c r="N206" s="8"/>
    </row>
    <row r="207" spans="2:20" x14ac:dyDescent="0.3">
      <c r="C207" s="8"/>
      <c r="N207" s="8"/>
    </row>
    <row r="208" spans="2:20" x14ac:dyDescent="0.3">
      <c r="C208" s="8"/>
      <c r="N208" s="8"/>
    </row>
    <row r="209" spans="2:20" x14ac:dyDescent="0.3">
      <c r="C209" s="8"/>
      <c r="N209" s="8"/>
    </row>
    <row r="210" spans="2:20" ht="16.2" thickBot="1" x14ac:dyDescent="0.35">
      <c r="C210" s="11"/>
      <c r="N210" s="11"/>
    </row>
    <row r="212" spans="2:20" ht="16.2" thickBot="1" x14ac:dyDescent="0.35">
      <c r="B212" s="3" t="s">
        <v>31</v>
      </c>
      <c r="M212" s="3" t="s">
        <v>31</v>
      </c>
    </row>
    <row r="213" spans="2:20" x14ac:dyDescent="0.3">
      <c r="C213" s="7">
        <f>C$30</f>
        <v>3</v>
      </c>
      <c r="E213" s="3" t="s">
        <v>22</v>
      </c>
      <c r="N213" s="7">
        <f>N$30</f>
        <v>4</v>
      </c>
      <c r="P213" s="3" t="s">
        <v>22</v>
      </c>
    </row>
    <row r="214" spans="2:20" x14ac:dyDescent="0.3">
      <c r="C214" s="8">
        <f>C$31</f>
        <v>2</v>
      </c>
      <c r="E214" s="3">
        <v>1</v>
      </c>
      <c r="F214" s="3">
        <f>COUNTIF(C213:C228,E214)</f>
        <v>1</v>
      </c>
      <c r="G214" s="3">
        <f>F214/F219</f>
        <v>0.1</v>
      </c>
      <c r="H214" s="3">
        <f>IFERROR(-G214*LOG10(G214),0)</f>
        <v>0.1</v>
      </c>
      <c r="N214" s="8">
        <f>N$31</f>
        <v>4</v>
      </c>
      <c r="P214" s="3">
        <v>1</v>
      </c>
      <c r="Q214" s="3">
        <f>COUNTIF(N213:N228,P214)</f>
        <v>1</v>
      </c>
      <c r="R214" s="3">
        <f>Q214/Q219</f>
        <v>0.1</v>
      </c>
      <c r="S214" s="3">
        <f>IFERROR(-R214*LOG10(R214),0)</f>
        <v>0.1</v>
      </c>
    </row>
    <row r="215" spans="2:20" x14ac:dyDescent="0.3">
      <c r="C215" s="8">
        <f>C$32</f>
        <v>2</v>
      </c>
      <c r="E215" s="3">
        <v>2</v>
      </c>
      <c r="F215" s="3">
        <f>COUNTIF(C213:C228,E215)</f>
        <v>2</v>
      </c>
      <c r="G215" s="3">
        <f>F215/F219</f>
        <v>0.2</v>
      </c>
      <c r="H215" s="3">
        <f>IFERROR(-G215*LOG10(G215),0)</f>
        <v>0.13979400086720375</v>
      </c>
      <c r="N215" s="8">
        <f>N$32</f>
        <v>3</v>
      </c>
      <c r="P215" s="3">
        <v>2</v>
      </c>
      <c r="Q215" s="3">
        <f>COUNTIF(N213:N228,P215)</f>
        <v>2</v>
      </c>
      <c r="R215" s="3">
        <f>Q215/Q219</f>
        <v>0.2</v>
      </c>
      <c r="S215" s="3">
        <f>IFERROR(-R215*LOG10(R215),0)</f>
        <v>0.13979400086720375</v>
      </c>
    </row>
    <row r="216" spans="2:20" x14ac:dyDescent="0.3">
      <c r="C216" s="8">
        <f>C$33</f>
        <v>3</v>
      </c>
      <c r="E216" s="3">
        <v>3</v>
      </c>
      <c r="F216" s="3">
        <f>COUNTIF(C213:C228,E216)</f>
        <v>4</v>
      </c>
      <c r="G216" s="3">
        <f>F216/F219</f>
        <v>0.4</v>
      </c>
      <c r="H216" s="3">
        <f>IFERROR(-G216*LOG10(G216),0)</f>
        <v>0.15917600346881505</v>
      </c>
      <c r="N216" s="8">
        <f>N$33</f>
        <v>2</v>
      </c>
      <c r="P216" s="3">
        <v>3</v>
      </c>
      <c r="Q216" s="3">
        <f>COUNTIF(N213:N228,P216)</f>
        <v>4</v>
      </c>
      <c r="R216" s="3">
        <f>Q216/Q219</f>
        <v>0.4</v>
      </c>
      <c r="S216" s="3">
        <f>IFERROR(-R216*LOG10(R216),0)</f>
        <v>0.15917600346881505</v>
      </c>
    </row>
    <row r="217" spans="2:20" x14ac:dyDescent="0.3">
      <c r="C217" s="8">
        <f>C$34</f>
        <v>4</v>
      </c>
      <c r="E217" s="3">
        <v>4</v>
      </c>
      <c r="F217" s="3">
        <f>COUNTIF(C213:C228,E217)</f>
        <v>3</v>
      </c>
      <c r="G217" s="3">
        <f>F217/F219</f>
        <v>0.3</v>
      </c>
      <c r="H217" s="3">
        <f>IFERROR(-G217*LOG10(G217),0)</f>
        <v>0.15686362358410127</v>
      </c>
      <c r="N217" s="8">
        <f>N$34</f>
        <v>3</v>
      </c>
      <c r="P217" s="3">
        <v>4</v>
      </c>
      <c r="Q217" s="3">
        <f>COUNTIF(N213:N228,P217)</f>
        <v>3</v>
      </c>
      <c r="R217" s="3">
        <f>Q217/Q219</f>
        <v>0.3</v>
      </c>
      <c r="S217" s="3">
        <f>IFERROR(-R217*LOG10(R217),0)</f>
        <v>0.15686362358410127</v>
      </c>
    </row>
    <row r="218" spans="2:20" x14ac:dyDescent="0.3">
      <c r="C218" s="8">
        <f>C$35</f>
        <v>3</v>
      </c>
      <c r="H218" s="3">
        <f>SUM(H214:H217)</f>
        <v>0.55583362792012014</v>
      </c>
      <c r="N218" s="8">
        <f>N$35</f>
        <v>3</v>
      </c>
      <c r="S218" s="3">
        <f>SUM(S214:S217)</f>
        <v>0.55583362792012014</v>
      </c>
    </row>
    <row r="219" spans="2:20" x14ac:dyDescent="0.3">
      <c r="C219" s="8">
        <f>C$36</f>
        <v>3</v>
      </c>
      <c r="E219" s="3" t="s">
        <v>21</v>
      </c>
      <c r="F219" s="3">
        <f>COUNT(C213:C228)</f>
        <v>10</v>
      </c>
      <c r="H219" s="3">
        <f>-G223*(1/G223)*LOG10(1/G223)</f>
        <v>0.6020599913279624</v>
      </c>
      <c r="N219" s="8">
        <f>N$36</f>
        <v>1</v>
      </c>
      <c r="P219" s="3" t="s">
        <v>21</v>
      </c>
      <c r="Q219" s="3">
        <f>COUNT(N213:N228)</f>
        <v>10</v>
      </c>
      <c r="S219" s="3">
        <f>-R223*(1/R223)*LOG10(1/R223)</f>
        <v>0.6020599913279624</v>
      </c>
    </row>
    <row r="220" spans="2:20" x14ac:dyDescent="0.3">
      <c r="C220" s="8">
        <f>C$37</f>
        <v>1</v>
      </c>
      <c r="N220" s="8">
        <f>N$37</f>
        <v>3</v>
      </c>
    </row>
    <row r="221" spans="2:20" x14ac:dyDescent="0.3">
      <c r="C221" s="8">
        <f>C$38</f>
        <v>4</v>
      </c>
      <c r="N221" s="8">
        <f>N$38</f>
        <v>2</v>
      </c>
    </row>
    <row r="222" spans="2:20" ht="16.2" thickBot="1" x14ac:dyDescent="0.35">
      <c r="C222" s="8">
        <f>C$39</f>
        <v>4</v>
      </c>
      <c r="F222" s="3" t="s">
        <v>35</v>
      </c>
      <c r="G222" s="3" t="s">
        <v>36</v>
      </c>
      <c r="I222" s="9" t="s">
        <v>23</v>
      </c>
      <c r="N222" s="8">
        <f>N$39</f>
        <v>4</v>
      </c>
      <c r="Q222" s="3" t="s">
        <v>35</v>
      </c>
      <c r="R222" s="3" t="s">
        <v>36</v>
      </c>
      <c r="T222" s="9" t="s">
        <v>23</v>
      </c>
    </row>
    <row r="223" spans="2:20" ht="16.2" thickBot="1" x14ac:dyDescent="0.35">
      <c r="C223" s="8"/>
      <c r="F223" s="3">
        <f>H219-H218</f>
        <v>4.6226363407842253E-2</v>
      </c>
      <c r="G223" s="3">
        <f>COUNTIFS(F214:F217,"&gt;0")</f>
        <v>4</v>
      </c>
      <c r="I223" s="10">
        <f>F223/G223</f>
        <v>1.1556590851960563E-2</v>
      </c>
      <c r="N223" s="8"/>
      <c r="Q223" s="3">
        <f>S219-S218</f>
        <v>4.6226363407842253E-2</v>
      </c>
      <c r="R223" s="3">
        <f>COUNTIFS(Q214:Q217,"&gt;0")</f>
        <v>4</v>
      </c>
      <c r="T223" s="10">
        <f>Q223/R223</f>
        <v>1.1556590851960563E-2</v>
      </c>
    </row>
    <row r="224" spans="2:20" x14ac:dyDescent="0.3">
      <c r="C224" s="8"/>
      <c r="N224" s="8"/>
    </row>
    <row r="225" spans="2:20" x14ac:dyDescent="0.3">
      <c r="C225" s="8"/>
      <c r="N225" s="8"/>
    </row>
    <row r="226" spans="2:20" x14ac:dyDescent="0.3">
      <c r="C226" s="8"/>
      <c r="N226" s="8"/>
    </row>
    <row r="227" spans="2:20" x14ac:dyDescent="0.3">
      <c r="C227" s="8"/>
      <c r="N227" s="8"/>
    </row>
    <row r="228" spans="2:20" ht="16.2" thickBot="1" x14ac:dyDescent="0.35">
      <c r="C228" s="11"/>
      <c r="N228" s="11"/>
    </row>
    <row r="230" spans="2:20" ht="16.2" thickBot="1" x14ac:dyDescent="0.35">
      <c r="B230" s="3" t="s">
        <v>31</v>
      </c>
      <c r="M230" s="3" t="s">
        <v>31</v>
      </c>
    </row>
    <row r="231" spans="2:20" x14ac:dyDescent="0.3">
      <c r="C231" s="7">
        <f>C$30</f>
        <v>3</v>
      </c>
      <c r="E231" s="3" t="s">
        <v>22</v>
      </c>
      <c r="N231" s="7">
        <f>N$30</f>
        <v>4</v>
      </c>
      <c r="P231" s="3" t="s">
        <v>22</v>
      </c>
    </row>
    <row r="232" spans="2:20" x14ac:dyDescent="0.3">
      <c r="C232" s="8">
        <f>C$31</f>
        <v>2</v>
      </c>
      <c r="E232" s="3">
        <v>1</v>
      </c>
      <c r="F232" s="3">
        <f>COUNTIF(C231:C246,E232)</f>
        <v>2</v>
      </c>
      <c r="G232" s="3">
        <f>F232/F237</f>
        <v>0.18181818181818182</v>
      </c>
      <c r="H232" s="3">
        <f>IFERROR(-G232*LOG10(G232),0)</f>
        <v>0.13461139808986253</v>
      </c>
      <c r="N232" s="8">
        <f>N$31</f>
        <v>4</v>
      </c>
      <c r="P232" s="3">
        <v>1</v>
      </c>
      <c r="Q232" s="3">
        <f>COUNTIF(N231:N246,P232)</f>
        <v>1</v>
      </c>
      <c r="R232" s="3">
        <f>Q232/Q237</f>
        <v>9.0909090909090912E-2</v>
      </c>
      <c r="S232" s="3">
        <f>IFERROR(-R232*LOG10(R232),0)</f>
        <v>9.4672062287111364E-2</v>
      </c>
    </row>
    <row r="233" spans="2:20" x14ac:dyDescent="0.3">
      <c r="C233" s="8">
        <f>C$32</f>
        <v>2</v>
      </c>
      <c r="E233" s="3">
        <v>2</v>
      </c>
      <c r="F233" s="3">
        <f>COUNTIF(C231:C246,E233)</f>
        <v>2</v>
      </c>
      <c r="G233" s="3">
        <f>F233/F237</f>
        <v>0.18181818181818182</v>
      </c>
      <c r="H233" s="3">
        <f>IFERROR(-G233*LOG10(G233),0)</f>
        <v>0.13461139808986253</v>
      </c>
      <c r="N233" s="8">
        <f>N$32</f>
        <v>3</v>
      </c>
      <c r="P233" s="3">
        <v>2</v>
      </c>
      <c r="Q233" s="3">
        <f>COUNTIF(N231:N246,P233)</f>
        <v>2</v>
      </c>
      <c r="R233" s="3">
        <f>Q233/Q237</f>
        <v>0.18181818181818182</v>
      </c>
      <c r="S233" s="3">
        <f>IFERROR(-R233*LOG10(R233),0)</f>
        <v>0.13461139808986253</v>
      </c>
    </row>
    <row r="234" spans="2:20" x14ac:dyDescent="0.3">
      <c r="C234" s="8">
        <f>C$33</f>
        <v>3</v>
      </c>
      <c r="E234" s="3">
        <v>3</v>
      </c>
      <c r="F234" s="3">
        <f>COUNTIF(C231:C246,E234)</f>
        <v>4</v>
      </c>
      <c r="G234" s="3">
        <f>F234/F237</f>
        <v>0.36363636363636365</v>
      </c>
      <c r="H234" s="3">
        <f>IFERROR(-G234*LOG10(G234),0)</f>
        <v>0.1597573432110046</v>
      </c>
      <c r="N234" s="8">
        <f>N$33</f>
        <v>2</v>
      </c>
      <c r="P234" s="3">
        <v>3</v>
      </c>
      <c r="Q234" s="3">
        <f>COUNTIF(N231:N246,P234)</f>
        <v>4</v>
      </c>
      <c r="R234" s="3">
        <f>Q234/Q237</f>
        <v>0.36363636363636365</v>
      </c>
      <c r="S234" s="3">
        <f>IFERROR(-R234*LOG10(R234),0)</f>
        <v>0.1597573432110046</v>
      </c>
    </row>
    <row r="235" spans="2:20" x14ac:dyDescent="0.3">
      <c r="C235" s="8">
        <f>C$34</f>
        <v>4</v>
      </c>
      <c r="E235" s="3">
        <v>4</v>
      </c>
      <c r="F235" s="3">
        <f>COUNTIF(C231:C246,E235)</f>
        <v>3</v>
      </c>
      <c r="G235" s="3">
        <f>F235/F237</f>
        <v>0.27272727272727271</v>
      </c>
      <c r="H235" s="3">
        <f>IFERROR(-G235*LOG10(G235),0)</f>
        <v>0.15389220830142616</v>
      </c>
      <c r="N235" s="8">
        <f>N$34</f>
        <v>3</v>
      </c>
      <c r="P235" s="3">
        <v>4</v>
      </c>
      <c r="Q235" s="3">
        <f>COUNTIF(N231:N246,P235)</f>
        <v>4</v>
      </c>
      <c r="R235" s="3">
        <f>Q235/Q237</f>
        <v>0.36363636363636365</v>
      </c>
      <c r="S235" s="3">
        <f>IFERROR(-R235*LOG10(R235),0)</f>
        <v>0.1597573432110046</v>
      </c>
    </row>
    <row r="236" spans="2:20" x14ac:dyDescent="0.3">
      <c r="C236" s="8">
        <f>C$35</f>
        <v>3</v>
      </c>
      <c r="H236" s="3">
        <f>SUM(H232:H235)</f>
        <v>0.58287234769215579</v>
      </c>
      <c r="N236" s="8">
        <f>N$35</f>
        <v>3</v>
      </c>
      <c r="S236" s="3">
        <f>SUM(S232:S235)</f>
        <v>0.54879814679898309</v>
      </c>
    </row>
    <row r="237" spans="2:20" x14ac:dyDescent="0.3">
      <c r="C237" s="8">
        <f>C$36</f>
        <v>3</v>
      </c>
      <c r="E237" s="3" t="s">
        <v>21</v>
      </c>
      <c r="F237" s="3">
        <f>COUNT(C231:C246)</f>
        <v>11</v>
      </c>
      <c r="H237" s="3">
        <f>-G241*(1/G241)*LOG10(1/G241)</f>
        <v>0.6020599913279624</v>
      </c>
      <c r="N237" s="8">
        <f>N$36</f>
        <v>1</v>
      </c>
      <c r="P237" s="3" t="s">
        <v>21</v>
      </c>
      <c r="Q237" s="3">
        <f>COUNT(N231:N246)</f>
        <v>11</v>
      </c>
      <c r="S237" s="3">
        <f>-R241*(1/R241)*LOG10(1/R241)</f>
        <v>0.6020599913279624</v>
      </c>
    </row>
    <row r="238" spans="2:20" x14ac:dyDescent="0.3">
      <c r="C238" s="8">
        <f>C$37</f>
        <v>1</v>
      </c>
      <c r="N238" s="8">
        <f>N$37</f>
        <v>3</v>
      </c>
    </row>
    <row r="239" spans="2:20" x14ac:dyDescent="0.3">
      <c r="C239" s="8">
        <f>C$38</f>
        <v>4</v>
      </c>
      <c r="N239" s="8">
        <f>N$38</f>
        <v>2</v>
      </c>
    </row>
    <row r="240" spans="2:20" ht="16.2" thickBot="1" x14ac:dyDescent="0.35">
      <c r="C240" s="8">
        <f>C$39</f>
        <v>4</v>
      </c>
      <c r="F240" s="3" t="s">
        <v>35</v>
      </c>
      <c r="G240" s="3" t="s">
        <v>36</v>
      </c>
      <c r="I240" s="9" t="s">
        <v>23</v>
      </c>
      <c r="N240" s="8">
        <f>N$39</f>
        <v>4</v>
      </c>
      <c r="Q240" s="3" t="s">
        <v>35</v>
      </c>
      <c r="R240" s="3" t="s">
        <v>36</v>
      </c>
      <c r="T240" s="9" t="s">
        <v>23</v>
      </c>
    </row>
    <row r="241" spans="2:20" ht="16.2" thickBot="1" x14ac:dyDescent="0.35">
      <c r="C241" s="8">
        <f>C$40</f>
        <v>1</v>
      </c>
      <c r="F241" s="3">
        <f>H237-H236</f>
        <v>1.9187643635806606E-2</v>
      </c>
      <c r="G241" s="3">
        <f>COUNTIFS(F232:F235,"&gt;0")</f>
        <v>4</v>
      </c>
      <c r="I241" s="10">
        <f>F241/G241</f>
        <v>4.7969109089516515E-3</v>
      </c>
      <c r="N241" s="8">
        <f>N$40</f>
        <v>4</v>
      </c>
      <c r="Q241" s="3">
        <f>S237-S236</f>
        <v>5.3261844528979307E-2</v>
      </c>
      <c r="R241" s="3">
        <f>COUNTIFS(Q232:Q235,"&gt;0")</f>
        <v>4</v>
      </c>
      <c r="T241" s="10">
        <f>Q241/R241</f>
        <v>1.3315461132244827E-2</v>
      </c>
    </row>
    <row r="242" spans="2:20" x14ac:dyDescent="0.3">
      <c r="C242" s="8"/>
      <c r="N242" s="8"/>
    </row>
    <row r="243" spans="2:20" x14ac:dyDescent="0.3">
      <c r="C243" s="8"/>
      <c r="N243" s="8"/>
    </row>
    <row r="244" spans="2:20" x14ac:dyDescent="0.3">
      <c r="C244" s="8"/>
      <c r="N244" s="8"/>
    </row>
    <row r="245" spans="2:20" x14ac:dyDescent="0.3">
      <c r="C245" s="8"/>
      <c r="N245" s="8"/>
    </row>
    <row r="246" spans="2:20" ht="16.2" thickBot="1" x14ac:dyDescent="0.35">
      <c r="C246" s="11"/>
      <c r="N246" s="11"/>
    </row>
    <row r="248" spans="2:20" ht="16.2" thickBot="1" x14ac:dyDescent="0.35">
      <c r="B248" s="3" t="s">
        <v>31</v>
      </c>
      <c r="M248" s="3" t="s">
        <v>31</v>
      </c>
    </row>
    <row r="249" spans="2:20" x14ac:dyDescent="0.3">
      <c r="C249" s="7">
        <f>C$30</f>
        <v>3</v>
      </c>
      <c r="E249" s="3" t="s">
        <v>22</v>
      </c>
      <c r="N249" s="7">
        <f>N$30</f>
        <v>4</v>
      </c>
      <c r="P249" s="3" t="s">
        <v>22</v>
      </c>
    </row>
    <row r="250" spans="2:20" x14ac:dyDescent="0.3">
      <c r="C250" s="8">
        <f>C$31</f>
        <v>2</v>
      </c>
      <c r="E250" s="3">
        <v>1</v>
      </c>
      <c r="F250" s="3">
        <f>COUNTIF(C249:C264,E250)</f>
        <v>2</v>
      </c>
      <c r="G250" s="3">
        <f>F250/F255</f>
        <v>0.16666666666666666</v>
      </c>
      <c r="H250" s="3">
        <f>IFERROR(-G250*LOG10(G250),0)</f>
        <v>0.12969187506394059</v>
      </c>
      <c r="N250" s="8">
        <f>N$31</f>
        <v>4</v>
      </c>
      <c r="P250" s="3">
        <v>1</v>
      </c>
      <c r="Q250" s="3">
        <f>COUNTIF(N249:N264,P250)</f>
        <v>2</v>
      </c>
      <c r="R250" s="3">
        <f>Q250/Q255</f>
        <v>0.16666666666666666</v>
      </c>
      <c r="S250" s="3">
        <f>IFERROR(-R250*LOG10(R250),0)</f>
        <v>0.12969187506394059</v>
      </c>
    </row>
    <row r="251" spans="2:20" x14ac:dyDescent="0.3">
      <c r="C251" s="8">
        <f>C$32</f>
        <v>2</v>
      </c>
      <c r="E251" s="3">
        <v>2</v>
      </c>
      <c r="F251" s="3">
        <f>COUNTIF(C249:C264,E251)</f>
        <v>2</v>
      </c>
      <c r="G251" s="3">
        <f>F251/F255</f>
        <v>0.16666666666666666</v>
      </c>
      <c r="H251" s="3">
        <f>IFERROR(-G251*LOG10(G251),0)</f>
        <v>0.12969187506394059</v>
      </c>
      <c r="N251" s="8">
        <f>N$32</f>
        <v>3</v>
      </c>
      <c r="P251" s="3">
        <v>2</v>
      </c>
      <c r="Q251" s="3">
        <f>COUNTIF(N249:N264,P251)</f>
        <v>2</v>
      </c>
      <c r="R251" s="3">
        <f>Q251/Q255</f>
        <v>0.16666666666666666</v>
      </c>
      <c r="S251" s="3">
        <f>IFERROR(-R251*LOG10(R251),0)</f>
        <v>0.12969187506394059</v>
      </c>
    </row>
    <row r="252" spans="2:20" x14ac:dyDescent="0.3">
      <c r="C252" s="8">
        <f>C$33</f>
        <v>3</v>
      </c>
      <c r="E252" s="3">
        <v>3</v>
      </c>
      <c r="F252" s="3">
        <f>COUNTIF(C249:C264,E252)</f>
        <v>4</v>
      </c>
      <c r="G252" s="3">
        <f>F252/F255</f>
        <v>0.33333333333333331</v>
      </c>
      <c r="H252" s="3">
        <f>IFERROR(-G252*LOG10(G252),0)</f>
        <v>0.15904041823988746</v>
      </c>
      <c r="N252" s="8">
        <f>N$33</f>
        <v>2</v>
      </c>
      <c r="P252" s="3">
        <v>3</v>
      </c>
      <c r="Q252" s="3">
        <f>COUNTIF(N249:N264,P252)</f>
        <v>4</v>
      </c>
      <c r="R252" s="3">
        <f>Q252/Q255</f>
        <v>0.33333333333333331</v>
      </c>
      <c r="S252" s="3">
        <f>IFERROR(-R252*LOG10(R252),0)</f>
        <v>0.15904041823988746</v>
      </c>
    </row>
    <row r="253" spans="2:20" x14ac:dyDescent="0.3">
      <c r="C253" s="8">
        <f>C$34</f>
        <v>4</v>
      </c>
      <c r="E253" s="3">
        <v>4</v>
      </c>
      <c r="F253" s="3">
        <f>COUNTIF(C249:C264,E253)</f>
        <v>4</v>
      </c>
      <c r="G253" s="3">
        <f>F253/F255</f>
        <v>0.33333333333333331</v>
      </c>
      <c r="H253" s="3">
        <f>IFERROR(-G253*LOG10(G253),0)</f>
        <v>0.15904041823988746</v>
      </c>
      <c r="N253" s="8">
        <f>N$34</f>
        <v>3</v>
      </c>
      <c r="P253" s="3">
        <v>4</v>
      </c>
      <c r="Q253" s="3">
        <f>COUNTIF(N249:N264,P253)</f>
        <v>4</v>
      </c>
      <c r="R253" s="3">
        <f>Q253/Q255</f>
        <v>0.33333333333333331</v>
      </c>
      <c r="S253" s="3">
        <f>IFERROR(-R253*LOG10(R253),0)</f>
        <v>0.15904041823988746</v>
      </c>
    </row>
    <row r="254" spans="2:20" x14ac:dyDescent="0.3">
      <c r="C254" s="8">
        <f>C$35</f>
        <v>3</v>
      </c>
      <c r="H254" s="3">
        <f>SUM(H250:H253)</f>
        <v>0.57746458660765609</v>
      </c>
      <c r="N254" s="8">
        <f>N$35</f>
        <v>3</v>
      </c>
      <c r="S254" s="3">
        <f>SUM(S250:S253)</f>
        <v>0.57746458660765609</v>
      </c>
    </row>
    <row r="255" spans="2:20" x14ac:dyDescent="0.3">
      <c r="C255" s="8">
        <f>C$36</f>
        <v>3</v>
      </c>
      <c r="E255" s="3" t="s">
        <v>21</v>
      </c>
      <c r="F255" s="3">
        <f>COUNT(C249:C264)</f>
        <v>12</v>
      </c>
      <c r="H255" s="3">
        <f>-G259*(1/G259)*LOG10(1/G259)</f>
        <v>0.6020599913279624</v>
      </c>
      <c r="N255" s="8">
        <f>N$36</f>
        <v>1</v>
      </c>
      <c r="P255" s="3" t="s">
        <v>21</v>
      </c>
      <c r="Q255" s="3">
        <f>COUNT(N249:N264)</f>
        <v>12</v>
      </c>
      <c r="S255" s="3">
        <f>-R259*(1/R259)*LOG10(1/R259)</f>
        <v>0.6020599913279624</v>
      </c>
    </row>
    <row r="256" spans="2:20" x14ac:dyDescent="0.3">
      <c r="C256" s="8">
        <f>C$37</f>
        <v>1</v>
      </c>
      <c r="N256" s="8">
        <f>N$37</f>
        <v>3</v>
      </c>
    </row>
    <row r="257" spans="2:20" x14ac:dyDescent="0.3">
      <c r="C257" s="8">
        <f>C$38</f>
        <v>4</v>
      </c>
      <c r="N257" s="8">
        <f>N$38</f>
        <v>2</v>
      </c>
    </row>
    <row r="258" spans="2:20" ht="16.2" thickBot="1" x14ac:dyDescent="0.35">
      <c r="C258" s="8">
        <f>C$39</f>
        <v>4</v>
      </c>
      <c r="F258" s="3" t="s">
        <v>35</v>
      </c>
      <c r="G258" s="3" t="s">
        <v>36</v>
      </c>
      <c r="I258" s="9" t="s">
        <v>23</v>
      </c>
      <c r="N258" s="8">
        <f>N$39</f>
        <v>4</v>
      </c>
      <c r="Q258" s="3" t="s">
        <v>35</v>
      </c>
      <c r="R258" s="3" t="s">
        <v>36</v>
      </c>
      <c r="T258" s="9" t="s">
        <v>23</v>
      </c>
    </row>
    <row r="259" spans="2:20" ht="16.2" thickBot="1" x14ac:dyDescent="0.35">
      <c r="C259" s="8">
        <f>C$40</f>
        <v>1</v>
      </c>
      <c r="F259" s="3">
        <f>H255-H254</f>
        <v>2.4595404720306302E-2</v>
      </c>
      <c r="G259" s="3">
        <f>COUNTIFS(F250:F253,"&gt;0")</f>
        <v>4</v>
      </c>
      <c r="I259" s="10">
        <f>F259/G259</f>
        <v>6.1488511800765755E-3</v>
      </c>
      <c r="N259" s="8">
        <f>N$40</f>
        <v>4</v>
      </c>
      <c r="Q259" s="3">
        <f>S255-S254</f>
        <v>2.4595404720306302E-2</v>
      </c>
      <c r="R259" s="3">
        <f>COUNTIFS(Q250:Q253,"&gt;0")</f>
        <v>4</v>
      </c>
      <c r="T259" s="10">
        <f>Q259/R259</f>
        <v>6.1488511800765755E-3</v>
      </c>
    </row>
    <row r="260" spans="2:20" x14ac:dyDescent="0.3">
      <c r="C260" s="8">
        <f>C$41</f>
        <v>4</v>
      </c>
      <c r="N260" s="8">
        <f>N$41</f>
        <v>1</v>
      </c>
    </row>
    <row r="261" spans="2:20" x14ac:dyDescent="0.3">
      <c r="C261" s="8"/>
      <c r="N261" s="8"/>
    </row>
    <row r="262" spans="2:20" x14ac:dyDescent="0.3">
      <c r="C262" s="8"/>
      <c r="N262" s="8"/>
    </row>
    <row r="263" spans="2:20" x14ac:dyDescent="0.3">
      <c r="C263" s="8"/>
      <c r="N263" s="8"/>
    </row>
    <row r="264" spans="2:20" ht="16.2" thickBot="1" x14ac:dyDescent="0.35">
      <c r="C264" s="11"/>
      <c r="N264" s="11"/>
    </row>
    <row r="266" spans="2:20" ht="16.2" thickBot="1" x14ac:dyDescent="0.35">
      <c r="B266" s="3" t="s">
        <v>31</v>
      </c>
      <c r="M266" s="3" t="s">
        <v>31</v>
      </c>
    </row>
    <row r="267" spans="2:20" x14ac:dyDescent="0.3">
      <c r="C267" s="7">
        <f>C$30</f>
        <v>3</v>
      </c>
      <c r="E267" s="3" t="s">
        <v>22</v>
      </c>
      <c r="N267" s="7">
        <f>N$30</f>
        <v>4</v>
      </c>
      <c r="P267" s="3" t="s">
        <v>22</v>
      </c>
    </row>
    <row r="268" spans="2:20" x14ac:dyDescent="0.3">
      <c r="C268" s="8">
        <f>C$31</f>
        <v>2</v>
      </c>
      <c r="E268" s="3">
        <v>1</v>
      </c>
      <c r="F268" s="3">
        <f>COUNTIF(C267:C282,E268)</f>
        <v>2</v>
      </c>
      <c r="G268" s="3">
        <f>F268/F273</f>
        <v>0.15384615384615385</v>
      </c>
      <c r="H268" s="3">
        <f>IFERROR(-G268*LOG10(G268),0)</f>
        <v>0.1250635933296701</v>
      </c>
      <c r="N268" s="8">
        <f>N$31</f>
        <v>4</v>
      </c>
      <c r="P268" s="3">
        <v>1</v>
      </c>
      <c r="Q268" s="3">
        <f>COUNTIF(N267:N282,P268)</f>
        <v>2</v>
      </c>
      <c r="R268" s="3">
        <f>Q268/Q273</f>
        <v>0.15384615384615385</v>
      </c>
      <c r="S268" s="3">
        <f>IFERROR(-R268*LOG10(R268),0)</f>
        <v>0.1250635933296701</v>
      </c>
    </row>
    <row r="269" spans="2:20" x14ac:dyDescent="0.3">
      <c r="C269" s="8">
        <f>C$32</f>
        <v>2</v>
      </c>
      <c r="E269" s="3">
        <v>2</v>
      </c>
      <c r="F269" s="3">
        <f>COUNTIF(C267:C282,E269)</f>
        <v>3</v>
      </c>
      <c r="G269" s="3">
        <f>F269/F273</f>
        <v>0.23076923076923078</v>
      </c>
      <c r="H269" s="3">
        <f>IFERROR(-G269*LOG10(G269),0)</f>
        <v>0.14695894559704023</v>
      </c>
      <c r="N269" s="8">
        <f>N$32</f>
        <v>3</v>
      </c>
      <c r="P269" s="3">
        <v>2</v>
      </c>
      <c r="Q269" s="3">
        <f>COUNTIF(N267:N282,P269)</f>
        <v>3</v>
      </c>
      <c r="R269" s="3">
        <f>Q269/Q273</f>
        <v>0.23076923076923078</v>
      </c>
      <c r="S269" s="3">
        <f>IFERROR(-R269*LOG10(R269),0)</f>
        <v>0.14695894559704023</v>
      </c>
    </row>
    <row r="270" spans="2:20" x14ac:dyDescent="0.3">
      <c r="C270" s="8">
        <f>C$33</f>
        <v>3</v>
      </c>
      <c r="E270" s="3">
        <v>3</v>
      </c>
      <c r="F270" s="3">
        <f>COUNTIF(C267:C282,E270)</f>
        <v>4</v>
      </c>
      <c r="G270" s="3">
        <f>F270/F273</f>
        <v>0.30769230769230771</v>
      </c>
      <c r="H270" s="3">
        <f>IFERROR(-G270*LOG10(G270),0)</f>
        <v>0.15750257260888442</v>
      </c>
      <c r="N270" s="8">
        <f>N$33</f>
        <v>2</v>
      </c>
      <c r="P270" s="3">
        <v>3</v>
      </c>
      <c r="Q270" s="3">
        <f>COUNTIF(N267:N282,P270)</f>
        <v>4</v>
      </c>
      <c r="R270" s="3">
        <f>Q270/Q273</f>
        <v>0.30769230769230771</v>
      </c>
      <c r="S270" s="3">
        <f>IFERROR(-R270*LOG10(R270),0)</f>
        <v>0.15750257260888442</v>
      </c>
    </row>
    <row r="271" spans="2:20" x14ac:dyDescent="0.3">
      <c r="C271" s="8">
        <f>C$34</f>
        <v>4</v>
      </c>
      <c r="E271" s="3">
        <v>4</v>
      </c>
      <c r="F271" s="3">
        <f>COUNTIF(C267:C282,E271)</f>
        <v>4</v>
      </c>
      <c r="G271" s="3">
        <f>F271/F273</f>
        <v>0.30769230769230771</v>
      </c>
      <c r="H271" s="3">
        <f>IFERROR(-G271*LOG10(G271),0)</f>
        <v>0.15750257260888442</v>
      </c>
      <c r="N271" s="8">
        <f>N$34</f>
        <v>3</v>
      </c>
      <c r="P271" s="3">
        <v>4</v>
      </c>
      <c r="Q271" s="3">
        <f>COUNTIF(N267:N282,P271)</f>
        <v>4</v>
      </c>
      <c r="R271" s="3">
        <f>Q271/Q273</f>
        <v>0.30769230769230771</v>
      </c>
      <c r="S271" s="3">
        <f>IFERROR(-R271*LOG10(R271),0)</f>
        <v>0.15750257260888442</v>
      </c>
    </row>
    <row r="272" spans="2:20" x14ac:dyDescent="0.3">
      <c r="C272" s="8">
        <f>C$35</f>
        <v>3</v>
      </c>
      <c r="H272" s="3">
        <f>SUM(H268:H271)</f>
        <v>0.58702768414447926</v>
      </c>
      <c r="N272" s="8">
        <f>N$35</f>
        <v>3</v>
      </c>
      <c r="S272" s="3">
        <f>SUM(S268:S271)</f>
        <v>0.58702768414447926</v>
      </c>
    </row>
    <row r="273" spans="2:20" x14ac:dyDescent="0.3">
      <c r="C273" s="8">
        <f>C$36</f>
        <v>3</v>
      </c>
      <c r="E273" s="3" t="s">
        <v>21</v>
      </c>
      <c r="F273" s="3">
        <f>COUNT(C267:C282)</f>
        <v>13</v>
      </c>
      <c r="H273" s="3">
        <f>-G277*(1/G277)*LOG10(1/G277)</f>
        <v>0.6020599913279624</v>
      </c>
      <c r="N273" s="8">
        <f>N$36</f>
        <v>1</v>
      </c>
      <c r="P273" s="3" t="s">
        <v>21</v>
      </c>
      <c r="Q273" s="3">
        <f>COUNT(N267:N282)</f>
        <v>13</v>
      </c>
      <c r="S273" s="3">
        <f>-R277*(1/R277)*LOG10(1/R277)</f>
        <v>0.6020599913279624</v>
      </c>
    </row>
    <row r="274" spans="2:20" x14ac:dyDescent="0.3">
      <c r="C274" s="8">
        <f>C$37</f>
        <v>1</v>
      </c>
      <c r="N274" s="8">
        <f>N$37</f>
        <v>3</v>
      </c>
    </row>
    <row r="275" spans="2:20" x14ac:dyDescent="0.3">
      <c r="C275" s="8">
        <f>C$38</f>
        <v>4</v>
      </c>
      <c r="N275" s="8">
        <f>N$38</f>
        <v>2</v>
      </c>
    </row>
    <row r="276" spans="2:20" ht="16.2" thickBot="1" x14ac:dyDescent="0.35">
      <c r="C276" s="8">
        <f>C$39</f>
        <v>4</v>
      </c>
      <c r="F276" s="3" t="s">
        <v>35</v>
      </c>
      <c r="G276" s="3" t="s">
        <v>36</v>
      </c>
      <c r="I276" s="9" t="s">
        <v>23</v>
      </c>
      <c r="N276" s="8">
        <f>N$39</f>
        <v>4</v>
      </c>
      <c r="Q276" s="3" t="s">
        <v>35</v>
      </c>
      <c r="R276" s="3" t="s">
        <v>36</v>
      </c>
      <c r="T276" s="9" t="s">
        <v>23</v>
      </c>
    </row>
    <row r="277" spans="2:20" ht="16.2" thickBot="1" x14ac:dyDescent="0.35">
      <c r="C277" s="8">
        <f>C$40</f>
        <v>1</v>
      </c>
      <c r="F277" s="3">
        <f>H273-H272</f>
        <v>1.503230718348314E-2</v>
      </c>
      <c r="G277" s="3">
        <f>COUNTIFS(F268:F271,"&gt;0")</f>
        <v>4</v>
      </c>
      <c r="I277" s="10">
        <f>F277/G277</f>
        <v>3.758076795870785E-3</v>
      </c>
      <c r="N277" s="8">
        <f>N$40</f>
        <v>4</v>
      </c>
      <c r="Q277" s="3">
        <f>S273-S272</f>
        <v>1.503230718348314E-2</v>
      </c>
      <c r="R277" s="3">
        <f>COUNTIFS(Q268:Q271,"&gt;0")</f>
        <v>4</v>
      </c>
      <c r="T277" s="10">
        <f>Q277/R277</f>
        <v>3.758076795870785E-3</v>
      </c>
    </row>
    <row r="278" spans="2:20" x14ac:dyDescent="0.3">
      <c r="C278" s="8">
        <f>C$41</f>
        <v>4</v>
      </c>
      <c r="N278" s="8">
        <f>N$41</f>
        <v>1</v>
      </c>
    </row>
    <row r="279" spans="2:20" x14ac:dyDescent="0.3">
      <c r="C279" s="8">
        <f>C$42</f>
        <v>2</v>
      </c>
      <c r="N279" s="8">
        <f>N$42</f>
        <v>2</v>
      </c>
    </row>
    <row r="280" spans="2:20" x14ac:dyDescent="0.3">
      <c r="C280" s="8"/>
      <c r="N280" s="8"/>
    </row>
    <row r="281" spans="2:20" x14ac:dyDescent="0.3">
      <c r="C281" s="8"/>
      <c r="N281" s="8"/>
    </row>
    <row r="282" spans="2:20" ht="16.2" thickBot="1" x14ac:dyDescent="0.35">
      <c r="C282" s="11"/>
      <c r="N282" s="11"/>
    </row>
    <row r="284" spans="2:20" ht="16.2" thickBot="1" x14ac:dyDescent="0.35">
      <c r="B284" s="3" t="s">
        <v>31</v>
      </c>
      <c r="M284" s="3" t="s">
        <v>31</v>
      </c>
    </row>
    <row r="285" spans="2:20" x14ac:dyDescent="0.3">
      <c r="C285" s="7">
        <f>C$30</f>
        <v>3</v>
      </c>
      <c r="E285" s="3" t="s">
        <v>22</v>
      </c>
      <c r="N285" s="7">
        <f>N$30</f>
        <v>4</v>
      </c>
      <c r="P285" s="3" t="s">
        <v>22</v>
      </c>
    </row>
    <row r="286" spans="2:20" x14ac:dyDescent="0.3">
      <c r="C286" s="8">
        <f>C$31</f>
        <v>2</v>
      </c>
      <c r="E286" s="3">
        <v>1</v>
      </c>
      <c r="F286" s="3">
        <f>COUNTIF(C285:C300,E286)</f>
        <v>2</v>
      </c>
      <c r="G286" s="3">
        <f>F286/F291</f>
        <v>0.14285714285714285</v>
      </c>
      <c r="H286" s="3">
        <f>IFERROR(-G286*LOG10(G286),0)</f>
        <v>0.12072829143060811</v>
      </c>
      <c r="N286" s="8">
        <f>N$31</f>
        <v>4</v>
      </c>
      <c r="P286" s="3">
        <v>1</v>
      </c>
      <c r="Q286" s="3">
        <f>COUNTIF(N285:N300,P286)</f>
        <v>3</v>
      </c>
      <c r="R286" s="3">
        <f>Q286/Q291</f>
        <v>0.21428571428571427</v>
      </c>
      <c r="S286" s="3">
        <f>IFERROR(-R286*LOG10(R286),0)</f>
        <v>0.14335859591969477</v>
      </c>
    </row>
    <row r="287" spans="2:20" x14ac:dyDescent="0.3">
      <c r="C287" s="8">
        <f>C$32</f>
        <v>2</v>
      </c>
      <c r="E287" s="3">
        <v>2</v>
      </c>
      <c r="F287" s="3">
        <f>COUNTIF(C285:C300,E287)</f>
        <v>4</v>
      </c>
      <c r="G287" s="3">
        <f>F287/F291</f>
        <v>0.2857142857142857</v>
      </c>
      <c r="H287" s="3">
        <f>IFERROR(-G287*LOG10(G287),0)</f>
        <v>0.15544801267150732</v>
      </c>
      <c r="N287" s="8">
        <f>N$32</f>
        <v>3</v>
      </c>
      <c r="P287" s="3">
        <v>2</v>
      </c>
      <c r="Q287" s="3">
        <f>COUNTIF(N285:N300,P287)</f>
        <v>3</v>
      </c>
      <c r="R287" s="3">
        <f>Q287/Q291</f>
        <v>0.21428571428571427</v>
      </c>
      <c r="S287" s="3">
        <f>IFERROR(-R287*LOG10(R287),0)</f>
        <v>0.14335859591969477</v>
      </c>
    </row>
    <row r="288" spans="2:20" x14ac:dyDescent="0.3">
      <c r="C288" s="8">
        <f>C$33</f>
        <v>3</v>
      </c>
      <c r="E288" s="3">
        <v>3</v>
      </c>
      <c r="F288" s="3">
        <f>COUNTIF(C285:C300,E288)</f>
        <v>4</v>
      </c>
      <c r="G288" s="3">
        <f>F288/F291</f>
        <v>0.2857142857142857</v>
      </c>
      <c r="H288" s="3">
        <f>IFERROR(-G288*LOG10(G288),0)</f>
        <v>0.15544801267150732</v>
      </c>
      <c r="N288" s="8">
        <f>N$33</f>
        <v>2</v>
      </c>
      <c r="P288" s="3">
        <v>3</v>
      </c>
      <c r="Q288" s="3">
        <f>COUNTIF(N285:N300,P288)</f>
        <v>4</v>
      </c>
      <c r="R288" s="3">
        <f>Q288/Q291</f>
        <v>0.2857142857142857</v>
      </c>
      <c r="S288" s="3">
        <f>IFERROR(-R288*LOG10(R288),0)</f>
        <v>0.15544801267150732</v>
      </c>
    </row>
    <row r="289" spans="2:20" x14ac:dyDescent="0.3">
      <c r="C289" s="8">
        <f>C$34</f>
        <v>4</v>
      </c>
      <c r="E289" s="3">
        <v>4</v>
      </c>
      <c r="F289" s="3">
        <f>COUNTIF(C285:C300,E289)</f>
        <v>4</v>
      </c>
      <c r="G289" s="3">
        <f>F289/F291</f>
        <v>0.2857142857142857</v>
      </c>
      <c r="H289" s="3">
        <f>IFERROR(-G289*LOG10(G289),0)</f>
        <v>0.15544801267150732</v>
      </c>
      <c r="N289" s="8">
        <f>N$34</f>
        <v>3</v>
      </c>
      <c r="P289" s="3">
        <v>4</v>
      </c>
      <c r="Q289" s="3">
        <f>COUNTIF(N285:N300,P289)</f>
        <v>4</v>
      </c>
      <c r="R289" s="3">
        <f>Q289/Q291</f>
        <v>0.2857142857142857</v>
      </c>
      <c r="S289" s="3">
        <f>IFERROR(-R289*LOG10(R289),0)</f>
        <v>0.15544801267150732</v>
      </c>
    </row>
    <row r="290" spans="2:20" x14ac:dyDescent="0.3">
      <c r="C290" s="8">
        <f>C$35</f>
        <v>3</v>
      </c>
      <c r="H290" s="3">
        <f>SUM(H286:H289)</f>
        <v>0.5870723294451301</v>
      </c>
      <c r="N290" s="8">
        <f>N$35</f>
        <v>3</v>
      </c>
      <c r="S290" s="3">
        <f>SUM(S286:S289)</f>
        <v>0.59761321718240423</v>
      </c>
    </row>
    <row r="291" spans="2:20" x14ac:dyDescent="0.3">
      <c r="C291" s="8">
        <f>C$36</f>
        <v>3</v>
      </c>
      <c r="E291" s="3" t="s">
        <v>21</v>
      </c>
      <c r="F291" s="3">
        <f>COUNT(C285:C300)</f>
        <v>14</v>
      </c>
      <c r="H291" s="3">
        <f>-G295*(1/G295)*LOG10(1/G295)</f>
        <v>0.6020599913279624</v>
      </c>
      <c r="N291" s="8">
        <f>N$36</f>
        <v>1</v>
      </c>
      <c r="P291" s="3" t="s">
        <v>21</v>
      </c>
      <c r="Q291" s="3">
        <f>COUNT(N285:N300)</f>
        <v>14</v>
      </c>
      <c r="S291" s="3">
        <f>-R295*(1/R295)*LOG10(1/R295)</f>
        <v>0.6020599913279624</v>
      </c>
    </row>
    <row r="292" spans="2:20" x14ac:dyDescent="0.3">
      <c r="C292" s="8">
        <f>C$37</f>
        <v>1</v>
      </c>
      <c r="N292" s="8">
        <f>N$37</f>
        <v>3</v>
      </c>
    </row>
    <row r="293" spans="2:20" x14ac:dyDescent="0.3">
      <c r="C293" s="8">
        <f>C$38</f>
        <v>4</v>
      </c>
      <c r="N293" s="8">
        <f>N$38</f>
        <v>2</v>
      </c>
    </row>
    <row r="294" spans="2:20" ht="16.2" thickBot="1" x14ac:dyDescent="0.35">
      <c r="C294" s="8">
        <f>C$39</f>
        <v>4</v>
      </c>
      <c r="F294" s="3" t="s">
        <v>35</v>
      </c>
      <c r="G294" s="3" t="s">
        <v>36</v>
      </c>
      <c r="I294" s="9" t="s">
        <v>23</v>
      </c>
      <c r="N294" s="8">
        <f>N$39</f>
        <v>4</v>
      </c>
      <c r="Q294" s="3" t="s">
        <v>35</v>
      </c>
      <c r="R294" s="3" t="s">
        <v>36</v>
      </c>
      <c r="T294" s="9" t="s">
        <v>23</v>
      </c>
    </row>
    <row r="295" spans="2:20" ht="16.2" thickBot="1" x14ac:dyDescent="0.35">
      <c r="C295" s="8">
        <f>C$40</f>
        <v>1</v>
      </c>
      <c r="F295" s="3">
        <f>H291-H290</f>
        <v>1.4987661882832293E-2</v>
      </c>
      <c r="G295" s="3">
        <f>COUNTIFS(F286:F289,"&gt;0")</f>
        <v>4</v>
      </c>
      <c r="I295" s="10">
        <f>F295/G295</f>
        <v>3.7469154707080732E-3</v>
      </c>
      <c r="N295" s="8">
        <f>N$40</f>
        <v>4</v>
      </c>
      <c r="Q295" s="3">
        <f>S291-S290</f>
        <v>4.4467741455581633E-3</v>
      </c>
      <c r="R295" s="3">
        <f>COUNTIFS(Q286:Q289,"&gt;0")</f>
        <v>4</v>
      </c>
      <c r="T295" s="10">
        <f>Q295/R295</f>
        <v>1.1116935363895408E-3</v>
      </c>
    </row>
    <row r="296" spans="2:20" x14ac:dyDescent="0.3">
      <c r="C296" s="8">
        <f>C$41</f>
        <v>4</v>
      </c>
      <c r="N296" s="8">
        <f>N$41</f>
        <v>1</v>
      </c>
    </row>
    <row r="297" spans="2:20" x14ac:dyDescent="0.3">
      <c r="C297" s="8">
        <f>C$42</f>
        <v>2</v>
      </c>
      <c r="N297" s="8">
        <f>N$42</f>
        <v>2</v>
      </c>
    </row>
    <row r="298" spans="2:20" x14ac:dyDescent="0.3">
      <c r="C298" s="8">
        <f>C$43</f>
        <v>2</v>
      </c>
      <c r="N298" s="8">
        <f>N$43</f>
        <v>1</v>
      </c>
    </row>
    <row r="299" spans="2:20" x14ac:dyDescent="0.3">
      <c r="C299" s="8"/>
      <c r="N299" s="8"/>
    </row>
    <row r="300" spans="2:20" ht="16.2" thickBot="1" x14ac:dyDescent="0.35">
      <c r="C300" s="11"/>
      <c r="N300" s="11"/>
    </row>
    <row r="302" spans="2:20" ht="16.2" thickBot="1" x14ac:dyDescent="0.35">
      <c r="B302" s="3" t="s">
        <v>31</v>
      </c>
      <c r="M302" s="3" t="s">
        <v>31</v>
      </c>
    </row>
    <row r="303" spans="2:20" x14ac:dyDescent="0.3">
      <c r="C303" s="7">
        <f>C$30</f>
        <v>3</v>
      </c>
      <c r="E303" s="3" t="s">
        <v>22</v>
      </c>
      <c r="N303" s="7">
        <f>N$30</f>
        <v>4</v>
      </c>
      <c r="P303" s="3" t="s">
        <v>22</v>
      </c>
    </row>
    <row r="304" spans="2:20" x14ac:dyDescent="0.3">
      <c r="C304" s="8">
        <f>C$31</f>
        <v>2</v>
      </c>
      <c r="E304" s="3">
        <v>1</v>
      </c>
      <c r="F304" s="3">
        <f>COUNTIF(C303:C318,E304)</f>
        <v>3</v>
      </c>
      <c r="G304" s="3">
        <f>F304/F309</f>
        <v>0.2</v>
      </c>
      <c r="H304" s="3">
        <f>IFERROR(-G304*LOG10(G304),0)</f>
        <v>0.13979400086720375</v>
      </c>
      <c r="N304" s="8">
        <f>N$31</f>
        <v>4</v>
      </c>
      <c r="P304" s="3">
        <v>1</v>
      </c>
      <c r="Q304" s="3">
        <f>COUNTIF(N303:N318,P304)</f>
        <v>3</v>
      </c>
      <c r="R304" s="3">
        <f>Q304/Q309</f>
        <v>0.2</v>
      </c>
      <c r="S304" s="3">
        <f>IFERROR(-R304*LOG10(R304),0)</f>
        <v>0.13979400086720375</v>
      </c>
    </row>
    <row r="305" spans="2:20" x14ac:dyDescent="0.3">
      <c r="C305" s="8">
        <f>C$32</f>
        <v>2</v>
      </c>
      <c r="E305" s="3">
        <v>2</v>
      </c>
      <c r="F305" s="3">
        <f>COUNTIF(C303:C318,E305)</f>
        <v>4</v>
      </c>
      <c r="G305" s="3">
        <f>F305/F309</f>
        <v>0.26666666666666666</v>
      </c>
      <c r="H305" s="3">
        <f>IFERROR(-G305*LOG10(G305),0)</f>
        <v>0.15307500472739169</v>
      </c>
      <c r="N305" s="8">
        <f>N$32</f>
        <v>3</v>
      </c>
      <c r="P305" s="3">
        <v>2</v>
      </c>
      <c r="Q305" s="3">
        <f>COUNTIF(N303:N318,P305)</f>
        <v>4</v>
      </c>
      <c r="R305" s="3">
        <f>Q305/Q309</f>
        <v>0.26666666666666666</v>
      </c>
      <c r="S305" s="3">
        <f>IFERROR(-R305*LOG10(R305),0)</f>
        <v>0.15307500472739169</v>
      </c>
    </row>
    <row r="306" spans="2:20" x14ac:dyDescent="0.3">
      <c r="C306" s="8">
        <f>C$33</f>
        <v>3</v>
      </c>
      <c r="E306" s="3">
        <v>3</v>
      </c>
      <c r="F306" s="3">
        <f>COUNTIF(C303:C318,E306)</f>
        <v>4</v>
      </c>
      <c r="G306" s="3">
        <f>F306/F309</f>
        <v>0.26666666666666666</v>
      </c>
      <c r="H306" s="3">
        <f>IFERROR(-G306*LOG10(G306),0)</f>
        <v>0.15307500472739169</v>
      </c>
      <c r="N306" s="8">
        <f>N$33</f>
        <v>2</v>
      </c>
      <c r="P306" s="3">
        <v>3</v>
      </c>
      <c r="Q306" s="3">
        <f>COUNTIF(N303:N318,P306)</f>
        <v>4</v>
      </c>
      <c r="R306" s="3">
        <f>Q306/Q309</f>
        <v>0.26666666666666666</v>
      </c>
      <c r="S306" s="3">
        <f>IFERROR(-R306*LOG10(R306),0)</f>
        <v>0.15307500472739169</v>
      </c>
    </row>
    <row r="307" spans="2:20" x14ac:dyDescent="0.3">
      <c r="C307" s="8">
        <f>C$34</f>
        <v>4</v>
      </c>
      <c r="E307" s="3">
        <v>4</v>
      </c>
      <c r="F307" s="3">
        <f>COUNTIF(C303:C318,E307)</f>
        <v>4</v>
      </c>
      <c r="G307" s="3">
        <f>F307/F309</f>
        <v>0.26666666666666666</v>
      </c>
      <c r="H307" s="3">
        <f>IFERROR(-G307*LOG10(G307),0)</f>
        <v>0.15307500472739169</v>
      </c>
      <c r="N307" s="8">
        <f>N$34</f>
        <v>3</v>
      </c>
      <c r="P307" s="3">
        <v>4</v>
      </c>
      <c r="Q307" s="3">
        <f>COUNTIF(N303:N318,P307)</f>
        <v>4</v>
      </c>
      <c r="R307" s="3">
        <f>Q307/Q309</f>
        <v>0.26666666666666666</v>
      </c>
      <c r="S307" s="3">
        <f>IFERROR(-R307*LOG10(R307),0)</f>
        <v>0.15307500472739169</v>
      </c>
    </row>
    <row r="308" spans="2:20" x14ac:dyDescent="0.3">
      <c r="C308" s="8">
        <f>C$35</f>
        <v>3</v>
      </c>
      <c r="H308" s="3">
        <f>SUM(H304:H307)</f>
        <v>0.59901901504937882</v>
      </c>
      <c r="N308" s="8">
        <f>N$35</f>
        <v>3</v>
      </c>
      <c r="S308" s="3">
        <f>SUM(S304:S307)</f>
        <v>0.59901901504937882</v>
      </c>
    </row>
    <row r="309" spans="2:20" x14ac:dyDescent="0.3">
      <c r="C309" s="8">
        <f>C$36</f>
        <v>3</v>
      </c>
      <c r="E309" s="3" t="s">
        <v>21</v>
      </c>
      <c r="F309" s="3">
        <f>COUNT(C303:C318)</f>
        <v>15</v>
      </c>
      <c r="H309" s="3">
        <f>-G313*(1/G313)*LOG10(1/G313)</f>
        <v>0.6020599913279624</v>
      </c>
      <c r="N309" s="8">
        <f>N$36</f>
        <v>1</v>
      </c>
      <c r="P309" s="3" t="s">
        <v>21</v>
      </c>
      <c r="Q309" s="3">
        <f>COUNT(N303:N318)</f>
        <v>15</v>
      </c>
      <c r="S309" s="3">
        <f>-R313*(1/R313)*LOG10(1/R313)</f>
        <v>0.6020599913279624</v>
      </c>
    </row>
    <row r="310" spans="2:20" x14ac:dyDescent="0.3">
      <c r="C310" s="8">
        <f>C$37</f>
        <v>1</v>
      </c>
      <c r="N310" s="8">
        <f>N$37</f>
        <v>3</v>
      </c>
    </row>
    <row r="311" spans="2:20" x14ac:dyDescent="0.3">
      <c r="C311" s="8">
        <f>C$38</f>
        <v>4</v>
      </c>
      <c r="N311" s="8">
        <f>N$38</f>
        <v>2</v>
      </c>
    </row>
    <row r="312" spans="2:20" ht="16.2" thickBot="1" x14ac:dyDescent="0.35">
      <c r="C312" s="8">
        <f>C$39</f>
        <v>4</v>
      </c>
      <c r="F312" s="3" t="s">
        <v>35</v>
      </c>
      <c r="G312" s="3" t="s">
        <v>36</v>
      </c>
      <c r="I312" s="9" t="s">
        <v>23</v>
      </c>
      <c r="N312" s="8">
        <f>N$39</f>
        <v>4</v>
      </c>
      <c r="Q312" s="3" t="s">
        <v>35</v>
      </c>
      <c r="R312" s="3" t="s">
        <v>36</v>
      </c>
      <c r="T312" s="9" t="s">
        <v>23</v>
      </c>
    </row>
    <row r="313" spans="2:20" ht="16.2" thickBot="1" x14ac:dyDescent="0.35">
      <c r="C313" s="8">
        <f>C$40</f>
        <v>1</v>
      </c>
      <c r="F313" s="3">
        <f>H309-H308</f>
        <v>3.0409762785835737E-3</v>
      </c>
      <c r="G313" s="3">
        <f>COUNTIFS(F304:F307,"&gt;0")</f>
        <v>4</v>
      </c>
      <c r="I313" s="10">
        <f>F313/G313</f>
        <v>7.6024406964589342E-4</v>
      </c>
      <c r="N313" s="8">
        <f>N$40</f>
        <v>4</v>
      </c>
      <c r="Q313" s="3">
        <f>S309-S308</f>
        <v>3.0409762785835737E-3</v>
      </c>
      <c r="R313" s="3">
        <f>COUNTIFS(Q304:Q307,"&gt;0")</f>
        <v>4</v>
      </c>
      <c r="T313" s="10">
        <f>Q313/R313</f>
        <v>7.6024406964589342E-4</v>
      </c>
    </row>
    <row r="314" spans="2:20" x14ac:dyDescent="0.3">
      <c r="C314" s="8">
        <f>C$41</f>
        <v>4</v>
      </c>
      <c r="N314" s="8">
        <f>N$41</f>
        <v>1</v>
      </c>
    </row>
    <row r="315" spans="2:20" x14ac:dyDescent="0.3">
      <c r="C315" s="8">
        <f>C$42</f>
        <v>2</v>
      </c>
      <c r="N315" s="8">
        <f>N$42</f>
        <v>2</v>
      </c>
    </row>
    <row r="316" spans="2:20" x14ac:dyDescent="0.3">
      <c r="C316" s="8">
        <f>C$43</f>
        <v>2</v>
      </c>
      <c r="N316" s="8">
        <f>N$43</f>
        <v>1</v>
      </c>
    </row>
    <row r="317" spans="2:20" x14ac:dyDescent="0.3">
      <c r="C317" s="8">
        <f>C$44</f>
        <v>1</v>
      </c>
      <c r="N317" s="8">
        <f>N$44</f>
        <v>2</v>
      </c>
    </row>
    <row r="318" spans="2:20" ht="16.2" thickBot="1" x14ac:dyDescent="0.35">
      <c r="C318" s="11"/>
      <c r="N318" s="11"/>
    </row>
    <row r="320" spans="2:20" ht="16.2" thickBot="1" x14ac:dyDescent="0.35">
      <c r="B320" s="3" t="s">
        <v>31</v>
      </c>
      <c r="M320" s="3" t="s">
        <v>31</v>
      </c>
    </row>
    <row r="321" spans="3:20" x14ac:dyDescent="0.3">
      <c r="C321" s="7">
        <f>C$30</f>
        <v>3</v>
      </c>
      <c r="E321" s="3" t="s">
        <v>22</v>
      </c>
      <c r="N321" s="7">
        <f>N$30</f>
        <v>4</v>
      </c>
      <c r="P321" s="3" t="s">
        <v>22</v>
      </c>
    </row>
    <row r="322" spans="3:20" x14ac:dyDescent="0.3">
      <c r="C322" s="8">
        <f>C$31</f>
        <v>2</v>
      </c>
      <c r="E322" s="3">
        <v>1</v>
      </c>
      <c r="F322" s="3">
        <f>COUNTIF(C321:C336,E322)</f>
        <v>4</v>
      </c>
      <c r="G322" s="3">
        <f>F322/F327</f>
        <v>0.25</v>
      </c>
      <c r="H322" s="3">
        <f>IFERROR(-G322*LOG10(G322),0)</f>
        <v>0.1505149978319906</v>
      </c>
      <c r="N322" s="8">
        <f>N$31</f>
        <v>4</v>
      </c>
      <c r="P322" s="3">
        <v>1</v>
      </c>
      <c r="Q322" s="3">
        <f>COUNTIF(N321:N336,P322)</f>
        <v>4</v>
      </c>
      <c r="R322" s="3">
        <f>Q322/Q327</f>
        <v>0.25</v>
      </c>
      <c r="S322" s="3">
        <f>IFERROR(-R322*LOG10(R322),0)</f>
        <v>0.1505149978319906</v>
      </c>
    </row>
    <row r="323" spans="3:20" x14ac:dyDescent="0.3">
      <c r="C323" s="8">
        <f>C$32</f>
        <v>2</v>
      </c>
      <c r="E323" s="3">
        <v>2</v>
      </c>
      <c r="F323" s="3">
        <f>COUNTIF(C321:C336,E323)</f>
        <v>4</v>
      </c>
      <c r="G323" s="3">
        <f>F323/F327</f>
        <v>0.25</v>
      </c>
      <c r="H323" s="3">
        <f>IFERROR(-G323*LOG10(G323),0)</f>
        <v>0.1505149978319906</v>
      </c>
      <c r="N323" s="8">
        <f>N$32</f>
        <v>3</v>
      </c>
      <c r="P323" s="3">
        <v>2</v>
      </c>
      <c r="Q323" s="3">
        <f>COUNTIF(N321:N336,P323)</f>
        <v>4</v>
      </c>
      <c r="R323" s="3">
        <f>Q323/Q327</f>
        <v>0.25</v>
      </c>
      <c r="S323" s="3">
        <f>IFERROR(-R323*LOG10(R323),0)</f>
        <v>0.1505149978319906</v>
      </c>
    </row>
    <row r="324" spans="3:20" x14ac:dyDescent="0.3">
      <c r="C324" s="8">
        <f>C$33</f>
        <v>3</v>
      </c>
      <c r="E324" s="3">
        <v>3</v>
      </c>
      <c r="F324" s="3">
        <f>COUNTIF(C321:C336,E324)</f>
        <v>4</v>
      </c>
      <c r="G324" s="3">
        <f>F324/F327</f>
        <v>0.25</v>
      </c>
      <c r="H324" s="3">
        <f>IFERROR(-G324*LOG10(G324),0)</f>
        <v>0.1505149978319906</v>
      </c>
      <c r="N324" s="8">
        <f>N$33</f>
        <v>2</v>
      </c>
      <c r="P324" s="3">
        <v>3</v>
      </c>
      <c r="Q324" s="3">
        <f>COUNTIF(N321:N336,P324)</f>
        <v>4</v>
      </c>
      <c r="R324" s="3">
        <f>Q324/Q327</f>
        <v>0.25</v>
      </c>
      <c r="S324" s="3">
        <f>IFERROR(-R324*LOG10(R324),0)</f>
        <v>0.1505149978319906</v>
      </c>
    </row>
    <row r="325" spans="3:20" x14ac:dyDescent="0.3">
      <c r="C325" s="8">
        <f>C$34</f>
        <v>4</v>
      </c>
      <c r="E325" s="3">
        <v>4</v>
      </c>
      <c r="F325" s="3">
        <f>COUNTIF(C321:C336,E325)</f>
        <v>4</v>
      </c>
      <c r="G325" s="3">
        <f>F325/F327</f>
        <v>0.25</v>
      </c>
      <c r="H325" s="3">
        <f>IFERROR(-G325*LOG10(G325),0)</f>
        <v>0.1505149978319906</v>
      </c>
      <c r="N325" s="8">
        <f>N$34</f>
        <v>3</v>
      </c>
      <c r="P325" s="3">
        <v>4</v>
      </c>
      <c r="Q325" s="3">
        <f>COUNTIF(N321:N336,P325)</f>
        <v>4</v>
      </c>
      <c r="R325" s="3">
        <f>Q325/Q327</f>
        <v>0.25</v>
      </c>
      <c r="S325" s="3">
        <f>IFERROR(-R325*LOG10(R325),0)</f>
        <v>0.1505149978319906</v>
      </c>
    </row>
    <row r="326" spans="3:20" x14ac:dyDescent="0.3">
      <c r="C326" s="8">
        <f>C$35</f>
        <v>3</v>
      </c>
      <c r="H326" s="3">
        <f>SUM(H322:H325)</f>
        <v>0.6020599913279624</v>
      </c>
      <c r="N326" s="8">
        <f>N$35</f>
        <v>3</v>
      </c>
      <c r="S326" s="3">
        <f>SUM(S322:S325)</f>
        <v>0.6020599913279624</v>
      </c>
    </row>
    <row r="327" spans="3:20" x14ac:dyDescent="0.3">
      <c r="C327" s="8">
        <f>C$36</f>
        <v>3</v>
      </c>
      <c r="E327" s="3" t="s">
        <v>21</v>
      </c>
      <c r="F327" s="3">
        <f>COUNT(C321:C336)</f>
        <v>16</v>
      </c>
      <c r="H327" s="3">
        <f>-G331*(1/G331)*LOG10(1/G331)</f>
        <v>0.6020599913279624</v>
      </c>
      <c r="N327" s="8">
        <f>N$36</f>
        <v>1</v>
      </c>
      <c r="P327" s="3" t="s">
        <v>21</v>
      </c>
      <c r="Q327" s="3">
        <f>COUNT(N321:N336)</f>
        <v>16</v>
      </c>
      <c r="S327" s="3">
        <f>-R331*(1/R331)*LOG10(1/R331)</f>
        <v>0.6020599913279624</v>
      </c>
    </row>
    <row r="328" spans="3:20" x14ac:dyDescent="0.3">
      <c r="C328" s="8">
        <f>C$37</f>
        <v>1</v>
      </c>
      <c r="N328" s="8">
        <f>N$37</f>
        <v>3</v>
      </c>
    </row>
    <row r="329" spans="3:20" x14ac:dyDescent="0.3">
      <c r="C329" s="8">
        <f>C$38</f>
        <v>4</v>
      </c>
      <c r="N329" s="8">
        <f>N$38</f>
        <v>2</v>
      </c>
    </row>
    <row r="330" spans="3:20" ht="16.2" thickBot="1" x14ac:dyDescent="0.35">
      <c r="C330" s="8">
        <f>C$39</f>
        <v>4</v>
      </c>
      <c r="F330" s="3" t="s">
        <v>35</v>
      </c>
      <c r="G330" s="3" t="s">
        <v>36</v>
      </c>
      <c r="I330" s="9" t="s">
        <v>23</v>
      </c>
      <c r="N330" s="8">
        <f>N$39</f>
        <v>4</v>
      </c>
      <c r="Q330" s="3" t="s">
        <v>35</v>
      </c>
      <c r="R330" s="3" t="s">
        <v>36</v>
      </c>
      <c r="T330" s="9" t="s">
        <v>23</v>
      </c>
    </row>
    <row r="331" spans="3:20" ht="16.2" thickBot="1" x14ac:dyDescent="0.35">
      <c r="C331" s="8">
        <f>C$40</f>
        <v>1</v>
      </c>
      <c r="F331" s="3">
        <f>H327-H326</f>
        <v>0</v>
      </c>
      <c r="G331" s="3">
        <f>COUNTIFS(F322:F325,"&gt;0")</f>
        <v>4</v>
      </c>
      <c r="I331" s="10">
        <f>F331/G331</f>
        <v>0</v>
      </c>
      <c r="N331" s="8">
        <f>N$40</f>
        <v>4</v>
      </c>
      <c r="Q331" s="3">
        <f>S327-S326</f>
        <v>0</v>
      </c>
      <c r="R331" s="3">
        <f>COUNTIFS(Q322:Q325,"&gt;0")</f>
        <v>4</v>
      </c>
      <c r="T331" s="10">
        <f>Q331/R331</f>
        <v>0</v>
      </c>
    </row>
    <row r="332" spans="3:20" x14ac:dyDescent="0.3">
      <c r="C332" s="8">
        <f>C$41</f>
        <v>4</v>
      </c>
      <c r="N332" s="8">
        <f>N$41</f>
        <v>1</v>
      </c>
    </row>
    <row r="333" spans="3:20" x14ac:dyDescent="0.3">
      <c r="C333" s="8">
        <f>C$42</f>
        <v>2</v>
      </c>
      <c r="N333" s="8">
        <f>N$42</f>
        <v>2</v>
      </c>
    </row>
    <row r="334" spans="3:20" x14ac:dyDescent="0.3">
      <c r="C334" s="8">
        <f>C$43</f>
        <v>2</v>
      </c>
      <c r="N334" s="8">
        <f>N$43</f>
        <v>1</v>
      </c>
    </row>
    <row r="335" spans="3:20" x14ac:dyDescent="0.3">
      <c r="C335" s="8">
        <f>C$44</f>
        <v>1</v>
      </c>
      <c r="N335" s="8">
        <f>N$44</f>
        <v>2</v>
      </c>
    </row>
    <row r="336" spans="3:20" ht="16.2" thickBot="1" x14ac:dyDescent="0.35">
      <c r="C336" s="11">
        <f>C$45</f>
        <v>1</v>
      </c>
      <c r="N336" s="11">
        <f>N$45</f>
        <v>1</v>
      </c>
    </row>
    <row r="337" spans="2:17" x14ac:dyDescent="0.3">
      <c r="C337" s="12"/>
      <c r="N337" s="12"/>
    </row>
    <row r="339" spans="2:17" x14ac:dyDescent="0.3">
      <c r="B339" s="3" t="s">
        <v>37</v>
      </c>
      <c r="C339" s="3">
        <f>MAX(I:I)</f>
        <v>2.0688688551316742E-2</v>
      </c>
      <c r="M339" s="3" t="s">
        <v>38</v>
      </c>
      <c r="N339" s="3">
        <f>MAX(T:T)</f>
        <v>1.8814374728998828E-2</v>
      </c>
    </row>
    <row r="340" spans="2:17" ht="16.2" thickBot="1" x14ac:dyDescent="0.35"/>
    <row r="341" spans="2:17" x14ac:dyDescent="0.3">
      <c r="C341" s="7">
        <f>C$30</f>
        <v>3</v>
      </c>
      <c r="E341" s="7">
        <v>3</v>
      </c>
      <c r="N341" s="7">
        <f>N$30</f>
        <v>4</v>
      </c>
      <c r="P341" s="7">
        <v>4</v>
      </c>
    </row>
    <row r="342" spans="2:17" x14ac:dyDescent="0.3">
      <c r="C342" s="8">
        <f>C$31</f>
        <v>2</v>
      </c>
      <c r="E342" s="8">
        <v>2</v>
      </c>
      <c r="N342" s="8">
        <f>N$31</f>
        <v>4</v>
      </c>
      <c r="P342" s="8">
        <v>3</v>
      </c>
    </row>
    <row r="343" spans="2:17" ht="16.2" thickBot="1" x14ac:dyDescent="0.35">
      <c r="C343" s="8">
        <f>C$32</f>
        <v>2</v>
      </c>
      <c r="E343" s="11">
        <v>4</v>
      </c>
      <c r="N343" s="8">
        <f>N$32</f>
        <v>3</v>
      </c>
      <c r="P343" s="8">
        <v>2</v>
      </c>
    </row>
    <row r="344" spans="2:17" ht="16.2" thickBot="1" x14ac:dyDescent="0.35">
      <c r="C344" s="8">
        <f>C$33</f>
        <v>3</v>
      </c>
      <c r="N344" s="8">
        <f>N$33</f>
        <v>2</v>
      </c>
      <c r="P344" s="11">
        <v>1</v>
      </c>
    </row>
    <row r="345" spans="2:17" x14ac:dyDescent="0.3">
      <c r="C345" s="8">
        <f>C$34</f>
        <v>4</v>
      </c>
      <c r="N345" s="8">
        <f>N$34</f>
        <v>3</v>
      </c>
    </row>
    <row r="346" spans="2:17" x14ac:dyDescent="0.3">
      <c r="C346" s="8">
        <f>C$35</f>
        <v>3</v>
      </c>
      <c r="N346" s="8">
        <f>N$35</f>
        <v>3</v>
      </c>
    </row>
    <row r="347" spans="2:17" ht="16.2" thickBot="1" x14ac:dyDescent="0.35">
      <c r="C347" s="11">
        <f>C$36</f>
        <v>3</v>
      </c>
      <c r="N347" s="8">
        <f>N$36</f>
        <v>1</v>
      </c>
    </row>
    <row r="348" spans="2:17" ht="16.2" thickBot="1" x14ac:dyDescent="0.35">
      <c r="N348" s="11">
        <f>N$37</f>
        <v>3</v>
      </c>
    </row>
    <row r="349" spans="2:17" x14ac:dyDescent="0.3">
      <c r="N349" s="12"/>
    </row>
    <row r="350" spans="2:17" x14ac:dyDescent="0.3">
      <c r="C350" s="2" t="s">
        <v>19</v>
      </c>
      <c r="D350" s="4">
        <v>1.902994829949205</v>
      </c>
      <c r="E350" s="6">
        <v>3</v>
      </c>
      <c r="F350" s="6">
        <v>4</v>
      </c>
      <c r="N350" s="2" t="s">
        <v>19</v>
      </c>
      <c r="O350" s="4">
        <v>1.902994829949205</v>
      </c>
      <c r="P350" s="6">
        <v>3</v>
      </c>
      <c r="Q350" s="6">
        <v>4</v>
      </c>
    </row>
    <row r="351" spans="2:17" x14ac:dyDescent="0.3">
      <c r="C351" s="2" t="s">
        <v>15</v>
      </c>
      <c r="D351" s="4">
        <v>1.7937588485668157</v>
      </c>
      <c r="E351" s="6">
        <v>2</v>
      </c>
      <c r="F351" s="6">
        <v>4</v>
      </c>
      <c r="N351" s="2" t="s">
        <v>15</v>
      </c>
      <c r="O351" s="4">
        <v>1.7937588485668157</v>
      </c>
      <c r="P351" s="6">
        <v>2</v>
      </c>
      <c r="Q351" s="6">
        <v>4</v>
      </c>
    </row>
    <row r="352" spans="2:17" x14ac:dyDescent="0.3">
      <c r="C352" s="2" t="s">
        <v>14</v>
      </c>
      <c r="D352" s="4">
        <v>1.7490241133340274</v>
      </c>
      <c r="E352" s="6">
        <v>2</v>
      </c>
      <c r="F352" s="6">
        <v>3</v>
      </c>
      <c r="N352" s="2" t="s">
        <v>14</v>
      </c>
      <c r="O352" s="4">
        <v>1.7490241133340274</v>
      </c>
      <c r="P352" s="6">
        <v>2</v>
      </c>
      <c r="Q352" s="6">
        <v>3</v>
      </c>
    </row>
    <row r="353" spans="3:17" ht="16.2" thickBot="1" x14ac:dyDescent="0.35">
      <c r="C353" s="2" t="s">
        <v>17</v>
      </c>
      <c r="D353" s="4">
        <v>1.6673918910565213</v>
      </c>
      <c r="E353" s="6">
        <v>3</v>
      </c>
      <c r="F353" s="6">
        <v>2</v>
      </c>
      <c r="N353" s="2" t="s">
        <v>17</v>
      </c>
      <c r="O353" s="4">
        <v>1.6673918910565213</v>
      </c>
      <c r="P353" s="6">
        <v>3</v>
      </c>
      <c r="Q353" s="6">
        <v>2</v>
      </c>
    </row>
    <row r="354" spans="3:17" ht="16.2" thickBot="1" x14ac:dyDescent="0.35">
      <c r="C354" s="2" t="s">
        <v>26</v>
      </c>
      <c r="D354" s="4">
        <v>1.6485270104622292</v>
      </c>
      <c r="E354" s="13">
        <v>4</v>
      </c>
      <c r="F354" s="6">
        <v>3</v>
      </c>
      <c r="N354" s="2" t="s">
        <v>26</v>
      </c>
      <c r="O354" s="4">
        <v>1.6485270104622292</v>
      </c>
      <c r="P354" s="6">
        <v>4</v>
      </c>
      <c r="Q354" s="6">
        <v>3</v>
      </c>
    </row>
    <row r="355" spans="3:17" ht="16.2" thickBot="1" x14ac:dyDescent="0.35">
      <c r="N355" s="2" t="s">
        <v>18</v>
      </c>
      <c r="O355" s="4">
        <v>1.6345638024072631</v>
      </c>
      <c r="P355" s="6">
        <v>3</v>
      </c>
      <c r="Q355" s="6">
        <v>3</v>
      </c>
    </row>
    <row r="356" spans="3:17" ht="16.2" thickBot="1" x14ac:dyDescent="0.35">
      <c r="C356" s="1"/>
      <c r="D356" s="2" t="s">
        <v>0</v>
      </c>
      <c r="E356" s="2" t="s">
        <v>1</v>
      </c>
      <c r="F356" s="2" t="s">
        <v>2</v>
      </c>
      <c r="G356" s="2" t="s">
        <v>3</v>
      </c>
      <c r="J356" s="1"/>
      <c r="K356" s="1" t="s">
        <v>27</v>
      </c>
      <c r="L356" s="1" t="s">
        <v>28</v>
      </c>
      <c r="N356" s="2" t="s">
        <v>16</v>
      </c>
      <c r="O356" s="14">
        <v>1.5005209252114238</v>
      </c>
      <c r="P356" s="6">
        <v>3</v>
      </c>
      <c r="Q356" s="13">
        <v>1</v>
      </c>
    </row>
    <row r="357" spans="3:17" x14ac:dyDescent="0.3">
      <c r="C357" s="2" t="s">
        <v>0</v>
      </c>
      <c r="D357" s="4">
        <v>0.97120663165687415</v>
      </c>
      <c r="E357" s="4">
        <v>1.1687903227022378</v>
      </c>
      <c r="F357" s="4">
        <v>1.4985095960304147</v>
      </c>
      <c r="G357" s="4">
        <v>1.4602249854125868</v>
      </c>
      <c r="J357" s="1" t="s">
        <v>4</v>
      </c>
      <c r="K357" s="1">
        <v>10.118292993668989</v>
      </c>
      <c r="L357" s="1">
        <v>7.9170077935236449E-2</v>
      </c>
    </row>
    <row r="358" spans="3:17" x14ac:dyDescent="0.3">
      <c r="C358" s="2" t="s">
        <v>1</v>
      </c>
      <c r="D358" s="4">
        <v>1.2383545698936895</v>
      </c>
      <c r="E358" s="4">
        <v>1.3009605830743789</v>
      </c>
      <c r="F358" s="15">
        <v>1.7490241133340274</v>
      </c>
      <c r="G358" s="15">
        <v>1.7937588485668157</v>
      </c>
      <c r="J358" s="1" t="s">
        <v>5</v>
      </c>
      <c r="K358" s="1">
        <v>11.709427766293805</v>
      </c>
      <c r="L358" s="1">
        <v>0.454768463444017</v>
      </c>
    </row>
    <row r="359" spans="3:17" x14ac:dyDescent="0.3">
      <c r="C359" s="2" t="s">
        <v>2</v>
      </c>
      <c r="D359" s="15">
        <v>1.5005209252114238</v>
      </c>
      <c r="E359" s="15">
        <v>1.6673918910565213</v>
      </c>
      <c r="F359" s="15">
        <v>1.6345638024072631</v>
      </c>
      <c r="G359" s="15">
        <v>1.902994829949205</v>
      </c>
      <c r="J359" s="1" t="s">
        <v>6</v>
      </c>
      <c r="K359" s="1">
        <v>13.236095970858347</v>
      </c>
      <c r="L359" s="1">
        <v>0.1748469263904795</v>
      </c>
    </row>
    <row r="360" spans="3:17" x14ac:dyDescent="0.3">
      <c r="C360" s="2" t="s">
        <v>3</v>
      </c>
      <c r="D360" s="4">
        <v>1.3094793311048893</v>
      </c>
      <c r="E360" s="4">
        <v>1.4901868545917563</v>
      </c>
      <c r="F360" s="15">
        <v>1.6485270104622292</v>
      </c>
      <c r="G360" s="4">
        <v>1.4622830546270378</v>
      </c>
      <c r="J360" s="1" t="s">
        <v>7</v>
      </c>
      <c r="K360" s="1">
        <v>12.529737969341557</v>
      </c>
      <c r="L360" s="1">
        <v>-0.70878546776973295</v>
      </c>
    </row>
  </sheetData>
  <sortState ref="K12:N27">
    <sortCondition descending="1" ref="L12:L27"/>
  </sortState>
  <pageMargins left="0.7" right="0.7" top="0.78740157499999996" bottom="0.78740157499999996" header="0.3" footer="0.3"/>
  <pageSetup paperSize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prahová_hodnota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2017-01-09T06:18:34Z</dcterms:modified>
</cp:coreProperties>
</file>