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 Chudoba\Documents\Diplomka\"/>
    </mc:Choice>
  </mc:AlternateContent>
  <xr:revisionPtr revIDLastSave="0" documentId="8_{B3151A43-AE85-45D5-9351-BFC0F8CB03A0}" xr6:coauthVersionLast="34" xr6:coauthVersionMax="34" xr10:uidLastSave="{00000000-0000-0000-0000-000000000000}"/>
  <bookViews>
    <workbookView xWindow="0" yWindow="0" windowWidth="21570" windowHeight="7980" activeTab="4" xr2:uid="{E5EEF4EA-AD00-4114-8EA5-F2EA8BF79A8B}"/>
  </bookViews>
  <sheets>
    <sheet name="CZ 1st period" sheetId="1" r:id="rId1"/>
    <sheet name="AT 1st period" sheetId="2" r:id="rId2"/>
    <sheet name="CZ 2nd period" sheetId="3" r:id="rId3"/>
    <sheet name="AT 2nd period" sheetId="4" r:id="rId4"/>
    <sheet name="Final values" sheetId="5" r:id="rId5"/>
    <sheet name="Graphs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4" l="1"/>
  <c r="D107" i="4"/>
  <c r="F133" i="1"/>
  <c r="E133" i="1"/>
  <c r="D133" i="1"/>
  <c r="AI108" i="4"/>
  <c r="AJ108" i="4"/>
  <c r="AK108" i="4"/>
  <c r="AL108" i="4"/>
  <c r="AH108" i="4"/>
  <c r="M33" i="4" l="1"/>
  <c r="M68" i="4"/>
  <c r="M103" i="4"/>
  <c r="AI33" i="4"/>
  <c r="AJ33" i="4"/>
  <c r="AK33" i="4"/>
  <c r="AL33" i="4"/>
  <c r="AM33" i="4"/>
  <c r="AH33" i="4"/>
  <c r="AJ85" i="1"/>
  <c r="AJ4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G31" i="4"/>
  <c r="AG30" i="4"/>
  <c r="AG21" i="4"/>
  <c r="W21" i="4"/>
  <c r="AN21" i="4"/>
  <c r="AN4" i="4"/>
  <c r="AG4" i="4"/>
  <c r="W4" i="4"/>
  <c r="AG19" i="4"/>
  <c r="M107" i="4" l="1"/>
  <c r="M108" i="4" s="1"/>
  <c r="AN10" i="4"/>
  <c r="AN13" i="4"/>
  <c r="AG88" i="4" l="1"/>
  <c r="AN79" i="4"/>
  <c r="AG91" i="4"/>
  <c r="AG92" i="4"/>
  <c r="AG93" i="4"/>
  <c r="AG94" i="4"/>
  <c r="AG96" i="4"/>
  <c r="AG97" i="4"/>
  <c r="AG98" i="4"/>
  <c r="AN82" i="4"/>
  <c r="AG53" i="4"/>
  <c r="AG56" i="4"/>
  <c r="AG59" i="4"/>
  <c r="AG61" i="4"/>
  <c r="AG62" i="4"/>
  <c r="AG63" i="4"/>
  <c r="AM103" i="4" l="1"/>
  <c r="AM107" i="4" s="1"/>
  <c r="AM108" i="4" s="1"/>
  <c r="AL103" i="4"/>
  <c r="AK103" i="4"/>
  <c r="AJ103" i="4"/>
  <c r="AI103" i="4"/>
  <c r="AH103" i="4"/>
  <c r="AF103" i="4"/>
  <c r="AE103" i="4"/>
  <c r="AD103" i="4"/>
  <c r="AC103" i="4"/>
  <c r="AB103" i="4"/>
  <c r="AA103" i="4"/>
  <c r="Z103" i="4"/>
  <c r="Y103" i="4"/>
  <c r="X103" i="4"/>
  <c r="V103" i="4"/>
  <c r="U103" i="4"/>
  <c r="T103" i="4"/>
  <c r="S103" i="4"/>
  <c r="R103" i="4"/>
  <c r="Q103" i="4"/>
  <c r="P103" i="4"/>
  <c r="O103" i="4"/>
  <c r="N103" i="4"/>
  <c r="L103" i="4"/>
  <c r="K103" i="4"/>
  <c r="J103" i="4"/>
  <c r="I103" i="4"/>
  <c r="H103" i="4"/>
  <c r="G103" i="4"/>
  <c r="F103" i="4"/>
  <c r="E103" i="4"/>
  <c r="D103" i="4"/>
  <c r="AN102" i="4"/>
  <c r="AG102" i="4"/>
  <c r="W102" i="4"/>
  <c r="AG101" i="4"/>
  <c r="W101" i="4"/>
  <c r="AN100" i="4"/>
  <c r="AG100" i="4"/>
  <c r="W100" i="4"/>
  <c r="AN99" i="4"/>
  <c r="AG99" i="4"/>
  <c r="W99" i="4"/>
  <c r="AN98" i="4"/>
  <c r="W98" i="4"/>
  <c r="AN97" i="4"/>
  <c r="W97" i="4"/>
  <c r="AN96" i="4"/>
  <c r="W96" i="4"/>
  <c r="AN95" i="4"/>
  <c r="W95" i="4"/>
  <c r="AN94" i="4"/>
  <c r="W94" i="4"/>
  <c r="AN93" i="4"/>
  <c r="W93" i="4"/>
  <c r="AN92" i="4"/>
  <c r="W92" i="4"/>
  <c r="W91" i="4"/>
  <c r="AN90" i="4"/>
  <c r="AG90" i="4"/>
  <c r="W90" i="4"/>
  <c r="AN89" i="4"/>
  <c r="AG89" i="4"/>
  <c r="W89" i="4"/>
  <c r="AN88" i="4"/>
  <c r="W88" i="4"/>
  <c r="AN87" i="4"/>
  <c r="AG87" i="4"/>
  <c r="W87" i="4"/>
  <c r="W86" i="4"/>
  <c r="AG85" i="4"/>
  <c r="W85" i="4"/>
  <c r="AN84" i="4"/>
  <c r="AG84" i="4"/>
  <c r="W84" i="4"/>
  <c r="AN83" i="4"/>
  <c r="AG83" i="4"/>
  <c r="W83" i="4"/>
  <c r="AG82" i="4"/>
  <c r="W82" i="4"/>
  <c r="AG81" i="4"/>
  <c r="W81" i="4"/>
  <c r="AN80" i="4"/>
  <c r="AG80" i="4"/>
  <c r="W80" i="4"/>
  <c r="AG79" i="4"/>
  <c r="W79" i="4"/>
  <c r="AG78" i="4"/>
  <c r="W78" i="4"/>
  <c r="AG77" i="4"/>
  <c r="W77" i="4"/>
  <c r="AN76" i="4"/>
  <c r="W76" i="4"/>
  <c r="AN75" i="4"/>
  <c r="AG75" i="4"/>
  <c r="W75" i="4"/>
  <c r="AN74" i="4"/>
  <c r="AG74" i="4"/>
  <c r="W74" i="4"/>
  <c r="AN73" i="4"/>
  <c r="AG73" i="4"/>
  <c r="W73" i="4"/>
  <c r="AI107" i="4"/>
  <c r="AF68" i="4"/>
  <c r="AE68" i="4"/>
  <c r="AD68" i="4"/>
  <c r="AC68" i="4"/>
  <c r="AB68" i="4"/>
  <c r="AA68" i="4"/>
  <c r="Z68" i="4"/>
  <c r="Y68" i="4"/>
  <c r="X68" i="4"/>
  <c r="V68" i="4"/>
  <c r="U68" i="4"/>
  <c r="T68" i="4"/>
  <c r="S68" i="4"/>
  <c r="R68" i="4"/>
  <c r="Q68" i="4"/>
  <c r="P68" i="4"/>
  <c r="O68" i="4"/>
  <c r="N68" i="4"/>
  <c r="L68" i="4"/>
  <c r="K68" i="4"/>
  <c r="J68" i="4"/>
  <c r="I68" i="4"/>
  <c r="H68" i="4"/>
  <c r="G68" i="4"/>
  <c r="F68" i="4"/>
  <c r="E68" i="4"/>
  <c r="D68" i="4"/>
  <c r="AN67" i="4"/>
  <c r="AG67" i="4"/>
  <c r="W67" i="4"/>
  <c r="AG66" i="4"/>
  <c r="W66" i="4"/>
  <c r="AG65" i="4"/>
  <c r="W65" i="4"/>
  <c r="W64" i="4"/>
  <c r="W63" i="4"/>
  <c r="W62" i="4"/>
  <c r="W61" i="4"/>
  <c r="W60" i="4"/>
  <c r="AN59" i="4"/>
  <c r="W59" i="4"/>
  <c r="W58" i="4"/>
  <c r="W57" i="4"/>
  <c r="W56" i="4"/>
  <c r="AG55" i="4"/>
  <c r="W55" i="4"/>
  <c r="AN54" i="4"/>
  <c r="AG54" i="4"/>
  <c r="W54" i="4"/>
  <c r="W53" i="4"/>
  <c r="AN52" i="4"/>
  <c r="AG52" i="4"/>
  <c r="W52" i="4"/>
  <c r="AN51" i="4"/>
  <c r="AG51" i="4"/>
  <c r="W51" i="4"/>
  <c r="AN50" i="4"/>
  <c r="AG50" i="4"/>
  <c r="W50" i="4"/>
  <c r="AN49" i="4"/>
  <c r="AG49" i="4"/>
  <c r="W49" i="4"/>
  <c r="AG48" i="4"/>
  <c r="W48" i="4"/>
  <c r="AG47" i="4"/>
  <c r="W47" i="4"/>
  <c r="AN46" i="4"/>
  <c r="AG46" i="4"/>
  <c r="W46" i="4"/>
  <c r="AG45" i="4"/>
  <c r="W45" i="4"/>
  <c r="W44" i="4"/>
  <c r="AG43" i="4"/>
  <c r="W43" i="4"/>
  <c r="AG42" i="4"/>
  <c r="W42" i="4"/>
  <c r="AG41" i="4"/>
  <c r="W41" i="4"/>
  <c r="AG40" i="4"/>
  <c r="W40" i="4"/>
  <c r="AG39" i="4"/>
  <c r="W39" i="4"/>
  <c r="AG38" i="4"/>
  <c r="W38" i="4"/>
  <c r="AF33" i="4"/>
  <c r="AE33" i="4"/>
  <c r="AD33" i="4"/>
  <c r="AD107" i="4" s="1"/>
  <c r="AD108" i="4" s="1"/>
  <c r="AC33" i="4"/>
  <c r="AB33" i="4"/>
  <c r="AA33" i="4"/>
  <c r="Z33" i="4"/>
  <c r="Z107" i="4" s="1"/>
  <c r="Z108" i="4" s="1"/>
  <c r="Y33" i="4"/>
  <c r="X33" i="4"/>
  <c r="V33" i="4"/>
  <c r="U33" i="4"/>
  <c r="U107" i="4" s="1"/>
  <c r="U108" i="4" s="1"/>
  <c r="T33" i="4"/>
  <c r="S33" i="4"/>
  <c r="R33" i="4"/>
  <c r="Q33" i="4"/>
  <c r="Q107" i="4" s="1"/>
  <c r="Q108" i="4" s="1"/>
  <c r="P33" i="4"/>
  <c r="O33" i="4"/>
  <c r="N33" i="4"/>
  <c r="L33" i="4"/>
  <c r="L107" i="4" s="1"/>
  <c r="L108" i="4" s="1"/>
  <c r="K33" i="4"/>
  <c r="J33" i="4"/>
  <c r="I33" i="4"/>
  <c r="H33" i="4"/>
  <c r="G33" i="4"/>
  <c r="G107" i="4" s="1"/>
  <c r="G108" i="4" s="1"/>
  <c r="F33" i="4"/>
  <c r="E33" i="4"/>
  <c r="D33" i="4"/>
  <c r="D108" i="4" s="1"/>
  <c r="AG32" i="4"/>
  <c r="W32" i="4"/>
  <c r="W31" i="4"/>
  <c r="AN30" i="4"/>
  <c r="W30" i="4"/>
  <c r="AN29" i="4"/>
  <c r="AG29" i="4"/>
  <c r="W29" i="4"/>
  <c r="AN28" i="4"/>
  <c r="AG28" i="4"/>
  <c r="W28" i="4"/>
  <c r="AG27" i="4"/>
  <c r="W27" i="4"/>
  <c r="AN26" i="4"/>
  <c r="AG26" i="4"/>
  <c r="W26" i="4"/>
  <c r="AN25" i="4"/>
  <c r="AG25" i="4"/>
  <c r="W25" i="4"/>
  <c r="AN24" i="4"/>
  <c r="AG24" i="4"/>
  <c r="W24" i="4"/>
  <c r="W23" i="4"/>
  <c r="AN22" i="4"/>
  <c r="AG22" i="4"/>
  <c r="W22" i="4"/>
  <c r="AG20" i="4"/>
  <c r="W20" i="4"/>
  <c r="AN19" i="4"/>
  <c r="W19" i="4"/>
  <c r="AN18" i="4"/>
  <c r="AG18" i="4"/>
  <c r="W18" i="4"/>
  <c r="AG17" i="4"/>
  <c r="W17" i="4"/>
  <c r="AG16" i="4"/>
  <c r="W16" i="4"/>
  <c r="AN15" i="4"/>
  <c r="AG15" i="4"/>
  <c r="W15" i="4"/>
  <c r="AN14" i="4"/>
  <c r="AG14" i="4"/>
  <c r="W14" i="4"/>
  <c r="AG13" i="4"/>
  <c r="W13" i="4"/>
  <c r="AG12" i="4"/>
  <c r="W12" i="4"/>
  <c r="W11" i="4"/>
  <c r="AG10" i="4"/>
  <c r="W10" i="4"/>
  <c r="AN9" i="4"/>
  <c r="AG9" i="4"/>
  <c r="W9" i="4"/>
  <c r="AN8" i="4"/>
  <c r="AG8" i="4"/>
  <c r="W8" i="4"/>
  <c r="AG7" i="4"/>
  <c r="W7" i="4"/>
  <c r="AG6" i="4"/>
  <c r="W6" i="4"/>
  <c r="AG5" i="4"/>
  <c r="W5" i="4"/>
  <c r="AN3" i="4"/>
  <c r="AG3" i="4"/>
  <c r="W3" i="4"/>
  <c r="I107" i="4" l="1"/>
  <c r="I108" i="4" s="1"/>
  <c r="J107" i="4"/>
  <c r="J108" i="4" s="1"/>
  <c r="O107" i="4"/>
  <c r="O108" i="4" s="1"/>
  <c r="S107" i="4"/>
  <c r="S108" i="4" s="1"/>
  <c r="X107" i="4"/>
  <c r="X108" i="4" s="1"/>
  <c r="AB107" i="4"/>
  <c r="AB108" i="4" s="1"/>
  <c r="AF107" i="4"/>
  <c r="AF108" i="4" s="1"/>
  <c r="AK107" i="4"/>
  <c r="E107" i="4"/>
  <c r="E108" i="4" s="1"/>
  <c r="W103" i="4"/>
  <c r="F107" i="4"/>
  <c r="F108" i="4" s="1"/>
  <c r="N107" i="4"/>
  <c r="N108" i="4" s="1"/>
  <c r="R107" i="4"/>
  <c r="R108" i="4" s="1"/>
  <c r="V107" i="4"/>
  <c r="V108" i="4" s="1"/>
  <c r="AA107" i="4"/>
  <c r="AA108" i="4" s="1"/>
  <c r="AE107" i="4"/>
  <c r="AE108" i="4" s="1"/>
  <c r="AH107" i="4"/>
  <c r="AL107" i="4"/>
  <c r="H108" i="4"/>
  <c r="K107" i="4"/>
  <c r="K108" i="4" s="1"/>
  <c r="P107" i="4"/>
  <c r="P108" i="4" s="1"/>
  <c r="T107" i="4"/>
  <c r="T108" i="4" s="1"/>
  <c r="Y107" i="4"/>
  <c r="Y108" i="4" s="1"/>
  <c r="AC107" i="4"/>
  <c r="AC108" i="4" s="1"/>
  <c r="AJ107" i="4"/>
  <c r="AN103" i="4"/>
  <c r="AS6" i="4" s="1"/>
  <c r="AQ6" i="4"/>
  <c r="AG103" i="4"/>
  <c r="AR6" i="4" s="1"/>
  <c r="W68" i="4"/>
  <c r="AQ5" i="4" s="1"/>
  <c r="AG68" i="4"/>
  <c r="AR5" i="4" s="1"/>
  <c r="W33" i="4"/>
  <c r="AN33" i="4"/>
  <c r="AG33" i="4"/>
  <c r="AN50" i="3"/>
  <c r="W59" i="3"/>
  <c r="W56" i="3"/>
  <c r="AG56" i="3"/>
  <c r="AN56" i="3"/>
  <c r="W107" i="4" l="1"/>
  <c r="AS4" i="4"/>
  <c r="AS7" i="4" s="1"/>
  <c r="AN107" i="4"/>
  <c r="AQ4" i="4"/>
  <c r="AQ7" i="4" s="1"/>
  <c r="AT7" i="4" s="1"/>
  <c r="AR4" i="4"/>
  <c r="AR7" i="4" s="1"/>
  <c r="AG107" i="4"/>
  <c r="W9" i="3"/>
  <c r="AG9" i="3"/>
  <c r="W14" i="3"/>
  <c r="AN127" i="2"/>
  <c r="AG127" i="2"/>
  <c r="W127" i="2"/>
  <c r="AG109" i="1" l="1"/>
  <c r="AG110" i="1"/>
  <c r="AG111" i="1"/>
  <c r="AG112" i="1"/>
  <c r="AG113" i="1"/>
  <c r="AG114" i="1"/>
  <c r="AG120" i="1"/>
  <c r="AG121" i="1"/>
  <c r="AG122" i="1"/>
  <c r="AG123" i="1"/>
  <c r="AG124" i="1"/>
  <c r="AG125" i="1"/>
  <c r="AG126" i="1"/>
  <c r="AG127" i="1"/>
  <c r="AM103" i="3" l="1"/>
  <c r="AL103" i="3"/>
  <c r="AK103" i="3"/>
  <c r="AJ103" i="3"/>
  <c r="AI103" i="3"/>
  <c r="AH103" i="3"/>
  <c r="AF103" i="3"/>
  <c r="AE103" i="3"/>
  <c r="AD103" i="3"/>
  <c r="AC103" i="3"/>
  <c r="AB103" i="3"/>
  <c r="AA103" i="3"/>
  <c r="Z103" i="3"/>
  <c r="Y103" i="3"/>
  <c r="X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N102" i="3"/>
  <c r="AG102" i="3"/>
  <c r="W102" i="3"/>
  <c r="AN101" i="3"/>
  <c r="AG101" i="3"/>
  <c r="W101" i="3"/>
  <c r="AN100" i="3"/>
  <c r="AG100" i="3"/>
  <c r="W100" i="3"/>
  <c r="AN99" i="3"/>
  <c r="W99" i="3"/>
  <c r="W98" i="3"/>
  <c r="AN97" i="3"/>
  <c r="AG97" i="3"/>
  <c r="W97" i="3"/>
  <c r="AN96" i="3"/>
  <c r="AG96" i="3"/>
  <c r="W96" i="3"/>
  <c r="AN95" i="3"/>
  <c r="AG95" i="3"/>
  <c r="W95" i="3"/>
  <c r="AN94" i="3"/>
  <c r="AG94" i="3"/>
  <c r="W94" i="3"/>
  <c r="AN93" i="3"/>
  <c r="AG93" i="3"/>
  <c r="W93" i="3"/>
  <c r="AN92" i="3"/>
  <c r="AG92" i="3"/>
  <c r="W92" i="3"/>
  <c r="AN91" i="3"/>
  <c r="AG91" i="3"/>
  <c r="W91" i="3"/>
  <c r="AN90" i="3"/>
  <c r="W90" i="3"/>
  <c r="AN89" i="3"/>
  <c r="AG89" i="3"/>
  <c r="W89" i="3"/>
  <c r="AN88" i="3"/>
  <c r="AG88" i="3"/>
  <c r="W88" i="3"/>
  <c r="AN87" i="3"/>
  <c r="AG87" i="3"/>
  <c r="W87" i="3"/>
  <c r="AN86" i="3"/>
  <c r="AG86" i="3"/>
  <c r="W86" i="3"/>
  <c r="AN85" i="3"/>
  <c r="AG85" i="3"/>
  <c r="W85" i="3"/>
  <c r="AN84" i="3"/>
  <c r="AG84" i="3"/>
  <c r="W84" i="3"/>
  <c r="AN83" i="3"/>
  <c r="AG83" i="3"/>
  <c r="W83" i="3"/>
  <c r="AG82" i="3"/>
  <c r="W82" i="3"/>
  <c r="AN81" i="3"/>
  <c r="AG81" i="3"/>
  <c r="W81" i="3"/>
  <c r="AN80" i="3"/>
  <c r="AG80" i="3"/>
  <c r="W80" i="3"/>
  <c r="AN79" i="3"/>
  <c r="AG79" i="3"/>
  <c r="W79" i="3"/>
  <c r="AN78" i="3"/>
  <c r="AG78" i="3"/>
  <c r="W78" i="3"/>
  <c r="AN77" i="3"/>
  <c r="W77" i="3"/>
  <c r="AG76" i="3"/>
  <c r="W76" i="3"/>
  <c r="AN75" i="3"/>
  <c r="AG75" i="3"/>
  <c r="W75" i="3"/>
  <c r="AN74" i="3"/>
  <c r="AG74" i="3"/>
  <c r="W74" i="3"/>
  <c r="AN73" i="3"/>
  <c r="AG73" i="3"/>
  <c r="W73" i="3"/>
  <c r="AM68" i="3"/>
  <c r="AL68" i="3"/>
  <c r="AK68" i="3"/>
  <c r="AJ68" i="3"/>
  <c r="AI68" i="3"/>
  <c r="AH68" i="3"/>
  <c r="AF68" i="3"/>
  <c r="AE68" i="3"/>
  <c r="AD68" i="3"/>
  <c r="AC68" i="3"/>
  <c r="AB68" i="3"/>
  <c r="AA68" i="3"/>
  <c r="Z68" i="3"/>
  <c r="Y68" i="3"/>
  <c r="X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N67" i="3"/>
  <c r="W67" i="3"/>
  <c r="AN66" i="3"/>
  <c r="AG66" i="3"/>
  <c r="W66" i="3"/>
  <c r="AN65" i="3"/>
  <c r="AG65" i="3"/>
  <c r="W65" i="3"/>
  <c r="AN64" i="3"/>
  <c r="AG64" i="3"/>
  <c r="W64" i="3"/>
  <c r="AN63" i="3"/>
  <c r="AG63" i="3"/>
  <c r="W63" i="3"/>
  <c r="AN62" i="3"/>
  <c r="AG62" i="3"/>
  <c r="W62" i="3"/>
  <c r="AN61" i="3"/>
  <c r="AG61" i="3"/>
  <c r="W61" i="3"/>
  <c r="AG60" i="3"/>
  <c r="W60" i="3"/>
  <c r="AN59" i="3"/>
  <c r="AG59" i="3"/>
  <c r="AN58" i="3"/>
  <c r="AG58" i="3"/>
  <c r="W58" i="3"/>
  <c r="AN57" i="3"/>
  <c r="AG57" i="3"/>
  <c r="W57" i="3"/>
  <c r="AN55" i="3"/>
  <c r="W55" i="3"/>
  <c r="AN54" i="3"/>
  <c r="AG54" i="3"/>
  <c r="W54" i="3"/>
  <c r="AN53" i="3"/>
  <c r="AG53" i="3"/>
  <c r="W53" i="3"/>
  <c r="AN52" i="3"/>
  <c r="AG52" i="3"/>
  <c r="W52" i="3"/>
  <c r="AN51" i="3"/>
  <c r="AG51" i="3"/>
  <c r="W51" i="3"/>
  <c r="AG50" i="3"/>
  <c r="W50" i="3"/>
  <c r="AN49" i="3"/>
  <c r="AG49" i="3"/>
  <c r="W49" i="3"/>
  <c r="AN48" i="3"/>
  <c r="AG48" i="3"/>
  <c r="W48" i="3"/>
  <c r="AN47" i="3"/>
  <c r="AG47" i="3"/>
  <c r="W47" i="3"/>
  <c r="AN46" i="3"/>
  <c r="AG46" i="3"/>
  <c r="W46" i="3"/>
  <c r="AG45" i="3"/>
  <c r="W45" i="3"/>
  <c r="AN44" i="3"/>
  <c r="AG44" i="3"/>
  <c r="W44" i="3"/>
  <c r="AN43" i="3"/>
  <c r="AG43" i="3"/>
  <c r="W43" i="3"/>
  <c r="AN42" i="3"/>
  <c r="AG42" i="3"/>
  <c r="W42" i="3"/>
  <c r="W41" i="3"/>
  <c r="AN40" i="3"/>
  <c r="AG40" i="3"/>
  <c r="W40" i="3"/>
  <c r="AN39" i="3"/>
  <c r="AG39" i="3"/>
  <c r="W39" i="3"/>
  <c r="AN38" i="3"/>
  <c r="AG38" i="3"/>
  <c r="W38" i="3"/>
  <c r="AM33" i="3"/>
  <c r="AL33" i="3"/>
  <c r="AK33" i="3"/>
  <c r="AJ33" i="3"/>
  <c r="AI33" i="3"/>
  <c r="AH33" i="3"/>
  <c r="AF33" i="3"/>
  <c r="AE33" i="3"/>
  <c r="AD33" i="3"/>
  <c r="AC33" i="3"/>
  <c r="AB33" i="3"/>
  <c r="AA33" i="3"/>
  <c r="Z33" i="3"/>
  <c r="Y33" i="3"/>
  <c r="X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D107" i="3" s="1"/>
  <c r="AN32" i="3"/>
  <c r="AG32" i="3"/>
  <c r="W32" i="3"/>
  <c r="AN31" i="3"/>
  <c r="AG31" i="3"/>
  <c r="W31" i="3"/>
  <c r="AN30" i="3"/>
  <c r="AG30" i="3"/>
  <c r="W30" i="3"/>
  <c r="AN29" i="3"/>
  <c r="AG29" i="3"/>
  <c r="W29" i="3"/>
  <c r="AN28" i="3"/>
  <c r="W28" i="3"/>
  <c r="AN27" i="3"/>
  <c r="AG27" i="3"/>
  <c r="W27" i="3"/>
  <c r="AN26" i="3"/>
  <c r="AG26" i="3"/>
  <c r="W26" i="3"/>
  <c r="AN25" i="3"/>
  <c r="AG25" i="3"/>
  <c r="W25" i="3"/>
  <c r="AN24" i="3"/>
  <c r="AG24" i="3"/>
  <c r="W24" i="3"/>
  <c r="AN23" i="3"/>
  <c r="AG23" i="3"/>
  <c r="W23" i="3"/>
  <c r="AN22" i="3"/>
  <c r="AG22" i="3"/>
  <c r="W22" i="3"/>
  <c r="AN21" i="3"/>
  <c r="W21" i="3"/>
  <c r="AN20" i="3"/>
  <c r="AG20" i="3"/>
  <c r="W20" i="3"/>
  <c r="AN19" i="3"/>
  <c r="AG19" i="3"/>
  <c r="W19" i="3"/>
  <c r="AN18" i="3"/>
  <c r="W18" i="3"/>
  <c r="AN17" i="3"/>
  <c r="AG17" i="3"/>
  <c r="W17" i="3"/>
  <c r="AN16" i="3"/>
  <c r="AG16" i="3"/>
  <c r="W16" i="3"/>
  <c r="AN15" i="3"/>
  <c r="AG15" i="3"/>
  <c r="W15" i="3"/>
  <c r="AN14" i="3"/>
  <c r="AG14" i="3"/>
  <c r="AN13" i="3"/>
  <c r="AG13" i="3"/>
  <c r="W13" i="3"/>
  <c r="AG12" i="3"/>
  <c r="W12" i="3"/>
  <c r="AN11" i="3"/>
  <c r="AG11" i="3"/>
  <c r="W11" i="3"/>
  <c r="AN10" i="3"/>
  <c r="AG10" i="3"/>
  <c r="W10" i="3"/>
  <c r="AN8" i="3"/>
  <c r="AG8" i="3"/>
  <c r="W8" i="3"/>
  <c r="AN7" i="3"/>
  <c r="AG7" i="3"/>
  <c r="W7" i="3"/>
  <c r="AN6" i="3"/>
  <c r="AG6" i="3"/>
  <c r="W6" i="3"/>
  <c r="AN5" i="3"/>
  <c r="AG5" i="3"/>
  <c r="W5" i="3"/>
  <c r="AN4" i="3"/>
  <c r="AG4" i="3"/>
  <c r="W4" i="3"/>
  <c r="AN3" i="3"/>
  <c r="AG3" i="3"/>
  <c r="W3" i="3"/>
  <c r="AM129" i="2"/>
  <c r="AL129" i="2"/>
  <c r="AK129" i="2"/>
  <c r="AJ129" i="2"/>
  <c r="AI129" i="2"/>
  <c r="AH129" i="2"/>
  <c r="AF129" i="2"/>
  <c r="AE129" i="2"/>
  <c r="AD129" i="2"/>
  <c r="AC129" i="2"/>
  <c r="AB129" i="2"/>
  <c r="AA129" i="2"/>
  <c r="Z129" i="2"/>
  <c r="Y129" i="2"/>
  <c r="X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AN128" i="2"/>
  <c r="AG128" i="2"/>
  <c r="W128" i="2"/>
  <c r="AN126" i="2"/>
  <c r="AG126" i="2"/>
  <c r="W126" i="2"/>
  <c r="AG125" i="2"/>
  <c r="W125" i="2"/>
  <c r="AN124" i="2"/>
  <c r="AG124" i="2"/>
  <c r="W124" i="2"/>
  <c r="AN123" i="2"/>
  <c r="AG123" i="2"/>
  <c r="W123" i="2"/>
  <c r="AN122" i="2"/>
  <c r="AG122" i="2"/>
  <c r="W122" i="2"/>
  <c r="AG121" i="2"/>
  <c r="W121" i="2"/>
  <c r="AN120" i="2"/>
  <c r="AG120" i="2"/>
  <c r="W120" i="2"/>
  <c r="AN119" i="2"/>
  <c r="AG119" i="2"/>
  <c r="W119" i="2"/>
  <c r="AN118" i="2"/>
  <c r="AG118" i="2"/>
  <c r="W118" i="2"/>
  <c r="AG117" i="2"/>
  <c r="W117" i="2"/>
  <c r="AN116" i="2"/>
  <c r="AG116" i="2"/>
  <c r="W116" i="2"/>
  <c r="AG115" i="2"/>
  <c r="W115" i="2"/>
  <c r="AN114" i="2"/>
  <c r="AG114" i="2"/>
  <c r="W114" i="2"/>
  <c r="AN113" i="2"/>
  <c r="AG113" i="2"/>
  <c r="W113" i="2"/>
  <c r="AN112" i="2"/>
  <c r="AG112" i="2"/>
  <c r="W112" i="2"/>
  <c r="AG111" i="2"/>
  <c r="W111" i="2"/>
  <c r="AN110" i="2"/>
  <c r="AG110" i="2"/>
  <c r="W110" i="2"/>
  <c r="AN109" i="2"/>
  <c r="W109" i="2"/>
  <c r="AN108" i="2"/>
  <c r="AG108" i="2"/>
  <c r="W108" i="2"/>
  <c r="AG107" i="2"/>
  <c r="W107" i="2"/>
  <c r="AN106" i="2"/>
  <c r="AG106" i="2"/>
  <c r="W106" i="2"/>
  <c r="AN105" i="2"/>
  <c r="AG105" i="2"/>
  <c r="W105" i="2"/>
  <c r="AN104" i="2"/>
  <c r="W104" i="2"/>
  <c r="AN103" i="2"/>
  <c r="AG103" i="2"/>
  <c r="W103" i="2"/>
  <c r="AN102" i="2"/>
  <c r="AG102" i="2"/>
  <c r="W102" i="2"/>
  <c r="AN101" i="2"/>
  <c r="AG101" i="2"/>
  <c r="W101" i="2"/>
  <c r="AN100" i="2"/>
  <c r="W100" i="2"/>
  <c r="AN99" i="2"/>
  <c r="AG99" i="2"/>
  <c r="W99" i="2"/>
  <c r="AN98" i="2"/>
  <c r="AG98" i="2"/>
  <c r="W98" i="2"/>
  <c r="W97" i="2"/>
  <c r="AG96" i="2"/>
  <c r="W96" i="2"/>
  <c r="AG95" i="2"/>
  <c r="W95" i="2"/>
  <c r="AN94" i="2"/>
  <c r="AG94" i="2"/>
  <c r="W94" i="2"/>
  <c r="AN93" i="2"/>
  <c r="AG93" i="2"/>
  <c r="W93" i="2"/>
  <c r="AN92" i="2"/>
  <c r="AG92" i="2"/>
  <c r="W92" i="2"/>
  <c r="AN91" i="2"/>
  <c r="AG91" i="2"/>
  <c r="W91" i="2"/>
  <c r="AN90" i="2"/>
  <c r="AG90" i="2"/>
  <c r="W90" i="2"/>
  <c r="AF85" i="2"/>
  <c r="AE85" i="2"/>
  <c r="AD85" i="2"/>
  <c r="AC85" i="2"/>
  <c r="AB85" i="2"/>
  <c r="AA85" i="2"/>
  <c r="Z85" i="2"/>
  <c r="Y85" i="2"/>
  <c r="X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N84" i="2"/>
  <c r="AG84" i="2"/>
  <c r="W84" i="2"/>
  <c r="W83" i="2"/>
  <c r="AG82" i="2"/>
  <c r="W82" i="2"/>
  <c r="AG81" i="2"/>
  <c r="W81" i="2"/>
  <c r="AG80" i="2"/>
  <c r="W80" i="2"/>
  <c r="AG79" i="2"/>
  <c r="W79" i="2"/>
  <c r="AG78" i="2"/>
  <c r="W78" i="2"/>
  <c r="AG77" i="2"/>
  <c r="W77" i="2"/>
  <c r="AG76" i="2"/>
  <c r="W76" i="2"/>
  <c r="AG75" i="2"/>
  <c r="W75" i="2"/>
  <c r="AG74" i="2"/>
  <c r="W74" i="2"/>
  <c r="AG73" i="2"/>
  <c r="W73" i="2"/>
  <c r="AG72" i="2"/>
  <c r="W72" i="2"/>
  <c r="W71" i="2"/>
  <c r="AG70" i="2"/>
  <c r="W70" i="2"/>
  <c r="AN69" i="2"/>
  <c r="AG69" i="2"/>
  <c r="W69" i="2"/>
  <c r="AG68" i="2"/>
  <c r="W68" i="2"/>
  <c r="AG67" i="2"/>
  <c r="W67" i="2"/>
  <c r="AN66" i="2"/>
  <c r="AG66" i="2"/>
  <c r="W66" i="2"/>
  <c r="AN65" i="2"/>
  <c r="AG65" i="2"/>
  <c r="W65" i="2"/>
  <c r="AN64" i="2"/>
  <c r="AG64" i="2"/>
  <c r="W64" i="2"/>
  <c r="AN63" i="2"/>
  <c r="AG63" i="2"/>
  <c r="W63" i="2"/>
  <c r="W62" i="2"/>
  <c r="W61" i="2"/>
  <c r="AN60" i="2"/>
  <c r="AG60" i="2"/>
  <c r="W60" i="2"/>
  <c r="W59" i="2"/>
  <c r="AN58" i="2"/>
  <c r="AG58" i="2"/>
  <c r="W58" i="2"/>
  <c r="AG57" i="2"/>
  <c r="W57" i="2"/>
  <c r="AG56" i="2"/>
  <c r="W56" i="2"/>
  <c r="AG55" i="2"/>
  <c r="W55" i="2"/>
  <c r="AG54" i="2"/>
  <c r="W54" i="2"/>
  <c r="W53" i="2"/>
  <c r="AN52" i="2"/>
  <c r="AG52" i="2"/>
  <c r="W52" i="2"/>
  <c r="W51" i="2"/>
  <c r="AN50" i="2"/>
  <c r="AG50" i="2"/>
  <c r="W50" i="2"/>
  <c r="AG49" i="2"/>
  <c r="W49" i="2"/>
  <c r="AN48" i="2"/>
  <c r="AG48" i="2"/>
  <c r="W48" i="2"/>
  <c r="AN47" i="2"/>
  <c r="AG47" i="2"/>
  <c r="W47" i="2"/>
  <c r="AG46" i="2"/>
  <c r="W46" i="2"/>
  <c r="AN4" i="2"/>
  <c r="AN5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5" i="2"/>
  <c r="AN26" i="2"/>
  <c r="AN27" i="2"/>
  <c r="AN29" i="2"/>
  <c r="AN30" i="2"/>
  <c r="AN31" i="2"/>
  <c r="AN32" i="2"/>
  <c r="AN33" i="2"/>
  <c r="AN34" i="2"/>
  <c r="AN35" i="2"/>
  <c r="AN37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3" i="2"/>
  <c r="AG4" i="2"/>
  <c r="W3" i="2"/>
  <c r="W4" i="2"/>
  <c r="W5" i="2"/>
  <c r="AG5" i="2"/>
  <c r="W6" i="2"/>
  <c r="W7" i="2"/>
  <c r="AG7" i="2"/>
  <c r="W8" i="2"/>
  <c r="AG8" i="2"/>
  <c r="W9" i="2"/>
  <c r="AG9" i="2"/>
  <c r="W10" i="2"/>
  <c r="AG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AN39" i="2"/>
  <c r="W40" i="2"/>
  <c r="AG40" i="2"/>
  <c r="AN40" i="2"/>
  <c r="D41" i="2"/>
  <c r="D133" i="2" s="1"/>
  <c r="E41" i="2"/>
  <c r="E133" i="2" s="1"/>
  <c r="E134" i="2" s="1"/>
  <c r="F41" i="2"/>
  <c r="G41" i="2"/>
  <c r="H41" i="2"/>
  <c r="I41" i="2"/>
  <c r="I133" i="2" s="1"/>
  <c r="I134" i="2" s="1"/>
  <c r="J41" i="2"/>
  <c r="K41" i="2"/>
  <c r="L41" i="2"/>
  <c r="L133" i="2" s="1"/>
  <c r="L134" i="2" s="1"/>
  <c r="M41" i="2"/>
  <c r="M133" i="2" s="1"/>
  <c r="M134" i="2" s="1"/>
  <c r="N41" i="2"/>
  <c r="O41" i="2"/>
  <c r="P41" i="2"/>
  <c r="P133" i="2" s="1"/>
  <c r="P134" i="2" s="1"/>
  <c r="Q41" i="2"/>
  <c r="Q133" i="2" s="1"/>
  <c r="Q134" i="2" s="1"/>
  <c r="R41" i="2"/>
  <c r="S41" i="2"/>
  <c r="T41" i="2"/>
  <c r="T133" i="2" s="1"/>
  <c r="T134" i="2" s="1"/>
  <c r="U41" i="2"/>
  <c r="U133" i="2" s="1"/>
  <c r="U134" i="2" s="1"/>
  <c r="V41" i="2"/>
  <c r="X41" i="2"/>
  <c r="Y41" i="2"/>
  <c r="Y133" i="2" s="1"/>
  <c r="Y134" i="2" s="1"/>
  <c r="Z41" i="2"/>
  <c r="Z133" i="2" s="1"/>
  <c r="Z134" i="2" s="1"/>
  <c r="AA41" i="2"/>
  <c r="AB41" i="2"/>
  <c r="AC41" i="2"/>
  <c r="AC133" i="2" s="1"/>
  <c r="AC134" i="2" s="1"/>
  <c r="AD41" i="2"/>
  <c r="AD133" i="2" s="1"/>
  <c r="AD134" i="2" s="1"/>
  <c r="AE41" i="2"/>
  <c r="AF41" i="2"/>
  <c r="AH41" i="2"/>
  <c r="AH133" i="2" s="1"/>
  <c r="AH134" i="2" s="1"/>
  <c r="AI41" i="2"/>
  <c r="AI133" i="2" s="1"/>
  <c r="AI134" i="2" s="1"/>
  <c r="AJ41" i="2"/>
  <c r="AK41" i="2"/>
  <c r="AL41" i="2"/>
  <c r="AL133" i="2" s="1"/>
  <c r="AL134" i="2" s="1"/>
  <c r="AM41" i="2"/>
  <c r="AM133" i="2" s="1"/>
  <c r="AM134" i="2" s="1"/>
  <c r="S107" i="3" l="1"/>
  <c r="G133" i="2"/>
  <c r="G134" i="2" s="1"/>
  <c r="AJ133" i="2"/>
  <c r="AJ134" i="2" s="1"/>
  <c r="AE133" i="2"/>
  <c r="AE134" i="2" s="1"/>
  <c r="AA133" i="2"/>
  <c r="AA134" i="2" s="1"/>
  <c r="V133" i="2"/>
  <c r="V134" i="2" s="1"/>
  <c r="R133" i="2"/>
  <c r="R134" i="2" s="1"/>
  <c r="N133" i="2"/>
  <c r="N134" i="2" s="1"/>
  <c r="J133" i="2"/>
  <c r="J134" i="2" s="1"/>
  <c r="F133" i="2"/>
  <c r="F134" i="2" s="1"/>
  <c r="E107" i="3"/>
  <c r="E108" i="3" s="1"/>
  <c r="I107" i="3"/>
  <c r="I108" i="3" s="1"/>
  <c r="L107" i="3"/>
  <c r="L108" i="3" s="1"/>
  <c r="P107" i="3"/>
  <c r="P108" i="3" s="1"/>
  <c r="T107" i="3"/>
  <c r="T108" i="3" s="1"/>
  <c r="Y107" i="3"/>
  <c r="Y108" i="3" s="1"/>
  <c r="AC107" i="3"/>
  <c r="AC108" i="3" s="1"/>
  <c r="AH107" i="3"/>
  <c r="AH108" i="3" s="1"/>
  <c r="AL107" i="3"/>
  <c r="AL108" i="3" s="1"/>
  <c r="AN41" i="2"/>
  <c r="AK133" i="2"/>
  <c r="AK134" i="2" s="1"/>
  <c r="AF133" i="2"/>
  <c r="AF134" i="2" s="1"/>
  <c r="AB133" i="2"/>
  <c r="AB134" i="2" s="1"/>
  <c r="X133" i="2"/>
  <c r="X134" i="2" s="1"/>
  <c r="S133" i="2"/>
  <c r="S134" i="2" s="1"/>
  <c r="O133" i="2"/>
  <c r="O134" i="2" s="1"/>
  <c r="K133" i="2"/>
  <c r="K134" i="2" s="1"/>
  <c r="H133" i="2"/>
  <c r="H134" i="2" s="1"/>
  <c r="D134" i="2"/>
  <c r="F107" i="3"/>
  <c r="F108" i="3" s="1"/>
  <c r="M107" i="3"/>
  <c r="M108" i="3" s="1"/>
  <c r="U107" i="3"/>
  <c r="U108" i="3" s="1"/>
  <c r="AI107" i="3"/>
  <c r="AI108" i="3" s="1"/>
  <c r="Q107" i="3"/>
  <c r="Q108" i="3" s="1"/>
  <c r="Z107" i="3"/>
  <c r="Z108" i="3" s="1"/>
  <c r="AD107" i="3"/>
  <c r="AD108" i="3" s="1"/>
  <c r="AM107" i="3"/>
  <c r="AM108" i="3" s="1"/>
  <c r="D108" i="3"/>
  <c r="G107" i="3"/>
  <c r="G108" i="3" s="1"/>
  <c r="J107" i="3"/>
  <c r="J108" i="3" s="1"/>
  <c r="N107" i="3"/>
  <c r="N108" i="3" s="1"/>
  <c r="R107" i="3"/>
  <c r="R108" i="3" s="1"/>
  <c r="V107" i="3"/>
  <c r="V108" i="3" s="1"/>
  <c r="AA107" i="3"/>
  <c r="AA108" i="3" s="1"/>
  <c r="AE107" i="3"/>
  <c r="AE108" i="3" s="1"/>
  <c r="AJ107" i="3"/>
  <c r="AJ108" i="3" s="1"/>
  <c r="H107" i="3"/>
  <c r="H108" i="3" s="1"/>
  <c r="K107" i="3"/>
  <c r="K108" i="3" s="1"/>
  <c r="O107" i="3"/>
  <c r="O108" i="3" s="1"/>
  <c r="S108" i="3"/>
  <c r="X107" i="3"/>
  <c r="X108" i="3" s="1"/>
  <c r="AB107" i="3"/>
  <c r="AB108" i="3" s="1"/>
  <c r="AF107" i="3"/>
  <c r="AF108" i="3" s="1"/>
  <c r="AK107" i="3"/>
  <c r="AK108" i="3" s="1"/>
  <c r="AG68" i="3"/>
  <c r="AR5" i="3" s="1"/>
  <c r="AG103" i="3"/>
  <c r="AR6" i="3" s="1"/>
  <c r="W103" i="3"/>
  <c r="AQ6" i="3" s="1"/>
  <c r="AN103" i="3"/>
  <c r="AS6" i="3" s="1"/>
  <c r="AN68" i="3"/>
  <c r="AS5" i="3" s="1"/>
  <c r="W68" i="3"/>
  <c r="AQ5" i="3" s="1"/>
  <c r="AG33" i="3"/>
  <c r="AN33" i="3"/>
  <c r="W33" i="3"/>
  <c r="AN129" i="2"/>
  <c r="AS6" i="2" s="1"/>
  <c r="AG129" i="2"/>
  <c r="AR6" i="2" s="1"/>
  <c r="W129" i="2"/>
  <c r="AQ6" i="2" s="1"/>
  <c r="AG85" i="2"/>
  <c r="AR5" i="2" s="1"/>
  <c r="W85" i="2"/>
  <c r="AQ5" i="2" s="1"/>
  <c r="AG41" i="2"/>
  <c r="W41" i="2"/>
  <c r="AN112" i="1"/>
  <c r="AN113" i="1"/>
  <c r="AN114" i="1"/>
  <c r="AN115" i="1"/>
  <c r="AN116" i="1"/>
  <c r="AN117" i="1"/>
  <c r="AN118" i="1"/>
  <c r="AN119" i="1"/>
  <c r="AN122" i="1"/>
  <c r="AN123" i="1"/>
  <c r="AN125" i="1"/>
  <c r="AN126" i="1"/>
  <c r="AN127" i="1"/>
  <c r="AN128" i="1"/>
  <c r="AJ129" i="1"/>
  <c r="AJ133" i="1" s="1"/>
  <c r="AJ134" i="1" s="1"/>
  <c r="W114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91" i="1"/>
  <c r="W111" i="1"/>
  <c r="W107" i="3" l="1"/>
  <c r="AR4" i="2"/>
  <c r="AR7" i="2" s="1"/>
  <c r="AG133" i="2"/>
  <c r="AQ4" i="2"/>
  <c r="AQ7" i="2" s="1"/>
  <c r="W133" i="2"/>
  <c r="AS4" i="2"/>
  <c r="AS7" i="2" s="1"/>
  <c r="AN133" i="2"/>
  <c r="AN107" i="3"/>
  <c r="AG107" i="3"/>
  <c r="AQ4" i="3"/>
  <c r="AQ7" i="3" s="1"/>
  <c r="AS4" i="3"/>
  <c r="AS7" i="3" s="1"/>
  <c r="AR4" i="3"/>
  <c r="AR7" i="3" s="1"/>
  <c r="AG92" i="1"/>
  <c r="AG115" i="1"/>
  <c r="AG117" i="1"/>
  <c r="AG118" i="1"/>
  <c r="AG105" i="1"/>
  <c r="AM129" i="1"/>
  <c r="AL129" i="1"/>
  <c r="AK129" i="1"/>
  <c r="AI129" i="1"/>
  <c r="AH129" i="1"/>
  <c r="AF129" i="1"/>
  <c r="AE129" i="1"/>
  <c r="AD129" i="1"/>
  <c r="AC129" i="1"/>
  <c r="AB129" i="1"/>
  <c r="AA129" i="1"/>
  <c r="Z129" i="1"/>
  <c r="Y129" i="1"/>
  <c r="X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G128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3" i="1"/>
  <c r="W112" i="1"/>
  <c r="W110" i="1"/>
  <c r="W109" i="1"/>
  <c r="W108" i="1"/>
  <c r="AG107" i="1"/>
  <c r="W107" i="1"/>
  <c r="AG106" i="1"/>
  <c r="W106" i="1"/>
  <c r="W105" i="1"/>
  <c r="AG104" i="1"/>
  <c r="W104" i="1"/>
  <c r="AG103" i="1"/>
  <c r="W103" i="1"/>
  <c r="AG102" i="1"/>
  <c r="W102" i="1"/>
  <c r="AG101" i="1"/>
  <c r="W101" i="1"/>
  <c r="AG100" i="1"/>
  <c r="W100" i="1"/>
  <c r="AG99" i="1"/>
  <c r="W99" i="1"/>
  <c r="W98" i="1"/>
  <c r="AG97" i="1"/>
  <c r="W97" i="1"/>
  <c r="AG96" i="1"/>
  <c r="W96" i="1"/>
  <c r="AG95" i="1"/>
  <c r="W95" i="1"/>
  <c r="AG94" i="1"/>
  <c r="W94" i="1"/>
  <c r="AG93" i="1"/>
  <c r="W93" i="1"/>
  <c r="W92" i="1"/>
  <c r="AG91" i="1"/>
  <c r="W91" i="1"/>
  <c r="AN129" i="1"/>
  <c r="AS6" i="1" s="1"/>
  <c r="W90" i="1"/>
  <c r="AI85" i="1"/>
  <c r="AK85" i="1"/>
  <c r="AL85" i="1"/>
  <c r="AM85" i="1"/>
  <c r="AH85" i="1"/>
  <c r="Y85" i="1"/>
  <c r="Z85" i="1"/>
  <c r="AA85" i="1"/>
  <c r="AB85" i="1"/>
  <c r="AC85" i="1"/>
  <c r="AD85" i="1"/>
  <c r="AE85" i="1"/>
  <c r="AF85" i="1"/>
  <c r="X85" i="1"/>
  <c r="N85" i="1"/>
  <c r="O85" i="1"/>
  <c r="P85" i="1"/>
  <c r="Q85" i="1"/>
  <c r="R85" i="1"/>
  <c r="S85" i="1"/>
  <c r="T85" i="1"/>
  <c r="U85" i="1"/>
  <c r="V85" i="1"/>
  <c r="E85" i="1"/>
  <c r="F85" i="1"/>
  <c r="G85" i="1"/>
  <c r="H85" i="1"/>
  <c r="I85" i="1"/>
  <c r="J85" i="1"/>
  <c r="K85" i="1"/>
  <c r="L85" i="1"/>
  <c r="M85" i="1"/>
  <c r="D85" i="1"/>
  <c r="AN68" i="1"/>
  <c r="W68" i="1"/>
  <c r="AG68" i="1"/>
  <c r="AT7" i="2" l="1"/>
  <c r="AT7" i="3"/>
  <c r="AG129" i="1"/>
  <c r="AR6" i="1" s="1"/>
  <c r="W129" i="1"/>
  <c r="AQ6" i="1" s="1"/>
  <c r="W77" i="1"/>
  <c r="W78" i="1"/>
  <c r="W79" i="1"/>
  <c r="W80" i="1"/>
  <c r="W81" i="1"/>
  <c r="W82" i="1"/>
  <c r="W83" i="1"/>
  <c r="W84" i="1"/>
  <c r="AG77" i="1"/>
  <c r="AG78" i="1"/>
  <c r="AG79" i="1"/>
  <c r="AG80" i="1"/>
  <c r="AG81" i="1"/>
  <c r="AG82" i="1"/>
  <c r="AG83" i="1"/>
  <c r="AG84" i="1"/>
  <c r="AN80" i="1"/>
  <c r="AN81" i="1"/>
  <c r="AN82" i="1"/>
  <c r="AN83" i="1"/>
  <c r="AN84" i="1"/>
  <c r="AN73" i="1"/>
  <c r="AN74" i="1"/>
  <c r="AN75" i="1"/>
  <c r="AN76" i="1"/>
  <c r="AN77" i="1"/>
  <c r="AN78" i="1"/>
  <c r="AN79" i="1"/>
  <c r="AN70" i="1"/>
  <c r="AN69" i="1"/>
  <c r="AN67" i="1"/>
  <c r="AN66" i="1"/>
  <c r="AN64" i="1"/>
  <c r="AN63" i="1"/>
  <c r="AN62" i="1"/>
  <c r="AG60" i="1"/>
  <c r="AG62" i="1"/>
  <c r="AG63" i="1"/>
  <c r="AG66" i="1"/>
  <c r="AG67" i="1"/>
  <c r="AG70" i="1"/>
  <c r="AG72" i="1"/>
  <c r="AG73" i="1"/>
  <c r="AG74" i="1"/>
  <c r="AG75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59" i="1"/>
  <c r="AN47" i="1"/>
  <c r="AN48" i="1"/>
  <c r="AN49" i="1"/>
  <c r="AN50" i="1"/>
  <c r="AN51" i="1"/>
  <c r="AN52" i="1"/>
  <c r="AN53" i="1"/>
  <c r="AN54" i="1"/>
  <c r="AN55" i="1"/>
  <c r="AN56" i="1"/>
  <c r="AN58" i="1"/>
  <c r="AN59" i="1"/>
  <c r="AN60" i="1"/>
  <c r="AG47" i="1"/>
  <c r="AG49" i="1"/>
  <c r="AG50" i="1"/>
  <c r="AG51" i="1"/>
  <c r="AG52" i="1"/>
  <c r="AG53" i="1"/>
  <c r="AG54" i="1"/>
  <c r="AG55" i="1"/>
  <c r="AG56" i="1"/>
  <c r="AG57" i="1"/>
  <c r="AG58" i="1"/>
  <c r="AG59" i="1"/>
  <c r="AN46" i="1"/>
  <c r="AG46" i="1"/>
  <c r="W47" i="1"/>
  <c r="W48" i="1"/>
  <c r="W49" i="1"/>
  <c r="W50" i="1"/>
  <c r="W51" i="1"/>
  <c r="W52" i="1"/>
  <c r="W53" i="1"/>
  <c r="W54" i="1"/>
  <c r="W55" i="1"/>
  <c r="W56" i="1"/>
  <c r="W57" i="1"/>
  <c r="W58" i="1"/>
  <c r="W46" i="1"/>
  <c r="W40" i="1"/>
  <c r="AI42" i="1"/>
  <c r="AI133" i="1" s="1"/>
  <c r="AI134" i="1" s="1"/>
  <c r="AK42" i="1"/>
  <c r="AK133" i="1" s="1"/>
  <c r="AK134" i="1" s="1"/>
  <c r="AL42" i="1"/>
  <c r="AL133" i="1" s="1"/>
  <c r="AL134" i="1" s="1"/>
  <c r="AM42" i="1"/>
  <c r="AM133" i="1" s="1"/>
  <c r="AM134" i="1" s="1"/>
  <c r="AH42" i="1"/>
  <c r="AH133" i="1" s="1"/>
  <c r="AH134" i="1" s="1"/>
  <c r="Y42" i="1"/>
  <c r="Y133" i="1" s="1"/>
  <c r="Y134" i="1" s="1"/>
  <c r="Z42" i="1"/>
  <c r="Z133" i="1" s="1"/>
  <c r="Z134" i="1" s="1"/>
  <c r="AA42" i="1"/>
  <c r="AA133" i="1" s="1"/>
  <c r="AA134" i="1" s="1"/>
  <c r="AB42" i="1"/>
  <c r="AB133" i="1" s="1"/>
  <c r="AB134" i="1" s="1"/>
  <c r="AC42" i="1"/>
  <c r="AC133" i="1" s="1"/>
  <c r="AC134" i="1" s="1"/>
  <c r="AD42" i="1"/>
  <c r="AD133" i="1" s="1"/>
  <c r="AD134" i="1" s="1"/>
  <c r="AE42" i="1"/>
  <c r="AE133" i="1" s="1"/>
  <c r="AE134" i="1" s="1"/>
  <c r="AF42" i="1"/>
  <c r="AF133" i="1" s="1"/>
  <c r="AF134" i="1" s="1"/>
  <c r="X42" i="1"/>
  <c r="X133" i="1" s="1"/>
  <c r="X134" i="1" s="1"/>
  <c r="P42" i="1"/>
  <c r="P133" i="1" s="1"/>
  <c r="P134" i="1" s="1"/>
  <c r="Q42" i="1"/>
  <c r="Q133" i="1" s="1"/>
  <c r="Q134" i="1" s="1"/>
  <c r="R42" i="1"/>
  <c r="R133" i="1" s="1"/>
  <c r="R134" i="1" s="1"/>
  <c r="S42" i="1"/>
  <c r="S133" i="1" s="1"/>
  <c r="S134" i="1" s="1"/>
  <c r="T42" i="1"/>
  <c r="T133" i="1" s="1"/>
  <c r="T134" i="1" s="1"/>
  <c r="U42" i="1"/>
  <c r="U133" i="1" s="1"/>
  <c r="U134" i="1" s="1"/>
  <c r="V42" i="1"/>
  <c r="V133" i="1" s="1"/>
  <c r="V134" i="1" s="1"/>
  <c r="N42" i="1"/>
  <c r="N133" i="1" s="1"/>
  <c r="N134" i="1" s="1"/>
  <c r="O42" i="1"/>
  <c r="O133" i="1" s="1"/>
  <c r="O134" i="1" s="1"/>
  <c r="E42" i="1"/>
  <c r="E134" i="1" s="1"/>
  <c r="F42" i="1"/>
  <c r="F134" i="1" s="1"/>
  <c r="G42" i="1"/>
  <c r="G133" i="1" s="1"/>
  <c r="G134" i="1" s="1"/>
  <c r="H42" i="1"/>
  <c r="H133" i="1" s="1"/>
  <c r="H134" i="1" s="1"/>
  <c r="I42" i="1"/>
  <c r="I133" i="1" s="1"/>
  <c r="I134" i="1" s="1"/>
  <c r="J42" i="1"/>
  <c r="J133" i="1" s="1"/>
  <c r="J134" i="1" s="1"/>
  <c r="K42" i="1"/>
  <c r="K133" i="1" s="1"/>
  <c r="K134" i="1" s="1"/>
  <c r="L42" i="1"/>
  <c r="M42" i="1"/>
  <c r="M133" i="1" s="1"/>
  <c r="M134" i="1" s="1"/>
  <c r="D42" i="1"/>
  <c r="D134" i="1" s="1"/>
  <c r="L133" i="1" l="1"/>
  <c r="L134" i="1" s="1"/>
  <c r="AN85" i="1"/>
  <c r="AS5" i="1" s="1"/>
  <c r="W85" i="1"/>
  <c r="AQ5" i="1" s="1"/>
  <c r="AG85" i="1"/>
  <c r="AR5" i="1" s="1"/>
  <c r="AG36" i="1"/>
  <c r="W36" i="1"/>
  <c r="W37" i="1"/>
  <c r="AG37" i="1"/>
  <c r="AG32" i="1"/>
  <c r="AG33" i="1"/>
  <c r="AG34" i="1"/>
  <c r="AG35" i="1"/>
  <c r="AG38" i="1"/>
  <c r="AG39" i="1"/>
  <c r="AG40" i="1"/>
  <c r="AG41" i="1"/>
  <c r="W29" i="1"/>
  <c r="W30" i="1"/>
  <c r="W31" i="1"/>
  <c r="W32" i="1"/>
  <c r="W33" i="1"/>
  <c r="W34" i="1"/>
  <c r="W35" i="1"/>
  <c r="W38" i="1"/>
  <c r="W39" i="1"/>
  <c r="W41" i="1"/>
  <c r="AG29" i="1"/>
  <c r="AG30" i="1"/>
  <c r="AG31" i="1"/>
  <c r="AG13" i="1"/>
  <c r="AG14" i="1"/>
  <c r="AG15" i="1"/>
  <c r="AG16" i="1"/>
  <c r="AG17" i="1"/>
  <c r="AG18" i="1"/>
  <c r="AG19" i="1"/>
  <c r="AG21" i="1"/>
  <c r="AG23" i="1"/>
  <c r="AG24" i="1"/>
  <c r="AG25" i="1"/>
  <c r="AG26" i="1"/>
  <c r="AG27" i="1"/>
  <c r="AG28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AG4" i="1"/>
  <c r="AG5" i="1"/>
  <c r="AG6" i="1"/>
  <c r="AG7" i="1"/>
  <c r="AG8" i="1"/>
  <c r="AG10" i="1"/>
  <c r="AG11" i="1"/>
  <c r="AG12" i="1"/>
  <c r="AG3" i="1"/>
  <c r="W3" i="1"/>
  <c r="AG42" i="1" l="1"/>
  <c r="AN42" i="1"/>
  <c r="W10" i="1"/>
  <c r="W5" i="1"/>
  <c r="W7" i="1"/>
  <c r="W8" i="1"/>
  <c r="W9" i="1"/>
  <c r="W11" i="1"/>
  <c r="W12" i="1"/>
  <c r="AS4" i="1" l="1"/>
  <c r="AS7" i="1" s="1"/>
  <c r="AN133" i="1"/>
  <c r="AR4" i="1"/>
  <c r="AR7" i="1" s="1"/>
  <c r="AG133" i="1"/>
  <c r="W42" i="1"/>
  <c r="W133" i="1" s="1"/>
  <c r="AQ4" i="1" l="1"/>
  <c r="AQ7" i="1" s="1"/>
  <c r="AT7" i="1" s="1"/>
</calcChain>
</file>

<file path=xl/sharedStrings.xml><?xml version="1.0" encoding="utf-8"?>
<sst xmlns="http://schemas.openxmlformats.org/spreadsheetml/2006/main" count="1629" uniqueCount="167">
  <si>
    <t>19.10.</t>
  </si>
  <si>
    <t>Idnes</t>
  </si>
  <si>
    <t>18.10.</t>
  </si>
  <si>
    <t>17.10.</t>
  </si>
  <si>
    <t>16.10.</t>
  </si>
  <si>
    <t>14.10.</t>
  </si>
  <si>
    <t>13.10.</t>
  </si>
  <si>
    <t>Visual presentation</t>
  </si>
  <si>
    <t>Possible measures</t>
  </si>
  <si>
    <t>Framing</t>
  </si>
  <si>
    <t>Who speaks</t>
  </si>
  <si>
    <t>Date</t>
  </si>
  <si>
    <t>Medium</t>
  </si>
  <si>
    <t>A</t>
  </si>
  <si>
    <t>B</t>
  </si>
  <si>
    <t>C</t>
  </si>
  <si>
    <t>⌀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</si>
  <si>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</si>
  <si>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</si>
  <si>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</si>
  <si>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</si>
  <si>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</si>
  <si>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</si>
  <si>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</si>
  <si>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</si>
  <si>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</si>
  <si>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</si>
  <si>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</si>
  <si>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13.11.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</si>
  <si>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</si>
  <si>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</si>
  <si>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</si>
  <si>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</si>
  <si>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</si>
  <si>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</si>
  <si>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</si>
  <si>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</si>
  <si>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</si>
  <si>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</si>
  <si>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</si>
  <si>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</si>
  <si>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</si>
  <si>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</si>
  <si>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</si>
  <si>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</si>
  <si>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</si>
  <si>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</si>
  <si>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</si>
  <si>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</si>
  <si>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</si>
  <si>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</si>
  <si>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</si>
  <si>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</si>
  <si>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</si>
  <si>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</si>
  <si>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</si>
  <si>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</si>
  <si>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</si>
  <si>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20.10.</t>
  </si>
  <si>
    <t>22.10.</t>
  </si>
  <si>
    <t>23.10.</t>
  </si>
  <si>
    <t>24.10.</t>
  </si>
  <si>
    <t>21.10.</t>
  </si>
  <si>
    <t>25.10.</t>
  </si>
  <si>
    <t>26.10.</t>
  </si>
  <si>
    <t>27.10.</t>
  </si>
  <si>
    <t>29.10.</t>
  </si>
  <si>
    <t>30.10.</t>
  </si>
  <si>
    <t>1.11.</t>
  </si>
  <si>
    <t>2.11.</t>
  </si>
  <si>
    <t>4.11.</t>
  </si>
  <si>
    <t>5.11.</t>
  </si>
  <si>
    <t>6.11.</t>
  </si>
  <si>
    <t>7.11.</t>
  </si>
  <si>
    <t>9.11.</t>
  </si>
  <si>
    <t>10.11.</t>
  </si>
  <si>
    <t>11.11.</t>
  </si>
  <si>
    <t>12.11.</t>
  </si>
  <si>
    <t>Novinky</t>
  </si>
  <si>
    <t>15.10.</t>
  </si>
  <si>
    <t>28.10.</t>
  </si>
  <si>
    <t>31.10.</t>
  </si>
  <si>
    <t>3.11.</t>
  </si>
  <si>
    <t>8.11.</t>
  </si>
  <si>
    <t>In total</t>
  </si>
  <si>
    <t>ČT24</t>
  </si>
  <si>
    <t>ORF</t>
  </si>
  <si>
    <t>Standard</t>
  </si>
  <si>
    <t>Kurier</t>
  </si>
  <si>
    <t>14.11.</t>
  </si>
  <si>
    <t>16.11.</t>
  </si>
  <si>
    <t>17.11.</t>
  </si>
  <si>
    <t>19.11.</t>
  </si>
  <si>
    <t>20.11.</t>
  </si>
  <si>
    <t>24.11.</t>
  </si>
  <si>
    <t>23.11.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</si>
  <si>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</si>
  <si>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</si>
  <si>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</si>
  <si>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</si>
  <si>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</si>
  <si>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</si>
  <si>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</si>
  <si>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</si>
  <si>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</si>
  <si>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</si>
  <si>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7.12.</t>
  </si>
  <si>
    <t>8.12.</t>
  </si>
  <si>
    <t>9.12.</t>
  </si>
  <si>
    <t>10.12.</t>
  </si>
  <si>
    <t>11.12.</t>
  </si>
  <si>
    <t>12.12.</t>
  </si>
  <si>
    <t>14.12.</t>
  </si>
  <si>
    <t>15.12.</t>
  </si>
  <si>
    <t>15.11.</t>
  </si>
  <si>
    <t>18.11.</t>
  </si>
  <si>
    <t>21.11.</t>
  </si>
  <si>
    <t>22.11.</t>
  </si>
  <si>
    <t>25.11.</t>
  </si>
  <si>
    <t>13.12.</t>
  </si>
  <si>
    <t>6.12.</t>
  </si>
  <si>
    <t>26.12.</t>
  </si>
  <si>
    <t>Pers.</t>
  </si>
  <si>
    <t>X</t>
  </si>
  <si>
    <t>x</t>
  </si>
  <si>
    <t>Y</t>
  </si>
  <si>
    <t>y</t>
  </si>
  <si>
    <t>Measures</t>
  </si>
  <si>
    <t>All media in total</t>
  </si>
  <si>
    <t xml:space="preserve">% of all articles </t>
  </si>
  <si>
    <t>CZ 1st period</t>
  </si>
  <si>
    <t>AT 1st period</t>
  </si>
  <si>
    <t>CZ 2nd period</t>
  </si>
  <si>
    <t>AT 2nd period</t>
  </si>
  <si>
    <t>NGOs</t>
  </si>
  <si>
    <t>Citizens/volunteers</t>
  </si>
  <si>
    <t>Refugees</t>
  </si>
  <si>
    <t>IGOs/EU representatives</t>
  </si>
  <si>
    <t>Media/news agency</t>
  </si>
  <si>
    <t>Politicians</t>
  </si>
  <si>
    <t>Other officials</t>
  </si>
  <si>
    <t>Security forces</t>
  </si>
  <si>
    <t>Anti-immigration groups/politicians</t>
  </si>
  <si>
    <t>Yes</t>
  </si>
  <si>
    <t>Tragic event</t>
  </si>
  <si>
    <t>Humanitarian issue</t>
  </si>
  <si>
    <t>Administrative/political issue</t>
  </si>
  <si>
    <t>Protests</t>
  </si>
  <si>
    <t>Threat, security risk</t>
  </si>
  <si>
    <t>Illegality</t>
  </si>
  <si>
    <t>Unrests</t>
  </si>
  <si>
    <t>Help to refugees</t>
  </si>
  <si>
    <t>Humanitarian aid to the Middle East</t>
  </si>
  <si>
    <t>Integration programmes</t>
  </si>
  <si>
    <t>EU policy</t>
  </si>
  <si>
    <t>Other policy changes</t>
  </si>
  <si>
    <t>Deportations</t>
  </si>
  <si>
    <t>Border controls/border wall</t>
  </si>
  <si>
    <t>The detention of refugees</t>
  </si>
  <si>
    <t>Other photos of refugees</t>
  </si>
  <si>
    <t>Demonstrations</t>
  </si>
  <si>
    <t>Uniformed officials or military technique</t>
  </si>
  <si>
    <t>Refugees in proximity of barriers and fences</t>
  </si>
  <si>
    <t>No photos</t>
  </si>
  <si>
    <t>No</t>
  </si>
  <si>
    <t>Academics/experts</t>
  </si>
  <si>
    <t>The deployment of force/military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</si>
</sst>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222222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4" xfId="0" applyFont="1" applyFill="1" applyBorder="1"/>
    <xf numFmtId="0" fontId="0" fillId="0" borderId="3" xfId="0" applyBorder="1" applyAlignment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/>
    <xf numFmtId="0" fontId="0" fillId="0" borderId="22" xfId="0" applyBorder="1"/>
    <xf numFmtId="0" fontId="0" fillId="0" borderId="23" xfId="0" applyBorder="1"/>
    <xf numFmtId="0" fontId="0" fillId="0" borderId="21" xfId="0" applyBorder="1" applyAlignment="1">
      <alignment horizontal="left" wrapText="1" shrinkToFit="1" readingOrder="1"/>
    </xf>
    <xf numFmtId="0" fontId="0" fillId="0" borderId="2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3" fillId="0" borderId="14" xfId="0" applyFont="1" applyFill="1" applyBorder="1"/>
    <xf numFmtId="0" fontId="0" fillId="0" borderId="28" xfId="0" applyBorder="1"/>
    <xf numFmtId="0" fontId="0" fillId="0" borderId="29" xfId="0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0" borderId="23" xfId="0" applyBorder="1" applyAlignment="1">
      <alignment horizontal="left" wrapText="1" shrinkToFit="1" readingOrder="1"/>
    </xf>
    <xf numFmtId="0" fontId="0" fillId="0" borderId="33" xfId="0" applyBorder="1"/>
    <xf numFmtId="0" fontId="4" fillId="2" borderId="34" xfId="0" applyFont="1" applyFill="1" applyBorder="1"/>
    <xf numFmtId="0" fontId="0" fillId="0" borderId="24" xfId="0" applyBorder="1"/>
    <xf numFmtId="0" fontId="0" fillId="3" borderId="7" xfId="0" applyFill="1" applyBorder="1"/>
    <xf numFmtId="0" fontId="0" fillId="3" borderId="5" xfId="0" applyFill="1" applyBorder="1"/>
    <xf numFmtId="0" fontId="0" fillId="0" borderId="35" xfId="0" applyBorder="1"/>
    <xf numFmtId="0" fontId="0" fillId="0" borderId="5" xfId="0" applyFill="1" applyBorder="1"/>
    <xf numFmtId="0" fontId="0" fillId="0" borderId="26" xfId="0" applyFill="1" applyBorder="1"/>
    <xf numFmtId="0" fontId="0" fillId="0" borderId="36" xfId="0" applyBorder="1"/>
    <xf numFmtId="0" fontId="0" fillId="2" borderId="19" xfId="0" applyFill="1" applyBorder="1"/>
    <xf numFmtId="0" fontId="0" fillId="0" borderId="20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2" borderId="27" xfId="0" applyFill="1" applyBorder="1"/>
    <xf numFmtId="0" fontId="6" fillId="0" borderId="23" xfId="0" applyFont="1" applyBorder="1" applyAlignment="1">
      <alignment horizontal="left" wrapText="1" shrinkToFit="1" readingOrder="1"/>
    </xf>
    <xf numFmtId="0" fontId="0" fillId="3" borderId="36" xfId="0" applyFill="1" applyBorder="1"/>
    <xf numFmtId="0" fontId="0" fillId="3" borderId="26" xfId="0" applyFill="1" applyBorder="1"/>
    <xf numFmtId="0" fontId="0" fillId="4" borderId="40" xfId="0" applyFill="1" applyBorder="1"/>
    <xf numFmtId="0" fontId="0" fillId="2" borderId="20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0" fillId="0" borderId="3" xfId="0" applyBorder="1"/>
    <xf numFmtId="0" fontId="0" fillId="0" borderId="1" xfId="0" applyBorder="1"/>
    <xf numFmtId="0" fontId="0" fillId="2" borderId="44" xfId="0" applyFill="1" applyBorder="1"/>
    <xf numFmtId="0" fontId="5" fillId="2" borderId="1" xfId="0" applyFont="1" applyFill="1" applyBorder="1"/>
    <xf numFmtId="0" fontId="4" fillId="0" borderId="4" xfId="0" applyFont="1" applyFill="1" applyBorder="1"/>
    <xf numFmtId="0" fontId="4" fillId="2" borderId="1" xfId="0" applyFont="1" applyFill="1" applyBorder="1"/>
    <xf numFmtId="0" fontId="0" fillId="0" borderId="47" xfId="0" applyBorder="1"/>
    <xf numFmtId="0" fontId="0" fillId="0" borderId="48" xfId="0" applyBorder="1"/>
    <xf numFmtId="0" fontId="0" fillId="0" borderId="8" xfId="0" applyBorder="1" applyAlignment="1"/>
    <xf numFmtId="0" fontId="0" fillId="0" borderId="49" xfId="0" applyBorder="1"/>
    <xf numFmtId="0" fontId="0" fillId="0" borderId="50" xfId="0" applyBorder="1"/>
    <xf numFmtId="16" fontId="0" fillId="0" borderId="5" xfId="0" applyNumberFormat="1" applyBorder="1"/>
    <xf numFmtId="0" fontId="0" fillId="0" borderId="51" xfId="0" applyBorder="1"/>
    <xf numFmtId="0" fontId="0" fillId="0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6" borderId="27" xfId="0" applyFill="1" applyBorder="1"/>
    <xf numFmtId="16" fontId="0" fillId="0" borderId="5" xfId="0" applyNumberFormat="1" applyFill="1" applyBorder="1"/>
    <xf numFmtId="0" fontId="7" fillId="0" borderId="23" xfId="0" applyFont="1" applyBorder="1" applyAlignment="1">
      <alignment horizontal="left" wrapText="1" shrinkToFit="1" readingOrder="1"/>
    </xf>
    <xf numFmtId="0" fontId="6" fillId="0" borderId="23" xfId="0" applyFont="1" applyBorder="1" applyAlignment="1">
      <alignment wrapText="1"/>
    </xf>
    <xf numFmtId="0" fontId="0" fillId="0" borderId="52" xfId="0" applyFill="1" applyBorder="1"/>
    <xf numFmtId="0" fontId="0" fillId="0" borderId="22" xfId="0" applyBorder="1" applyAlignment="1">
      <alignment horizontal="left" wrapText="1" shrinkToFit="1" readingOrder="1"/>
    </xf>
    <xf numFmtId="0" fontId="9" fillId="0" borderId="13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46" xfId="0" applyFont="1" applyBorder="1"/>
    <xf numFmtId="0" fontId="4" fillId="0" borderId="45" xfId="0" applyFont="1" applyBorder="1"/>
    <xf numFmtId="0" fontId="0" fillId="0" borderId="21" xfId="0" applyBorder="1"/>
    <xf numFmtId="0" fontId="8" fillId="0" borderId="17" xfId="0" applyFont="1" applyBorder="1"/>
    <xf numFmtId="0" fontId="8" fillId="0" borderId="18" xfId="0" applyFont="1" applyBorder="1"/>
    <xf numFmtId="0" fontId="0" fillId="3" borderId="23" xfId="0" applyFill="1" applyBorder="1"/>
    <xf numFmtId="0" fontId="0" fillId="0" borderId="24" xfId="0" applyBorder="1" applyAlignment="1">
      <alignment horizontal="left" wrapText="1" shrinkToFit="1" readingOrder="1"/>
    </xf>
    <xf numFmtId="0" fontId="0" fillId="7" borderId="27" xfId="0" applyFill="1" applyBorder="1"/>
    <xf numFmtId="0" fontId="6" fillId="7" borderId="27" xfId="0" applyFont="1" applyFill="1" applyBorder="1"/>
    <xf numFmtId="0" fontId="0" fillId="7" borderId="42" xfId="0" applyFill="1" applyBorder="1"/>
    <xf numFmtId="0" fontId="0" fillId="0" borderId="8" xfId="0" applyFill="1" applyBorder="1" applyAlignment="1"/>
    <xf numFmtId="9" fontId="0" fillId="0" borderId="0" xfId="1" applyFont="1"/>
    <xf numFmtId="0" fontId="0" fillId="0" borderId="0" xfId="0" applyFill="1" applyBorder="1" applyAlignment="1">
      <alignment horizontal="left" shrinkToFit="1" readingOrder="1"/>
    </xf>
    <xf numFmtId="0" fontId="0" fillId="0" borderId="0" xfId="0" applyFont="1" applyFill="1" applyBorder="1" applyAlignment="1">
      <alignment shrinkToFit="1" readingOrder="1"/>
    </xf>
    <xf numFmtId="0" fontId="9" fillId="0" borderId="35" xfId="0" applyFont="1" applyFill="1" applyBorder="1" applyAlignment="1">
      <alignment wrapText="1" shrinkToFit="1" readingOrder="1"/>
    </xf>
    <xf numFmtId="0" fontId="0" fillId="0" borderId="53" xfId="0" applyBorder="1"/>
    <xf numFmtId="0" fontId="8" fillId="0" borderId="49" xfId="0" applyFont="1" applyBorder="1"/>
    <xf numFmtId="0" fontId="8" fillId="0" borderId="53" xfId="0" applyFont="1" applyBorder="1"/>
    <xf numFmtId="0" fontId="0" fillId="0" borderId="54" xfId="0" applyBorder="1" applyAlignment="1"/>
    <xf numFmtId="0" fontId="4" fillId="2" borderId="2" xfId="0" applyFont="1" applyFill="1" applyBorder="1"/>
    <xf numFmtId="0" fontId="0" fillId="7" borderId="37" xfId="0" applyFill="1" applyBorder="1"/>
    <xf numFmtId="9" fontId="0" fillId="0" borderId="27" xfId="1" applyFont="1" applyBorder="1"/>
    <xf numFmtId="9" fontId="0" fillId="8" borderId="37" xfId="1" applyFont="1" applyFill="1" applyBorder="1"/>
    <xf numFmtId="9" fontId="0" fillId="8" borderId="38" xfId="1" applyFont="1" applyFill="1" applyBorder="1"/>
    <xf numFmtId="9" fontId="0" fillId="8" borderId="39" xfId="1" applyFont="1" applyFill="1" applyBorder="1"/>
    <xf numFmtId="9" fontId="0" fillId="8" borderId="27" xfId="1" applyFont="1" applyFill="1" applyBorder="1"/>
    <xf numFmtId="0" fontId="8" fillId="0" borderId="0" xfId="0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Actors quoted</a:t>
            </a:r>
          </a:p>
        </c:rich>
      </c:tx>
      <c:layout>
        <c:manualLayout>
          <c:xMode val="edge"/>
          <c:yMode val="edge"/>
          <c:x val="0.40116392858300121"/>
          <c:y val="0.89977489300323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4838522444777849E-2"/>
          <c:y val="9.6566073017696819E-2"/>
          <c:w val="0.77653846542609661"/>
          <c:h val="0.55563921462606869"/>
        </c:manualLayout>
      </c:layout>
      <c:barChart>
        <c:barDir val="col"/>
        <c:grouping val="clustered"/>
        <c:varyColors val="0"/>
        <c:ser>
          <c:idx val="0"/>
          <c:order val="0"/>
          <c:tx>
            <c:v>CZ 1st period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values'!$I$1:$R$1</c:f>
              <c:strCache>
                <c:ptCount val="10"/>
                <c:pt idx="0">
                  <c:v>NGOs</c:v>
                </c:pt>
                <c:pt idx="1">
                  <c:v>Citizens/volunteers</c:v>
                </c:pt>
                <c:pt idx="2">
                  <c:v>Academics/experts</c:v>
                </c:pt>
                <c:pt idx="3">
                  <c:v>Refugees</c:v>
                </c:pt>
                <c:pt idx="4">
                  <c:v>IGOs/EU representatives</c:v>
                </c:pt>
                <c:pt idx="5">
                  <c:v>Media/news agency</c:v>
                </c:pt>
                <c:pt idx="6">
                  <c:v>Politicians</c:v>
                </c:pt>
                <c:pt idx="7">
                  <c:v>Other officials</c:v>
                </c:pt>
                <c:pt idx="8">
                  <c:v>Security forces</c:v>
                </c:pt>
                <c:pt idx="9">
                  <c:v>Anti-immigration groups/politicians</c:v>
                </c:pt>
              </c:strCache>
            </c:strRef>
          </c:cat>
          <c:val>
            <c:numRef>
              <c:f>'Final values'!$I$5:$R$5</c:f>
              <c:numCache>
                <c:formatCode>0%</c:formatCode>
                <c:ptCount val="10"/>
                <c:pt idx="0">
                  <c:v>4.2735042735042736E-2</c:v>
                </c:pt>
                <c:pt idx="1">
                  <c:v>0.15384615384615385</c:v>
                </c:pt>
                <c:pt idx="2">
                  <c:v>7.6923076923076927E-2</c:v>
                </c:pt>
                <c:pt idx="3">
                  <c:v>0.1111111111111111</c:v>
                </c:pt>
                <c:pt idx="4">
                  <c:v>0.19658119658119658</c:v>
                </c:pt>
                <c:pt idx="5">
                  <c:v>0.27350427350427353</c:v>
                </c:pt>
                <c:pt idx="6">
                  <c:v>0.7350427350427351</c:v>
                </c:pt>
                <c:pt idx="7">
                  <c:v>0.23076923076923078</c:v>
                </c:pt>
                <c:pt idx="8">
                  <c:v>8.5470085470085472E-2</c:v>
                </c:pt>
                <c:pt idx="9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F-4E44-B317-09D06E3305B7}"/>
            </c:ext>
          </c:extLst>
        </c:ser>
        <c:ser>
          <c:idx val="2"/>
          <c:order val="1"/>
          <c:tx>
            <c:v>CZ 2nd period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values'!$I$17:$R$17</c:f>
              <c:numCache>
                <c:formatCode>0%</c:formatCode>
                <c:ptCount val="10"/>
                <c:pt idx="0">
                  <c:v>5.5555555555555552E-2</c:v>
                </c:pt>
                <c:pt idx="1">
                  <c:v>0.13333333333333333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0.16666666666666666</c:v>
                </c:pt>
                <c:pt idx="5">
                  <c:v>0.24444444444444444</c:v>
                </c:pt>
                <c:pt idx="6">
                  <c:v>0.6333333333333333</c:v>
                </c:pt>
                <c:pt idx="7">
                  <c:v>0.27777777777777779</c:v>
                </c:pt>
                <c:pt idx="8">
                  <c:v>0.13333333333333333</c:v>
                </c:pt>
                <c:pt idx="9">
                  <c:v>8.8888888888888892E-2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F-4E44-B317-09D06E3305B7}"/>
            </c:ext>
          </c:extLst>
        </c:ser>
        <c:ser>
          <c:idx val="1"/>
          <c:order val="2"/>
          <c:tx>
            <c:v>AT 1st period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'Final values'!$I$11:$R$11</c:f>
              <c:numCache>
                <c:formatCode>0%</c:formatCode>
                <c:ptCount val="10"/>
                <c:pt idx="0">
                  <c:v>0.22222222222222221</c:v>
                </c:pt>
                <c:pt idx="1">
                  <c:v>0.11965811965811966</c:v>
                </c:pt>
                <c:pt idx="2">
                  <c:v>5.128205128205128E-2</c:v>
                </c:pt>
                <c:pt idx="3">
                  <c:v>6.8376068376068383E-2</c:v>
                </c:pt>
                <c:pt idx="4">
                  <c:v>0.19658119658119658</c:v>
                </c:pt>
                <c:pt idx="5">
                  <c:v>0.25641025641025639</c:v>
                </c:pt>
                <c:pt idx="6">
                  <c:v>0.58974358974358976</c:v>
                </c:pt>
                <c:pt idx="7">
                  <c:v>0.28205128205128205</c:v>
                </c:pt>
                <c:pt idx="8">
                  <c:v>0.17948717948717949</c:v>
                </c:pt>
                <c:pt idx="9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F-4E44-B317-09D06E3305B7}"/>
            </c:ext>
          </c:extLst>
        </c:ser>
        <c:ser>
          <c:idx val="3"/>
          <c:order val="3"/>
          <c:tx>
            <c:v>AT 2nd period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values'!$I$23:$R$23</c:f>
              <c:numCache>
                <c:formatCode>0%</c:formatCode>
                <c:ptCount val="10"/>
                <c:pt idx="0">
                  <c:v>0.15555555555555556</c:v>
                </c:pt>
                <c:pt idx="1">
                  <c:v>0.12222222222222222</c:v>
                </c:pt>
                <c:pt idx="2">
                  <c:v>8.8888888888888892E-2</c:v>
                </c:pt>
                <c:pt idx="3">
                  <c:v>8.8888888888888892E-2</c:v>
                </c:pt>
                <c:pt idx="4">
                  <c:v>8.8888888888888892E-2</c:v>
                </c:pt>
                <c:pt idx="5">
                  <c:v>7.7777777777777779E-2</c:v>
                </c:pt>
                <c:pt idx="6">
                  <c:v>0.51111111111111107</c:v>
                </c:pt>
                <c:pt idx="7">
                  <c:v>0.3</c:v>
                </c:pt>
                <c:pt idx="8">
                  <c:v>0.21111111111111111</c:v>
                </c:pt>
                <c:pt idx="9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8F-4E44-B317-09D06E330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510125120"/>
        <c:axId val="510126104"/>
      </c:barChart>
      <c:catAx>
        <c:axId val="5101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6104"/>
        <c:crosses val="autoZero"/>
        <c:auto val="1"/>
        <c:lblAlgn val="ctr"/>
        <c:lblOffset val="100"/>
        <c:noMultiLvlLbl val="0"/>
      </c:catAx>
      <c:valAx>
        <c:axId val="51012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08586154498386E-2"/>
          <c:y val="0.21807472670518377"/>
          <c:w val="0.79707759756734164"/>
          <c:h val="0.5670842281078502"/>
        </c:manualLayout>
      </c:layout>
      <c:barChart>
        <c:barDir val="col"/>
        <c:grouping val="clustered"/>
        <c:varyColors val="0"/>
        <c:ser>
          <c:idx val="0"/>
          <c:order val="0"/>
          <c:tx>
            <c:v>CZ 1st period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('Final values'!$S$1,'Final values'!$T$1)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('Final values'!$S$5,'Final values'!$T$5)</c:f>
              <c:numCache>
                <c:formatCode>0%</c:formatCode>
                <c:ptCount val="2"/>
                <c:pt idx="0">
                  <c:v>0.10256410256410256</c:v>
                </c:pt>
                <c:pt idx="1">
                  <c:v>0.89743589743589747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1E8-BCBA-9B7AA855C827}"/>
            </c:ext>
          </c:extLst>
        </c:ser>
        <c:ser>
          <c:idx val="2"/>
          <c:order val="1"/>
          <c:tx>
            <c:v>CZ 2nd period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values'!$S$17:$T$17</c:f>
              <c:numCache>
                <c:formatCode>0%</c:formatCode>
                <c:ptCount val="2"/>
                <c:pt idx="0">
                  <c:v>6.6666666666666666E-2</c:v>
                </c:pt>
                <c:pt idx="1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5-41E8-BCBA-9B7AA855C827}"/>
            </c:ext>
          </c:extLst>
        </c:ser>
        <c:ser>
          <c:idx val="1"/>
          <c:order val="2"/>
          <c:tx>
            <c:v>AT 1st period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'Final values'!$S$11:$T$11</c:f>
              <c:numCache>
                <c:formatCode>0%</c:formatCode>
                <c:ptCount val="2"/>
                <c:pt idx="0">
                  <c:v>0.12820512820512819</c:v>
                </c:pt>
                <c:pt idx="1">
                  <c:v>0.85470085470085466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5-41E8-BCBA-9B7AA855C827}"/>
            </c:ext>
          </c:extLst>
        </c:ser>
        <c:ser>
          <c:idx val="3"/>
          <c:order val="3"/>
          <c:tx>
            <c:v>AT 2nd period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values'!$S$23:$T$23</c:f>
              <c:numCache>
                <c:formatCode>0%</c:formatCode>
                <c:ptCount val="2"/>
                <c:pt idx="0">
                  <c:v>0.13333333333333333</c:v>
                </c:pt>
                <c:pt idx="1">
                  <c:v>0.8666666666666667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5-41E8-BCBA-9B7AA855C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510125120"/>
        <c:axId val="510126104"/>
      </c:barChart>
      <c:catAx>
        <c:axId val="5101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6104"/>
        <c:crosses val="autoZero"/>
        <c:auto val="1"/>
        <c:lblAlgn val="ctr"/>
        <c:lblOffset val="100"/>
        <c:noMultiLvlLbl val="0"/>
      </c:catAx>
      <c:valAx>
        <c:axId val="51012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Framing</a:t>
            </a:r>
          </a:p>
        </c:rich>
      </c:tx>
      <c:layout>
        <c:manualLayout>
          <c:xMode val="edge"/>
          <c:yMode val="edge"/>
          <c:x val="0.40116392858300121"/>
          <c:y val="0.89977489300323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2805998335573904E-2"/>
          <c:y val="8.5121138703815866E-2"/>
          <c:w val="0.79707759756734164"/>
          <c:h val="0.5670842281078502"/>
        </c:manualLayout>
      </c:layout>
      <c:barChart>
        <c:barDir val="col"/>
        <c:grouping val="clustered"/>
        <c:varyColors val="0"/>
        <c:ser>
          <c:idx val="0"/>
          <c:order val="0"/>
          <c:tx>
            <c:v>CZ 1st period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values'!$U$1:$AA$1</c:f>
              <c:strCache>
                <c:ptCount val="7"/>
                <c:pt idx="0">
                  <c:v>Tragic event</c:v>
                </c:pt>
                <c:pt idx="1">
                  <c:v>Humanitarian issue</c:v>
                </c:pt>
                <c:pt idx="2">
                  <c:v>Administrative/political issue</c:v>
                </c:pt>
                <c:pt idx="3">
                  <c:v>Protests</c:v>
                </c:pt>
                <c:pt idx="4">
                  <c:v>Threat, security risk</c:v>
                </c:pt>
                <c:pt idx="5">
                  <c:v>Illegality</c:v>
                </c:pt>
                <c:pt idx="6">
                  <c:v>Unrests</c:v>
                </c:pt>
              </c:strCache>
            </c:strRef>
          </c:cat>
          <c:val>
            <c:numRef>
              <c:f>'Final values'!$U$5:$AA$5</c:f>
              <c:numCache>
                <c:formatCode>0%</c:formatCode>
                <c:ptCount val="7"/>
                <c:pt idx="0">
                  <c:v>6.8376068376068383E-2</c:v>
                </c:pt>
                <c:pt idx="1">
                  <c:v>0.24786324786324787</c:v>
                </c:pt>
                <c:pt idx="2">
                  <c:v>0.65811965811965811</c:v>
                </c:pt>
                <c:pt idx="3">
                  <c:v>5.9829059829059832E-2</c:v>
                </c:pt>
                <c:pt idx="4">
                  <c:v>0.20512820512820512</c:v>
                </c:pt>
                <c:pt idx="5">
                  <c:v>0.12820512820512819</c:v>
                </c:pt>
                <c:pt idx="6">
                  <c:v>5.9829059829059832E-2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8C7-82AC-C866FA724B99}"/>
            </c:ext>
          </c:extLst>
        </c:ser>
        <c:ser>
          <c:idx val="2"/>
          <c:order val="1"/>
          <c:tx>
            <c:v>CZ 2nd period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values'!$U$17:$AA$17</c:f>
              <c:numCache>
                <c:formatCode>0%</c:formatCode>
                <c:ptCount val="7"/>
                <c:pt idx="0">
                  <c:v>4.4444444444444446E-2</c:v>
                </c:pt>
                <c:pt idx="1">
                  <c:v>0.16666666666666666</c:v>
                </c:pt>
                <c:pt idx="2">
                  <c:v>0.51111111111111107</c:v>
                </c:pt>
                <c:pt idx="3">
                  <c:v>1.1111111111111112E-2</c:v>
                </c:pt>
                <c:pt idx="4">
                  <c:v>0.42222222222222222</c:v>
                </c:pt>
                <c:pt idx="5">
                  <c:v>0.1111111111111111</c:v>
                </c:pt>
                <c:pt idx="6">
                  <c:v>0.14444444444444443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8-48C7-82AC-C866FA724B99}"/>
            </c:ext>
          </c:extLst>
        </c:ser>
        <c:ser>
          <c:idx val="1"/>
          <c:order val="2"/>
          <c:tx>
            <c:v>AT 1st period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'Final values'!$U$11:$AA$11</c:f>
              <c:numCache>
                <c:formatCode>0%</c:formatCode>
                <c:ptCount val="7"/>
                <c:pt idx="0">
                  <c:v>9.4017094017094016E-2</c:v>
                </c:pt>
                <c:pt idx="1">
                  <c:v>0.47863247863247865</c:v>
                </c:pt>
                <c:pt idx="2">
                  <c:v>0.76068376068376065</c:v>
                </c:pt>
                <c:pt idx="3">
                  <c:v>3.4188034188034191E-2</c:v>
                </c:pt>
                <c:pt idx="4">
                  <c:v>1.7094017094017096E-2</c:v>
                </c:pt>
                <c:pt idx="5">
                  <c:v>0</c:v>
                </c:pt>
                <c:pt idx="6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8-48C7-82AC-C866FA724B99}"/>
            </c:ext>
          </c:extLst>
        </c:ser>
        <c:ser>
          <c:idx val="3"/>
          <c:order val="3"/>
          <c:tx>
            <c:v>AT 2nd period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values'!$U$23:$AA$23</c:f>
              <c:numCache>
                <c:formatCode>0%</c:formatCode>
                <c:ptCount val="7"/>
                <c:pt idx="0">
                  <c:v>0</c:v>
                </c:pt>
                <c:pt idx="1">
                  <c:v>0.28888888888888886</c:v>
                </c:pt>
                <c:pt idx="2">
                  <c:v>0.66666666666666663</c:v>
                </c:pt>
                <c:pt idx="3">
                  <c:v>7.7777777777777779E-2</c:v>
                </c:pt>
                <c:pt idx="4">
                  <c:v>0.17777777777777778</c:v>
                </c:pt>
                <c:pt idx="5">
                  <c:v>2.2222222222222223E-2</c:v>
                </c:pt>
                <c:pt idx="6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08-48C7-82AC-C866FA72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510125120"/>
        <c:axId val="510126104"/>
      </c:barChart>
      <c:catAx>
        <c:axId val="5101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6104"/>
        <c:crosses val="autoZero"/>
        <c:auto val="1"/>
        <c:lblAlgn val="ctr"/>
        <c:lblOffset val="100"/>
        <c:noMultiLvlLbl val="0"/>
      </c:catAx>
      <c:valAx>
        <c:axId val="51012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Visual presentation</a:t>
            </a:r>
          </a:p>
        </c:rich>
      </c:tx>
      <c:layout>
        <c:manualLayout>
          <c:xMode val="edge"/>
          <c:yMode val="edge"/>
          <c:x val="0.40116392858300121"/>
          <c:y val="0.89977489300323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4838522444777849E-2"/>
          <c:y val="8.5121212121212139E-2"/>
          <c:w val="0.79707759756734164"/>
          <c:h val="0.5670842281078502"/>
        </c:manualLayout>
      </c:layout>
      <c:barChart>
        <c:barDir val="col"/>
        <c:grouping val="clustered"/>
        <c:varyColors val="0"/>
        <c:ser>
          <c:idx val="0"/>
          <c:order val="0"/>
          <c:tx>
            <c:v>CZ 1st period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values'!$AM$1:$AR$1</c:f>
              <c:strCache>
                <c:ptCount val="6"/>
                <c:pt idx="0">
                  <c:v>Other photos of refugees</c:v>
                </c:pt>
                <c:pt idx="1">
                  <c:v>Politicians</c:v>
                </c:pt>
                <c:pt idx="2">
                  <c:v>Demonstrations</c:v>
                </c:pt>
                <c:pt idx="3">
                  <c:v>Uniformed officials or military technique</c:v>
                </c:pt>
                <c:pt idx="4">
                  <c:v>Refugees in proximity of barriers and fences</c:v>
                </c:pt>
                <c:pt idx="5">
                  <c:v>No photos</c:v>
                </c:pt>
              </c:strCache>
            </c:strRef>
          </c:cat>
          <c:val>
            <c:numRef>
              <c:f>'Final values'!$AM$5:$AR$5</c:f>
              <c:numCache>
                <c:formatCode>0%</c:formatCode>
                <c:ptCount val="6"/>
                <c:pt idx="0">
                  <c:v>0.41025641025641024</c:v>
                </c:pt>
                <c:pt idx="1">
                  <c:v>0.31623931623931623</c:v>
                </c:pt>
                <c:pt idx="2">
                  <c:v>4.2735042735042736E-2</c:v>
                </c:pt>
                <c:pt idx="3">
                  <c:v>0.24786324786324787</c:v>
                </c:pt>
                <c:pt idx="4">
                  <c:v>0.17948717948717949</c:v>
                </c:pt>
                <c:pt idx="5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3-4580-9698-DF7B8EF5152C}"/>
            </c:ext>
          </c:extLst>
        </c:ser>
        <c:ser>
          <c:idx val="2"/>
          <c:order val="1"/>
          <c:tx>
            <c:v>CZ 2nd period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values'!$AM$17:$AR$17</c:f>
              <c:numCache>
                <c:formatCode>0%</c:formatCode>
                <c:ptCount val="6"/>
                <c:pt idx="0">
                  <c:v>0.23333333333333334</c:v>
                </c:pt>
                <c:pt idx="1">
                  <c:v>0.34444444444444444</c:v>
                </c:pt>
                <c:pt idx="2">
                  <c:v>1.1111111111111112E-2</c:v>
                </c:pt>
                <c:pt idx="3">
                  <c:v>0.23333333333333334</c:v>
                </c:pt>
                <c:pt idx="4">
                  <c:v>0.18888888888888888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3-4580-9698-DF7B8EF5152C}"/>
            </c:ext>
          </c:extLst>
        </c:ser>
        <c:ser>
          <c:idx val="1"/>
          <c:order val="2"/>
          <c:tx>
            <c:v>AT 1st period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'Final values'!$AM$11:$AR$11</c:f>
              <c:numCache>
                <c:formatCode>0%</c:formatCode>
                <c:ptCount val="6"/>
                <c:pt idx="0">
                  <c:v>0.39743589743589741</c:v>
                </c:pt>
                <c:pt idx="1">
                  <c:v>0.34615384615384615</c:v>
                </c:pt>
                <c:pt idx="2">
                  <c:v>1.282051282051282E-2</c:v>
                </c:pt>
                <c:pt idx="3">
                  <c:v>8.9743589743589744E-2</c:v>
                </c:pt>
                <c:pt idx="4">
                  <c:v>0.10256410256410256</c:v>
                </c:pt>
                <c:pt idx="5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3-4580-9698-DF7B8EF5152C}"/>
            </c:ext>
          </c:extLst>
        </c:ser>
        <c:ser>
          <c:idx val="3"/>
          <c:order val="3"/>
          <c:tx>
            <c:v>AT 2nd period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values'!$AM$23:$AR$23</c:f>
              <c:numCache>
                <c:formatCode>0%</c:formatCode>
                <c:ptCount val="6"/>
                <c:pt idx="0">
                  <c:v>0.21666666666666667</c:v>
                </c:pt>
                <c:pt idx="1">
                  <c:v>0.3</c:v>
                </c:pt>
                <c:pt idx="2">
                  <c:v>3.3333333333333333E-2</c:v>
                </c:pt>
                <c:pt idx="3">
                  <c:v>8.3333333333333329E-2</c:v>
                </c:pt>
                <c:pt idx="4">
                  <c:v>0.1</c:v>
                </c:pt>
                <c:pt idx="5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3-4580-9698-DF7B8EF5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510125120"/>
        <c:axId val="510126104"/>
      </c:barChart>
      <c:catAx>
        <c:axId val="5101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6104"/>
        <c:crosses val="autoZero"/>
        <c:auto val="1"/>
        <c:lblAlgn val="ctr"/>
        <c:lblOffset val="100"/>
        <c:noMultiLvlLbl val="0"/>
      </c:catAx>
      <c:valAx>
        <c:axId val="51012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838522444777849E-2"/>
          <c:y val="8.5121212121212139E-2"/>
          <c:w val="0.79707759756734164"/>
          <c:h val="0.5670842281078502"/>
        </c:manualLayout>
      </c:layout>
      <c:barChart>
        <c:barDir val="col"/>
        <c:grouping val="clustered"/>
        <c:varyColors val="0"/>
        <c:ser>
          <c:idx val="0"/>
          <c:order val="0"/>
          <c:tx>
            <c:v>CZ 1st period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values'!$AC$1:$AK$1</c:f>
              <c:strCache>
                <c:ptCount val="9"/>
                <c:pt idx="0">
                  <c:v>Help to refugees</c:v>
                </c:pt>
                <c:pt idx="1">
                  <c:v>Humanitarian aid to the Middle East</c:v>
                </c:pt>
                <c:pt idx="2">
                  <c:v>Integration programmes</c:v>
                </c:pt>
                <c:pt idx="3">
                  <c:v>EU policy</c:v>
                </c:pt>
                <c:pt idx="4">
                  <c:v>Other policy changes</c:v>
                </c:pt>
                <c:pt idx="5">
                  <c:v>Deportations</c:v>
                </c:pt>
                <c:pt idx="6">
                  <c:v>Border controls/border wall</c:v>
                </c:pt>
                <c:pt idx="7">
                  <c:v>The deployment of force/military</c:v>
                </c:pt>
                <c:pt idx="8">
                  <c:v>The detention of refugees</c:v>
                </c:pt>
              </c:strCache>
            </c:strRef>
          </c:cat>
          <c:val>
            <c:numRef>
              <c:f>'Final values'!$AC$5:$AK$5</c:f>
              <c:numCache>
                <c:formatCode>0%</c:formatCode>
                <c:ptCount val="9"/>
                <c:pt idx="0">
                  <c:v>0.13675213675213677</c:v>
                </c:pt>
                <c:pt idx="1">
                  <c:v>5.9829059829059832E-2</c:v>
                </c:pt>
                <c:pt idx="2">
                  <c:v>2.564102564102564E-2</c:v>
                </c:pt>
                <c:pt idx="3">
                  <c:v>0.23076923076923078</c:v>
                </c:pt>
                <c:pt idx="4">
                  <c:v>0.40170940170940173</c:v>
                </c:pt>
                <c:pt idx="5">
                  <c:v>0.1111111111111111</c:v>
                </c:pt>
                <c:pt idx="6">
                  <c:v>0.3247863247863248</c:v>
                </c:pt>
                <c:pt idx="7">
                  <c:v>0.14529914529914531</c:v>
                </c:pt>
                <c:pt idx="8">
                  <c:v>5.9829059829059832E-2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7-457B-B284-EDE2539A02E3}"/>
            </c:ext>
          </c:extLst>
        </c:ser>
        <c:ser>
          <c:idx val="2"/>
          <c:order val="1"/>
          <c:tx>
            <c:v>CZ 2nd period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values'!$AC$17:$AK$17</c:f>
              <c:numCache>
                <c:formatCode>0%</c:formatCode>
                <c:ptCount val="9"/>
                <c:pt idx="0">
                  <c:v>0.16666666666666666</c:v>
                </c:pt>
                <c:pt idx="1">
                  <c:v>2.2222222222222223E-2</c:v>
                </c:pt>
                <c:pt idx="2">
                  <c:v>7.7777777777777779E-2</c:v>
                </c:pt>
                <c:pt idx="3">
                  <c:v>0.32222222222222224</c:v>
                </c:pt>
                <c:pt idx="4">
                  <c:v>0.17777777777777778</c:v>
                </c:pt>
                <c:pt idx="5">
                  <c:v>4.4444444444444446E-2</c:v>
                </c:pt>
                <c:pt idx="6">
                  <c:v>0.45555555555555555</c:v>
                </c:pt>
                <c:pt idx="7">
                  <c:v>0.18888888888888888</c:v>
                </c:pt>
                <c:pt idx="8">
                  <c:v>4.4444444444444446E-2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7-457B-B284-EDE2539A02E3}"/>
            </c:ext>
          </c:extLst>
        </c:ser>
        <c:ser>
          <c:idx val="1"/>
          <c:order val="2"/>
          <c:tx>
            <c:v>AT 1st period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'Final values'!$AC$11:$AK$11</c:f>
              <c:numCache>
                <c:formatCode>0%</c:formatCode>
                <c:ptCount val="9"/>
                <c:pt idx="0">
                  <c:v>0.30769230769230771</c:v>
                </c:pt>
                <c:pt idx="1">
                  <c:v>3.4188034188034191E-2</c:v>
                </c:pt>
                <c:pt idx="2">
                  <c:v>0.13675213675213677</c:v>
                </c:pt>
                <c:pt idx="3">
                  <c:v>0.27350427350427353</c:v>
                </c:pt>
                <c:pt idx="4">
                  <c:v>0.3247863247863248</c:v>
                </c:pt>
                <c:pt idx="5">
                  <c:v>7.6923076923076927E-2</c:v>
                </c:pt>
                <c:pt idx="6">
                  <c:v>0.27350427350427353</c:v>
                </c:pt>
                <c:pt idx="7">
                  <c:v>4.2735042735042736E-2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7-457B-B284-EDE2539A02E3}"/>
            </c:ext>
          </c:extLst>
        </c:ser>
        <c:ser>
          <c:idx val="3"/>
          <c:order val="3"/>
          <c:tx>
            <c:v>AT 2nd period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'Final values'!$AC$23:$AK$23</c:f>
              <c:numCache>
                <c:formatCode>0%</c:formatCode>
                <c:ptCount val="9"/>
                <c:pt idx="0">
                  <c:v>0.21111111111111111</c:v>
                </c:pt>
                <c:pt idx="1">
                  <c:v>2.2222222222222223E-2</c:v>
                </c:pt>
                <c:pt idx="2">
                  <c:v>0.14444444444444443</c:v>
                </c:pt>
                <c:pt idx="3">
                  <c:v>0.17777777777777778</c:v>
                </c:pt>
                <c:pt idx="4">
                  <c:v>0.33333333333333331</c:v>
                </c:pt>
                <c:pt idx="5">
                  <c:v>5.5555555555555552E-2</c:v>
                </c:pt>
                <c:pt idx="6">
                  <c:v>0.3</c:v>
                </c:pt>
                <c:pt idx="7">
                  <c:v>3.3333333333333333E-2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87-457B-B284-EDE2539A0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510125120"/>
        <c:axId val="510126104"/>
      </c:barChart>
      <c:catAx>
        <c:axId val="5101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6104"/>
        <c:crosses val="autoZero"/>
        <c:auto val="1"/>
        <c:lblAlgn val="ctr"/>
        <c:lblOffset val="100"/>
        <c:noMultiLvlLbl val="0"/>
      </c:catAx>
      <c:valAx>
        <c:axId val="51012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01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257175</xdr:colOff>
      <xdr:row>21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9AC52ED-EB9B-4869-BEEE-4E8BC50A4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0</xdr:row>
      <xdr:rowOff>47625</xdr:rowOff>
    </xdr:from>
    <xdr:to>
      <xdr:col>21</xdr:col>
      <xdr:colOff>161925</xdr:colOff>
      <xdr:row>21</xdr:row>
      <xdr:rowOff>123826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DA75200-5629-4E40-995D-5AA592A51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21</xdr:row>
      <xdr:rowOff>104775</xdr:rowOff>
    </xdr:from>
    <xdr:to>
      <xdr:col>11</xdr:col>
      <xdr:colOff>200025</xdr:colOff>
      <xdr:row>42</xdr:row>
      <xdr:rowOff>66675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8BC5EE7-22FF-47A8-BC36-46C3DE497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266700</xdr:colOff>
      <xdr:row>21</xdr:row>
      <xdr:rowOff>180975</xdr:rowOff>
    </xdr:from>
    <xdr:to>
      <xdr:col>21</xdr:col>
      <xdr:colOff>247650</xdr:colOff>
      <xdr:row>42</xdr:row>
      <xdr:rowOff>119063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13E895C-4617-49EE-8456-E07318EA0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200025</xdr:colOff>
      <xdr:row>0</xdr:row>
      <xdr:rowOff>85725</xdr:rowOff>
    </xdr:from>
    <xdr:to>
      <xdr:col>32</xdr:col>
      <xdr:colOff>38102</xdr:colOff>
      <xdr:row>21</xdr:row>
      <xdr:rowOff>180975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2AC28E-EF71-4109-A48D-D521FE01F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6E-0032-4E69-9F6E-787D8A81AFF1}">
  <dimension ref="A1:AT134"/>
  <sheetViews>
    <sheetView zoomScaleNormal="100" workbookViewId="0">
      <pane ySplit="2" topLeftCell="A3" activePane="bottomLeft" state="frozen"/>
      <selection pane="bottomLeft" activeCell="AJ65" sqref="AJ65"/>
    </sheetView>
  </sheetViews>
  <sheetFormatPr defaultRowHeight="15" x14ac:dyDescent="0.25"/>
  <cols>
    <col min="1" max="1" width="4.5703125" style="1" customWidth="1"/>
    <col min="2" max="2" width="8.140625" customWidth="1"/>
    <col min="3" max="3" width="6.42578125" customWidth="1"/>
    <col min="4" max="12" width="2.85546875" customWidth="1"/>
    <col min="13" max="14" width="3.140625" customWidth="1"/>
    <col min="15" max="15" width="4.28515625" customWidth="1"/>
    <col min="16" max="22" width="2.85546875" customWidth="1"/>
    <col min="23" max="23" width="4.7109375" customWidth="1"/>
    <col min="24" max="32" width="2.85546875" customWidth="1"/>
    <col min="33" max="33" width="4.7109375" customWidth="1"/>
    <col min="34" max="39" width="3" customWidth="1"/>
    <col min="40" max="40" width="5" customWidth="1"/>
    <col min="43" max="44" width="5.140625" customWidth="1"/>
    <col min="45" max="45" width="5.5703125" customWidth="1"/>
    <col min="46" max="46" width="5.42578125" customWidth="1"/>
  </cols>
  <sheetData>
    <row r="1" spans="1:46" x14ac:dyDescent="0.25">
      <c r="A1" s="22" t="s">
        <v>17</v>
      </c>
      <c r="B1" s="17" t="s">
        <v>12</v>
      </c>
      <c r="C1" s="17" t="s">
        <v>11</v>
      </c>
      <c r="D1" s="21"/>
      <c r="E1" s="20"/>
      <c r="F1" s="20"/>
      <c r="G1" s="20" t="s">
        <v>10</v>
      </c>
      <c r="H1" s="20"/>
      <c r="I1" s="20"/>
      <c r="J1" s="20"/>
      <c r="K1" s="20"/>
      <c r="L1" s="20"/>
      <c r="M1" s="20"/>
      <c r="N1" s="71" t="s">
        <v>122</v>
      </c>
      <c r="O1" s="65"/>
      <c r="P1" s="21"/>
      <c r="Q1" s="89"/>
      <c r="R1" s="89" t="s">
        <v>13</v>
      </c>
      <c r="S1" s="20" t="s">
        <v>9</v>
      </c>
      <c r="T1" s="20"/>
      <c r="U1" s="20"/>
      <c r="V1" s="20"/>
      <c r="W1" s="31"/>
      <c r="X1" s="21"/>
      <c r="Y1" s="89" t="s">
        <v>14</v>
      </c>
      <c r="Z1" s="20" t="s">
        <v>8</v>
      </c>
      <c r="AB1" s="20"/>
      <c r="AC1" s="20"/>
      <c r="AD1" s="20"/>
      <c r="AE1" s="20"/>
      <c r="AF1" s="20"/>
      <c r="AG1" s="19"/>
      <c r="AH1" s="90" t="s">
        <v>15</v>
      </c>
      <c r="AI1" s="20" t="s">
        <v>7</v>
      </c>
      <c r="AJ1" s="20"/>
      <c r="AK1" s="20"/>
      <c r="AL1" s="20"/>
      <c r="AM1" s="20"/>
      <c r="AN1" s="19"/>
    </row>
    <row r="2" spans="1:46" ht="16.5" thickBot="1" x14ac:dyDescent="0.3">
      <c r="A2" s="15"/>
      <c r="B2" s="2"/>
      <c r="C2" s="2"/>
      <c r="D2" s="84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2">
        <v>1</v>
      </c>
      <c r="O2" s="83">
        <v>2</v>
      </c>
      <c r="P2" s="13">
        <v>1</v>
      </c>
      <c r="Q2" s="12">
        <v>2</v>
      </c>
      <c r="R2" s="11">
        <v>3</v>
      </c>
      <c r="S2" s="11">
        <v>4</v>
      </c>
      <c r="T2" s="10">
        <v>5</v>
      </c>
      <c r="U2" s="10">
        <v>6</v>
      </c>
      <c r="V2" s="14">
        <v>7</v>
      </c>
      <c r="W2" s="62" t="s">
        <v>16</v>
      </c>
      <c r="X2" s="29">
        <v>1</v>
      </c>
      <c r="Y2" s="12">
        <v>2</v>
      </c>
      <c r="Z2" s="11">
        <v>3</v>
      </c>
      <c r="AA2" s="11">
        <v>4</v>
      </c>
      <c r="AB2" s="11">
        <v>5</v>
      </c>
      <c r="AC2" s="11">
        <v>6</v>
      </c>
      <c r="AD2" s="10">
        <v>7</v>
      </c>
      <c r="AE2" s="10">
        <v>8</v>
      </c>
      <c r="AF2" s="10">
        <v>9</v>
      </c>
      <c r="AG2" s="37" t="s">
        <v>16</v>
      </c>
      <c r="AH2" s="13">
        <v>1</v>
      </c>
      <c r="AI2" s="11">
        <v>2</v>
      </c>
      <c r="AJ2" s="11">
        <v>3</v>
      </c>
      <c r="AK2" s="10">
        <v>4</v>
      </c>
      <c r="AL2" s="10">
        <v>5</v>
      </c>
      <c r="AM2" s="63">
        <v>6</v>
      </c>
      <c r="AN2" s="64" t="s">
        <v>16</v>
      </c>
    </row>
    <row r="3" spans="1:46" ht="15" customHeight="1" x14ac:dyDescent="0.25">
      <c r="A3" s="25" t="s">
        <v>18</v>
      </c>
      <c r="B3" s="17" t="s">
        <v>1</v>
      </c>
      <c r="C3" s="16" t="s">
        <v>6</v>
      </c>
      <c r="D3" s="18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1</v>
      </c>
      <c r="K3" s="17">
        <v>1</v>
      </c>
      <c r="L3" s="17">
        <v>0</v>
      </c>
      <c r="M3" s="16">
        <v>0</v>
      </c>
      <c r="N3" s="8">
        <v>0</v>
      </c>
      <c r="O3" s="7">
        <v>1</v>
      </c>
      <c r="P3" s="8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30">
        <v>0</v>
      </c>
      <c r="W3" s="33">
        <f t="shared" ref="W3:W5" si="0">(SUM(P3:Q3)+SUM(R3,S3)*2+SUM(T3,U3,V3)*3)/SUM(P3:V3)</f>
        <v>1</v>
      </c>
      <c r="X3" s="18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1</v>
      </c>
      <c r="AF3" s="16">
        <v>0</v>
      </c>
      <c r="AG3" s="32">
        <f t="shared" ref="AG3:AG8" si="1">(SUM(X3,Y3)+SUM(Z3,AA3,AB3)*2+SUM(AD3:AF3)*3)/SUM(X3:AF3)</f>
        <v>3</v>
      </c>
      <c r="AH3" s="18">
        <v>0</v>
      </c>
      <c r="AI3" s="17">
        <v>0</v>
      </c>
      <c r="AJ3" s="17">
        <v>0</v>
      </c>
      <c r="AK3" s="17">
        <v>0</v>
      </c>
      <c r="AL3" s="17">
        <v>1</v>
      </c>
      <c r="AM3" s="16">
        <v>0</v>
      </c>
      <c r="AN3" s="33">
        <f t="shared" ref="AN3:AN33" si="2">(SUM(AH3:AH3)+SUM(AI3,AJ3)*2+SUM(AK3:AL3)*3)/SUM(AH3:AL3)</f>
        <v>3</v>
      </c>
      <c r="AP3" s="18"/>
      <c r="AQ3" s="17" t="s">
        <v>13</v>
      </c>
      <c r="AR3" s="17" t="s">
        <v>14</v>
      </c>
      <c r="AS3" s="16" t="s">
        <v>15</v>
      </c>
    </row>
    <row r="4" spans="1:46" ht="14.45" customHeight="1" x14ac:dyDescent="0.25">
      <c r="A4" s="26" t="s">
        <v>19</v>
      </c>
      <c r="B4" s="4" t="s">
        <v>1</v>
      </c>
      <c r="C4" s="3" t="s">
        <v>6</v>
      </c>
      <c r="D4" s="5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3">
        <v>0</v>
      </c>
      <c r="N4" s="5">
        <v>0</v>
      </c>
      <c r="O4" s="3">
        <v>1</v>
      </c>
      <c r="P4" s="5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6">
        <v>0</v>
      </c>
      <c r="W4" s="33"/>
      <c r="X4" s="5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1</v>
      </c>
      <c r="AF4" s="3">
        <v>0</v>
      </c>
      <c r="AG4" s="32">
        <f t="shared" si="1"/>
        <v>3</v>
      </c>
      <c r="AH4" s="5">
        <v>0</v>
      </c>
      <c r="AI4" s="4">
        <v>0</v>
      </c>
      <c r="AJ4" s="4">
        <v>0</v>
      </c>
      <c r="AK4" s="4">
        <v>1</v>
      </c>
      <c r="AL4" s="4">
        <v>0</v>
      </c>
      <c r="AM4" s="3">
        <v>0</v>
      </c>
      <c r="AN4" s="33">
        <f t="shared" si="2"/>
        <v>3</v>
      </c>
      <c r="AP4" s="5" t="s">
        <v>1</v>
      </c>
      <c r="AQ4" s="4">
        <f>W42</f>
        <v>2.0378378378378379</v>
      </c>
      <c r="AR4" s="4">
        <f>AG42</f>
        <v>2.2430555555555554</v>
      </c>
      <c r="AS4" s="3">
        <f>AN42</f>
        <v>1.9572649572649574</v>
      </c>
    </row>
    <row r="5" spans="1:46" x14ac:dyDescent="0.25">
      <c r="A5" s="35" t="s">
        <v>20</v>
      </c>
      <c r="B5" s="4" t="s">
        <v>1</v>
      </c>
      <c r="C5" s="3" t="s">
        <v>6</v>
      </c>
      <c r="D5" s="5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1</v>
      </c>
      <c r="L5" s="4">
        <v>0</v>
      </c>
      <c r="M5" s="3">
        <v>0</v>
      </c>
      <c r="N5" s="5">
        <v>0</v>
      </c>
      <c r="O5" s="3">
        <v>1</v>
      </c>
      <c r="P5" s="5">
        <v>0</v>
      </c>
      <c r="Q5" s="4">
        <v>0</v>
      </c>
      <c r="R5" s="4">
        <v>1</v>
      </c>
      <c r="S5" s="4">
        <v>0</v>
      </c>
      <c r="T5" s="4">
        <v>1</v>
      </c>
      <c r="U5" s="4">
        <v>0</v>
      </c>
      <c r="V5" s="6">
        <v>0</v>
      </c>
      <c r="W5" s="33">
        <f t="shared" si="0"/>
        <v>2.5</v>
      </c>
      <c r="X5" s="5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3">
        <v>0</v>
      </c>
      <c r="AG5" s="32">
        <f t="shared" si="1"/>
        <v>3</v>
      </c>
      <c r="AH5" s="5">
        <v>0</v>
      </c>
      <c r="AI5" s="4">
        <v>0</v>
      </c>
      <c r="AJ5" s="4">
        <v>0</v>
      </c>
      <c r="AK5" s="4">
        <v>1</v>
      </c>
      <c r="AL5" s="4">
        <v>0</v>
      </c>
      <c r="AM5" s="3">
        <v>0</v>
      </c>
      <c r="AN5" s="33">
        <f t="shared" si="2"/>
        <v>3</v>
      </c>
      <c r="AP5" s="5" t="s">
        <v>78</v>
      </c>
      <c r="AQ5" s="4">
        <f>W85</f>
        <v>2.1923076923076925</v>
      </c>
      <c r="AR5" s="4">
        <f>AG85</f>
        <v>2.3229166666666665</v>
      </c>
      <c r="AS5" s="3">
        <f>AN85</f>
        <v>2.1323529411764706</v>
      </c>
    </row>
    <row r="6" spans="1:46" ht="15.75" thickBot="1" x14ac:dyDescent="0.3">
      <c r="A6" s="26" t="s">
        <v>21</v>
      </c>
      <c r="B6" s="4" t="s">
        <v>1</v>
      </c>
      <c r="C6" s="3" t="s">
        <v>5</v>
      </c>
      <c r="D6" s="5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3">
        <v>0</v>
      </c>
      <c r="N6" s="5">
        <v>0</v>
      </c>
      <c r="O6" s="3">
        <v>1</v>
      </c>
      <c r="P6" s="5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6">
        <v>0</v>
      </c>
      <c r="W6" s="33"/>
      <c r="X6" s="5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0</v>
      </c>
      <c r="AF6" s="3">
        <v>0</v>
      </c>
      <c r="AG6" s="32">
        <f t="shared" si="1"/>
        <v>2</v>
      </c>
      <c r="AH6" s="5">
        <v>0</v>
      </c>
      <c r="AI6" s="4">
        <v>0</v>
      </c>
      <c r="AJ6" s="4">
        <v>0</v>
      </c>
      <c r="AK6" s="4">
        <v>1</v>
      </c>
      <c r="AL6" s="4">
        <v>1</v>
      </c>
      <c r="AM6" s="3">
        <v>0</v>
      </c>
      <c r="AN6" s="33">
        <f t="shared" si="2"/>
        <v>3</v>
      </c>
      <c r="AP6" s="5" t="s">
        <v>85</v>
      </c>
      <c r="AQ6" s="4">
        <f>W129</f>
        <v>1.8974358974358974</v>
      </c>
      <c r="AR6" s="4">
        <f>AG129</f>
        <v>2.0637254901960786</v>
      </c>
      <c r="AS6" s="3">
        <f>AN129</f>
        <v>1.8235294117647058</v>
      </c>
    </row>
    <row r="7" spans="1:46" ht="15.75" thickBot="1" x14ac:dyDescent="0.3">
      <c r="A7" s="35" t="s">
        <v>22</v>
      </c>
      <c r="B7" s="4" t="s">
        <v>1</v>
      </c>
      <c r="C7" s="3" t="s">
        <v>5</v>
      </c>
      <c r="D7" s="5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3">
        <v>0</v>
      </c>
      <c r="N7" s="5">
        <v>0</v>
      </c>
      <c r="O7" s="3">
        <v>1</v>
      </c>
      <c r="P7" s="5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6">
        <v>0</v>
      </c>
      <c r="W7" s="33">
        <f t="shared" ref="W7:W9" si="3">(SUM(P7:Q7)+SUM(R7,S7)*2+SUM(T7,U7,V7)*3)/SUM(P7:V7)</f>
        <v>3</v>
      </c>
      <c r="X7" s="5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3">
        <v>0</v>
      </c>
      <c r="AG7" s="32">
        <f t="shared" si="1"/>
        <v>3</v>
      </c>
      <c r="AH7" s="5">
        <v>0</v>
      </c>
      <c r="AI7" s="4">
        <v>0</v>
      </c>
      <c r="AJ7" s="4">
        <v>0</v>
      </c>
      <c r="AK7" s="4">
        <v>1</v>
      </c>
      <c r="AL7" s="4">
        <v>0</v>
      </c>
      <c r="AM7" s="3">
        <v>0</v>
      </c>
      <c r="AN7" s="33">
        <f t="shared" si="2"/>
        <v>3</v>
      </c>
      <c r="AP7" s="72" t="s">
        <v>84</v>
      </c>
      <c r="AQ7" s="73">
        <f>AVERAGE(AQ4:AQ6)</f>
        <v>2.0425271425271423</v>
      </c>
      <c r="AR7" s="73">
        <f>AVERAGE(AR4:AR6)</f>
        <v>2.2098992374727668</v>
      </c>
      <c r="AS7" s="74">
        <f>AVERAGE(AS4:AS6)</f>
        <v>1.9710491034020448</v>
      </c>
      <c r="AT7" s="75">
        <f>AVERAGE(AQ7,AR7,AS7)</f>
        <v>2.0744918278006512</v>
      </c>
    </row>
    <row r="8" spans="1:46" x14ac:dyDescent="0.25">
      <c r="A8" s="26" t="s">
        <v>23</v>
      </c>
      <c r="B8" s="4" t="s">
        <v>1</v>
      </c>
      <c r="C8" s="3" t="s">
        <v>4</v>
      </c>
      <c r="D8" s="5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3">
        <v>1</v>
      </c>
      <c r="N8" s="5">
        <v>0</v>
      </c>
      <c r="O8" s="3">
        <v>1</v>
      </c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6">
        <v>0</v>
      </c>
      <c r="W8" s="33">
        <f t="shared" si="3"/>
        <v>3</v>
      </c>
      <c r="X8" s="5">
        <v>0</v>
      </c>
      <c r="Y8" s="4">
        <v>0</v>
      </c>
      <c r="Z8" s="4">
        <v>0</v>
      </c>
      <c r="AA8" s="4">
        <v>1</v>
      </c>
      <c r="AB8" s="4">
        <v>1</v>
      </c>
      <c r="AC8" s="4">
        <v>0</v>
      </c>
      <c r="AD8" s="4">
        <v>0</v>
      </c>
      <c r="AE8" s="4">
        <v>0</v>
      </c>
      <c r="AF8" s="3">
        <v>0</v>
      </c>
      <c r="AG8" s="32">
        <f t="shared" si="1"/>
        <v>2</v>
      </c>
      <c r="AH8" s="5">
        <v>0</v>
      </c>
      <c r="AI8" s="4">
        <v>1</v>
      </c>
      <c r="AJ8" s="4">
        <v>0</v>
      </c>
      <c r="AK8" s="4">
        <v>0</v>
      </c>
      <c r="AL8" s="4">
        <v>0</v>
      </c>
      <c r="AM8" s="3">
        <v>0</v>
      </c>
      <c r="AN8" s="33">
        <f t="shared" si="2"/>
        <v>2</v>
      </c>
    </row>
    <row r="9" spans="1:46" x14ac:dyDescent="0.25">
      <c r="A9" s="35" t="s">
        <v>24</v>
      </c>
      <c r="B9" s="4" t="s">
        <v>1</v>
      </c>
      <c r="C9" s="3" t="s">
        <v>3</v>
      </c>
      <c r="D9" s="5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3">
        <v>1</v>
      </c>
      <c r="N9" s="5">
        <v>0</v>
      </c>
      <c r="O9" s="3">
        <v>1</v>
      </c>
      <c r="P9" s="5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6">
        <v>0</v>
      </c>
      <c r="W9" s="33">
        <f t="shared" si="3"/>
        <v>3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3">
        <v>0</v>
      </c>
      <c r="AG9" s="32"/>
      <c r="AH9" s="5">
        <v>0</v>
      </c>
      <c r="AI9" s="4">
        <v>1</v>
      </c>
      <c r="AJ9" s="4">
        <v>0</v>
      </c>
      <c r="AK9" s="4">
        <v>0</v>
      </c>
      <c r="AL9" s="4">
        <v>0</v>
      </c>
      <c r="AM9" s="3">
        <v>0</v>
      </c>
      <c r="AN9" s="33">
        <f t="shared" si="2"/>
        <v>2</v>
      </c>
    </row>
    <row r="10" spans="1:46" x14ac:dyDescent="0.25">
      <c r="A10" s="26" t="s">
        <v>25</v>
      </c>
      <c r="B10" s="4" t="s">
        <v>1</v>
      </c>
      <c r="C10" s="3" t="s">
        <v>2</v>
      </c>
      <c r="D10" s="5">
        <v>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3">
        <v>0</v>
      </c>
      <c r="N10" s="5">
        <v>0</v>
      </c>
      <c r="O10" s="3">
        <v>1</v>
      </c>
      <c r="P10" s="5">
        <v>0</v>
      </c>
      <c r="Q10" s="4">
        <v>1</v>
      </c>
      <c r="R10" s="4">
        <v>1</v>
      </c>
      <c r="S10" s="4">
        <v>0</v>
      </c>
      <c r="T10" s="4">
        <v>1</v>
      </c>
      <c r="U10" s="4">
        <v>1</v>
      </c>
      <c r="V10" s="6">
        <v>1</v>
      </c>
      <c r="W10" s="33">
        <f>(SUM(P10:Q10)+SUM(R10,S10)*2+SUM(T10,U10,V10)*3)/SUM(P10:V10)</f>
        <v>2.4</v>
      </c>
      <c r="X10" s="5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3">
        <v>0</v>
      </c>
      <c r="AG10" s="32">
        <f t="shared" ref="AG10:AG19" si="4">(SUM(X10,Y10)+SUM(Z10,AA10,AB10)*2+SUM(AD10:AF10)*3)/SUM(X10:AF10)</f>
        <v>2</v>
      </c>
      <c r="AH10" s="5">
        <v>1</v>
      </c>
      <c r="AI10" s="4">
        <v>0</v>
      </c>
      <c r="AJ10" s="4">
        <v>0</v>
      </c>
      <c r="AK10" s="4">
        <v>0</v>
      </c>
      <c r="AL10" s="4">
        <v>0</v>
      </c>
      <c r="AM10" s="3">
        <v>0</v>
      </c>
      <c r="AN10" s="33">
        <f t="shared" si="2"/>
        <v>1</v>
      </c>
    </row>
    <row r="11" spans="1:46" x14ac:dyDescent="0.25">
      <c r="A11" s="35" t="s">
        <v>26</v>
      </c>
      <c r="B11" s="4" t="s">
        <v>1</v>
      </c>
      <c r="C11" s="3" t="s">
        <v>2</v>
      </c>
      <c r="D11" s="5">
        <v>1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1</v>
      </c>
      <c r="L11" s="4">
        <v>0</v>
      </c>
      <c r="M11" s="3">
        <v>0</v>
      </c>
      <c r="N11" s="5">
        <v>1</v>
      </c>
      <c r="O11" s="3">
        <v>0</v>
      </c>
      <c r="P11" s="5">
        <v>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6">
        <v>0</v>
      </c>
      <c r="W11" s="33">
        <f t="shared" ref="W11:W41" si="5">(SUM(P11:Q11)+SUM(R11,S11)*2+SUM(T11,U11,V11)*3)/SUM(P11:V11)</f>
        <v>2</v>
      </c>
      <c r="X11" s="5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3">
        <v>1</v>
      </c>
      <c r="AG11" s="32">
        <f t="shared" si="4"/>
        <v>3</v>
      </c>
      <c r="AH11" s="5">
        <v>1</v>
      </c>
      <c r="AI11" s="4">
        <v>0</v>
      </c>
      <c r="AJ11" s="4">
        <v>0</v>
      </c>
      <c r="AK11" s="4">
        <v>1</v>
      </c>
      <c r="AL11" s="4">
        <v>1</v>
      </c>
      <c r="AM11" s="3">
        <v>0</v>
      </c>
      <c r="AN11" s="33">
        <f t="shared" si="2"/>
        <v>2.3333333333333335</v>
      </c>
    </row>
    <row r="12" spans="1:46" x14ac:dyDescent="0.25">
      <c r="A12" s="26" t="s">
        <v>27</v>
      </c>
      <c r="B12" s="4" t="s">
        <v>1</v>
      </c>
      <c r="C12" s="3" t="s">
        <v>0</v>
      </c>
      <c r="D12" s="5">
        <v>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3">
        <v>0</v>
      </c>
      <c r="N12" s="5">
        <v>0</v>
      </c>
      <c r="O12" s="3">
        <v>1</v>
      </c>
      <c r="P12" s="5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6">
        <v>0</v>
      </c>
      <c r="W12" s="33">
        <f t="shared" si="5"/>
        <v>1</v>
      </c>
      <c r="X12" s="5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3">
        <v>0</v>
      </c>
      <c r="AG12" s="32">
        <f t="shared" si="4"/>
        <v>1</v>
      </c>
      <c r="AH12" s="5">
        <v>1</v>
      </c>
      <c r="AI12" s="4">
        <v>0</v>
      </c>
      <c r="AJ12" s="4">
        <v>0</v>
      </c>
      <c r="AK12" s="4">
        <v>0</v>
      </c>
      <c r="AL12" s="4">
        <v>0</v>
      </c>
      <c r="AM12" s="3">
        <v>0</v>
      </c>
      <c r="AN12" s="33">
        <f t="shared" si="2"/>
        <v>1</v>
      </c>
    </row>
    <row r="13" spans="1:46" x14ac:dyDescent="0.25">
      <c r="A13" s="35" t="s">
        <v>29</v>
      </c>
      <c r="B13" s="4" t="s">
        <v>1</v>
      </c>
      <c r="C13" s="3" t="s">
        <v>58</v>
      </c>
      <c r="D13" s="5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3">
        <v>0</v>
      </c>
      <c r="N13" s="24">
        <v>0</v>
      </c>
      <c r="O13" s="3">
        <v>1</v>
      </c>
      <c r="P13" s="5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6">
        <v>0</v>
      </c>
      <c r="W13" s="33">
        <f t="shared" si="5"/>
        <v>1.5</v>
      </c>
      <c r="X13" s="5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1</v>
      </c>
      <c r="AF13" s="3">
        <v>0</v>
      </c>
      <c r="AG13" s="32">
        <f t="shared" si="4"/>
        <v>2.6666666666666665</v>
      </c>
      <c r="AH13" s="5">
        <v>1</v>
      </c>
      <c r="AI13" s="4">
        <v>0</v>
      </c>
      <c r="AJ13" s="4">
        <v>0</v>
      </c>
      <c r="AK13" s="4">
        <v>1</v>
      </c>
      <c r="AL13" s="4">
        <v>1</v>
      </c>
      <c r="AM13" s="3">
        <v>0</v>
      </c>
      <c r="AN13" s="33">
        <f t="shared" si="2"/>
        <v>2.3333333333333335</v>
      </c>
    </row>
    <row r="14" spans="1:46" x14ac:dyDescent="0.25">
      <c r="A14" s="35" t="s">
        <v>30</v>
      </c>
      <c r="B14" s="4" t="s">
        <v>1</v>
      </c>
      <c r="C14" s="3" t="s">
        <v>62</v>
      </c>
      <c r="D14" s="5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3">
        <v>0</v>
      </c>
      <c r="N14" s="24">
        <v>0</v>
      </c>
      <c r="O14" s="3">
        <v>1</v>
      </c>
      <c r="P14" s="5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6">
        <v>1</v>
      </c>
      <c r="W14" s="33">
        <f t="shared" si="5"/>
        <v>2.5</v>
      </c>
      <c r="X14" s="5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1</v>
      </c>
      <c r="AF14" s="3">
        <v>0</v>
      </c>
      <c r="AG14" s="32">
        <f t="shared" si="4"/>
        <v>2.5</v>
      </c>
      <c r="AH14" s="5">
        <v>1</v>
      </c>
      <c r="AI14" s="4">
        <v>0</v>
      </c>
      <c r="AJ14" s="4">
        <v>0</v>
      </c>
      <c r="AK14" s="4">
        <v>1</v>
      </c>
      <c r="AL14" s="4">
        <v>0</v>
      </c>
      <c r="AM14" s="3">
        <v>0</v>
      </c>
      <c r="AN14" s="33">
        <f t="shared" si="2"/>
        <v>2</v>
      </c>
    </row>
    <row r="15" spans="1:46" x14ac:dyDescent="0.25">
      <c r="A15" s="35" t="s">
        <v>31</v>
      </c>
      <c r="B15" s="4" t="s">
        <v>1</v>
      </c>
      <c r="C15" s="3" t="s">
        <v>59</v>
      </c>
      <c r="D15" s="5">
        <v>0</v>
      </c>
      <c r="E15" s="4">
        <v>0</v>
      </c>
      <c r="F15" s="4">
        <v>0</v>
      </c>
      <c r="G15" s="4">
        <v>0</v>
      </c>
      <c r="H15" s="4">
        <v>1</v>
      </c>
      <c r="I15" s="4">
        <v>1</v>
      </c>
      <c r="J15" s="4">
        <v>1</v>
      </c>
      <c r="K15" s="4">
        <v>0</v>
      </c>
      <c r="L15" s="4">
        <v>0</v>
      </c>
      <c r="M15" s="3">
        <v>1</v>
      </c>
      <c r="N15" s="24">
        <v>0</v>
      </c>
      <c r="O15" s="3">
        <v>1</v>
      </c>
      <c r="P15" s="5">
        <v>0</v>
      </c>
      <c r="Q15" s="4">
        <v>1</v>
      </c>
      <c r="R15" s="4">
        <v>1</v>
      </c>
      <c r="S15" s="4">
        <v>0</v>
      </c>
      <c r="T15" s="4">
        <v>0</v>
      </c>
      <c r="U15" s="4">
        <v>0</v>
      </c>
      <c r="V15" s="6">
        <v>0</v>
      </c>
      <c r="W15" s="33">
        <f t="shared" si="5"/>
        <v>1.5</v>
      </c>
      <c r="X15" s="5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3">
        <v>0</v>
      </c>
      <c r="AG15" s="32">
        <f t="shared" si="4"/>
        <v>2.6666666666666665</v>
      </c>
      <c r="AH15" s="5">
        <v>1</v>
      </c>
      <c r="AI15" s="4">
        <v>0</v>
      </c>
      <c r="AJ15" s="4">
        <v>0</v>
      </c>
      <c r="AK15" s="4">
        <v>1</v>
      </c>
      <c r="AL15" s="4">
        <v>0</v>
      </c>
      <c r="AM15" s="3">
        <v>0</v>
      </c>
      <c r="AN15" s="33">
        <f t="shared" si="2"/>
        <v>2</v>
      </c>
    </row>
    <row r="16" spans="1:46" x14ac:dyDescent="0.25">
      <c r="A16" s="35" t="s">
        <v>32</v>
      </c>
      <c r="B16" s="4" t="s">
        <v>1</v>
      </c>
      <c r="C16" s="3" t="s">
        <v>59</v>
      </c>
      <c r="D16" s="5">
        <v>1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3">
        <v>1</v>
      </c>
      <c r="N16" s="24">
        <v>0</v>
      </c>
      <c r="O16" s="3">
        <v>1</v>
      </c>
      <c r="P16" s="5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33">
        <f t="shared" si="5"/>
        <v>3</v>
      </c>
      <c r="X16" s="5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3">
        <v>1</v>
      </c>
      <c r="AG16" s="32">
        <f t="shared" si="4"/>
        <v>2.5</v>
      </c>
      <c r="AH16" s="5">
        <v>0</v>
      </c>
      <c r="AI16" s="4">
        <v>1</v>
      </c>
      <c r="AJ16" s="4">
        <v>0</v>
      </c>
      <c r="AK16" s="4">
        <v>0</v>
      </c>
      <c r="AL16" s="4">
        <v>0</v>
      </c>
      <c r="AM16" s="3">
        <v>0</v>
      </c>
      <c r="AN16" s="33">
        <f t="shared" si="2"/>
        <v>2</v>
      </c>
    </row>
    <row r="17" spans="1:40" x14ac:dyDescent="0.25">
      <c r="A17" s="35" t="s">
        <v>33</v>
      </c>
      <c r="B17" s="4" t="s">
        <v>1</v>
      </c>
      <c r="C17" s="3" t="s">
        <v>60</v>
      </c>
      <c r="D17" s="5"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3">
        <v>1</v>
      </c>
      <c r="N17" s="24">
        <v>0</v>
      </c>
      <c r="O17" s="3">
        <v>1</v>
      </c>
      <c r="P17" s="5">
        <v>0</v>
      </c>
      <c r="Q17" s="4">
        <v>1</v>
      </c>
      <c r="R17" s="4">
        <v>1</v>
      </c>
      <c r="S17" s="4">
        <v>0</v>
      </c>
      <c r="T17" s="4">
        <v>1</v>
      </c>
      <c r="U17" s="4">
        <v>0</v>
      </c>
      <c r="V17" s="6">
        <v>0</v>
      </c>
      <c r="W17" s="33">
        <f t="shared" si="5"/>
        <v>2</v>
      </c>
      <c r="X17" s="5">
        <v>0</v>
      </c>
      <c r="Y17" s="4">
        <v>1</v>
      </c>
      <c r="Z17" s="4">
        <v>0</v>
      </c>
      <c r="AA17" s="4">
        <v>0</v>
      </c>
      <c r="AB17" s="4">
        <v>1</v>
      </c>
      <c r="AC17" s="4">
        <v>1</v>
      </c>
      <c r="AD17" s="4">
        <v>1</v>
      </c>
      <c r="AE17" s="4">
        <v>0</v>
      </c>
      <c r="AF17" s="3">
        <v>0</v>
      </c>
      <c r="AG17" s="32">
        <f t="shared" si="4"/>
        <v>1.5</v>
      </c>
      <c r="AH17" s="5">
        <v>1</v>
      </c>
      <c r="AI17" s="4">
        <v>0</v>
      </c>
      <c r="AJ17" s="4">
        <v>0</v>
      </c>
      <c r="AK17" s="4">
        <v>1</v>
      </c>
      <c r="AL17" s="4">
        <v>1</v>
      </c>
      <c r="AM17" s="3">
        <v>0</v>
      </c>
      <c r="AN17" s="33">
        <f t="shared" si="2"/>
        <v>2.3333333333333335</v>
      </c>
    </row>
    <row r="18" spans="1:40" x14ac:dyDescent="0.25">
      <c r="A18" s="35" t="s">
        <v>34</v>
      </c>
      <c r="B18" s="4" t="s">
        <v>1</v>
      </c>
      <c r="C18" s="3" t="s">
        <v>61</v>
      </c>
      <c r="D18" s="5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3">
        <v>0</v>
      </c>
      <c r="N18" s="24">
        <v>0</v>
      </c>
      <c r="O18" s="3">
        <v>1</v>
      </c>
      <c r="P18" s="5">
        <v>0</v>
      </c>
      <c r="Q18" s="4">
        <v>0</v>
      </c>
      <c r="R18" s="4">
        <v>1</v>
      </c>
      <c r="S18" s="4">
        <v>0</v>
      </c>
      <c r="T18" s="4">
        <v>1</v>
      </c>
      <c r="U18" s="4">
        <v>0</v>
      </c>
      <c r="V18" s="6">
        <v>0</v>
      </c>
      <c r="W18" s="33">
        <f t="shared" si="5"/>
        <v>2.5</v>
      </c>
      <c r="X18" s="5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3">
        <v>0</v>
      </c>
      <c r="AG18" s="32">
        <f t="shared" si="4"/>
        <v>2.5</v>
      </c>
      <c r="AH18" s="5">
        <v>1</v>
      </c>
      <c r="AI18" s="4">
        <v>0</v>
      </c>
      <c r="AJ18" s="4">
        <v>0</v>
      </c>
      <c r="AK18" s="4">
        <v>1</v>
      </c>
      <c r="AL18" s="4">
        <v>0</v>
      </c>
      <c r="AM18" s="3">
        <v>0</v>
      </c>
      <c r="AN18" s="33">
        <f t="shared" si="2"/>
        <v>2</v>
      </c>
    </row>
    <row r="19" spans="1:40" x14ac:dyDescent="0.25">
      <c r="A19" s="35" t="s">
        <v>35</v>
      </c>
      <c r="B19" s="4" t="s">
        <v>1</v>
      </c>
      <c r="C19" s="3" t="s">
        <v>63</v>
      </c>
      <c r="D19" s="5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3">
        <v>0</v>
      </c>
      <c r="N19" s="38">
        <v>0</v>
      </c>
      <c r="O19" s="28">
        <v>1</v>
      </c>
      <c r="P19" s="5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6">
        <v>0</v>
      </c>
      <c r="W19" s="33">
        <f t="shared" si="5"/>
        <v>2</v>
      </c>
      <c r="X19" s="5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1</v>
      </c>
      <c r="AF19" s="3">
        <v>0</v>
      </c>
      <c r="AG19" s="32">
        <f t="shared" si="4"/>
        <v>2.5</v>
      </c>
      <c r="AH19" s="5">
        <v>0</v>
      </c>
      <c r="AI19" s="4">
        <v>1</v>
      </c>
      <c r="AJ19" s="4">
        <v>0</v>
      </c>
      <c r="AK19" s="4">
        <v>0</v>
      </c>
      <c r="AL19" s="4">
        <v>0</v>
      </c>
      <c r="AM19" s="3">
        <v>0</v>
      </c>
      <c r="AN19" s="33">
        <f t="shared" si="2"/>
        <v>2</v>
      </c>
    </row>
    <row r="20" spans="1:40" x14ac:dyDescent="0.25">
      <c r="A20" s="35" t="s">
        <v>36</v>
      </c>
      <c r="B20" s="4" t="s">
        <v>1</v>
      </c>
      <c r="C20" s="3" t="s">
        <v>64</v>
      </c>
      <c r="D20" s="5">
        <v>0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  <c r="N20" s="5">
        <v>1</v>
      </c>
      <c r="O20" s="3">
        <v>0</v>
      </c>
      <c r="P20" s="38">
        <v>1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41">
        <v>0</v>
      </c>
      <c r="W20" s="33">
        <f t="shared" si="5"/>
        <v>1</v>
      </c>
      <c r="X20" s="5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">
        <v>0</v>
      </c>
      <c r="AG20" s="32"/>
      <c r="AH20" s="5">
        <v>1</v>
      </c>
      <c r="AI20" s="4">
        <v>0</v>
      </c>
      <c r="AJ20" s="4">
        <v>0</v>
      </c>
      <c r="AK20" s="4">
        <v>0</v>
      </c>
      <c r="AL20" s="4">
        <v>0</v>
      </c>
      <c r="AM20" s="3">
        <v>0</v>
      </c>
      <c r="AN20" s="33">
        <f t="shared" si="2"/>
        <v>1</v>
      </c>
    </row>
    <row r="21" spans="1:40" x14ac:dyDescent="0.25">
      <c r="A21" s="35" t="s">
        <v>37</v>
      </c>
      <c r="B21" s="4" t="s">
        <v>1</v>
      </c>
      <c r="C21" s="42" t="s">
        <v>64</v>
      </c>
      <c r="D21" s="5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3">
        <v>0</v>
      </c>
      <c r="N21" s="39">
        <v>0</v>
      </c>
      <c r="O21" s="40">
        <v>1</v>
      </c>
      <c r="P21" s="5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6">
        <v>0</v>
      </c>
      <c r="W21" s="33">
        <f t="shared" si="5"/>
        <v>2</v>
      </c>
      <c r="X21" s="5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3">
        <v>0</v>
      </c>
      <c r="AG21" s="32">
        <f>(SUM(X21,Y21)+SUM(Z21,AA21,AB21)*2+SUM(AD21:AF21)*3)/SUM(X21:AF21)</f>
        <v>2</v>
      </c>
      <c r="AH21" s="5">
        <v>1</v>
      </c>
      <c r="AI21" s="4">
        <v>0</v>
      </c>
      <c r="AJ21" s="4">
        <v>0</v>
      </c>
      <c r="AK21" s="4">
        <v>1</v>
      </c>
      <c r="AL21" s="4">
        <v>1</v>
      </c>
      <c r="AM21" s="3">
        <v>0</v>
      </c>
      <c r="AN21" s="33">
        <f t="shared" si="2"/>
        <v>2.3333333333333335</v>
      </c>
    </row>
    <row r="22" spans="1:40" x14ac:dyDescent="0.25">
      <c r="A22" s="35" t="s">
        <v>38</v>
      </c>
      <c r="B22" s="4" t="s">
        <v>1</v>
      </c>
      <c r="C22" s="42" t="s">
        <v>65</v>
      </c>
      <c r="D22" s="5">
        <v>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3">
        <v>0</v>
      </c>
      <c r="N22" s="39">
        <v>1</v>
      </c>
      <c r="O22" s="40">
        <v>0</v>
      </c>
      <c r="P22" s="5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6">
        <v>0</v>
      </c>
      <c r="W22" s="33">
        <f t="shared" si="5"/>
        <v>1</v>
      </c>
      <c r="X22" s="5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3">
        <v>0</v>
      </c>
      <c r="AG22" s="32"/>
      <c r="AH22" s="5">
        <v>1</v>
      </c>
      <c r="AI22" s="4">
        <v>0</v>
      </c>
      <c r="AJ22" s="4">
        <v>0</v>
      </c>
      <c r="AK22" s="4">
        <v>0</v>
      </c>
      <c r="AL22" s="4">
        <v>0</v>
      </c>
      <c r="AM22" s="3">
        <v>0</v>
      </c>
      <c r="AN22" s="33">
        <f t="shared" si="2"/>
        <v>1</v>
      </c>
    </row>
    <row r="23" spans="1:40" x14ac:dyDescent="0.25">
      <c r="A23" s="35" t="s">
        <v>39</v>
      </c>
      <c r="B23" s="4" t="s">
        <v>1</v>
      </c>
      <c r="C23" s="42" t="s">
        <v>66</v>
      </c>
      <c r="D23" s="5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3">
        <v>0</v>
      </c>
      <c r="N23" s="39">
        <v>0</v>
      </c>
      <c r="O23" s="40">
        <v>1</v>
      </c>
      <c r="P23" s="5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6">
        <v>0</v>
      </c>
      <c r="W23" s="33">
        <f t="shared" si="5"/>
        <v>2</v>
      </c>
      <c r="X23" s="5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3">
        <v>0</v>
      </c>
      <c r="AG23" s="32">
        <f t="shared" ref="AG23:AG31" si="6">(SUM(X23,Y23)+SUM(Z23,AA23,AB23)*2+SUM(AD23:AF23)*3)/SUM(X23:AF23)</f>
        <v>2</v>
      </c>
      <c r="AH23" s="5">
        <v>1</v>
      </c>
      <c r="AI23" s="4">
        <v>0</v>
      </c>
      <c r="AJ23" s="4">
        <v>0</v>
      </c>
      <c r="AK23" s="4">
        <v>0</v>
      </c>
      <c r="AL23" s="4">
        <v>0</v>
      </c>
      <c r="AM23" s="3">
        <v>0</v>
      </c>
      <c r="AN23" s="33">
        <f t="shared" si="2"/>
        <v>1</v>
      </c>
    </row>
    <row r="24" spans="1:40" x14ac:dyDescent="0.25">
      <c r="A24" s="35" t="s">
        <v>40</v>
      </c>
      <c r="B24" s="4" t="s">
        <v>1</v>
      </c>
      <c r="C24" s="42" t="s">
        <v>67</v>
      </c>
      <c r="D24" s="5">
        <v>0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1</v>
      </c>
      <c r="M24" s="3">
        <v>0</v>
      </c>
      <c r="N24" s="39">
        <v>0</v>
      </c>
      <c r="O24" s="40">
        <v>1</v>
      </c>
      <c r="P24" s="5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6">
        <v>0</v>
      </c>
      <c r="W24" s="33">
        <f t="shared" si="5"/>
        <v>1.5</v>
      </c>
      <c r="X24" s="5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3">
        <v>0</v>
      </c>
      <c r="AG24" s="32">
        <f t="shared" si="6"/>
        <v>1.5</v>
      </c>
      <c r="AH24" s="5">
        <v>1</v>
      </c>
      <c r="AI24" s="4">
        <v>0</v>
      </c>
      <c r="AJ24" s="4">
        <v>0</v>
      </c>
      <c r="AK24" s="4">
        <v>1</v>
      </c>
      <c r="AL24" s="4">
        <v>0</v>
      </c>
      <c r="AM24" s="3">
        <v>0</v>
      </c>
      <c r="AN24" s="33">
        <f t="shared" si="2"/>
        <v>2</v>
      </c>
    </row>
    <row r="25" spans="1:40" x14ac:dyDescent="0.25">
      <c r="A25" s="35" t="s">
        <v>41</v>
      </c>
      <c r="B25" s="4" t="s">
        <v>1</v>
      </c>
      <c r="C25" s="42" t="s">
        <v>68</v>
      </c>
      <c r="D25" s="5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3">
        <v>0</v>
      </c>
      <c r="N25" s="39">
        <v>1</v>
      </c>
      <c r="O25" s="40">
        <v>0</v>
      </c>
      <c r="P25" s="5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6">
        <v>0</v>
      </c>
      <c r="W25" s="33">
        <f t="shared" si="5"/>
        <v>1.5</v>
      </c>
      <c r="X25" s="5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3">
        <v>0</v>
      </c>
      <c r="AG25" s="32">
        <f t="shared" si="6"/>
        <v>1</v>
      </c>
      <c r="AH25" s="5">
        <v>1</v>
      </c>
      <c r="AI25" s="4">
        <v>0</v>
      </c>
      <c r="AJ25" s="4">
        <v>0</v>
      </c>
      <c r="AK25" s="4">
        <v>0</v>
      </c>
      <c r="AL25" s="4">
        <v>0</v>
      </c>
      <c r="AM25" s="3">
        <v>0</v>
      </c>
      <c r="AN25" s="33">
        <f t="shared" si="2"/>
        <v>1</v>
      </c>
    </row>
    <row r="26" spans="1:40" x14ac:dyDescent="0.25">
      <c r="A26" s="35" t="s">
        <v>42</v>
      </c>
      <c r="B26" s="4" t="s">
        <v>1</v>
      </c>
      <c r="C26" s="42" t="s">
        <v>69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1</v>
      </c>
      <c r="L26" s="4">
        <v>0</v>
      </c>
      <c r="M26" s="3">
        <v>0</v>
      </c>
      <c r="N26" s="39">
        <v>0</v>
      </c>
      <c r="O26" s="40">
        <v>1</v>
      </c>
      <c r="P26" s="5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6">
        <v>0</v>
      </c>
      <c r="W26" s="33">
        <f t="shared" si="5"/>
        <v>2</v>
      </c>
      <c r="X26" s="5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3">
        <v>0</v>
      </c>
      <c r="AG26" s="32">
        <f t="shared" si="6"/>
        <v>2</v>
      </c>
      <c r="AH26" s="5">
        <v>0</v>
      </c>
      <c r="AI26" s="4">
        <v>0</v>
      </c>
      <c r="AJ26" s="4">
        <v>0</v>
      </c>
      <c r="AK26" s="4">
        <v>0</v>
      </c>
      <c r="AL26" s="4">
        <v>1</v>
      </c>
      <c r="AM26" s="3">
        <v>0</v>
      </c>
      <c r="AN26" s="33">
        <f t="shared" si="2"/>
        <v>3</v>
      </c>
    </row>
    <row r="27" spans="1:40" x14ac:dyDescent="0.25">
      <c r="A27" s="35" t="s">
        <v>43</v>
      </c>
      <c r="B27" s="4" t="s">
        <v>1</v>
      </c>
      <c r="C27" s="42" t="s">
        <v>70</v>
      </c>
      <c r="D27" s="5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3">
        <v>0</v>
      </c>
      <c r="N27" s="39">
        <v>0</v>
      </c>
      <c r="O27" s="40">
        <v>1</v>
      </c>
      <c r="P27" s="5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6">
        <v>0</v>
      </c>
      <c r="W27" s="33">
        <f t="shared" si="5"/>
        <v>2</v>
      </c>
      <c r="X27" s="5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1</v>
      </c>
      <c r="AE27" s="4">
        <v>0</v>
      </c>
      <c r="AF27" s="3">
        <v>0</v>
      </c>
      <c r="AG27" s="32">
        <f t="shared" si="6"/>
        <v>2.5</v>
      </c>
      <c r="AH27" s="5">
        <v>1</v>
      </c>
      <c r="AI27" s="4">
        <v>0</v>
      </c>
      <c r="AJ27" s="4">
        <v>0</v>
      </c>
      <c r="AK27" s="4">
        <v>0</v>
      </c>
      <c r="AL27" s="4">
        <v>0</v>
      </c>
      <c r="AM27" s="3">
        <v>0</v>
      </c>
      <c r="AN27" s="33">
        <f t="shared" si="2"/>
        <v>1</v>
      </c>
    </row>
    <row r="28" spans="1:40" x14ac:dyDescent="0.25">
      <c r="A28" s="35" t="s">
        <v>44</v>
      </c>
      <c r="B28" s="4" t="s">
        <v>1</v>
      </c>
      <c r="C28" s="42" t="s">
        <v>71</v>
      </c>
      <c r="D28" s="5"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3">
        <v>0</v>
      </c>
      <c r="N28" s="39">
        <v>0</v>
      </c>
      <c r="O28" s="40">
        <v>1</v>
      </c>
      <c r="P28" s="5">
        <v>1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6">
        <v>0</v>
      </c>
      <c r="W28" s="33">
        <f t="shared" si="5"/>
        <v>1.3333333333333333</v>
      </c>
      <c r="X28" s="5">
        <v>1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3">
        <v>0</v>
      </c>
      <c r="AG28" s="32">
        <f t="shared" si="6"/>
        <v>1.5</v>
      </c>
      <c r="AH28" s="5">
        <v>1</v>
      </c>
      <c r="AI28" s="4">
        <v>0</v>
      </c>
      <c r="AJ28" s="4">
        <v>0</v>
      </c>
      <c r="AK28" s="4">
        <v>0</v>
      </c>
      <c r="AL28" s="4">
        <v>0</v>
      </c>
      <c r="AM28" s="3">
        <v>0</v>
      </c>
      <c r="AN28" s="33">
        <f t="shared" si="2"/>
        <v>1</v>
      </c>
    </row>
    <row r="29" spans="1:40" x14ac:dyDescent="0.25">
      <c r="A29" s="35" t="s">
        <v>45</v>
      </c>
      <c r="B29" s="4" t="s">
        <v>1</v>
      </c>
      <c r="C29" s="42" t="s">
        <v>71</v>
      </c>
      <c r="D29" s="5"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1</v>
      </c>
      <c r="L29" s="4">
        <v>0</v>
      </c>
      <c r="M29" s="3">
        <v>0</v>
      </c>
      <c r="N29" s="39">
        <v>0</v>
      </c>
      <c r="O29" s="40">
        <v>1</v>
      </c>
      <c r="P29" s="5">
        <v>0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6">
        <v>0</v>
      </c>
      <c r="W29" s="33">
        <f t="shared" si="5"/>
        <v>1.5</v>
      </c>
      <c r="X29" s="5">
        <v>1</v>
      </c>
      <c r="Y29" s="4">
        <v>0</v>
      </c>
      <c r="Z29" s="4">
        <v>0</v>
      </c>
      <c r="AA29" s="4">
        <v>0</v>
      </c>
      <c r="AB29" s="4">
        <v>1</v>
      </c>
      <c r="AC29" s="4">
        <v>0</v>
      </c>
      <c r="AD29" s="4">
        <v>1</v>
      </c>
      <c r="AE29" s="4">
        <v>0</v>
      </c>
      <c r="AF29" s="3">
        <v>1</v>
      </c>
      <c r="AG29" s="32">
        <f t="shared" si="6"/>
        <v>2.25</v>
      </c>
      <c r="AH29" s="5">
        <v>1</v>
      </c>
      <c r="AI29" s="4">
        <v>0</v>
      </c>
      <c r="AJ29" s="4">
        <v>0</v>
      </c>
      <c r="AK29" s="4">
        <v>0</v>
      </c>
      <c r="AL29" s="4">
        <v>1</v>
      </c>
      <c r="AM29" s="3">
        <v>0</v>
      </c>
      <c r="AN29" s="33">
        <f t="shared" si="2"/>
        <v>2</v>
      </c>
    </row>
    <row r="30" spans="1:40" x14ac:dyDescent="0.25">
      <c r="A30" s="35" t="s">
        <v>46</v>
      </c>
      <c r="B30" s="4" t="s">
        <v>1</v>
      </c>
      <c r="C30" s="42" t="s">
        <v>72</v>
      </c>
      <c r="D30" s="5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3">
        <v>0</v>
      </c>
      <c r="N30" s="39">
        <v>0</v>
      </c>
      <c r="O30" s="40">
        <v>1</v>
      </c>
      <c r="P30" s="5">
        <v>1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6">
        <v>0</v>
      </c>
      <c r="W30" s="33">
        <f t="shared" si="5"/>
        <v>1.5</v>
      </c>
      <c r="X30" s="5">
        <v>1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3">
        <v>0</v>
      </c>
      <c r="AG30" s="32">
        <f t="shared" si="6"/>
        <v>1.6666666666666667</v>
      </c>
      <c r="AH30" s="5">
        <v>0</v>
      </c>
      <c r="AI30" s="4">
        <v>0</v>
      </c>
      <c r="AJ30" s="4">
        <v>0</v>
      </c>
      <c r="AK30" s="4">
        <v>0</v>
      </c>
      <c r="AL30" s="4">
        <v>1</v>
      </c>
      <c r="AM30" s="3">
        <v>0</v>
      </c>
      <c r="AN30" s="33">
        <f t="shared" si="2"/>
        <v>3</v>
      </c>
    </row>
    <row r="31" spans="1:40" x14ac:dyDescent="0.25">
      <c r="A31" s="35" t="s">
        <v>47</v>
      </c>
      <c r="B31" s="4" t="s">
        <v>1</v>
      </c>
      <c r="C31" s="42" t="s">
        <v>73</v>
      </c>
      <c r="D31" s="5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  <c r="N31" s="39">
        <v>1</v>
      </c>
      <c r="O31" s="40">
        <v>0</v>
      </c>
      <c r="P31" s="5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6">
        <v>0</v>
      </c>
      <c r="W31" s="33">
        <f t="shared" si="5"/>
        <v>2</v>
      </c>
      <c r="X31" s="5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3">
        <v>0</v>
      </c>
      <c r="AG31" s="32">
        <f t="shared" si="6"/>
        <v>2</v>
      </c>
      <c r="AH31" s="5">
        <v>1</v>
      </c>
      <c r="AI31" s="4">
        <v>0</v>
      </c>
      <c r="AJ31" s="4">
        <v>0</v>
      </c>
      <c r="AK31" s="4">
        <v>0</v>
      </c>
      <c r="AL31" s="4">
        <v>0</v>
      </c>
      <c r="AM31" s="3">
        <v>0</v>
      </c>
      <c r="AN31" s="33">
        <f t="shared" si="2"/>
        <v>1</v>
      </c>
    </row>
    <row r="32" spans="1:40" x14ac:dyDescent="0.25">
      <c r="A32" s="35" t="s">
        <v>48</v>
      </c>
      <c r="B32" s="4" t="s">
        <v>1</v>
      </c>
      <c r="C32" s="42" t="s">
        <v>74</v>
      </c>
      <c r="D32" s="5"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3">
        <v>0</v>
      </c>
      <c r="N32" s="39">
        <v>0</v>
      </c>
      <c r="O32" s="40">
        <v>1</v>
      </c>
      <c r="P32" s="5">
        <v>0</v>
      </c>
      <c r="Q32" s="4">
        <v>0</v>
      </c>
      <c r="R32" s="4">
        <v>1</v>
      </c>
      <c r="S32" s="4">
        <v>0</v>
      </c>
      <c r="T32" s="4">
        <v>1</v>
      </c>
      <c r="U32" s="4">
        <v>0</v>
      </c>
      <c r="V32" s="6">
        <v>1</v>
      </c>
      <c r="W32" s="33">
        <f t="shared" si="5"/>
        <v>2.6666666666666665</v>
      </c>
      <c r="X32" s="5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1</v>
      </c>
      <c r="AF32" s="3">
        <v>1</v>
      </c>
      <c r="AG32" s="32">
        <f t="shared" ref="AG32:AG41" si="7">(SUM(X32,Y32)+SUM(Z32:AC32)*2+SUM(AD32:AF32)*3)/SUM(X32:AF32)</f>
        <v>3</v>
      </c>
      <c r="AH32" s="5">
        <v>1</v>
      </c>
      <c r="AI32" s="4">
        <v>0</v>
      </c>
      <c r="AJ32" s="4">
        <v>0</v>
      </c>
      <c r="AK32" s="4">
        <v>0</v>
      </c>
      <c r="AL32" s="4">
        <v>0</v>
      </c>
      <c r="AM32" s="3">
        <v>0</v>
      </c>
      <c r="AN32" s="33">
        <f t="shared" si="2"/>
        <v>1</v>
      </c>
    </row>
    <row r="33" spans="1:40" x14ac:dyDescent="0.25">
      <c r="A33" s="35" t="s">
        <v>49</v>
      </c>
      <c r="B33" s="4" t="s">
        <v>1</v>
      </c>
      <c r="C33" s="42" t="s">
        <v>75</v>
      </c>
      <c r="D33" s="5">
        <v>0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3">
        <v>1</v>
      </c>
      <c r="N33" s="39">
        <v>0</v>
      </c>
      <c r="O33" s="40">
        <v>1</v>
      </c>
      <c r="P33" s="5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6">
        <v>0</v>
      </c>
      <c r="W33" s="33">
        <f t="shared" si="5"/>
        <v>2</v>
      </c>
      <c r="X33" s="5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3">
        <v>0</v>
      </c>
      <c r="AG33" s="32">
        <f t="shared" si="7"/>
        <v>3</v>
      </c>
      <c r="AH33" s="5">
        <v>0</v>
      </c>
      <c r="AI33" s="4">
        <v>0</v>
      </c>
      <c r="AJ33" s="4">
        <v>1</v>
      </c>
      <c r="AK33" s="4">
        <v>0</v>
      </c>
      <c r="AL33" s="4">
        <v>0</v>
      </c>
      <c r="AM33" s="3">
        <v>0</v>
      </c>
      <c r="AN33" s="33">
        <f t="shared" si="2"/>
        <v>2</v>
      </c>
    </row>
    <row r="34" spans="1:40" x14ac:dyDescent="0.25">
      <c r="A34" s="35" t="s">
        <v>50</v>
      </c>
      <c r="B34" s="4" t="s">
        <v>1</v>
      </c>
      <c r="C34" s="42" t="s">
        <v>75</v>
      </c>
      <c r="D34" s="5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1</v>
      </c>
      <c r="L34" s="4">
        <v>0</v>
      </c>
      <c r="M34" s="3">
        <v>0</v>
      </c>
      <c r="N34" s="39">
        <v>0</v>
      </c>
      <c r="O34" s="40">
        <v>1</v>
      </c>
      <c r="P34" s="5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6">
        <v>0</v>
      </c>
      <c r="W34" s="33">
        <f t="shared" si="5"/>
        <v>2</v>
      </c>
      <c r="X34" s="5">
        <v>1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3">
        <v>1</v>
      </c>
      <c r="AG34" s="32">
        <f t="shared" si="7"/>
        <v>2</v>
      </c>
      <c r="AH34" s="5">
        <v>1</v>
      </c>
      <c r="AI34" s="4">
        <v>0</v>
      </c>
      <c r="AJ34" s="4">
        <v>0</v>
      </c>
      <c r="AK34" s="4">
        <v>0</v>
      </c>
      <c r="AL34" s="4">
        <v>1</v>
      </c>
      <c r="AM34" s="3">
        <v>0</v>
      </c>
      <c r="AN34" s="33">
        <f t="shared" ref="AN34:AN41" si="8">(SUM(AH34:AH34)+SUM(AI34,AJ34)*2+SUM(AK34:AL34)*3)/SUM(AH34:AL34)</f>
        <v>2</v>
      </c>
    </row>
    <row r="35" spans="1:40" x14ac:dyDescent="0.25">
      <c r="A35" s="35" t="s">
        <v>51</v>
      </c>
      <c r="B35" s="4" t="s">
        <v>1</v>
      </c>
      <c r="C35" s="42" t="s">
        <v>75</v>
      </c>
      <c r="D35" s="5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3">
        <v>0</v>
      </c>
      <c r="N35" s="39">
        <v>0</v>
      </c>
      <c r="O35" s="40">
        <v>1</v>
      </c>
      <c r="P35" s="5">
        <v>0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6">
        <v>0</v>
      </c>
      <c r="W35" s="33">
        <f t="shared" si="5"/>
        <v>2.5</v>
      </c>
      <c r="X35" s="5">
        <v>1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3">
        <v>0</v>
      </c>
      <c r="AG35" s="32">
        <f t="shared" si="7"/>
        <v>1.3333333333333333</v>
      </c>
      <c r="AH35" s="5">
        <v>0</v>
      </c>
      <c r="AI35" s="4">
        <v>1</v>
      </c>
      <c r="AJ35" s="4">
        <v>0</v>
      </c>
      <c r="AK35" s="4">
        <v>0</v>
      </c>
      <c r="AL35" s="4">
        <v>0</v>
      </c>
      <c r="AM35" s="3">
        <v>0</v>
      </c>
      <c r="AN35" s="33">
        <f t="shared" si="8"/>
        <v>2</v>
      </c>
    </row>
    <row r="36" spans="1:40" x14ac:dyDescent="0.25">
      <c r="A36" s="35" t="s">
        <v>52</v>
      </c>
      <c r="B36" s="4" t="s">
        <v>1</v>
      </c>
      <c r="C36" s="42" t="s">
        <v>76</v>
      </c>
      <c r="D36" s="5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3">
        <v>0</v>
      </c>
      <c r="N36" s="39">
        <v>0</v>
      </c>
      <c r="O36" s="40">
        <v>1</v>
      </c>
      <c r="P36" s="5">
        <v>0</v>
      </c>
      <c r="Q36" s="4">
        <v>0</v>
      </c>
      <c r="R36" s="4">
        <v>1</v>
      </c>
      <c r="S36" s="4">
        <v>1</v>
      </c>
      <c r="T36" s="4">
        <v>0</v>
      </c>
      <c r="U36" s="4">
        <v>0</v>
      </c>
      <c r="V36" s="6">
        <v>0</v>
      </c>
      <c r="W36" s="33">
        <f t="shared" si="5"/>
        <v>2</v>
      </c>
      <c r="X36" s="5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0</v>
      </c>
      <c r="AE36" s="4">
        <v>0</v>
      </c>
      <c r="AF36" s="3">
        <v>0</v>
      </c>
      <c r="AG36" s="32">
        <f t="shared" si="7"/>
        <v>2</v>
      </c>
      <c r="AH36" s="5">
        <v>1</v>
      </c>
      <c r="AI36" s="4">
        <v>0</v>
      </c>
      <c r="AJ36" s="4">
        <v>0</v>
      </c>
      <c r="AK36" s="4">
        <v>0</v>
      </c>
      <c r="AL36" s="4">
        <v>0</v>
      </c>
      <c r="AM36" s="3">
        <v>0</v>
      </c>
      <c r="AN36" s="33">
        <f t="shared" si="8"/>
        <v>1</v>
      </c>
    </row>
    <row r="37" spans="1:40" x14ac:dyDescent="0.25">
      <c r="A37" s="35" t="s">
        <v>53</v>
      </c>
      <c r="B37" s="4" t="s">
        <v>1</v>
      </c>
      <c r="C37" s="42" t="s">
        <v>76</v>
      </c>
      <c r="D37" s="5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1</v>
      </c>
      <c r="K37" s="4">
        <v>1</v>
      </c>
      <c r="L37" s="4">
        <v>1</v>
      </c>
      <c r="M37" s="3">
        <v>0</v>
      </c>
      <c r="N37" s="39">
        <v>0</v>
      </c>
      <c r="O37" s="40">
        <v>1</v>
      </c>
      <c r="P37" s="5">
        <v>0</v>
      </c>
      <c r="Q37" s="4">
        <v>0</v>
      </c>
      <c r="R37" s="4">
        <v>1</v>
      </c>
      <c r="S37" s="4">
        <v>0</v>
      </c>
      <c r="T37" s="4">
        <v>0</v>
      </c>
      <c r="U37" s="4">
        <v>1</v>
      </c>
      <c r="V37" s="6">
        <v>0</v>
      </c>
      <c r="W37" s="33">
        <f t="shared" si="5"/>
        <v>2.5</v>
      </c>
      <c r="X37" s="5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1</v>
      </c>
      <c r="AF37" s="3">
        <v>1</v>
      </c>
      <c r="AG37" s="32">
        <f t="shared" si="7"/>
        <v>2.6666666666666665</v>
      </c>
      <c r="AH37" s="5">
        <v>1</v>
      </c>
      <c r="AI37" s="4">
        <v>0</v>
      </c>
      <c r="AJ37" s="4">
        <v>0</v>
      </c>
      <c r="AK37" s="4">
        <v>0</v>
      </c>
      <c r="AL37" s="4">
        <v>0</v>
      </c>
      <c r="AM37" s="3">
        <v>0</v>
      </c>
      <c r="AN37" s="33">
        <f t="shared" si="8"/>
        <v>1</v>
      </c>
    </row>
    <row r="38" spans="1:40" ht="16.5" customHeight="1" x14ac:dyDescent="0.25">
      <c r="A38" s="35" t="s">
        <v>54</v>
      </c>
      <c r="B38" s="4" t="s">
        <v>1</v>
      </c>
      <c r="C38" s="42" t="s">
        <v>76</v>
      </c>
      <c r="D38" s="5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3">
        <v>0</v>
      </c>
      <c r="N38" s="39">
        <v>0</v>
      </c>
      <c r="O38" s="40">
        <v>1</v>
      </c>
      <c r="P38" s="5">
        <v>0</v>
      </c>
      <c r="Q38" s="4">
        <v>0</v>
      </c>
      <c r="R38" s="4">
        <v>1</v>
      </c>
      <c r="S38" s="4">
        <v>0</v>
      </c>
      <c r="T38" s="4">
        <v>1</v>
      </c>
      <c r="U38" s="4">
        <v>0</v>
      </c>
      <c r="V38" s="6">
        <v>0</v>
      </c>
      <c r="W38" s="33">
        <f>(SUM(P38:Q38)+SUM(R38,S38)*2+SUM(T38,U38,V38)*3)/SUM(P38:V38)</f>
        <v>2.5</v>
      </c>
      <c r="X38" s="5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1</v>
      </c>
      <c r="AE38" s="4">
        <v>0</v>
      </c>
      <c r="AF38" s="3">
        <v>0</v>
      </c>
      <c r="AG38" s="32">
        <f t="shared" si="7"/>
        <v>2.5</v>
      </c>
      <c r="AH38" s="5">
        <v>0</v>
      </c>
      <c r="AI38" s="4">
        <v>0</v>
      </c>
      <c r="AJ38" s="4">
        <v>0</v>
      </c>
      <c r="AK38" s="4">
        <v>0</v>
      </c>
      <c r="AL38" s="4">
        <v>1</v>
      </c>
      <c r="AM38" s="3">
        <v>0</v>
      </c>
      <c r="AN38" s="33">
        <f t="shared" si="8"/>
        <v>3</v>
      </c>
    </row>
    <row r="39" spans="1:40" x14ac:dyDescent="0.25">
      <c r="A39" s="35" t="s">
        <v>55</v>
      </c>
      <c r="B39" s="4" t="s">
        <v>1</v>
      </c>
      <c r="C39" s="42" t="s">
        <v>77</v>
      </c>
      <c r="D39" s="5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3">
        <v>0</v>
      </c>
      <c r="N39" s="39">
        <v>0</v>
      </c>
      <c r="O39" s="40">
        <v>1</v>
      </c>
      <c r="P39" s="5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6">
        <v>0</v>
      </c>
      <c r="W39" s="33">
        <f t="shared" si="5"/>
        <v>2</v>
      </c>
      <c r="X39" s="5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3">
        <v>0</v>
      </c>
      <c r="AG39" s="32">
        <f t="shared" si="7"/>
        <v>3</v>
      </c>
      <c r="AH39" s="5">
        <v>0</v>
      </c>
      <c r="AI39" s="4">
        <v>0</v>
      </c>
      <c r="AJ39" s="4">
        <v>0</v>
      </c>
      <c r="AK39" s="4">
        <v>1</v>
      </c>
      <c r="AL39" s="4">
        <v>0</v>
      </c>
      <c r="AM39" s="3">
        <v>0</v>
      </c>
      <c r="AN39" s="33">
        <f t="shared" si="8"/>
        <v>3</v>
      </c>
    </row>
    <row r="40" spans="1:40" x14ac:dyDescent="0.25">
      <c r="A40" s="35" t="s">
        <v>56</v>
      </c>
      <c r="B40" s="4" t="s">
        <v>1</v>
      </c>
      <c r="C40" s="42" t="s">
        <v>77</v>
      </c>
      <c r="D40" s="5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1</v>
      </c>
      <c r="K40" s="4">
        <v>0</v>
      </c>
      <c r="L40" s="4">
        <v>0</v>
      </c>
      <c r="M40" s="3">
        <v>0</v>
      </c>
      <c r="N40" s="39">
        <v>0</v>
      </c>
      <c r="O40" s="40">
        <v>1</v>
      </c>
      <c r="P40" s="5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6">
        <v>0</v>
      </c>
      <c r="W40" s="33">
        <f>(SUM(P40:Q40)+SUM(R40,S40)*2+SUM(T40,U40,V40)*3)/SUM(P40:V40)</f>
        <v>3</v>
      </c>
      <c r="X40" s="5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3">
        <v>0</v>
      </c>
      <c r="AG40" s="32">
        <f t="shared" si="7"/>
        <v>2</v>
      </c>
      <c r="AH40" s="5">
        <v>0</v>
      </c>
      <c r="AI40" s="4">
        <v>1</v>
      </c>
      <c r="AJ40" s="4">
        <v>0</v>
      </c>
      <c r="AK40" s="4">
        <v>0</v>
      </c>
      <c r="AL40" s="4">
        <v>0</v>
      </c>
      <c r="AM40" s="3">
        <v>0</v>
      </c>
      <c r="AN40" s="33">
        <f t="shared" si="8"/>
        <v>2</v>
      </c>
    </row>
    <row r="41" spans="1:40" ht="15.75" thickBot="1" x14ac:dyDescent="0.3">
      <c r="A41" s="92" t="s">
        <v>57</v>
      </c>
      <c r="B41" s="27" t="s">
        <v>1</v>
      </c>
      <c r="C41" s="43" t="s">
        <v>28</v>
      </c>
      <c r="D41" s="59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60">
        <v>0</v>
      </c>
      <c r="N41" s="52">
        <v>0</v>
      </c>
      <c r="O41" s="53">
        <v>1</v>
      </c>
      <c r="P41" s="44">
        <v>0</v>
      </c>
      <c r="Q41" s="27">
        <v>0</v>
      </c>
      <c r="R41" s="27">
        <v>1</v>
      </c>
      <c r="S41" s="27">
        <v>0</v>
      </c>
      <c r="T41" s="27">
        <v>0</v>
      </c>
      <c r="U41" s="27">
        <v>0</v>
      </c>
      <c r="V41" s="41">
        <v>0</v>
      </c>
      <c r="W41" s="33">
        <f t="shared" si="5"/>
        <v>2</v>
      </c>
      <c r="X41" s="59">
        <v>0</v>
      </c>
      <c r="Y41" s="2">
        <v>0</v>
      </c>
      <c r="Z41" s="2">
        <v>0</v>
      </c>
      <c r="AA41" s="2">
        <v>1</v>
      </c>
      <c r="AB41" s="2">
        <v>0</v>
      </c>
      <c r="AC41" s="2">
        <v>0</v>
      </c>
      <c r="AD41" s="2">
        <v>0</v>
      </c>
      <c r="AE41" s="2">
        <v>0</v>
      </c>
      <c r="AF41" s="60">
        <v>0</v>
      </c>
      <c r="AG41" s="45">
        <f t="shared" si="7"/>
        <v>2</v>
      </c>
      <c r="AH41" s="59">
        <v>0</v>
      </c>
      <c r="AI41" s="2">
        <v>1</v>
      </c>
      <c r="AJ41" s="2">
        <v>0</v>
      </c>
      <c r="AK41" s="2">
        <v>0</v>
      </c>
      <c r="AL41" s="2">
        <v>0</v>
      </c>
      <c r="AM41" s="60">
        <v>0</v>
      </c>
      <c r="AN41" s="33">
        <f t="shared" si="8"/>
        <v>2</v>
      </c>
    </row>
    <row r="42" spans="1:40" ht="15.75" thickBot="1" x14ac:dyDescent="0.3">
      <c r="A42" s="67" t="s">
        <v>84</v>
      </c>
      <c r="B42" s="68"/>
      <c r="C42" s="69"/>
      <c r="D42" s="57">
        <f>SUM(D3:D41)</f>
        <v>4</v>
      </c>
      <c r="E42" s="48">
        <f t="shared" ref="E42:V42" si="9">SUM(E3:E41)</f>
        <v>9</v>
      </c>
      <c r="F42" s="48">
        <f t="shared" si="9"/>
        <v>4</v>
      </c>
      <c r="G42" s="48">
        <f t="shared" si="9"/>
        <v>5</v>
      </c>
      <c r="H42" s="48">
        <f t="shared" si="9"/>
        <v>7</v>
      </c>
      <c r="I42" s="48">
        <f t="shared" si="9"/>
        <v>11</v>
      </c>
      <c r="J42" s="48">
        <f t="shared" si="9"/>
        <v>28</v>
      </c>
      <c r="K42" s="48">
        <f t="shared" si="9"/>
        <v>10</v>
      </c>
      <c r="L42" s="48">
        <f t="shared" si="9"/>
        <v>3</v>
      </c>
      <c r="M42" s="56">
        <f t="shared" si="9"/>
        <v>6</v>
      </c>
      <c r="N42" s="47">
        <f t="shared" si="9"/>
        <v>5</v>
      </c>
      <c r="O42" s="49">
        <f t="shared" si="9"/>
        <v>34</v>
      </c>
      <c r="P42" s="57">
        <f t="shared" si="9"/>
        <v>4</v>
      </c>
      <c r="Q42" s="48">
        <f t="shared" si="9"/>
        <v>12</v>
      </c>
      <c r="R42" s="48">
        <f t="shared" si="9"/>
        <v>26</v>
      </c>
      <c r="S42" s="48">
        <f t="shared" si="9"/>
        <v>2</v>
      </c>
      <c r="T42" s="48">
        <f t="shared" si="9"/>
        <v>10</v>
      </c>
      <c r="U42" s="48">
        <f t="shared" si="9"/>
        <v>7</v>
      </c>
      <c r="V42" s="49">
        <f t="shared" si="9"/>
        <v>3</v>
      </c>
      <c r="W42" s="55">
        <f>AVERAGE(W3:W41)</f>
        <v>2.0378378378378379</v>
      </c>
      <c r="X42" s="47">
        <f>SUM(X3:X41)</f>
        <v>8</v>
      </c>
      <c r="Y42" s="48">
        <f t="shared" ref="Y42:AF42" si="10">SUM(Y3:Y41)</f>
        <v>2</v>
      </c>
      <c r="Z42" s="48">
        <f t="shared" si="10"/>
        <v>1</v>
      </c>
      <c r="AA42" s="48">
        <f t="shared" si="10"/>
        <v>6</v>
      </c>
      <c r="AB42" s="48">
        <f t="shared" si="10"/>
        <v>21</v>
      </c>
      <c r="AC42" s="48">
        <f t="shared" si="10"/>
        <v>3</v>
      </c>
      <c r="AD42" s="48">
        <f t="shared" si="10"/>
        <v>12</v>
      </c>
      <c r="AE42" s="48">
        <f t="shared" si="10"/>
        <v>9</v>
      </c>
      <c r="AF42" s="48">
        <f t="shared" si="10"/>
        <v>6</v>
      </c>
      <c r="AG42" s="50">
        <f>AVERAGE(AG3:AG41)</f>
        <v>2.2430555555555554</v>
      </c>
      <c r="AH42" s="47">
        <f>SUM(AH3:AH41)</f>
        <v>22</v>
      </c>
      <c r="AI42" s="48">
        <f t="shared" ref="AI42:AM42" si="11">SUM(AI3:AI41)</f>
        <v>7</v>
      </c>
      <c r="AJ42" s="48">
        <f t="shared" si="11"/>
        <v>1</v>
      </c>
      <c r="AK42" s="48">
        <f t="shared" si="11"/>
        <v>13</v>
      </c>
      <c r="AL42" s="48">
        <f t="shared" si="11"/>
        <v>11</v>
      </c>
      <c r="AM42" s="49">
        <f t="shared" si="11"/>
        <v>0</v>
      </c>
      <c r="AN42" s="45">
        <f>AVERAGE(AN3:AN41)</f>
        <v>1.9572649572649574</v>
      </c>
    </row>
    <row r="43" spans="1:40" ht="15.75" thickBot="1" x14ac:dyDescent="0.3">
      <c r="W43" s="46"/>
    </row>
    <row r="44" spans="1:40" x14ac:dyDescent="0.25">
      <c r="A44" s="22" t="s">
        <v>17</v>
      </c>
      <c r="B44" s="17" t="s">
        <v>12</v>
      </c>
      <c r="C44" s="17" t="s">
        <v>11</v>
      </c>
      <c r="D44" s="21"/>
      <c r="E44" s="20"/>
      <c r="F44" s="20"/>
      <c r="G44" s="20"/>
      <c r="H44" s="20" t="s">
        <v>10</v>
      </c>
      <c r="I44" s="20"/>
      <c r="J44" s="20"/>
      <c r="K44" s="20"/>
      <c r="L44" s="20"/>
      <c r="M44" s="20"/>
      <c r="N44" s="21" t="s">
        <v>122</v>
      </c>
      <c r="O44" s="19"/>
      <c r="P44" s="21"/>
      <c r="Q44" s="20"/>
      <c r="R44" s="89" t="s">
        <v>13</v>
      </c>
      <c r="S44" s="20" t="s">
        <v>9</v>
      </c>
      <c r="T44" s="20"/>
      <c r="U44" s="20"/>
      <c r="V44" s="20"/>
      <c r="W44" s="31"/>
      <c r="X44" s="21"/>
      <c r="Y44" s="89"/>
      <c r="Z44" s="20"/>
      <c r="AA44" s="89" t="s">
        <v>14</v>
      </c>
      <c r="AB44" s="20" t="s">
        <v>127</v>
      </c>
      <c r="AC44" s="20"/>
      <c r="AD44" s="20"/>
      <c r="AE44" s="20"/>
      <c r="AF44" s="20"/>
      <c r="AG44" s="19"/>
      <c r="AH44" s="90" t="s">
        <v>15</v>
      </c>
      <c r="AI44" s="20" t="s">
        <v>7</v>
      </c>
      <c r="AJ44" s="20"/>
      <c r="AK44" s="20"/>
      <c r="AL44" s="20"/>
      <c r="AM44" s="20"/>
      <c r="AN44" s="19"/>
    </row>
    <row r="45" spans="1:40" ht="16.5" thickBot="1" x14ac:dyDescent="0.3">
      <c r="A45" s="15"/>
      <c r="B45" s="2"/>
      <c r="C45" s="2"/>
      <c r="D45" s="84">
        <v>1</v>
      </c>
      <c r="E45" s="85">
        <v>2</v>
      </c>
      <c r="F45" s="85">
        <v>3</v>
      </c>
      <c r="G45" s="85">
        <v>4</v>
      </c>
      <c r="H45" s="85">
        <v>5</v>
      </c>
      <c r="I45" s="85">
        <v>6</v>
      </c>
      <c r="J45" s="85">
        <v>7</v>
      </c>
      <c r="K45" s="85">
        <v>8</v>
      </c>
      <c r="L45" s="85">
        <v>9</v>
      </c>
      <c r="M45" s="85">
        <v>10</v>
      </c>
      <c r="N45" s="87">
        <v>1</v>
      </c>
      <c r="O45" s="86">
        <v>2</v>
      </c>
      <c r="P45" s="13">
        <v>1</v>
      </c>
      <c r="Q45" s="12">
        <v>2</v>
      </c>
      <c r="R45" s="11">
        <v>3</v>
      </c>
      <c r="S45" s="11">
        <v>4</v>
      </c>
      <c r="T45" s="10">
        <v>5</v>
      </c>
      <c r="U45" s="10">
        <v>6</v>
      </c>
      <c r="V45" s="14">
        <v>7</v>
      </c>
      <c r="W45" s="62" t="s">
        <v>16</v>
      </c>
      <c r="X45" s="29">
        <v>1</v>
      </c>
      <c r="Y45" s="12">
        <v>2</v>
      </c>
      <c r="Z45" s="11">
        <v>3</v>
      </c>
      <c r="AA45" s="11">
        <v>4</v>
      </c>
      <c r="AB45" s="11">
        <v>5</v>
      </c>
      <c r="AC45" s="11">
        <v>6</v>
      </c>
      <c r="AD45" s="10">
        <v>7</v>
      </c>
      <c r="AE45" s="10">
        <v>8</v>
      </c>
      <c r="AF45" s="10">
        <v>9</v>
      </c>
      <c r="AG45" s="64" t="s">
        <v>16</v>
      </c>
      <c r="AH45" s="13">
        <v>1</v>
      </c>
      <c r="AI45" s="11">
        <v>2</v>
      </c>
      <c r="AJ45" s="11">
        <v>3</v>
      </c>
      <c r="AK45" s="10">
        <v>4</v>
      </c>
      <c r="AL45" s="10">
        <v>5</v>
      </c>
      <c r="AM45" s="63">
        <v>6</v>
      </c>
      <c r="AN45" s="64" t="s">
        <v>16</v>
      </c>
    </row>
    <row r="46" spans="1:40" x14ac:dyDescent="0.25">
      <c r="A46" s="25" t="s">
        <v>18</v>
      </c>
      <c r="B46" s="17" t="s">
        <v>78</v>
      </c>
      <c r="C46" s="16" t="s">
        <v>6</v>
      </c>
      <c r="D46" s="18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8">
        <v>0</v>
      </c>
      <c r="O46" s="7">
        <v>1</v>
      </c>
      <c r="P46" s="18">
        <v>0</v>
      </c>
      <c r="Q46" s="17">
        <v>0</v>
      </c>
      <c r="R46" s="17">
        <v>1</v>
      </c>
      <c r="S46" s="17">
        <v>0</v>
      </c>
      <c r="T46" s="17">
        <v>0</v>
      </c>
      <c r="U46" s="17">
        <v>0</v>
      </c>
      <c r="V46" s="16">
        <v>0</v>
      </c>
      <c r="W46" s="33">
        <f>(SUM(P46:Q46)+SUM(R46:S46)*2+SUM(T46:V46)*3)/SUM(P46:V46)</f>
        <v>2</v>
      </c>
      <c r="X46" s="18">
        <v>0</v>
      </c>
      <c r="Y46" s="17">
        <v>0</v>
      </c>
      <c r="Z46" s="17">
        <v>1</v>
      </c>
      <c r="AA46" s="17">
        <v>1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32">
        <f>(SUM(X46:Y46)+SUM(Z46:AC46)*2+SUM(AD46:AF46)*3)/SUM(X46:AF46)</f>
        <v>2</v>
      </c>
      <c r="AH46" s="18">
        <v>0</v>
      </c>
      <c r="AI46" s="17">
        <v>0</v>
      </c>
      <c r="AJ46" s="17">
        <v>0</v>
      </c>
      <c r="AK46" s="17">
        <v>0</v>
      </c>
      <c r="AL46" s="17">
        <v>1</v>
      </c>
      <c r="AM46" s="16">
        <v>0</v>
      </c>
      <c r="AN46" s="34">
        <f>(AH46+AI46*2+SUM(AK46,AL46)*3)/SUM(AH46:AL46)</f>
        <v>3</v>
      </c>
    </row>
    <row r="47" spans="1:40" x14ac:dyDescent="0.25">
      <c r="A47" s="26" t="s">
        <v>19</v>
      </c>
      <c r="B47" s="4" t="s">
        <v>78</v>
      </c>
      <c r="C47" s="3" t="s">
        <v>6</v>
      </c>
      <c r="D47" s="5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5">
        <v>0</v>
      </c>
      <c r="O47" s="3">
        <v>1</v>
      </c>
      <c r="P47" s="5">
        <v>0</v>
      </c>
      <c r="Q47" s="4">
        <v>0</v>
      </c>
      <c r="R47" s="4">
        <v>1</v>
      </c>
      <c r="S47" s="4">
        <v>0</v>
      </c>
      <c r="T47" s="4">
        <v>1</v>
      </c>
      <c r="U47" s="4">
        <v>0</v>
      </c>
      <c r="V47" s="3">
        <v>0</v>
      </c>
      <c r="W47" s="33">
        <f t="shared" ref="W47:W84" si="12">(SUM(P47:Q47)+SUM(R47:S47)*2+SUM(T47:V47)*3)/SUM(P47:V47)</f>
        <v>2.5</v>
      </c>
      <c r="X47" s="5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32">
        <f>(SUM(X47:Y47)+SUM(Z47:AC47)*2+SUM(AD47:AF47)*3)/SUM(X47:AF47)</f>
        <v>2</v>
      </c>
      <c r="AH47" s="5">
        <v>0</v>
      </c>
      <c r="AI47" s="4">
        <v>1</v>
      </c>
      <c r="AJ47" s="4">
        <v>0</v>
      </c>
      <c r="AK47" s="4">
        <v>0</v>
      </c>
      <c r="AL47" s="4">
        <v>0</v>
      </c>
      <c r="AM47" s="3">
        <v>0</v>
      </c>
      <c r="AN47" s="33">
        <f t="shared" ref="AN47:AN84" si="13">(AH47+AI47*2+SUM(AK47,AL47)*3)/SUM(AH47:AL47)</f>
        <v>2</v>
      </c>
    </row>
    <row r="48" spans="1:40" x14ac:dyDescent="0.25">
      <c r="A48" s="35" t="s">
        <v>20</v>
      </c>
      <c r="B48" s="4" t="s">
        <v>78</v>
      </c>
      <c r="C48" s="3" t="s">
        <v>5</v>
      </c>
      <c r="D48" s="5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v>0</v>
      </c>
      <c r="O48" s="3">
        <v>1</v>
      </c>
      <c r="P48" s="5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3">
        <v>0</v>
      </c>
      <c r="W48" s="33">
        <f t="shared" si="12"/>
        <v>2</v>
      </c>
      <c r="X48" s="5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32"/>
      <c r="AH48" s="5">
        <v>0</v>
      </c>
      <c r="AI48" s="4">
        <v>0</v>
      </c>
      <c r="AJ48" s="4">
        <v>0</v>
      </c>
      <c r="AK48" s="4">
        <v>0</v>
      </c>
      <c r="AL48" s="4">
        <v>1</v>
      </c>
      <c r="AM48" s="3">
        <v>0</v>
      </c>
      <c r="AN48" s="33">
        <f t="shared" si="13"/>
        <v>3</v>
      </c>
    </row>
    <row r="49" spans="1:40" x14ac:dyDescent="0.25">
      <c r="A49" s="26" t="s">
        <v>21</v>
      </c>
      <c r="B49" s="4" t="s">
        <v>78</v>
      </c>
      <c r="C49" s="3" t="s">
        <v>79</v>
      </c>
      <c r="D49" s="5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5">
        <v>0</v>
      </c>
      <c r="O49" s="3">
        <v>1</v>
      </c>
      <c r="P49" s="5">
        <v>0</v>
      </c>
      <c r="Q49" s="4">
        <v>0</v>
      </c>
      <c r="R49" s="4">
        <v>1</v>
      </c>
      <c r="S49" s="4">
        <v>0</v>
      </c>
      <c r="T49" s="4">
        <v>0</v>
      </c>
      <c r="U49" s="4">
        <v>0</v>
      </c>
      <c r="V49" s="3">
        <v>0</v>
      </c>
      <c r="W49" s="33">
        <f t="shared" si="12"/>
        <v>2</v>
      </c>
      <c r="X49" s="5">
        <v>0</v>
      </c>
      <c r="Y49" s="4">
        <v>0</v>
      </c>
      <c r="Z49" s="4">
        <v>0</v>
      </c>
      <c r="AA49" s="4">
        <v>1</v>
      </c>
      <c r="AB49" s="4">
        <v>1</v>
      </c>
      <c r="AC49" s="4">
        <v>0</v>
      </c>
      <c r="AD49" s="4">
        <v>1</v>
      </c>
      <c r="AE49" s="4">
        <v>1</v>
      </c>
      <c r="AF49" s="4">
        <v>0</v>
      </c>
      <c r="AG49" s="32">
        <f t="shared" ref="AG49:AG60" si="14">(SUM(X49:Y49)+SUM(Z49:AC49)*2+SUM(AD49:AF49)*3)/SUM(X49:AF49)</f>
        <v>2.5</v>
      </c>
      <c r="AH49" s="5">
        <v>0</v>
      </c>
      <c r="AI49" s="4">
        <v>1</v>
      </c>
      <c r="AJ49" s="4">
        <v>0</v>
      </c>
      <c r="AK49" s="4">
        <v>0</v>
      </c>
      <c r="AL49" s="4">
        <v>0</v>
      </c>
      <c r="AM49" s="3">
        <v>0</v>
      </c>
      <c r="AN49" s="33">
        <f t="shared" si="13"/>
        <v>2</v>
      </c>
    </row>
    <row r="50" spans="1:40" x14ac:dyDescent="0.25">
      <c r="A50" s="35" t="s">
        <v>22</v>
      </c>
      <c r="B50" s="4" t="s">
        <v>78</v>
      </c>
      <c r="C50" s="3" t="s">
        <v>4</v>
      </c>
      <c r="D50" s="5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1</v>
      </c>
      <c r="L50" s="4">
        <v>0</v>
      </c>
      <c r="M50" s="4">
        <v>0</v>
      </c>
      <c r="N50" s="5">
        <v>0</v>
      </c>
      <c r="O50" s="3">
        <v>1</v>
      </c>
      <c r="P50" s="5">
        <v>0</v>
      </c>
      <c r="Q50" s="4">
        <v>0</v>
      </c>
      <c r="R50" s="4">
        <v>1</v>
      </c>
      <c r="S50" s="4">
        <v>0</v>
      </c>
      <c r="T50" s="4">
        <v>0</v>
      </c>
      <c r="U50" s="4">
        <v>0</v>
      </c>
      <c r="V50" s="3">
        <v>0</v>
      </c>
      <c r="W50" s="33">
        <f t="shared" si="12"/>
        <v>2</v>
      </c>
      <c r="X50" s="5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1</v>
      </c>
      <c r="AF50" s="4">
        <v>0</v>
      </c>
      <c r="AG50" s="32">
        <f t="shared" si="14"/>
        <v>3</v>
      </c>
      <c r="AH50" s="5">
        <v>0</v>
      </c>
      <c r="AI50" s="4">
        <v>0</v>
      </c>
      <c r="AJ50" s="4">
        <v>0</v>
      </c>
      <c r="AK50" s="4">
        <v>1</v>
      </c>
      <c r="AL50" s="4">
        <v>0</v>
      </c>
      <c r="AM50" s="3">
        <v>0</v>
      </c>
      <c r="AN50" s="33">
        <f t="shared" si="13"/>
        <v>3</v>
      </c>
    </row>
    <row r="51" spans="1:40" x14ac:dyDescent="0.25">
      <c r="A51" s="26" t="s">
        <v>23</v>
      </c>
      <c r="B51" s="4" t="s">
        <v>78</v>
      </c>
      <c r="C51" s="3" t="s">
        <v>4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5">
        <v>0</v>
      </c>
      <c r="O51" s="3">
        <v>1</v>
      </c>
      <c r="P51" s="5">
        <v>0</v>
      </c>
      <c r="Q51" s="4">
        <v>0</v>
      </c>
      <c r="R51" s="4">
        <v>0</v>
      </c>
      <c r="S51" s="4">
        <v>0</v>
      </c>
      <c r="T51" s="4">
        <v>1</v>
      </c>
      <c r="U51" s="4">
        <v>0</v>
      </c>
      <c r="V51" s="3">
        <v>0</v>
      </c>
      <c r="W51" s="33">
        <f t="shared" si="12"/>
        <v>3</v>
      </c>
      <c r="X51" s="5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0</v>
      </c>
      <c r="AG51" s="32">
        <f t="shared" si="14"/>
        <v>3</v>
      </c>
      <c r="AH51" s="5">
        <v>0</v>
      </c>
      <c r="AI51" s="4">
        <v>1</v>
      </c>
      <c r="AJ51" s="4">
        <v>0</v>
      </c>
      <c r="AK51" s="4">
        <v>0</v>
      </c>
      <c r="AL51" s="4">
        <v>0</v>
      </c>
      <c r="AM51" s="3">
        <v>0</v>
      </c>
      <c r="AN51" s="33">
        <f t="shared" si="13"/>
        <v>2</v>
      </c>
    </row>
    <row r="52" spans="1:40" x14ac:dyDescent="0.25">
      <c r="A52" s="35" t="s">
        <v>24</v>
      </c>
      <c r="B52" s="4" t="s">
        <v>78</v>
      </c>
      <c r="C52" s="3" t="s">
        <v>3</v>
      </c>
      <c r="D52" s="5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0</v>
      </c>
      <c r="L52" s="4">
        <v>1</v>
      </c>
      <c r="M52" s="4">
        <v>0</v>
      </c>
      <c r="N52" s="5">
        <v>0</v>
      </c>
      <c r="O52" s="3">
        <v>1</v>
      </c>
      <c r="P52" s="5">
        <v>0</v>
      </c>
      <c r="Q52" s="4">
        <v>0</v>
      </c>
      <c r="R52" s="4">
        <v>1</v>
      </c>
      <c r="S52" s="4">
        <v>0</v>
      </c>
      <c r="T52" s="4">
        <v>0</v>
      </c>
      <c r="U52" s="4">
        <v>0</v>
      </c>
      <c r="V52" s="3">
        <v>0</v>
      </c>
      <c r="W52" s="33">
        <f t="shared" si="12"/>
        <v>2</v>
      </c>
      <c r="X52" s="5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32">
        <f t="shared" si="14"/>
        <v>3</v>
      </c>
      <c r="AH52" s="5">
        <v>1</v>
      </c>
      <c r="AI52" s="4">
        <v>0</v>
      </c>
      <c r="AJ52" s="4">
        <v>0</v>
      </c>
      <c r="AK52" s="4">
        <v>0</v>
      </c>
      <c r="AL52" s="4">
        <v>1</v>
      </c>
      <c r="AM52" s="3">
        <v>0</v>
      </c>
      <c r="AN52" s="33">
        <f t="shared" si="13"/>
        <v>2</v>
      </c>
    </row>
    <row r="53" spans="1:40" x14ac:dyDescent="0.25">
      <c r="A53" s="26" t="s">
        <v>25</v>
      </c>
      <c r="B53" s="4" t="s">
        <v>78</v>
      </c>
      <c r="C53" s="3" t="s">
        <v>2</v>
      </c>
      <c r="D53" s="5">
        <v>1</v>
      </c>
      <c r="E53" s="4">
        <v>0</v>
      </c>
      <c r="F53" s="4">
        <v>0</v>
      </c>
      <c r="G53" s="4">
        <v>1</v>
      </c>
      <c r="H53" s="4">
        <v>0</v>
      </c>
      <c r="I53" s="4">
        <v>1</v>
      </c>
      <c r="J53" s="4">
        <v>1</v>
      </c>
      <c r="K53" s="4">
        <v>1</v>
      </c>
      <c r="L53" s="4">
        <v>0</v>
      </c>
      <c r="M53" s="4">
        <v>0</v>
      </c>
      <c r="N53" s="5">
        <v>1</v>
      </c>
      <c r="O53" s="3">
        <v>0</v>
      </c>
      <c r="P53" s="5">
        <v>0</v>
      </c>
      <c r="Q53" s="4">
        <v>1</v>
      </c>
      <c r="R53" s="4">
        <v>1</v>
      </c>
      <c r="S53" s="4">
        <v>0</v>
      </c>
      <c r="T53" s="4">
        <v>0</v>
      </c>
      <c r="U53" s="4">
        <v>1</v>
      </c>
      <c r="V53" s="3">
        <v>0</v>
      </c>
      <c r="W53" s="33">
        <f t="shared" si="12"/>
        <v>2</v>
      </c>
      <c r="X53" s="5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1</v>
      </c>
      <c r="AG53" s="32">
        <f t="shared" si="14"/>
        <v>2.5</v>
      </c>
      <c r="AH53" s="5">
        <v>0</v>
      </c>
      <c r="AI53" s="4">
        <v>0</v>
      </c>
      <c r="AJ53" s="4">
        <v>0</v>
      </c>
      <c r="AK53" s="4">
        <v>1</v>
      </c>
      <c r="AL53" s="4">
        <v>1</v>
      </c>
      <c r="AM53" s="3">
        <v>0</v>
      </c>
      <c r="AN53" s="33">
        <f t="shared" si="13"/>
        <v>3</v>
      </c>
    </row>
    <row r="54" spans="1:40" x14ac:dyDescent="0.25">
      <c r="A54" s="35" t="s">
        <v>26</v>
      </c>
      <c r="B54" s="4" t="s">
        <v>78</v>
      </c>
      <c r="C54" s="3" t="s">
        <v>0</v>
      </c>
      <c r="D54" s="5">
        <v>0</v>
      </c>
      <c r="E54" s="4">
        <v>0</v>
      </c>
      <c r="F54" s="4">
        <v>0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5">
        <v>1</v>
      </c>
      <c r="O54" s="3">
        <v>0</v>
      </c>
      <c r="P54" s="5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3">
        <v>0</v>
      </c>
      <c r="W54" s="33">
        <f t="shared" si="12"/>
        <v>2</v>
      </c>
      <c r="X54" s="5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32">
        <f t="shared" si="14"/>
        <v>2.5</v>
      </c>
      <c r="AH54" s="5">
        <v>0</v>
      </c>
      <c r="AI54" s="4">
        <v>0</v>
      </c>
      <c r="AJ54" s="4">
        <v>0</v>
      </c>
      <c r="AK54" s="4">
        <v>1</v>
      </c>
      <c r="AL54" s="4">
        <v>1</v>
      </c>
      <c r="AM54" s="3">
        <v>0</v>
      </c>
      <c r="AN54" s="33">
        <f t="shared" si="13"/>
        <v>3</v>
      </c>
    </row>
    <row r="55" spans="1:40" x14ac:dyDescent="0.25">
      <c r="A55" s="26" t="s">
        <v>27</v>
      </c>
      <c r="B55" s="4" t="s">
        <v>78</v>
      </c>
      <c r="C55" s="3" t="s">
        <v>0</v>
      </c>
      <c r="D55" s="5"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1</v>
      </c>
      <c r="K55" s="4">
        <v>0</v>
      </c>
      <c r="L55" s="4">
        <v>0</v>
      </c>
      <c r="M55" s="4">
        <v>0</v>
      </c>
      <c r="N55" s="5">
        <v>0</v>
      </c>
      <c r="O55" s="3">
        <v>1</v>
      </c>
      <c r="P55" s="5">
        <v>0</v>
      </c>
      <c r="Q55" s="4">
        <v>0</v>
      </c>
      <c r="R55" s="4">
        <v>1</v>
      </c>
      <c r="S55" s="4">
        <v>0</v>
      </c>
      <c r="T55" s="4">
        <v>0</v>
      </c>
      <c r="U55" s="4">
        <v>0</v>
      </c>
      <c r="V55" s="3">
        <v>0</v>
      </c>
      <c r="W55" s="33">
        <f t="shared" si="12"/>
        <v>2</v>
      </c>
      <c r="X55" s="5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32">
        <f t="shared" si="14"/>
        <v>2</v>
      </c>
      <c r="AH55" s="5">
        <v>1</v>
      </c>
      <c r="AI55" s="4">
        <v>0</v>
      </c>
      <c r="AJ55" s="4">
        <v>0</v>
      </c>
      <c r="AK55" s="4">
        <v>0</v>
      </c>
      <c r="AL55" s="4">
        <v>0</v>
      </c>
      <c r="AM55" s="3">
        <v>0</v>
      </c>
      <c r="AN55" s="33">
        <f t="shared" si="13"/>
        <v>1</v>
      </c>
    </row>
    <row r="56" spans="1:40" x14ac:dyDescent="0.25">
      <c r="A56" s="35" t="s">
        <v>29</v>
      </c>
      <c r="B56" s="4" t="s">
        <v>78</v>
      </c>
      <c r="C56" s="3" t="s">
        <v>58</v>
      </c>
      <c r="D56" s="5">
        <v>0</v>
      </c>
      <c r="E56" s="4">
        <v>1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3">
        <v>0</v>
      </c>
      <c r="N56" s="24">
        <v>0</v>
      </c>
      <c r="O56" s="3">
        <v>1</v>
      </c>
      <c r="P56" s="5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3">
        <v>0</v>
      </c>
      <c r="W56" s="33">
        <f t="shared" si="12"/>
        <v>1</v>
      </c>
      <c r="X56" s="5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32">
        <f t="shared" si="14"/>
        <v>1</v>
      </c>
      <c r="AH56" s="5">
        <v>1</v>
      </c>
      <c r="AI56" s="4">
        <v>0</v>
      </c>
      <c r="AJ56" s="4">
        <v>0</v>
      </c>
      <c r="AK56" s="4">
        <v>0</v>
      </c>
      <c r="AL56" s="4">
        <v>0</v>
      </c>
      <c r="AM56" s="3">
        <v>0</v>
      </c>
      <c r="AN56" s="33">
        <f t="shared" si="13"/>
        <v>1</v>
      </c>
    </row>
    <row r="57" spans="1:40" x14ac:dyDescent="0.25">
      <c r="A57" s="35" t="s">
        <v>30</v>
      </c>
      <c r="B57" s="4" t="s">
        <v>78</v>
      </c>
      <c r="C57" s="3" t="s">
        <v>58</v>
      </c>
      <c r="D57" s="5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3">
        <v>0</v>
      </c>
      <c r="N57" s="24">
        <v>0</v>
      </c>
      <c r="O57" s="3">
        <v>1</v>
      </c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3">
        <v>0</v>
      </c>
      <c r="W57" s="33">
        <f t="shared" si="12"/>
        <v>3</v>
      </c>
      <c r="X57" s="5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</v>
      </c>
      <c r="AE57" s="4">
        <v>0</v>
      </c>
      <c r="AF57" s="4">
        <v>0</v>
      </c>
      <c r="AG57" s="32">
        <f t="shared" si="14"/>
        <v>3</v>
      </c>
      <c r="AH57" s="5">
        <v>0</v>
      </c>
      <c r="AI57" s="4">
        <v>0</v>
      </c>
      <c r="AJ57" s="4">
        <v>0</v>
      </c>
      <c r="AK57" s="4">
        <v>0</v>
      </c>
      <c r="AL57" s="4">
        <v>0</v>
      </c>
      <c r="AM57" s="3">
        <v>1</v>
      </c>
      <c r="AN57" s="33"/>
    </row>
    <row r="58" spans="1:40" x14ac:dyDescent="0.25">
      <c r="A58" s="35" t="s">
        <v>31</v>
      </c>
      <c r="B58" s="4" t="s">
        <v>78</v>
      </c>
      <c r="C58" s="3" t="s">
        <v>62</v>
      </c>
      <c r="D58" s="5">
        <v>0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3">
        <v>0</v>
      </c>
      <c r="N58" s="24">
        <v>0</v>
      </c>
      <c r="O58" s="3">
        <v>1</v>
      </c>
      <c r="P58" s="5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3">
        <v>0</v>
      </c>
      <c r="W58" s="33">
        <f t="shared" si="12"/>
        <v>2</v>
      </c>
      <c r="X58" s="5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32">
        <f t="shared" si="14"/>
        <v>2</v>
      </c>
      <c r="AH58" s="5">
        <v>1</v>
      </c>
      <c r="AI58" s="4">
        <v>0</v>
      </c>
      <c r="AJ58" s="4">
        <v>0</v>
      </c>
      <c r="AK58" s="4">
        <v>0</v>
      </c>
      <c r="AL58" s="4">
        <v>0</v>
      </c>
      <c r="AM58" s="3">
        <v>0</v>
      </c>
      <c r="AN58" s="33">
        <f t="shared" si="13"/>
        <v>1</v>
      </c>
    </row>
    <row r="59" spans="1:40" x14ac:dyDescent="0.25">
      <c r="A59" s="35" t="s">
        <v>32</v>
      </c>
      <c r="B59" s="4" t="s">
        <v>78</v>
      </c>
      <c r="C59" s="3" t="s">
        <v>59</v>
      </c>
      <c r="D59" s="5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1</v>
      </c>
      <c r="M59" s="3">
        <v>0</v>
      </c>
      <c r="N59" s="24">
        <v>0</v>
      </c>
      <c r="O59" s="3">
        <v>1</v>
      </c>
      <c r="P59" s="5">
        <v>0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3">
        <v>1</v>
      </c>
      <c r="W59" s="33">
        <f t="shared" si="12"/>
        <v>2.5</v>
      </c>
      <c r="X59" s="5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32">
        <f t="shared" si="14"/>
        <v>3</v>
      </c>
      <c r="AH59" s="5">
        <v>0</v>
      </c>
      <c r="AI59" s="4">
        <v>0</v>
      </c>
      <c r="AJ59" s="4">
        <v>0</v>
      </c>
      <c r="AK59" s="4">
        <v>1</v>
      </c>
      <c r="AL59" s="4">
        <v>0</v>
      </c>
      <c r="AM59" s="3">
        <v>0</v>
      </c>
      <c r="AN59" s="33">
        <f t="shared" si="13"/>
        <v>3</v>
      </c>
    </row>
    <row r="60" spans="1:40" x14ac:dyDescent="0.25">
      <c r="A60" s="35" t="s">
        <v>33</v>
      </c>
      <c r="B60" s="4" t="s">
        <v>78</v>
      </c>
      <c r="C60" s="3" t="s">
        <v>59</v>
      </c>
      <c r="D60" s="5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3">
        <v>0</v>
      </c>
      <c r="N60" s="24">
        <v>0</v>
      </c>
      <c r="O60" s="3">
        <v>1</v>
      </c>
      <c r="P60" s="5">
        <v>0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3">
        <v>0</v>
      </c>
      <c r="W60" s="33">
        <f t="shared" si="12"/>
        <v>1.5</v>
      </c>
      <c r="X60" s="5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32">
        <f t="shared" si="14"/>
        <v>2</v>
      </c>
      <c r="AH60" s="5">
        <v>0</v>
      </c>
      <c r="AI60" s="4">
        <v>1</v>
      </c>
      <c r="AJ60" s="4">
        <v>0</v>
      </c>
      <c r="AK60" s="4">
        <v>0</v>
      </c>
      <c r="AL60" s="4">
        <v>0</v>
      </c>
      <c r="AM60" s="3">
        <v>0</v>
      </c>
      <c r="AN60" s="33">
        <f t="shared" si="13"/>
        <v>2</v>
      </c>
    </row>
    <row r="61" spans="1:40" x14ac:dyDescent="0.25">
      <c r="A61" s="35" t="s">
        <v>34</v>
      </c>
      <c r="B61" s="4" t="s">
        <v>78</v>
      </c>
      <c r="C61" s="3" t="s">
        <v>60</v>
      </c>
      <c r="D61" s="5">
        <v>0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24">
        <v>1</v>
      </c>
      <c r="O61" s="3">
        <v>0</v>
      </c>
      <c r="P61" s="5">
        <v>1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3">
        <v>0</v>
      </c>
      <c r="W61" s="33">
        <f t="shared" si="12"/>
        <v>1.5</v>
      </c>
      <c r="X61" s="5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32"/>
      <c r="AH61" s="5">
        <v>0</v>
      </c>
      <c r="AI61" s="4">
        <v>0</v>
      </c>
      <c r="AJ61" s="4">
        <v>0</v>
      </c>
      <c r="AK61" s="4">
        <v>0</v>
      </c>
      <c r="AL61" s="4">
        <v>0</v>
      </c>
      <c r="AM61" s="3">
        <v>1</v>
      </c>
      <c r="AN61" s="33"/>
    </row>
    <row r="62" spans="1:40" x14ac:dyDescent="0.25">
      <c r="A62" s="35" t="s">
        <v>35</v>
      </c>
      <c r="B62" s="4" t="s">
        <v>78</v>
      </c>
      <c r="C62" s="3" t="s">
        <v>63</v>
      </c>
      <c r="D62" s="5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0</v>
      </c>
      <c r="M62" s="3">
        <v>1</v>
      </c>
      <c r="N62" s="38">
        <v>0</v>
      </c>
      <c r="O62" s="28">
        <v>1</v>
      </c>
      <c r="P62" s="5">
        <v>0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3">
        <v>0</v>
      </c>
      <c r="W62" s="33">
        <f t="shared" si="12"/>
        <v>3</v>
      </c>
      <c r="X62" s="5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32">
        <f>(SUM(X62:Y62)+SUM(Z62:AC62)*2+SUM(AD62:AF62)*3)/SUM(X62:AF62)</f>
        <v>2</v>
      </c>
      <c r="AH62" s="5">
        <v>0</v>
      </c>
      <c r="AI62" s="4">
        <v>1</v>
      </c>
      <c r="AJ62" s="4">
        <v>0</v>
      </c>
      <c r="AK62" s="4">
        <v>0</v>
      </c>
      <c r="AL62" s="4">
        <v>0</v>
      </c>
      <c r="AM62" s="3">
        <v>0</v>
      </c>
      <c r="AN62" s="33">
        <f t="shared" si="13"/>
        <v>2</v>
      </c>
    </row>
    <row r="63" spans="1:40" x14ac:dyDescent="0.25">
      <c r="A63" s="35" t="s">
        <v>36</v>
      </c>
      <c r="B63" s="4" t="s">
        <v>78</v>
      </c>
      <c r="C63" s="3" t="s">
        <v>63</v>
      </c>
      <c r="D63" s="5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3">
        <v>0</v>
      </c>
      <c r="N63" s="5">
        <v>0</v>
      </c>
      <c r="O63" s="3">
        <v>1</v>
      </c>
      <c r="P63" s="5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3">
        <v>0</v>
      </c>
      <c r="W63" s="33">
        <f t="shared" si="12"/>
        <v>1</v>
      </c>
      <c r="X63" s="5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2">
        <f>(SUM(X63:Y63)+SUM(Z63:AC63)*2+SUM(AD63:AF63)*3)/SUM(X63:AF63)</f>
        <v>1</v>
      </c>
      <c r="AH63" s="5">
        <v>0</v>
      </c>
      <c r="AI63" s="4">
        <v>1</v>
      </c>
      <c r="AJ63" s="4">
        <v>0</v>
      </c>
      <c r="AK63" s="4">
        <v>0</v>
      </c>
      <c r="AL63" s="4">
        <v>0</v>
      </c>
      <c r="AM63" s="3">
        <v>0</v>
      </c>
      <c r="AN63" s="33">
        <f t="shared" si="13"/>
        <v>2</v>
      </c>
    </row>
    <row r="64" spans="1:40" x14ac:dyDescent="0.25">
      <c r="A64" s="35" t="s">
        <v>37</v>
      </c>
      <c r="B64" s="4" t="s">
        <v>78</v>
      </c>
      <c r="C64" s="42" t="s">
        <v>64</v>
      </c>
      <c r="D64" s="5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39">
        <v>1</v>
      </c>
      <c r="O64" s="40">
        <v>0</v>
      </c>
      <c r="P64" s="5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3">
        <v>0</v>
      </c>
      <c r="W64" s="33">
        <f t="shared" si="12"/>
        <v>1</v>
      </c>
      <c r="X64" s="5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2"/>
      <c r="AH64" s="5">
        <v>1</v>
      </c>
      <c r="AI64" s="4">
        <v>0</v>
      </c>
      <c r="AJ64" s="4">
        <v>0</v>
      </c>
      <c r="AK64" s="4">
        <v>0</v>
      </c>
      <c r="AL64" s="4">
        <v>0</v>
      </c>
      <c r="AM64" s="3">
        <v>0</v>
      </c>
      <c r="AN64" s="33">
        <f t="shared" si="13"/>
        <v>1</v>
      </c>
    </row>
    <row r="65" spans="1:40" x14ac:dyDescent="0.25">
      <c r="A65" s="35" t="s">
        <v>38</v>
      </c>
      <c r="B65" s="4" t="s">
        <v>78</v>
      </c>
      <c r="C65" s="42" t="s">
        <v>65</v>
      </c>
      <c r="D65" s="5">
        <v>0</v>
      </c>
      <c r="E65" s="4">
        <v>1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39">
        <v>0</v>
      </c>
      <c r="O65" s="40">
        <v>1</v>
      </c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3">
        <v>0</v>
      </c>
      <c r="W65" s="33">
        <f t="shared" si="12"/>
        <v>3</v>
      </c>
      <c r="X65" s="5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32"/>
      <c r="AH65" s="5">
        <v>0</v>
      </c>
      <c r="AI65" s="4">
        <v>0</v>
      </c>
      <c r="AJ65" s="4">
        <v>0</v>
      </c>
      <c r="AK65" s="4">
        <v>0</v>
      </c>
      <c r="AL65" s="4">
        <v>0</v>
      </c>
      <c r="AM65" s="3">
        <v>0</v>
      </c>
      <c r="AN65" s="33"/>
    </row>
    <row r="66" spans="1:40" x14ac:dyDescent="0.25">
      <c r="A66" s="35" t="s">
        <v>39</v>
      </c>
      <c r="B66" s="4" t="s">
        <v>78</v>
      </c>
      <c r="C66" s="42" t="s">
        <v>65</v>
      </c>
      <c r="D66" s="5">
        <v>0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39">
        <v>0</v>
      </c>
      <c r="O66" s="40">
        <v>1</v>
      </c>
      <c r="P66" s="5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3">
        <v>0</v>
      </c>
      <c r="W66" s="33">
        <f t="shared" si="12"/>
        <v>1</v>
      </c>
      <c r="X66" s="5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1</v>
      </c>
      <c r="AE66" s="4">
        <v>0</v>
      </c>
      <c r="AF66" s="4">
        <v>0</v>
      </c>
      <c r="AG66" s="32">
        <f>(SUM(X66:Y66)+SUM(Z66:AC66)*2+SUM(AD66:AF66)*3)/SUM(X66:AF66)</f>
        <v>3</v>
      </c>
      <c r="AH66" s="5">
        <v>1</v>
      </c>
      <c r="AI66" s="4">
        <v>0</v>
      </c>
      <c r="AJ66" s="4">
        <v>0</v>
      </c>
      <c r="AK66" s="4">
        <v>0</v>
      </c>
      <c r="AL66" s="4">
        <v>0</v>
      </c>
      <c r="AM66" s="3">
        <v>0</v>
      </c>
      <c r="AN66" s="33">
        <f t="shared" si="13"/>
        <v>1</v>
      </c>
    </row>
    <row r="67" spans="1:40" x14ac:dyDescent="0.25">
      <c r="A67" s="35" t="s">
        <v>40</v>
      </c>
      <c r="B67" s="4" t="s">
        <v>78</v>
      </c>
      <c r="C67" s="42" t="s">
        <v>80</v>
      </c>
      <c r="D67" s="5">
        <v>0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39">
        <v>0</v>
      </c>
      <c r="O67" s="40">
        <v>1</v>
      </c>
      <c r="P67" s="5">
        <v>0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3">
        <v>0</v>
      </c>
      <c r="W67" s="33">
        <f t="shared" si="12"/>
        <v>3</v>
      </c>
      <c r="X67" s="5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1</v>
      </c>
      <c r="AE67" s="4">
        <v>0</v>
      </c>
      <c r="AF67" s="4">
        <v>0</v>
      </c>
      <c r="AG67" s="32">
        <f>(SUM(X67:Y67)+SUM(Z67:AC67)*2+SUM(AD67:AF67)*3)/SUM(X67:AF67)</f>
        <v>3</v>
      </c>
      <c r="AH67" s="5">
        <v>0</v>
      </c>
      <c r="AI67" s="4">
        <v>1</v>
      </c>
      <c r="AJ67" s="4">
        <v>0</v>
      </c>
      <c r="AK67" s="4">
        <v>0</v>
      </c>
      <c r="AL67" s="4">
        <v>0</v>
      </c>
      <c r="AM67" s="3">
        <v>0</v>
      </c>
      <c r="AN67" s="33">
        <f t="shared" si="13"/>
        <v>2</v>
      </c>
    </row>
    <row r="68" spans="1:40" x14ac:dyDescent="0.25">
      <c r="A68" s="51" t="s">
        <v>41</v>
      </c>
      <c r="B68" s="4" t="s">
        <v>78</v>
      </c>
      <c r="C68" s="42" t="s">
        <v>66</v>
      </c>
      <c r="D68" s="5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6">
        <v>0</v>
      </c>
      <c r="N68" s="39">
        <v>0</v>
      </c>
      <c r="O68" s="40">
        <v>1</v>
      </c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3">
        <v>0</v>
      </c>
      <c r="W68" s="33">
        <f t="shared" si="12"/>
        <v>3</v>
      </c>
      <c r="X68" s="5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</v>
      </c>
      <c r="AE68" s="4">
        <v>0</v>
      </c>
      <c r="AF68" s="4">
        <v>0</v>
      </c>
      <c r="AG68" s="32">
        <f>(SUM(X68:Y68)+SUM(Z68:AC68)*2+SUM(AD68:AF68)*3)/SUM(X68:AF68)</f>
        <v>3</v>
      </c>
      <c r="AH68" s="5">
        <v>0</v>
      </c>
      <c r="AI68" s="4">
        <v>0</v>
      </c>
      <c r="AJ68" s="4">
        <v>0</v>
      </c>
      <c r="AK68" s="4">
        <v>1</v>
      </c>
      <c r="AL68" s="4">
        <v>0</v>
      </c>
      <c r="AM68" s="3">
        <v>0</v>
      </c>
      <c r="AN68" s="33">
        <f t="shared" si="13"/>
        <v>3</v>
      </c>
    </row>
    <row r="69" spans="1:40" x14ac:dyDescent="0.25">
      <c r="A69" s="51" t="s">
        <v>42</v>
      </c>
      <c r="B69" s="4" t="s">
        <v>78</v>
      </c>
      <c r="C69" s="42" t="s">
        <v>66</v>
      </c>
      <c r="D69" s="5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</v>
      </c>
      <c r="L69" s="4">
        <v>0</v>
      </c>
      <c r="M69" s="3">
        <v>0</v>
      </c>
      <c r="N69" s="39">
        <v>0</v>
      </c>
      <c r="O69" s="40">
        <v>1</v>
      </c>
      <c r="P69" s="5">
        <v>0</v>
      </c>
      <c r="Q69" s="4">
        <v>0</v>
      </c>
      <c r="R69" s="4">
        <v>0</v>
      </c>
      <c r="S69" s="4">
        <v>0</v>
      </c>
      <c r="T69" s="4">
        <v>1</v>
      </c>
      <c r="U69" s="4">
        <v>0</v>
      </c>
      <c r="V69" s="3">
        <v>0</v>
      </c>
      <c r="W69" s="33">
        <f t="shared" si="12"/>
        <v>3</v>
      </c>
      <c r="X69" s="5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32"/>
      <c r="AH69" s="5">
        <v>1</v>
      </c>
      <c r="AI69" s="4">
        <v>0</v>
      </c>
      <c r="AJ69" s="4">
        <v>0</v>
      </c>
      <c r="AK69" s="4">
        <v>0</v>
      </c>
      <c r="AL69" s="4">
        <v>0</v>
      </c>
      <c r="AM69" s="3">
        <v>0</v>
      </c>
      <c r="AN69" s="33">
        <f t="shared" si="13"/>
        <v>1</v>
      </c>
    </row>
    <row r="70" spans="1:40" x14ac:dyDescent="0.25">
      <c r="A70" s="51" t="s">
        <v>43</v>
      </c>
      <c r="B70" s="4" t="s">
        <v>78</v>
      </c>
      <c r="C70" s="42" t="s">
        <v>66</v>
      </c>
      <c r="D70" s="5">
        <v>0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3">
        <v>1</v>
      </c>
      <c r="N70" s="39">
        <v>0</v>
      </c>
      <c r="O70" s="40">
        <v>1</v>
      </c>
      <c r="P70" s="5">
        <v>0</v>
      </c>
      <c r="Q70" s="4">
        <v>0</v>
      </c>
      <c r="R70" s="4">
        <v>0</v>
      </c>
      <c r="S70" s="4">
        <v>0</v>
      </c>
      <c r="T70" s="4">
        <v>1</v>
      </c>
      <c r="U70" s="4">
        <v>0</v>
      </c>
      <c r="V70" s="3">
        <v>0</v>
      </c>
      <c r="W70" s="33">
        <f t="shared" si="12"/>
        <v>3</v>
      </c>
      <c r="X70" s="5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32">
        <f>(SUM(X70:Y70)+SUM(Z70:AC70)*2+SUM(AD70:AF70)*3)/SUM(X70:AF70)</f>
        <v>3</v>
      </c>
      <c r="AH70" s="5">
        <v>0</v>
      </c>
      <c r="AI70" s="4">
        <v>1</v>
      </c>
      <c r="AJ70" s="4">
        <v>0</v>
      </c>
      <c r="AK70" s="4">
        <v>0</v>
      </c>
      <c r="AL70" s="4">
        <v>0</v>
      </c>
      <c r="AM70" s="3">
        <v>0</v>
      </c>
      <c r="AN70" s="33">
        <f t="shared" si="13"/>
        <v>2</v>
      </c>
    </row>
    <row r="71" spans="1:40" x14ac:dyDescent="0.25">
      <c r="A71" s="51" t="s">
        <v>44</v>
      </c>
      <c r="B71" s="4" t="s">
        <v>78</v>
      </c>
      <c r="C71" s="42" t="s">
        <v>67</v>
      </c>
      <c r="D71" s="5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1</v>
      </c>
      <c r="L71" s="4">
        <v>0</v>
      </c>
      <c r="M71" s="3">
        <v>0</v>
      </c>
      <c r="N71" s="39">
        <v>0</v>
      </c>
      <c r="O71" s="40">
        <v>1</v>
      </c>
      <c r="P71" s="5">
        <v>0</v>
      </c>
      <c r="Q71" s="4">
        <v>0</v>
      </c>
      <c r="R71" s="4">
        <v>1</v>
      </c>
      <c r="S71" s="4">
        <v>0</v>
      </c>
      <c r="T71" s="4">
        <v>0</v>
      </c>
      <c r="U71" s="4">
        <v>1</v>
      </c>
      <c r="V71" s="3">
        <v>0</v>
      </c>
      <c r="W71" s="33">
        <f t="shared" si="12"/>
        <v>2.5</v>
      </c>
      <c r="X71" s="5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32"/>
      <c r="AH71" s="5">
        <v>0</v>
      </c>
      <c r="AI71" s="4">
        <v>0</v>
      </c>
      <c r="AJ71" s="4">
        <v>0</v>
      </c>
      <c r="AK71" s="4">
        <v>0</v>
      </c>
      <c r="AL71" s="4">
        <v>0</v>
      </c>
      <c r="AM71" s="3">
        <v>1</v>
      </c>
      <c r="AN71" s="33"/>
    </row>
    <row r="72" spans="1:40" x14ac:dyDescent="0.25">
      <c r="A72" s="51" t="s">
        <v>45</v>
      </c>
      <c r="B72" s="4" t="s">
        <v>78</v>
      </c>
      <c r="C72" s="42" t="s">
        <v>67</v>
      </c>
      <c r="D72" s="5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4">
        <v>0</v>
      </c>
      <c r="N72" s="39">
        <v>0</v>
      </c>
      <c r="O72" s="40">
        <v>1</v>
      </c>
      <c r="P72" s="5">
        <v>0</v>
      </c>
      <c r="Q72" s="4">
        <v>0</v>
      </c>
      <c r="R72" s="4">
        <v>1</v>
      </c>
      <c r="S72" s="4">
        <v>0</v>
      </c>
      <c r="T72" s="4">
        <v>1</v>
      </c>
      <c r="U72" s="4">
        <v>0</v>
      </c>
      <c r="V72" s="3">
        <v>0</v>
      </c>
      <c r="W72" s="33">
        <f t="shared" si="12"/>
        <v>2.5</v>
      </c>
      <c r="X72" s="5">
        <v>0</v>
      </c>
      <c r="Y72" s="4">
        <v>0</v>
      </c>
      <c r="Z72" s="4">
        <v>0</v>
      </c>
      <c r="AA72" s="4">
        <v>1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32">
        <f>(SUM(X72:Y72)+SUM(Z72:AC72)*2+SUM(AD72:AF72)*3)/SUM(X72:AF72)</f>
        <v>2</v>
      </c>
      <c r="AH72" s="5">
        <v>0</v>
      </c>
      <c r="AI72" s="4">
        <v>0</v>
      </c>
      <c r="AJ72" s="4">
        <v>0</v>
      </c>
      <c r="AK72" s="4">
        <v>0</v>
      </c>
      <c r="AL72" s="4">
        <v>0</v>
      </c>
      <c r="AM72" s="3">
        <v>1</v>
      </c>
      <c r="AN72" s="33"/>
    </row>
    <row r="73" spans="1:40" x14ac:dyDescent="0.25">
      <c r="A73" s="51" t="s">
        <v>46</v>
      </c>
      <c r="B73" s="4" t="s">
        <v>78</v>
      </c>
      <c r="C73" s="42" t="s">
        <v>81</v>
      </c>
      <c r="D73" s="5">
        <v>0</v>
      </c>
      <c r="E73" s="4">
        <v>1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3">
        <v>0</v>
      </c>
      <c r="N73" s="39">
        <v>1</v>
      </c>
      <c r="O73" s="40">
        <v>0</v>
      </c>
      <c r="P73" s="5">
        <v>0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3">
        <v>0</v>
      </c>
      <c r="W73" s="33">
        <f t="shared" si="12"/>
        <v>1</v>
      </c>
      <c r="X73" s="5">
        <v>1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32">
        <f>(SUM(X73:Y73)+SUM(Z73:AC73)*2+SUM(AD73:AF73)*3)/SUM(X73:AF73)</f>
        <v>1</v>
      </c>
      <c r="AH73" s="5">
        <v>1</v>
      </c>
      <c r="AI73" s="4">
        <v>0</v>
      </c>
      <c r="AJ73" s="4">
        <v>0</v>
      </c>
      <c r="AK73" s="4">
        <v>0</v>
      </c>
      <c r="AL73" s="4">
        <v>0</v>
      </c>
      <c r="AM73" s="3">
        <v>0</v>
      </c>
      <c r="AN73" s="33">
        <f t="shared" si="13"/>
        <v>1</v>
      </c>
    </row>
    <row r="74" spans="1:40" x14ac:dyDescent="0.25">
      <c r="A74" s="51" t="s">
        <v>47</v>
      </c>
      <c r="B74" s="4" t="s">
        <v>78</v>
      </c>
      <c r="C74" s="42" t="s">
        <v>68</v>
      </c>
      <c r="D74" s="5">
        <v>0</v>
      </c>
      <c r="E74" s="4">
        <v>1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39">
        <v>0</v>
      </c>
      <c r="O74" s="40">
        <v>1</v>
      </c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1</v>
      </c>
      <c r="V74" s="3">
        <v>0</v>
      </c>
      <c r="W74" s="33">
        <f t="shared" si="12"/>
        <v>3</v>
      </c>
      <c r="X74" s="5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0</v>
      </c>
      <c r="AF74" s="4">
        <v>0</v>
      </c>
      <c r="AG74" s="32">
        <f>(SUM(X74:Y74)+SUM(Z74:AC74)*2+SUM(AD74:AF74)*3)/SUM(X74:AF74)</f>
        <v>2.5</v>
      </c>
      <c r="AH74" s="5">
        <v>0</v>
      </c>
      <c r="AI74" s="4">
        <v>0</v>
      </c>
      <c r="AJ74" s="4">
        <v>0</v>
      </c>
      <c r="AK74" s="4">
        <v>1</v>
      </c>
      <c r="AL74" s="4">
        <v>0</v>
      </c>
      <c r="AM74" s="3">
        <v>0</v>
      </c>
      <c r="AN74" s="33">
        <f t="shared" si="13"/>
        <v>3</v>
      </c>
    </row>
    <row r="75" spans="1:40" x14ac:dyDescent="0.25">
      <c r="A75" s="51" t="s">
        <v>48</v>
      </c>
      <c r="B75" s="4" t="s">
        <v>78</v>
      </c>
      <c r="C75" s="42" t="s">
        <v>82</v>
      </c>
      <c r="D75" s="5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1</v>
      </c>
      <c r="K75" s="4">
        <v>1</v>
      </c>
      <c r="L75" s="4">
        <v>0</v>
      </c>
      <c r="M75" s="3">
        <v>0</v>
      </c>
      <c r="N75" s="39">
        <v>0</v>
      </c>
      <c r="O75" s="40">
        <v>1</v>
      </c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1</v>
      </c>
      <c r="V75" s="3">
        <v>0</v>
      </c>
      <c r="W75" s="33">
        <f t="shared" si="12"/>
        <v>3</v>
      </c>
      <c r="X75" s="5">
        <v>0</v>
      </c>
      <c r="Y75" s="4">
        <v>0</v>
      </c>
      <c r="Z75" s="4">
        <v>0</v>
      </c>
      <c r="AA75" s="4">
        <v>0</v>
      </c>
      <c r="AB75" s="4">
        <v>1</v>
      </c>
      <c r="AC75" s="4">
        <v>0</v>
      </c>
      <c r="AD75" s="4">
        <v>1</v>
      </c>
      <c r="AE75" s="4">
        <v>1</v>
      </c>
      <c r="AF75" s="4">
        <v>0</v>
      </c>
      <c r="AG75" s="32">
        <f>(SUM(X75:Y75)+SUM(Z75:AC75)*2+SUM(AD75:AF75)*3)/SUM(X75:AF75)</f>
        <v>2.6666666666666665</v>
      </c>
      <c r="AH75" s="5">
        <v>0</v>
      </c>
      <c r="AI75" s="4">
        <v>0</v>
      </c>
      <c r="AJ75" s="4">
        <v>0</v>
      </c>
      <c r="AK75" s="4">
        <v>1</v>
      </c>
      <c r="AL75" s="4">
        <v>0</v>
      </c>
      <c r="AM75" s="3">
        <v>0</v>
      </c>
      <c r="AN75" s="33">
        <f t="shared" si="13"/>
        <v>3</v>
      </c>
    </row>
    <row r="76" spans="1:40" x14ac:dyDescent="0.25">
      <c r="A76" s="51" t="s">
        <v>49</v>
      </c>
      <c r="B76" s="4" t="s">
        <v>78</v>
      </c>
      <c r="C76" s="42" t="s">
        <v>70</v>
      </c>
      <c r="D76" s="5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39">
        <v>0</v>
      </c>
      <c r="O76" s="40">
        <v>1</v>
      </c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1</v>
      </c>
      <c r="V76" s="3">
        <v>0</v>
      </c>
      <c r="W76" s="33">
        <f t="shared" si="12"/>
        <v>3</v>
      </c>
      <c r="X76" s="5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32"/>
      <c r="AH76" s="5">
        <v>0</v>
      </c>
      <c r="AI76" s="4">
        <v>0</v>
      </c>
      <c r="AJ76" s="4">
        <v>0</v>
      </c>
      <c r="AK76" s="4">
        <v>1</v>
      </c>
      <c r="AL76" s="4">
        <v>0</v>
      </c>
      <c r="AM76" s="3">
        <v>0</v>
      </c>
      <c r="AN76" s="33">
        <f t="shared" si="13"/>
        <v>3</v>
      </c>
    </row>
    <row r="77" spans="1:40" x14ac:dyDescent="0.25">
      <c r="A77" s="51" t="s">
        <v>50</v>
      </c>
      <c r="B77" s="4" t="s">
        <v>78</v>
      </c>
      <c r="C77" s="42" t="s">
        <v>72</v>
      </c>
      <c r="D77" s="5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</v>
      </c>
      <c r="K77" s="4">
        <v>0</v>
      </c>
      <c r="L77" s="4">
        <v>0</v>
      </c>
      <c r="M77" s="3">
        <v>0</v>
      </c>
      <c r="N77" s="39">
        <v>0</v>
      </c>
      <c r="O77" s="40">
        <v>1</v>
      </c>
      <c r="P77" s="5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3">
        <v>0</v>
      </c>
      <c r="W77" s="33">
        <f t="shared" si="12"/>
        <v>2</v>
      </c>
      <c r="X77" s="5">
        <v>0</v>
      </c>
      <c r="Y77" s="4">
        <v>0</v>
      </c>
      <c r="Z77" s="4">
        <v>0</v>
      </c>
      <c r="AA77" s="4">
        <v>0</v>
      </c>
      <c r="AB77" s="4">
        <v>1</v>
      </c>
      <c r="AC77" s="4">
        <v>0</v>
      </c>
      <c r="AD77" s="4">
        <v>0</v>
      </c>
      <c r="AE77" s="4">
        <v>0</v>
      </c>
      <c r="AF77" s="4">
        <v>0</v>
      </c>
      <c r="AG77" s="32">
        <f t="shared" ref="AG77:AG84" si="15">(SUM(X77:Y77)+SUM(Z77:AC77)*2+SUM(AD77:AF77)*3)/SUM(X77:AF77)</f>
        <v>2</v>
      </c>
      <c r="AH77" s="5">
        <v>1</v>
      </c>
      <c r="AI77" s="4">
        <v>1</v>
      </c>
      <c r="AJ77" s="4">
        <v>0</v>
      </c>
      <c r="AK77" s="4">
        <v>0</v>
      </c>
      <c r="AL77" s="4">
        <v>0</v>
      </c>
      <c r="AM77" s="3">
        <v>0</v>
      </c>
      <c r="AN77" s="33">
        <f t="shared" si="13"/>
        <v>1.5</v>
      </c>
    </row>
    <row r="78" spans="1:40" x14ac:dyDescent="0.25">
      <c r="A78" s="51" t="s">
        <v>51</v>
      </c>
      <c r="B78" s="4" t="s">
        <v>78</v>
      </c>
      <c r="C78" s="42" t="s">
        <v>83</v>
      </c>
      <c r="D78" s="5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3">
        <v>0</v>
      </c>
      <c r="N78" s="39">
        <v>0</v>
      </c>
      <c r="O78" s="40">
        <v>1</v>
      </c>
      <c r="P78" s="5">
        <v>0</v>
      </c>
      <c r="Q78" s="4">
        <v>0</v>
      </c>
      <c r="R78" s="4">
        <v>1</v>
      </c>
      <c r="S78" s="4">
        <v>0</v>
      </c>
      <c r="T78" s="4">
        <v>0</v>
      </c>
      <c r="U78" s="4">
        <v>0</v>
      </c>
      <c r="V78" s="3">
        <v>0</v>
      </c>
      <c r="W78" s="33">
        <f t="shared" si="12"/>
        <v>2</v>
      </c>
      <c r="X78" s="5">
        <v>0</v>
      </c>
      <c r="Y78" s="4">
        <v>0</v>
      </c>
      <c r="Z78" s="4">
        <v>0</v>
      </c>
      <c r="AA78" s="4">
        <v>1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32">
        <f t="shared" si="15"/>
        <v>2</v>
      </c>
      <c r="AH78" s="5">
        <v>1</v>
      </c>
      <c r="AI78" s="4">
        <v>0</v>
      </c>
      <c r="AJ78" s="4">
        <v>0</v>
      </c>
      <c r="AK78" s="4">
        <v>0</v>
      </c>
      <c r="AL78" s="4">
        <v>0</v>
      </c>
      <c r="AM78" s="3">
        <v>0</v>
      </c>
      <c r="AN78" s="33">
        <f t="shared" si="13"/>
        <v>1</v>
      </c>
    </row>
    <row r="79" spans="1:40" x14ac:dyDescent="0.25">
      <c r="A79" s="51" t="s">
        <v>52</v>
      </c>
      <c r="B79" s="4" t="s">
        <v>78</v>
      </c>
      <c r="C79" s="42" t="s">
        <v>74</v>
      </c>
      <c r="D79" s="5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1</v>
      </c>
      <c r="K79" s="4">
        <v>0</v>
      </c>
      <c r="L79" s="4">
        <v>0</v>
      </c>
      <c r="M79" s="3">
        <v>0</v>
      </c>
      <c r="N79" s="39">
        <v>0</v>
      </c>
      <c r="O79" s="40">
        <v>1</v>
      </c>
      <c r="P79" s="5">
        <v>0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3">
        <v>0</v>
      </c>
      <c r="W79" s="33">
        <f t="shared" si="12"/>
        <v>2</v>
      </c>
      <c r="X79" s="5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1</v>
      </c>
      <c r="AE79" s="4">
        <v>0</v>
      </c>
      <c r="AF79" s="4">
        <v>0</v>
      </c>
      <c r="AG79" s="32">
        <f t="shared" si="15"/>
        <v>3</v>
      </c>
      <c r="AH79" s="5">
        <v>0</v>
      </c>
      <c r="AI79" s="4">
        <v>0</v>
      </c>
      <c r="AJ79" s="4">
        <v>0</v>
      </c>
      <c r="AK79" s="4">
        <v>1</v>
      </c>
      <c r="AL79" s="4">
        <v>0</v>
      </c>
      <c r="AM79" s="3">
        <v>0</v>
      </c>
      <c r="AN79" s="33">
        <f t="shared" si="13"/>
        <v>3</v>
      </c>
    </row>
    <row r="80" spans="1:40" x14ac:dyDescent="0.25">
      <c r="A80" s="51" t="s">
        <v>53</v>
      </c>
      <c r="B80" s="4" t="s">
        <v>78</v>
      </c>
      <c r="C80" s="42" t="s">
        <v>76</v>
      </c>
      <c r="D80" s="5">
        <v>0</v>
      </c>
      <c r="E80" s="4">
        <v>0</v>
      </c>
      <c r="F80" s="4">
        <v>0</v>
      </c>
      <c r="G80" s="4">
        <v>0</v>
      </c>
      <c r="H80" s="4">
        <v>0</v>
      </c>
      <c r="I80" s="4">
        <v>1</v>
      </c>
      <c r="J80" s="4">
        <v>1</v>
      </c>
      <c r="K80" s="4">
        <v>0</v>
      </c>
      <c r="L80" s="4">
        <v>0</v>
      </c>
      <c r="M80" s="3">
        <v>0</v>
      </c>
      <c r="N80" s="39">
        <v>0</v>
      </c>
      <c r="O80" s="40">
        <v>1</v>
      </c>
      <c r="P80" s="5">
        <v>0</v>
      </c>
      <c r="Q80" s="4">
        <v>0</v>
      </c>
      <c r="R80" s="4">
        <v>1</v>
      </c>
      <c r="S80" s="4">
        <v>0</v>
      </c>
      <c r="T80" s="4">
        <v>0</v>
      </c>
      <c r="U80" s="4">
        <v>0</v>
      </c>
      <c r="V80" s="3">
        <v>0</v>
      </c>
      <c r="W80" s="33">
        <f t="shared" si="12"/>
        <v>2</v>
      </c>
      <c r="X80" s="5">
        <v>0</v>
      </c>
      <c r="Y80" s="4">
        <v>0</v>
      </c>
      <c r="Z80" s="4">
        <v>0</v>
      </c>
      <c r="AA80" s="4">
        <v>0</v>
      </c>
      <c r="AB80" s="4">
        <v>0</v>
      </c>
      <c r="AC80" s="4">
        <v>1</v>
      </c>
      <c r="AD80" s="4">
        <v>0</v>
      </c>
      <c r="AE80" s="4">
        <v>0</v>
      </c>
      <c r="AF80" s="4">
        <v>0</v>
      </c>
      <c r="AG80" s="32">
        <f t="shared" si="15"/>
        <v>2</v>
      </c>
      <c r="AH80" s="5">
        <v>0</v>
      </c>
      <c r="AI80" s="4">
        <v>1</v>
      </c>
      <c r="AJ80" s="4">
        <v>0</v>
      </c>
      <c r="AK80" s="4">
        <v>0</v>
      </c>
      <c r="AL80" s="4">
        <v>0</v>
      </c>
      <c r="AM80" s="3">
        <v>0</v>
      </c>
      <c r="AN80" s="33">
        <f t="shared" si="13"/>
        <v>2</v>
      </c>
    </row>
    <row r="81" spans="1:40" x14ac:dyDescent="0.25">
      <c r="A81" s="51" t="s">
        <v>54</v>
      </c>
      <c r="B81" s="4" t="s">
        <v>78</v>
      </c>
      <c r="C81" s="42" t="s">
        <v>76</v>
      </c>
      <c r="D81" s="5">
        <v>0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1</v>
      </c>
      <c r="L81" s="4">
        <v>1</v>
      </c>
      <c r="M81" s="3">
        <v>0</v>
      </c>
      <c r="N81" s="39">
        <v>0</v>
      </c>
      <c r="O81" s="40">
        <v>1</v>
      </c>
      <c r="P81" s="5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3">
        <v>1</v>
      </c>
      <c r="W81" s="33">
        <f t="shared" si="12"/>
        <v>2.5</v>
      </c>
      <c r="X81" s="5">
        <v>0</v>
      </c>
      <c r="Y81" s="4">
        <v>0</v>
      </c>
      <c r="Z81" s="4">
        <v>0</v>
      </c>
      <c r="AA81" s="4">
        <v>0</v>
      </c>
      <c r="AB81" s="4">
        <v>0</v>
      </c>
      <c r="AC81" s="4">
        <v>1</v>
      </c>
      <c r="AD81" s="4">
        <v>0</v>
      </c>
      <c r="AE81" s="4">
        <v>0</v>
      </c>
      <c r="AF81" s="4">
        <v>0</v>
      </c>
      <c r="AG81" s="32">
        <f t="shared" si="15"/>
        <v>2</v>
      </c>
      <c r="AH81" s="5">
        <v>0</v>
      </c>
      <c r="AI81" s="4">
        <v>0</v>
      </c>
      <c r="AJ81" s="4">
        <v>0</v>
      </c>
      <c r="AK81" s="4">
        <v>1</v>
      </c>
      <c r="AL81" s="4">
        <v>1</v>
      </c>
      <c r="AM81" s="3">
        <v>0</v>
      </c>
      <c r="AN81" s="33">
        <f t="shared" si="13"/>
        <v>3</v>
      </c>
    </row>
    <row r="82" spans="1:40" x14ac:dyDescent="0.25">
      <c r="A82" s="51" t="s">
        <v>55</v>
      </c>
      <c r="B82" s="4" t="s">
        <v>78</v>
      </c>
      <c r="C82" s="42" t="s">
        <v>76</v>
      </c>
      <c r="D82" s="5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1</v>
      </c>
      <c r="K82" s="4">
        <v>0</v>
      </c>
      <c r="L82" s="4">
        <v>0</v>
      </c>
      <c r="M82" s="3">
        <v>0</v>
      </c>
      <c r="N82" s="39">
        <v>0</v>
      </c>
      <c r="O82" s="40">
        <v>1</v>
      </c>
      <c r="P82" s="5">
        <v>0</v>
      </c>
      <c r="Q82" s="4">
        <v>0</v>
      </c>
      <c r="R82" s="4">
        <v>1</v>
      </c>
      <c r="S82" s="4">
        <v>0</v>
      </c>
      <c r="T82" s="4">
        <v>0</v>
      </c>
      <c r="U82" s="4">
        <v>0</v>
      </c>
      <c r="V82" s="3">
        <v>0</v>
      </c>
      <c r="W82" s="33">
        <f t="shared" si="12"/>
        <v>2</v>
      </c>
      <c r="X82" s="5">
        <v>0</v>
      </c>
      <c r="Y82" s="4">
        <v>1</v>
      </c>
      <c r="Z82" s="4">
        <v>0</v>
      </c>
      <c r="AA82" s="4">
        <v>1</v>
      </c>
      <c r="AB82" s="4">
        <v>0</v>
      </c>
      <c r="AC82" s="4">
        <v>1</v>
      </c>
      <c r="AD82" s="4">
        <v>0</v>
      </c>
      <c r="AE82" s="4">
        <v>0</v>
      </c>
      <c r="AF82" s="4">
        <v>0</v>
      </c>
      <c r="AG82" s="32">
        <f t="shared" si="15"/>
        <v>1.6666666666666667</v>
      </c>
      <c r="AH82" s="5">
        <v>0</v>
      </c>
      <c r="AI82" s="4">
        <v>1</v>
      </c>
      <c r="AJ82" s="4">
        <v>0</v>
      </c>
      <c r="AK82" s="4">
        <v>0</v>
      </c>
      <c r="AL82" s="4">
        <v>0</v>
      </c>
      <c r="AM82" s="3">
        <v>0</v>
      </c>
      <c r="AN82" s="33">
        <f t="shared" si="13"/>
        <v>2</v>
      </c>
    </row>
    <row r="83" spans="1:40" x14ac:dyDescent="0.25">
      <c r="A83" s="51" t="s">
        <v>56</v>
      </c>
      <c r="B83" s="4" t="s">
        <v>78</v>
      </c>
      <c r="C83" s="42" t="s">
        <v>77</v>
      </c>
      <c r="D83" s="5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1</v>
      </c>
      <c r="M83" s="3">
        <v>0</v>
      </c>
      <c r="N83" s="39">
        <v>0</v>
      </c>
      <c r="O83" s="40">
        <v>1</v>
      </c>
      <c r="P83" s="5">
        <v>0</v>
      </c>
      <c r="Q83" s="4">
        <v>0</v>
      </c>
      <c r="R83" s="4">
        <v>1</v>
      </c>
      <c r="S83" s="4">
        <v>0</v>
      </c>
      <c r="T83" s="4">
        <v>0</v>
      </c>
      <c r="U83" s="4">
        <v>0</v>
      </c>
      <c r="V83" s="3">
        <v>0</v>
      </c>
      <c r="W83" s="33">
        <f t="shared" si="12"/>
        <v>2</v>
      </c>
      <c r="X83" s="5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1</v>
      </c>
      <c r="AE83" s="4">
        <v>0</v>
      </c>
      <c r="AF83" s="4">
        <v>0</v>
      </c>
      <c r="AG83" s="32">
        <f t="shared" si="15"/>
        <v>3</v>
      </c>
      <c r="AH83" s="5">
        <v>0</v>
      </c>
      <c r="AI83" s="4">
        <v>0</v>
      </c>
      <c r="AJ83" s="4">
        <v>0</v>
      </c>
      <c r="AK83" s="4">
        <v>1</v>
      </c>
      <c r="AL83" s="4">
        <v>0</v>
      </c>
      <c r="AM83" s="3">
        <v>0</v>
      </c>
      <c r="AN83" s="33">
        <f t="shared" si="13"/>
        <v>3</v>
      </c>
    </row>
    <row r="84" spans="1:40" ht="15.75" thickBot="1" x14ac:dyDescent="0.3">
      <c r="A84" s="51" t="s">
        <v>57</v>
      </c>
      <c r="B84" s="4" t="s">
        <v>78</v>
      </c>
      <c r="C84" s="42" t="s">
        <v>77</v>
      </c>
      <c r="D84" s="59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60">
        <v>0</v>
      </c>
      <c r="N84" s="52">
        <v>0</v>
      </c>
      <c r="O84" s="53">
        <v>1</v>
      </c>
      <c r="P84" s="59">
        <v>0</v>
      </c>
      <c r="Q84" s="2">
        <v>0</v>
      </c>
      <c r="R84" s="2">
        <v>1</v>
      </c>
      <c r="S84" s="2">
        <v>0</v>
      </c>
      <c r="T84" s="2">
        <v>0</v>
      </c>
      <c r="U84" s="2">
        <v>0</v>
      </c>
      <c r="V84" s="60">
        <v>0</v>
      </c>
      <c r="W84" s="61">
        <f t="shared" si="12"/>
        <v>2</v>
      </c>
      <c r="X84" s="59">
        <v>0</v>
      </c>
      <c r="Y84" s="2">
        <v>0</v>
      </c>
      <c r="Z84" s="2">
        <v>0</v>
      </c>
      <c r="AA84" s="2">
        <v>1</v>
      </c>
      <c r="AB84" s="2">
        <v>1</v>
      </c>
      <c r="AC84" s="2">
        <v>0</v>
      </c>
      <c r="AD84" s="2">
        <v>0</v>
      </c>
      <c r="AE84" s="2">
        <v>0</v>
      </c>
      <c r="AF84" s="2">
        <v>0</v>
      </c>
      <c r="AG84" s="32">
        <f t="shared" si="15"/>
        <v>2</v>
      </c>
      <c r="AH84" s="59">
        <v>0</v>
      </c>
      <c r="AI84" s="2">
        <v>1</v>
      </c>
      <c r="AJ84" s="2">
        <v>0</v>
      </c>
      <c r="AK84" s="2">
        <v>0</v>
      </c>
      <c r="AL84" s="2">
        <v>0</v>
      </c>
      <c r="AM84" s="60">
        <v>0</v>
      </c>
      <c r="AN84" s="61">
        <f t="shared" si="13"/>
        <v>2</v>
      </c>
    </row>
    <row r="85" spans="1:40" ht="15.75" thickBot="1" x14ac:dyDescent="0.3">
      <c r="A85" s="67" t="s">
        <v>84</v>
      </c>
      <c r="B85" s="68"/>
      <c r="C85" s="69"/>
      <c r="D85" s="57">
        <f>SUM(D46:D84)</f>
        <v>1</v>
      </c>
      <c r="E85" s="48">
        <f t="shared" ref="E85:M85" si="16">SUM(E46:E84)</f>
        <v>5</v>
      </c>
      <c r="F85" s="48">
        <f t="shared" si="16"/>
        <v>0</v>
      </c>
      <c r="G85" s="48">
        <f t="shared" si="16"/>
        <v>6</v>
      </c>
      <c r="H85" s="48">
        <f t="shared" si="16"/>
        <v>6</v>
      </c>
      <c r="I85" s="48">
        <f t="shared" si="16"/>
        <v>11</v>
      </c>
      <c r="J85" s="48">
        <f t="shared" si="16"/>
        <v>25</v>
      </c>
      <c r="K85" s="48">
        <f t="shared" si="16"/>
        <v>7</v>
      </c>
      <c r="L85" s="48">
        <f t="shared" si="16"/>
        <v>4</v>
      </c>
      <c r="M85" s="58">
        <f t="shared" si="16"/>
        <v>3</v>
      </c>
      <c r="N85" s="54">
        <f t="shared" ref="N85" si="17">SUM(N46:N84)</f>
        <v>5</v>
      </c>
      <c r="O85" s="58">
        <f t="shared" ref="O85" si="18">SUM(O46:O84)</f>
        <v>34</v>
      </c>
      <c r="P85" s="54">
        <f t="shared" ref="P85" si="19">SUM(P46:P84)</f>
        <v>1</v>
      </c>
      <c r="Q85" s="48">
        <f t="shared" ref="Q85" si="20">SUM(Q46:Q84)</f>
        <v>7</v>
      </c>
      <c r="R85" s="48">
        <f t="shared" ref="R85" si="21">SUM(R46:R84)</f>
        <v>23</v>
      </c>
      <c r="S85" s="48">
        <f t="shared" ref="S85" si="22">SUM(S46:S84)</f>
        <v>0</v>
      </c>
      <c r="T85" s="48">
        <f t="shared" ref="T85" si="23">SUM(T46:T84)</f>
        <v>7</v>
      </c>
      <c r="U85" s="48">
        <f t="shared" ref="U85" si="24">SUM(U46:U84)</f>
        <v>8</v>
      </c>
      <c r="V85" s="49">
        <f t="shared" ref="V85" si="25">SUM(V46:V84)</f>
        <v>2</v>
      </c>
      <c r="W85" s="50">
        <f>AVERAGE(W46:W84)</f>
        <v>2.1923076923076925</v>
      </c>
      <c r="X85" s="47">
        <f>SUM(X46:X84)</f>
        <v>2</v>
      </c>
      <c r="Y85" s="48">
        <f t="shared" ref="Y85:AF85" si="26">SUM(Y46:Y84)</f>
        <v>2</v>
      </c>
      <c r="Z85" s="48">
        <f t="shared" si="26"/>
        <v>1</v>
      </c>
      <c r="AA85" s="48">
        <f t="shared" si="26"/>
        <v>9</v>
      </c>
      <c r="AB85" s="48">
        <f t="shared" si="26"/>
        <v>8</v>
      </c>
      <c r="AC85" s="48">
        <f t="shared" si="26"/>
        <v>4</v>
      </c>
      <c r="AD85" s="48">
        <f t="shared" si="26"/>
        <v>14</v>
      </c>
      <c r="AE85" s="48">
        <f t="shared" si="26"/>
        <v>5</v>
      </c>
      <c r="AF85" s="48">
        <f t="shared" si="26"/>
        <v>1</v>
      </c>
      <c r="AG85" s="50">
        <f>AVERAGE(AG46:AG84)</f>
        <v>2.3229166666666665</v>
      </c>
      <c r="AH85" s="47">
        <f>SUM(AH46:AH84)</f>
        <v>10</v>
      </c>
      <c r="AI85" s="48">
        <f t="shared" ref="AI85:AM85" si="27">SUM(AI46:AI84)</f>
        <v>12</v>
      </c>
      <c r="AJ85" s="48">
        <f t="shared" si="27"/>
        <v>0</v>
      </c>
      <c r="AK85" s="48">
        <f t="shared" si="27"/>
        <v>11</v>
      </c>
      <c r="AL85" s="48">
        <f t="shared" si="27"/>
        <v>6</v>
      </c>
      <c r="AM85" s="49">
        <f t="shared" si="27"/>
        <v>4</v>
      </c>
      <c r="AN85" s="50">
        <f>AVERAGE(AN46:AN84)</f>
        <v>2.1323529411764706</v>
      </c>
    </row>
    <row r="87" spans="1:40" ht="15.75" thickBot="1" x14ac:dyDescent="0.3"/>
    <row r="88" spans="1:40" x14ac:dyDescent="0.25">
      <c r="A88" s="22" t="s">
        <v>17</v>
      </c>
      <c r="B88" s="17" t="s">
        <v>12</v>
      </c>
      <c r="C88" s="17" t="s">
        <v>11</v>
      </c>
      <c r="D88" s="21"/>
      <c r="E88" s="20"/>
      <c r="F88" s="20"/>
      <c r="G88" s="20"/>
      <c r="H88" s="20" t="s">
        <v>10</v>
      </c>
      <c r="I88" s="20"/>
      <c r="J88" s="20"/>
      <c r="K88" s="20"/>
      <c r="L88" s="20"/>
      <c r="M88" s="20"/>
      <c r="N88" s="21" t="s">
        <v>122</v>
      </c>
      <c r="O88" s="19"/>
      <c r="P88" s="21"/>
      <c r="Q88" s="20"/>
      <c r="R88" s="89" t="s">
        <v>13</v>
      </c>
      <c r="S88" s="20" t="s">
        <v>9</v>
      </c>
      <c r="T88" s="20"/>
      <c r="U88" s="20"/>
      <c r="V88" s="20"/>
      <c r="W88" s="31"/>
      <c r="X88" s="21"/>
      <c r="Y88" s="89" t="s">
        <v>14</v>
      </c>
      <c r="Z88" s="20" t="s">
        <v>8</v>
      </c>
      <c r="AA88" s="20"/>
      <c r="AB88" s="20"/>
      <c r="AC88" s="20"/>
      <c r="AD88" s="20"/>
      <c r="AE88" s="20"/>
      <c r="AF88" s="20"/>
      <c r="AG88" s="19"/>
      <c r="AH88" s="90" t="s">
        <v>15</v>
      </c>
      <c r="AI88" s="20" t="s">
        <v>7</v>
      </c>
      <c r="AJ88" s="20"/>
      <c r="AK88" s="20"/>
      <c r="AL88" s="20"/>
      <c r="AM88" s="20"/>
      <c r="AN88" s="19"/>
    </row>
    <row r="89" spans="1:40" ht="16.5" thickBot="1" x14ac:dyDescent="0.3">
      <c r="A89" s="15"/>
      <c r="B89" s="2"/>
      <c r="C89" s="2"/>
      <c r="D89" s="84">
        <v>1</v>
      </c>
      <c r="E89" s="85">
        <v>2</v>
      </c>
      <c r="F89" s="85">
        <v>3</v>
      </c>
      <c r="G89" s="85">
        <v>4</v>
      </c>
      <c r="H89" s="85">
        <v>5</v>
      </c>
      <c r="I89" s="85">
        <v>6</v>
      </c>
      <c r="J89" s="85">
        <v>7</v>
      </c>
      <c r="K89" s="85">
        <v>8</v>
      </c>
      <c r="L89" s="85">
        <v>9</v>
      </c>
      <c r="M89" s="85">
        <v>10</v>
      </c>
      <c r="N89" s="87">
        <v>1</v>
      </c>
      <c r="O89" s="86">
        <v>2</v>
      </c>
      <c r="P89" s="13">
        <v>1</v>
      </c>
      <c r="Q89" s="12">
        <v>2</v>
      </c>
      <c r="R89" s="11">
        <v>3</v>
      </c>
      <c r="S89" s="11">
        <v>4</v>
      </c>
      <c r="T89" s="10">
        <v>5</v>
      </c>
      <c r="U89" s="10">
        <v>6</v>
      </c>
      <c r="V89" s="14">
        <v>7</v>
      </c>
      <c r="W89" s="62" t="s">
        <v>16</v>
      </c>
      <c r="X89" s="29">
        <v>1</v>
      </c>
      <c r="Y89" s="12">
        <v>2</v>
      </c>
      <c r="Z89" s="11">
        <v>3</v>
      </c>
      <c r="AA89" s="11">
        <v>4</v>
      </c>
      <c r="AB89" s="11">
        <v>5</v>
      </c>
      <c r="AC89" s="11">
        <v>6</v>
      </c>
      <c r="AD89" s="10">
        <v>7</v>
      </c>
      <c r="AE89" s="10">
        <v>8</v>
      </c>
      <c r="AF89" s="10">
        <v>9</v>
      </c>
      <c r="AG89" s="64" t="s">
        <v>16</v>
      </c>
      <c r="AH89" s="13">
        <v>1</v>
      </c>
      <c r="AI89" s="11">
        <v>2</v>
      </c>
      <c r="AJ89" s="11">
        <v>3</v>
      </c>
      <c r="AK89" s="10">
        <v>4</v>
      </c>
      <c r="AL89" s="10">
        <v>5</v>
      </c>
      <c r="AM89" s="63">
        <v>6</v>
      </c>
      <c r="AN89" s="64" t="s">
        <v>16</v>
      </c>
    </row>
    <row r="90" spans="1:40" x14ac:dyDescent="0.25">
      <c r="A90" s="25" t="s">
        <v>18</v>
      </c>
      <c r="B90" s="17" t="s">
        <v>85</v>
      </c>
      <c r="C90" s="16" t="s">
        <v>6</v>
      </c>
      <c r="D90" s="18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  <c r="N90" s="8">
        <v>0</v>
      </c>
      <c r="O90" s="7">
        <v>1</v>
      </c>
      <c r="P90" s="18">
        <v>0</v>
      </c>
      <c r="Q90" s="17">
        <v>0</v>
      </c>
      <c r="R90" s="17">
        <v>0</v>
      </c>
      <c r="S90" s="17">
        <v>1</v>
      </c>
      <c r="T90" s="17">
        <v>1</v>
      </c>
      <c r="U90" s="17">
        <v>0</v>
      </c>
      <c r="V90" s="16">
        <v>0</v>
      </c>
      <c r="W90" s="33">
        <f>(SUM(P90:Q90)+SUM(R90:S90)*2+SUM(T90:V90)*3)/SUM(P90:V90)</f>
        <v>2.5</v>
      </c>
      <c r="X90" s="18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32"/>
      <c r="AH90" s="18">
        <v>0</v>
      </c>
      <c r="AI90" s="18">
        <v>0</v>
      </c>
      <c r="AJ90" s="18">
        <v>0</v>
      </c>
      <c r="AK90" s="18">
        <v>0</v>
      </c>
      <c r="AL90" s="17">
        <v>0</v>
      </c>
      <c r="AM90" s="16">
        <v>1</v>
      </c>
      <c r="AN90" s="34"/>
    </row>
    <row r="91" spans="1:40" x14ac:dyDescent="0.25">
      <c r="A91" s="26" t="s">
        <v>19</v>
      </c>
      <c r="B91" s="4" t="s">
        <v>85</v>
      </c>
      <c r="C91" s="3" t="s">
        <v>5</v>
      </c>
      <c r="D91" s="5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0</v>
      </c>
      <c r="M91" s="4">
        <v>0</v>
      </c>
      <c r="N91" s="5">
        <v>0</v>
      </c>
      <c r="O91" s="3">
        <v>1</v>
      </c>
      <c r="P91" s="5">
        <v>0</v>
      </c>
      <c r="Q91" s="4">
        <v>0</v>
      </c>
      <c r="R91" s="4">
        <v>1</v>
      </c>
      <c r="S91" s="4">
        <v>0</v>
      </c>
      <c r="T91" s="4">
        <v>1</v>
      </c>
      <c r="U91" s="4">
        <v>0</v>
      </c>
      <c r="V91" s="3">
        <v>0</v>
      </c>
      <c r="W91" s="33">
        <f t="shared" ref="W91:W128" si="28">(SUM(P91:Q91)+SUM(R91:S91)*2+SUM(T91:V91)*3)/SUM(P91:V91)</f>
        <v>2.5</v>
      </c>
      <c r="X91" s="5">
        <v>0</v>
      </c>
      <c r="Y91" s="4">
        <v>0</v>
      </c>
      <c r="Z91" s="4">
        <v>1</v>
      </c>
      <c r="AA91" s="4">
        <v>0</v>
      </c>
      <c r="AB91" s="4">
        <v>1</v>
      </c>
      <c r="AC91" s="4">
        <v>0</v>
      </c>
      <c r="AD91" s="4">
        <v>0</v>
      </c>
      <c r="AE91" s="4">
        <v>0</v>
      </c>
      <c r="AF91" s="4">
        <v>0</v>
      </c>
      <c r="AG91" s="32">
        <f t="shared" ref="AG91:AG97" si="29">(SUM(X91:Y91)+SUM(Z91:AC91)*2+SUM(AD91:AF91)*3)/SUM(X91:AF91)</f>
        <v>2</v>
      </c>
      <c r="AH91" s="5">
        <v>0</v>
      </c>
      <c r="AI91" s="4">
        <v>1</v>
      </c>
      <c r="AJ91" s="4">
        <v>0</v>
      </c>
      <c r="AK91" s="4">
        <v>0</v>
      </c>
      <c r="AL91" s="4">
        <v>0</v>
      </c>
      <c r="AM91" s="3">
        <v>0</v>
      </c>
      <c r="AN91" s="33">
        <f>(AH91+SUM(AI91:AJ91)*2+SUM(AK91:AL91)*3)/SUM(AH91:AL91)</f>
        <v>2</v>
      </c>
    </row>
    <row r="92" spans="1:40" x14ac:dyDescent="0.25">
      <c r="A92" s="35" t="s">
        <v>20</v>
      </c>
      <c r="B92" s="4" t="s">
        <v>85</v>
      </c>
      <c r="C92" s="3" t="s">
        <v>79</v>
      </c>
      <c r="D92" s="5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4">
        <v>0</v>
      </c>
      <c r="L92" s="4">
        <v>0</v>
      </c>
      <c r="M92" s="4">
        <v>0</v>
      </c>
      <c r="N92" s="5">
        <v>0</v>
      </c>
      <c r="O92" s="3">
        <v>1</v>
      </c>
      <c r="P92" s="5">
        <v>0</v>
      </c>
      <c r="Q92" s="4">
        <v>0</v>
      </c>
      <c r="R92" s="4">
        <v>1</v>
      </c>
      <c r="S92" s="4">
        <v>0</v>
      </c>
      <c r="T92" s="4">
        <v>0</v>
      </c>
      <c r="U92" s="4">
        <v>0</v>
      </c>
      <c r="V92" s="3">
        <v>0</v>
      </c>
      <c r="W92" s="33">
        <f t="shared" si="28"/>
        <v>2</v>
      </c>
      <c r="X92" s="5">
        <v>0</v>
      </c>
      <c r="Y92" s="4">
        <v>0</v>
      </c>
      <c r="Z92" s="4">
        <v>0</v>
      </c>
      <c r="AA92" s="4">
        <v>1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32">
        <f t="shared" si="29"/>
        <v>2</v>
      </c>
      <c r="AH92" s="5">
        <v>0</v>
      </c>
      <c r="AI92" s="4">
        <v>1</v>
      </c>
      <c r="AJ92" s="4">
        <v>0</v>
      </c>
      <c r="AK92" s="4">
        <v>1</v>
      </c>
      <c r="AL92" s="4">
        <v>0</v>
      </c>
      <c r="AM92" s="3">
        <v>0</v>
      </c>
      <c r="AN92" s="33">
        <f t="shared" ref="AN92:AN128" si="30">(AH92+SUM(AI92:AJ92)*2+SUM(AK92:AL92)*3)/SUM(AH92:AL92)</f>
        <v>2.5</v>
      </c>
    </row>
    <row r="93" spans="1:40" x14ac:dyDescent="0.25">
      <c r="A93" s="26" t="s">
        <v>21</v>
      </c>
      <c r="B93" s="4" t="s">
        <v>85</v>
      </c>
      <c r="C93" s="3" t="s">
        <v>4</v>
      </c>
      <c r="D93" s="5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0</v>
      </c>
      <c r="L93" s="4">
        <v>0</v>
      </c>
      <c r="M93" s="4">
        <v>0</v>
      </c>
      <c r="N93" s="5">
        <v>0</v>
      </c>
      <c r="O93" s="3">
        <v>1</v>
      </c>
      <c r="P93" s="5">
        <v>0</v>
      </c>
      <c r="Q93" s="4">
        <v>0</v>
      </c>
      <c r="R93" s="4">
        <v>1</v>
      </c>
      <c r="S93" s="4">
        <v>0</v>
      </c>
      <c r="T93" s="4">
        <v>0</v>
      </c>
      <c r="U93" s="4">
        <v>0</v>
      </c>
      <c r="V93" s="3">
        <v>0</v>
      </c>
      <c r="W93" s="33">
        <f t="shared" si="28"/>
        <v>2</v>
      </c>
      <c r="X93" s="5">
        <v>0</v>
      </c>
      <c r="Y93" s="4">
        <v>0</v>
      </c>
      <c r="Z93" s="4">
        <v>0</v>
      </c>
      <c r="AA93" s="4">
        <v>0</v>
      </c>
      <c r="AB93" s="4">
        <v>1</v>
      </c>
      <c r="AC93" s="4">
        <v>0</v>
      </c>
      <c r="AD93" s="4">
        <v>0</v>
      </c>
      <c r="AE93" s="4">
        <v>0</v>
      </c>
      <c r="AF93" s="4">
        <v>0</v>
      </c>
      <c r="AG93" s="32">
        <f t="shared" si="29"/>
        <v>2</v>
      </c>
      <c r="AH93" s="5">
        <v>0</v>
      </c>
      <c r="AI93" s="4">
        <v>1</v>
      </c>
      <c r="AJ93" s="4">
        <v>0</v>
      </c>
      <c r="AK93" s="4">
        <v>0</v>
      </c>
      <c r="AL93" s="4">
        <v>0</v>
      </c>
      <c r="AM93" s="3">
        <v>0</v>
      </c>
      <c r="AN93" s="33">
        <f t="shared" si="30"/>
        <v>2</v>
      </c>
    </row>
    <row r="94" spans="1:40" x14ac:dyDescent="0.25">
      <c r="A94" s="35" t="s">
        <v>22</v>
      </c>
      <c r="B94" s="4" t="s">
        <v>85</v>
      </c>
      <c r="C94" s="3" t="s">
        <v>4</v>
      </c>
      <c r="D94" s="5">
        <v>0</v>
      </c>
      <c r="E94" s="4">
        <v>0</v>
      </c>
      <c r="F94" s="4">
        <v>1</v>
      </c>
      <c r="G94" s="4">
        <v>0</v>
      </c>
      <c r="H94" s="4">
        <v>1</v>
      </c>
      <c r="I94" s="4">
        <v>0</v>
      </c>
      <c r="J94" s="4">
        <v>1</v>
      </c>
      <c r="K94" s="4">
        <v>1</v>
      </c>
      <c r="L94" s="4">
        <v>0</v>
      </c>
      <c r="M94" s="4">
        <v>0</v>
      </c>
      <c r="N94" s="5">
        <v>0</v>
      </c>
      <c r="O94" s="3">
        <v>1</v>
      </c>
      <c r="P94" s="5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3">
        <v>0</v>
      </c>
      <c r="W94" s="33">
        <f t="shared" si="28"/>
        <v>2</v>
      </c>
      <c r="X94" s="5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32">
        <f t="shared" si="29"/>
        <v>2.5</v>
      </c>
      <c r="AH94" s="5">
        <v>0</v>
      </c>
      <c r="AI94" s="4">
        <v>1</v>
      </c>
      <c r="AJ94" s="4">
        <v>0</v>
      </c>
      <c r="AK94" s="4">
        <v>0</v>
      </c>
      <c r="AL94" s="4">
        <v>1</v>
      </c>
      <c r="AM94" s="3">
        <v>0</v>
      </c>
      <c r="AN94" s="33">
        <f t="shared" si="30"/>
        <v>2.5</v>
      </c>
    </row>
    <row r="95" spans="1:40" x14ac:dyDescent="0.25">
      <c r="A95" s="26" t="s">
        <v>23</v>
      </c>
      <c r="B95" s="4" t="s">
        <v>85</v>
      </c>
      <c r="C95" s="70" t="s">
        <v>4</v>
      </c>
      <c r="D95" s="5">
        <v>0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4">
        <v>0</v>
      </c>
      <c r="N95" s="5">
        <v>1</v>
      </c>
      <c r="O95" s="3">
        <v>0</v>
      </c>
      <c r="P95" s="5">
        <v>0</v>
      </c>
      <c r="Q95" s="4">
        <v>1</v>
      </c>
      <c r="R95" s="4">
        <v>1</v>
      </c>
      <c r="S95" s="4">
        <v>0</v>
      </c>
      <c r="T95" s="4">
        <v>0</v>
      </c>
      <c r="U95" s="4">
        <v>0</v>
      </c>
      <c r="V95" s="3">
        <v>0</v>
      </c>
      <c r="W95" s="33">
        <f t="shared" si="28"/>
        <v>1.5</v>
      </c>
      <c r="X95" s="5">
        <v>1</v>
      </c>
      <c r="Y95" s="4">
        <v>0</v>
      </c>
      <c r="Z95" s="4">
        <v>0</v>
      </c>
      <c r="AA95" s="4">
        <v>0</v>
      </c>
      <c r="AB95" s="4">
        <v>1</v>
      </c>
      <c r="AC95" s="4">
        <v>0</v>
      </c>
      <c r="AD95" s="4">
        <v>1</v>
      </c>
      <c r="AE95" s="4">
        <v>0</v>
      </c>
      <c r="AF95" s="4">
        <v>0</v>
      </c>
      <c r="AG95" s="32">
        <f t="shared" si="29"/>
        <v>2</v>
      </c>
      <c r="AH95" s="5">
        <v>1</v>
      </c>
      <c r="AI95" s="4">
        <v>1</v>
      </c>
      <c r="AJ95" s="4">
        <v>0</v>
      </c>
      <c r="AK95" s="4">
        <v>0</v>
      </c>
      <c r="AL95" s="4">
        <v>0</v>
      </c>
      <c r="AM95" s="3">
        <v>0</v>
      </c>
      <c r="AN95" s="33">
        <f t="shared" si="30"/>
        <v>1.5</v>
      </c>
    </row>
    <row r="96" spans="1:40" x14ac:dyDescent="0.25">
      <c r="A96" s="35" t="s">
        <v>24</v>
      </c>
      <c r="B96" s="4" t="s">
        <v>85</v>
      </c>
      <c r="C96" s="3" t="s">
        <v>3</v>
      </c>
      <c r="D96" s="5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0</v>
      </c>
      <c r="L96" s="4">
        <v>1</v>
      </c>
      <c r="M96" s="4">
        <v>0</v>
      </c>
      <c r="N96" s="5">
        <v>0</v>
      </c>
      <c r="O96" s="3">
        <v>1</v>
      </c>
      <c r="P96" s="5">
        <v>0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3">
        <v>0</v>
      </c>
      <c r="W96" s="33">
        <f t="shared" si="28"/>
        <v>2</v>
      </c>
      <c r="X96" s="5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1</v>
      </c>
      <c r="AE96" s="4">
        <v>1</v>
      </c>
      <c r="AF96" s="4">
        <v>0</v>
      </c>
      <c r="AG96" s="32">
        <f t="shared" si="29"/>
        <v>3</v>
      </c>
      <c r="AH96" s="5">
        <v>0</v>
      </c>
      <c r="AI96" s="4">
        <v>0</v>
      </c>
      <c r="AJ96" s="4">
        <v>0</v>
      </c>
      <c r="AK96" s="4">
        <v>0</v>
      </c>
      <c r="AL96" s="4">
        <v>0</v>
      </c>
      <c r="AM96" s="3">
        <v>1</v>
      </c>
      <c r="AN96" s="33"/>
    </row>
    <row r="97" spans="1:40" x14ac:dyDescent="0.25">
      <c r="A97" s="26" t="s">
        <v>25</v>
      </c>
      <c r="B97" s="4" t="s">
        <v>85</v>
      </c>
      <c r="C97" s="3" t="s">
        <v>2</v>
      </c>
      <c r="D97" s="5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1</v>
      </c>
      <c r="L97" s="4">
        <v>0</v>
      </c>
      <c r="M97" s="4">
        <v>0</v>
      </c>
      <c r="N97" s="5">
        <v>0</v>
      </c>
      <c r="O97" s="3">
        <v>1</v>
      </c>
      <c r="P97" s="5">
        <v>0</v>
      </c>
      <c r="Q97" s="4">
        <v>1</v>
      </c>
      <c r="R97" s="4">
        <v>1</v>
      </c>
      <c r="S97" s="4">
        <v>0</v>
      </c>
      <c r="T97" s="4">
        <v>0</v>
      </c>
      <c r="U97" s="4">
        <v>0</v>
      </c>
      <c r="V97" s="3">
        <v>0</v>
      </c>
      <c r="W97" s="33">
        <f t="shared" si="28"/>
        <v>1.5</v>
      </c>
      <c r="X97" s="5">
        <v>0</v>
      </c>
      <c r="Y97" s="4">
        <v>0</v>
      </c>
      <c r="Z97" s="4">
        <v>0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  <c r="AF97" s="4">
        <v>0</v>
      </c>
      <c r="AG97" s="32">
        <f t="shared" si="29"/>
        <v>2</v>
      </c>
      <c r="AH97" s="5">
        <v>0</v>
      </c>
      <c r="AI97" s="4">
        <v>1</v>
      </c>
      <c r="AJ97" s="4">
        <v>0</v>
      </c>
      <c r="AK97" s="4">
        <v>0</v>
      </c>
      <c r="AL97" s="4">
        <v>1</v>
      </c>
      <c r="AM97" s="3">
        <v>0</v>
      </c>
      <c r="AN97" s="33">
        <f t="shared" si="30"/>
        <v>2.5</v>
      </c>
    </row>
    <row r="98" spans="1:40" x14ac:dyDescent="0.25">
      <c r="A98" s="35" t="s">
        <v>26</v>
      </c>
      <c r="B98" s="4" t="s">
        <v>85</v>
      </c>
      <c r="C98" s="3" t="s">
        <v>0</v>
      </c>
      <c r="D98" s="5">
        <v>0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5">
        <v>0</v>
      </c>
      <c r="O98" s="3">
        <v>1</v>
      </c>
      <c r="P98" s="5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3">
        <v>0</v>
      </c>
      <c r="W98" s="33">
        <f t="shared" si="28"/>
        <v>2</v>
      </c>
      <c r="X98" s="5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32"/>
      <c r="AH98" s="5">
        <v>0</v>
      </c>
      <c r="AI98" s="4">
        <v>0</v>
      </c>
      <c r="AJ98" s="4">
        <v>1</v>
      </c>
      <c r="AK98" s="4">
        <v>0</v>
      </c>
      <c r="AL98" s="4">
        <v>0</v>
      </c>
      <c r="AM98" s="3">
        <v>0</v>
      </c>
      <c r="AN98" s="33">
        <f t="shared" si="30"/>
        <v>2</v>
      </c>
    </row>
    <row r="99" spans="1:40" x14ac:dyDescent="0.25">
      <c r="A99" s="26" t="s">
        <v>27</v>
      </c>
      <c r="B99" s="4" t="s">
        <v>85</v>
      </c>
      <c r="C99" s="3" t="s">
        <v>0</v>
      </c>
      <c r="D99" s="5">
        <v>0</v>
      </c>
      <c r="E99" s="4">
        <v>0</v>
      </c>
      <c r="F99" s="4">
        <v>0</v>
      </c>
      <c r="G99" s="4">
        <v>0</v>
      </c>
      <c r="H99" s="4">
        <v>0</v>
      </c>
      <c r="I99" s="4">
        <v>1</v>
      </c>
      <c r="J99" s="4">
        <v>1</v>
      </c>
      <c r="K99" s="4">
        <v>0</v>
      </c>
      <c r="L99" s="4">
        <v>0</v>
      </c>
      <c r="M99" s="4">
        <v>0</v>
      </c>
      <c r="N99" s="5">
        <v>0</v>
      </c>
      <c r="O99" s="3">
        <v>1</v>
      </c>
      <c r="P99" s="5">
        <v>0</v>
      </c>
      <c r="Q99" s="4">
        <v>0</v>
      </c>
      <c r="R99" s="4">
        <v>1</v>
      </c>
      <c r="S99" s="4">
        <v>0</v>
      </c>
      <c r="T99" s="4">
        <v>0</v>
      </c>
      <c r="U99" s="4">
        <v>0</v>
      </c>
      <c r="V99" s="3">
        <v>0</v>
      </c>
      <c r="W99" s="33">
        <f t="shared" si="28"/>
        <v>2</v>
      </c>
      <c r="X99" s="5">
        <v>0</v>
      </c>
      <c r="Y99" s="4">
        <v>0</v>
      </c>
      <c r="Z99" s="4">
        <v>0</v>
      </c>
      <c r="AA99" s="4">
        <v>1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32">
        <f t="shared" ref="AG99:AG107" si="31">(SUM(X99:Y99)+SUM(Z99:AC99)*2+SUM(AD99:AF99)*3)/SUM(X99:AF99)</f>
        <v>2</v>
      </c>
      <c r="AH99" s="5">
        <v>1</v>
      </c>
      <c r="AI99" s="4">
        <v>0</v>
      </c>
      <c r="AJ99" s="4">
        <v>0</v>
      </c>
      <c r="AK99" s="4">
        <v>0</v>
      </c>
      <c r="AL99" s="4">
        <v>1</v>
      </c>
      <c r="AM99" s="3">
        <v>0</v>
      </c>
      <c r="AN99" s="33">
        <f t="shared" si="30"/>
        <v>2</v>
      </c>
    </row>
    <row r="100" spans="1:40" x14ac:dyDescent="0.25">
      <c r="A100" s="35" t="s">
        <v>29</v>
      </c>
      <c r="B100" s="4" t="s">
        <v>85</v>
      </c>
      <c r="C100" s="70" t="s">
        <v>0</v>
      </c>
      <c r="D100" s="5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1</v>
      </c>
      <c r="K100" s="4">
        <v>1</v>
      </c>
      <c r="L100" s="4">
        <v>1</v>
      </c>
      <c r="M100" s="3">
        <v>0</v>
      </c>
      <c r="N100" s="24">
        <v>0</v>
      </c>
      <c r="O100" s="3">
        <v>1</v>
      </c>
      <c r="P100" s="5">
        <v>0</v>
      </c>
      <c r="Q100" s="4">
        <v>0</v>
      </c>
      <c r="R100" s="4">
        <v>1</v>
      </c>
      <c r="S100" s="4">
        <v>0</v>
      </c>
      <c r="T100" s="4">
        <v>0</v>
      </c>
      <c r="U100" s="4">
        <v>0</v>
      </c>
      <c r="V100" s="3">
        <v>0</v>
      </c>
      <c r="W100" s="33">
        <f t="shared" si="28"/>
        <v>2</v>
      </c>
      <c r="X100" s="5">
        <v>0</v>
      </c>
      <c r="Y100" s="4">
        <v>0</v>
      </c>
      <c r="Z100" s="4">
        <v>0</v>
      </c>
      <c r="AA100" s="4">
        <v>0</v>
      </c>
      <c r="AB100" s="4">
        <v>1</v>
      </c>
      <c r="AC100" s="4">
        <v>0</v>
      </c>
      <c r="AD100" s="4">
        <v>1</v>
      </c>
      <c r="AE100" s="4">
        <v>0</v>
      </c>
      <c r="AF100" s="4">
        <v>0</v>
      </c>
      <c r="AG100" s="32">
        <f t="shared" si="31"/>
        <v>2.5</v>
      </c>
      <c r="AH100" s="5">
        <v>0</v>
      </c>
      <c r="AI100" s="4">
        <v>1</v>
      </c>
      <c r="AJ100" s="4">
        <v>0</v>
      </c>
      <c r="AK100" s="4">
        <v>0</v>
      </c>
      <c r="AL100" s="4">
        <v>0</v>
      </c>
      <c r="AM100" s="3">
        <v>0</v>
      </c>
      <c r="AN100" s="33">
        <f t="shared" si="30"/>
        <v>2</v>
      </c>
    </row>
    <row r="101" spans="1:40" x14ac:dyDescent="0.25">
      <c r="A101" s="35" t="s">
        <v>30</v>
      </c>
      <c r="B101" s="4" t="s">
        <v>85</v>
      </c>
      <c r="C101" s="3" t="s">
        <v>58</v>
      </c>
      <c r="D101" s="5">
        <v>0</v>
      </c>
      <c r="E101" s="4">
        <v>0</v>
      </c>
      <c r="F101" s="4">
        <v>0</v>
      </c>
      <c r="G101" s="4">
        <v>0</v>
      </c>
      <c r="H101" s="4">
        <v>1</v>
      </c>
      <c r="I101" s="4">
        <v>0</v>
      </c>
      <c r="J101" s="4">
        <v>1</v>
      </c>
      <c r="K101" s="4">
        <v>1</v>
      </c>
      <c r="L101" s="4">
        <v>0</v>
      </c>
      <c r="M101" s="3">
        <v>0</v>
      </c>
      <c r="N101" s="24">
        <v>0</v>
      </c>
      <c r="O101" s="3">
        <v>1</v>
      </c>
      <c r="P101" s="5">
        <v>0</v>
      </c>
      <c r="Q101" s="4">
        <v>1</v>
      </c>
      <c r="R101" s="4">
        <v>1</v>
      </c>
      <c r="S101" s="4">
        <v>0</v>
      </c>
      <c r="T101" s="4">
        <v>0</v>
      </c>
      <c r="U101" s="4">
        <v>0</v>
      </c>
      <c r="V101" s="3">
        <v>0</v>
      </c>
      <c r="W101" s="33">
        <f t="shared" si="28"/>
        <v>1.5</v>
      </c>
      <c r="X101" s="5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1</v>
      </c>
      <c r="AE101" s="4">
        <v>1</v>
      </c>
      <c r="AF101" s="4">
        <v>0</v>
      </c>
      <c r="AG101" s="32">
        <f t="shared" si="31"/>
        <v>2.6666666666666665</v>
      </c>
      <c r="AH101" s="5">
        <v>0</v>
      </c>
      <c r="AI101" s="4">
        <v>0</v>
      </c>
      <c r="AJ101" s="4">
        <v>0</v>
      </c>
      <c r="AK101" s="4">
        <v>1</v>
      </c>
      <c r="AL101" s="4">
        <v>0</v>
      </c>
      <c r="AM101" s="3">
        <v>0</v>
      </c>
      <c r="AN101" s="33">
        <f t="shared" si="30"/>
        <v>3</v>
      </c>
    </row>
    <row r="102" spans="1:40" x14ac:dyDescent="0.25">
      <c r="A102" s="35" t="s">
        <v>31</v>
      </c>
      <c r="B102" s="4" t="s">
        <v>85</v>
      </c>
      <c r="C102" s="3" t="s">
        <v>62</v>
      </c>
      <c r="D102" s="5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0</v>
      </c>
      <c r="M102" s="3">
        <v>0</v>
      </c>
      <c r="N102" s="24">
        <v>0</v>
      </c>
      <c r="O102" s="3">
        <v>1</v>
      </c>
      <c r="P102" s="5">
        <v>0</v>
      </c>
      <c r="Q102" s="4">
        <v>0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33">
        <f t="shared" si="28"/>
        <v>2</v>
      </c>
      <c r="X102" s="5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32">
        <f t="shared" si="31"/>
        <v>2</v>
      </c>
      <c r="AH102" s="5">
        <v>0</v>
      </c>
      <c r="AI102" s="4">
        <v>1</v>
      </c>
      <c r="AJ102" s="4">
        <v>0</v>
      </c>
      <c r="AK102" s="4">
        <v>0</v>
      </c>
      <c r="AL102" s="4">
        <v>0</v>
      </c>
      <c r="AM102" s="3">
        <v>0</v>
      </c>
      <c r="AN102" s="33">
        <f t="shared" si="30"/>
        <v>2</v>
      </c>
    </row>
    <row r="103" spans="1:40" x14ac:dyDescent="0.25">
      <c r="A103" s="35" t="s">
        <v>32</v>
      </c>
      <c r="B103" s="4" t="s">
        <v>85</v>
      </c>
      <c r="C103" s="3" t="s">
        <v>59</v>
      </c>
      <c r="D103" s="5">
        <v>0</v>
      </c>
      <c r="E103" s="4">
        <v>0</v>
      </c>
      <c r="F103" s="4">
        <v>1</v>
      </c>
      <c r="G103" s="4">
        <v>0</v>
      </c>
      <c r="H103" s="4">
        <v>1</v>
      </c>
      <c r="I103" s="4">
        <v>0</v>
      </c>
      <c r="J103" s="4">
        <v>1</v>
      </c>
      <c r="K103" s="4">
        <v>1</v>
      </c>
      <c r="L103" s="4">
        <v>0</v>
      </c>
      <c r="M103" s="3">
        <v>1</v>
      </c>
      <c r="N103" s="24">
        <v>0</v>
      </c>
      <c r="O103" s="3">
        <v>1</v>
      </c>
      <c r="P103" s="5">
        <v>0</v>
      </c>
      <c r="Q103" s="4">
        <v>1</v>
      </c>
      <c r="R103" s="4">
        <v>0</v>
      </c>
      <c r="S103" s="4">
        <v>0</v>
      </c>
      <c r="T103" s="4">
        <v>1</v>
      </c>
      <c r="U103" s="4">
        <v>0</v>
      </c>
      <c r="V103" s="3">
        <v>0</v>
      </c>
      <c r="W103" s="33">
        <f t="shared" si="28"/>
        <v>2</v>
      </c>
      <c r="X103" s="5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32">
        <f t="shared" si="31"/>
        <v>2</v>
      </c>
      <c r="AH103" s="5">
        <v>0</v>
      </c>
      <c r="AI103" s="4">
        <v>1</v>
      </c>
      <c r="AJ103" s="4">
        <v>0</v>
      </c>
      <c r="AK103" s="4">
        <v>0</v>
      </c>
      <c r="AL103" s="4">
        <v>0</v>
      </c>
      <c r="AM103" s="3">
        <v>0</v>
      </c>
      <c r="AN103" s="33">
        <f t="shared" si="30"/>
        <v>2</v>
      </c>
    </row>
    <row r="104" spans="1:40" x14ac:dyDescent="0.25">
      <c r="A104" s="35" t="s">
        <v>33</v>
      </c>
      <c r="B104" s="4" t="s">
        <v>85</v>
      </c>
      <c r="C104" s="3" t="s">
        <v>59</v>
      </c>
      <c r="D104" s="5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1</v>
      </c>
      <c r="K104" s="4">
        <v>0</v>
      </c>
      <c r="L104" s="4">
        <v>0</v>
      </c>
      <c r="M104" s="3">
        <v>0</v>
      </c>
      <c r="N104" s="24">
        <v>0</v>
      </c>
      <c r="O104" s="3">
        <v>1</v>
      </c>
      <c r="P104" s="5">
        <v>0</v>
      </c>
      <c r="Q104" s="4">
        <v>0</v>
      </c>
      <c r="R104" s="4">
        <v>1</v>
      </c>
      <c r="S104" s="4">
        <v>0</v>
      </c>
      <c r="T104" s="4">
        <v>0</v>
      </c>
      <c r="U104" s="4">
        <v>0</v>
      </c>
      <c r="V104" s="3">
        <v>1</v>
      </c>
      <c r="W104" s="33">
        <f t="shared" si="28"/>
        <v>2.5</v>
      </c>
      <c r="X104" s="5">
        <v>0</v>
      </c>
      <c r="Y104" s="4">
        <v>0</v>
      </c>
      <c r="Z104" s="4">
        <v>0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0</v>
      </c>
      <c r="AG104" s="32">
        <f t="shared" si="31"/>
        <v>2.5</v>
      </c>
      <c r="AH104" s="5">
        <v>1</v>
      </c>
      <c r="AI104" s="4">
        <v>0</v>
      </c>
      <c r="AJ104" s="4">
        <v>0</v>
      </c>
      <c r="AK104" s="4">
        <v>1</v>
      </c>
      <c r="AL104" s="4">
        <v>0</v>
      </c>
      <c r="AM104" s="3">
        <v>0</v>
      </c>
      <c r="AN104" s="33">
        <f t="shared" si="30"/>
        <v>2</v>
      </c>
    </row>
    <row r="105" spans="1:40" x14ac:dyDescent="0.25">
      <c r="A105" s="35" t="s">
        <v>34</v>
      </c>
      <c r="B105" s="4" t="s">
        <v>85</v>
      </c>
      <c r="C105" s="3" t="s">
        <v>60</v>
      </c>
      <c r="D105" s="5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1</v>
      </c>
      <c r="K105" s="4">
        <v>0</v>
      </c>
      <c r="L105" s="4">
        <v>0</v>
      </c>
      <c r="M105" s="4">
        <v>0</v>
      </c>
      <c r="N105" s="24">
        <v>0</v>
      </c>
      <c r="O105" s="3">
        <v>1</v>
      </c>
      <c r="P105" s="5">
        <v>0</v>
      </c>
      <c r="Q105" s="4">
        <v>0</v>
      </c>
      <c r="R105" s="4">
        <v>1</v>
      </c>
      <c r="S105" s="4">
        <v>0</v>
      </c>
      <c r="T105" s="4">
        <v>0</v>
      </c>
      <c r="U105" s="4">
        <v>0</v>
      </c>
      <c r="V105" s="3">
        <v>0</v>
      </c>
      <c r="W105" s="33">
        <f t="shared" si="28"/>
        <v>2</v>
      </c>
      <c r="X105" s="5">
        <v>0</v>
      </c>
      <c r="Y105" s="4">
        <v>0</v>
      </c>
      <c r="Z105" s="4">
        <v>0</v>
      </c>
      <c r="AA105" s="4">
        <v>1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32">
        <f t="shared" si="31"/>
        <v>2.5</v>
      </c>
      <c r="AH105" s="5">
        <v>1</v>
      </c>
      <c r="AI105" s="4">
        <v>0</v>
      </c>
      <c r="AJ105" s="4">
        <v>0</v>
      </c>
      <c r="AK105" s="4">
        <v>0</v>
      </c>
      <c r="AL105" s="4">
        <v>0</v>
      </c>
      <c r="AM105" s="3">
        <v>0</v>
      </c>
      <c r="AN105" s="33">
        <f t="shared" si="30"/>
        <v>1</v>
      </c>
    </row>
    <row r="106" spans="1:40" x14ac:dyDescent="0.25">
      <c r="A106" s="35" t="s">
        <v>35</v>
      </c>
      <c r="B106" s="4" t="s">
        <v>85</v>
      </c>
      <c r="C106" s="3" t="s">
        <v>61</v>
      </c>
      <c r="D106" s="5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1</v>
      </c>
      <c r="L106" s="4">
        <v>0</v>
      </c>
      <c r="M106" s="3">
        <v>0</v>
      </c>
      <c r="N106" s="38">
        <v>0</v>
      </c>
      <c r="O106" s="28">
        <v>1</v>
      </c>
      <c r="P106" s="5">
        <v>0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3">
        <v>0</v>
      </c>
      <c r="W106" s="33">
        <f t="shared" si="28"/>
        <v>1</v>
      </c>
      <c r="X106" s="5">
        <v>1</v>
      </c>
      <c r="Y106" s="4">
        <v>1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32">
        <f t="shared" si="31"/>
        <v>1</v>
      </c>
      <c r="AH106" s="5">
        <v>0</v>
      </c>
      <c r="AI106" s="4">
        <v>1</v>
      </c>
      <c r="AJ106" s="4">
        <v>0</v>
      </c>
      <c r="AK106" s="4">
        <v>0</v>
      </c>
      <c r="AL106" s="4">
        <v>0</v>
      </c>
      <c r="AM106" s="3">
        <v>0</v>
      </c>
      <c r="AN106" s="33">
        <f t="shared" si="30"/>
        <v>2</v>
      </c>
    </row>
    <row r="107" spans="1:40" x14ac:dyDescent="0.25">
      <c r="A107" s="35" t="s">
        <v>36</v>
      </c>
      <c r="B107" s="4" t="s">
        <v>85</v>
      </c>
      <c r="C107" s="3" t="s">
        <v>61</v>
      </c>
      <c r="D107" s="5">
        <v>0</v>
      </c>
      <c r="E107" s="4">
        <v>1</v>
      </c>
      <c r="F107" s="4">
        <v>0</v>
      </c>
      <c r="G107" s="4">
        <v>0</v>
      </c>
      <c r="H107" s="4">
        <v>0</v>
      </c>
      <c r="I107" s="4">
        <v>1</v>
      </c>
      <c r="J107" s="4">
        <v>1</v>
      </c>
      <c r="K107" s="4">
        <v>0</v>
      </c>
      <c r="L107" s="4">
        <v>0</v>
      </c>
      <c r="M107" s="3">
        <v>0</v>
      </c>
      <c r="N107" s="5">
        <v>0</v>
      </c>
      <c r="O107" s="3">
        <v>1</v>
      </c>
      <c r="P107" s="5">
        <v>0</v>
      </c>
      <c r="Q107" s="4">
        <v>1</v>
      </c>
      <c r="R107" s="4">
        <v>1</v>
      </c>
      <c r="S107" s="4">
        <v>0</v>
      </c>
      <c r="T107" s="4">
        <v>0</v>
      </c>
      <c r="U107" s="4">
        <v>0</v>
      </c>
      <c r="V107" s="3">
        <v>0</v>
      </c>
      <c r="W107" s="33">
        <f t="shared" si="28"/>
        <v>1.5</v>
      </c>
      <c r="X107" s="5">
        <v>1</v>
      </c>
      <c r="Y107" s="4">
        <v>0</v>
      </c>
      <c r="Z107" s="4">
        <v>0</v>
      </c>
      <c r="AA107" s="4">
        <v>1</v>
      </c>
      <c r="AB107" s="4">
        <v>1</v>
      </c>
      <c r="AC107" s="4">
        <v>1</v>
      </c>
      <c r="AD107" s="4">
        <v>1</v>
      </c>
      <c r="AE107" s="4">
        <v>0</v>
      </c>
      <c r="AF107" s="4">
        <v>0</v>
      </c>
      <c r="AG107" s="32">
        <f t="shared" si="31"/>
        <v>2</v>
      </c>
      <c r="AH107" s="5">
        <v>1</v>
      </c>
      <c r="AI107" s="4">
        <v>0</v>
      </c>
      <c r="AJ107" s="4">
        <v>0</v>
      </c>
      <c r="AK107" s="4">
        <v>0</v>
      </c>
      <c r="AL107" s="4">
        <v>0</v>
      </c>
      <c r="AM107" s="3">
        <v>0</v>
      </c>
      <c r="AN107" s="33">
        <f t="shared" si="30"/>
        <v>1</v>
      </c>
    </row>
    <row r="108" spans="1:40" x14ac:dyDescent="0.25">
      <c r="A108" s="35" t="s">
        <v>37</v>
      </c>
      <c r="B108" s="4" t="s">
        <v>85</v>
      </c>
      <c r="C108" s="42" t="s">
        <v>63</v>
      </c>
      <c r="D108" s="5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1</v>
      </c>
      <c r="N108" s="39">
        <v>0</v>
      </c>
      <c r="O108" s="40">
        <v>1</v>
      </c>
      <c r="P108" s="5">
        <v>1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3">
        <v>1</v>
      </c>
      <c r="W108" s="33">
        <f t="shared" si="28"/>
        <v>2</v>
      </c>
      <c r="X108" s="5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32"/>
      <c r="AH108" s="5">
        <v>0</v>
      </c>
      <c r="AI108" s="4">
        <v>1</v>
      </c>
      <c r="AJ108" s="4">
        <v>0</v>
      </c>
      <c r="AK108" s="4">
        <v>0</v>
      </c>
      <c r="AL108" s="4">
        <v>0</v>
      </c>
      <c r="AM108" s="3">
        <v>0</v>
      </c>
      <c r="AN108" s="33">
        <f t="shared" si="30"/>
        <v>2</v>
      </c>
    </row>
    <row r="109" spans="1:40" x14ac:dyDescent="0.25">
      <c r="A109" s="35" t="s">
        <v>38</v>
      </c>
      <c r="B109" s="4" t="s">
        <v>85</v>
      </c>
      <c r="C109" s="42" t="s">
        <v>64</v>
      </c>
      <c r="D109" s="5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1</v>
      </c>
      <c r="N109" s="39">
        <v>0</v>
      </c>
      <c r="O109" s="40">
        <v>1</v>
      </c>
      <c r="P109" s="5">
        <v>0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3">
        <v>0</v>
      </c>
      <c r="W109" s="33">
        <f t="shared" si="28"/>
        <v>2.5</v>
      </c>
      <c r="X109" s="5">
        <v>0</v>
      </c>
      <c r="Y109" s="4">
        <v>0</v>
      </c>
      <c r="Z109" s="4">
        <v>0</v>
      </c>
      <c r="AA109" s="4">
        <v>0</v>
      </c>
      <c r="AB109" s="4">
        <v>1</v>
      </c>
      <c r="AC109" s="4">
        <v>1</v>
      </c>
      <c r="AD109" s="4">
        <v>0</v>
      </c>
      <c r="AE109" s="4">
        <v>0</v>
      </c>
      <c r="AF109" s="4">
        <v>0</v>
      </c>
      <c r="AG109" s="32">
        <f t="shared" ref="AG109:AG115" si="32">(SUM(X109:Y109)+SUM(Z109:AC109)*2+SUM(AD109:AF109)*3)/SUM(X109:AF109)</f>
        <v>2</v>
      </c>
      <c r="AH109" s="5">
        <v>0</v>
      </c>
      <c r="AI109" s="4">
        <v>0</v>
      </c>
      <c r="AJ109" s="4">
        <v>1</v>
      </c>
      <c r="AK109" s="4">
        <v>0</v>
      </c>
      <c r="AL109" s="4">
        <v>0</v>
      </c>
      <c r="AM109" s="3">
        <v>0</v>
      </c>
      <c r="AN109" s="33">
        <f t="shared" si="30"/>
        <v>2</v>
      </c>
    </row>
    <row r="110" spans="1:40" x14ac:dyDescent="0.25">
      <c r="A110" s="35" t="s">
        <v>39</v>
      </c>
      <c r="B110" s="4" t="s">
        <v>85</v>
      </c>
      <c r="C110" s="42" t="s">
        <v>64</v>
      </c>
      <c r="D110" s="5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39">
        <v>0</v>
      </c>
      <c r="O110" s="40">
        <v>1</v>
      </c>
      <c r="P110" s="5">
        <v>0</v>
      </c>
      <c r="Q110" s="4">
        <v>0</v>
      </c>
      <c r="R110" s="4">
        <v>1</v>
      </c>
      <c r="S110" s="4">
        <v>0</v>
      </c>
      <c r="T110" s="4">
        <v>0</v>
      </c>
      <c r="U110" s="4">
        <v>0</v>
      </c>
      <c r="V110" s="3">
        <v>0</v>
      </c>
      <c r="W110" s="33">
        <f t="shared" si="28"/>
        <v>2</v>
      </c>
      <c r="X110" s="5">
        <v>1</v>
      </c>
      <c r="Y110" s="4">
        <v>0</v>
      </c>
      <c r="Z110" s="4">
        <v>0</v>
      </c>
      <c r="AA110" s="4">
        <v>1</v>
      </c>
      <c r="AB110" s="4">
        <v>0</v>
      </c>
      <c r="AC110" s="4">
        <v>1</v>
      </c>
      <c r="AD110" s="4">
        <v>0</v>
      </c>
      <c r="AE110" s="4">
        <v>0</v>
      </c>
      <c r="AF110" s="4">
        <v>0</v>
      </c>
      <c r="AG110" s="32">
        <f t="shared" si="32"/>
        <v>1.6666666666666667</v>
      </c>
      <c r="AH110" s="5">
        <v>0</v>
      </c>
      <c r="AI110" s="4">
        <v>1</v>
      </c>
      <c r="AJ110" s="4">
        <v>0</v>
      </c>
      <c r="AK110" s="4">
        <v>0</v>
      </c>
      <c r="AL110" s="4">
        <v>0</v>
      </c>
      <c r="AM110" s="3">
        <v>0</v>
      </c>
      <c r="AN110" s="33">
        <f t="shared" si="30"/>
        <v>2</v>
      </c>
    </row>
    <row r="111" spans="1:40" x14ac:dyDescent="0.25">
      <c r="A111" s="35" t="s">
        <v>40</v>
      </c>
      <c r="B111" s="4" t="s">
        <v>85</v>
      </c>
      <c r="C111" s="42" t="s">
        <v>80</v>
      </c>
      <c r="D111" s="5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1</v>
      </c>
      <c r="M111" s="4">
        <v>1</v>
      </c>
      <c r="N111" s="39">
        <v>0</v>
      </c>
      <c r="O111" s="40">
        <v>1</v>
      </c>
      <c r="P111" s="5">
        <v>0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3">
        <v>0</v>
      </c>
      <c r="W111" s="33">
        <f t="shared" si="28"/>
        <v>2</v>
      </c>
      <c r="X111" s="5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0</v>
      </c>
      <c r="AG111" s="32">
        <f t="shared" si="32"/>
        <v>2</v>
      </c>
      <c r="AH111" s="5">
        <v>0</v>
      </c>
      <c r="AI111" s="4">
        <v>0</v>
      </c>
      <c r="AJ111" s="4">
        <v>1</v>
      </c>
      <c r="AK111" s="4">
        <v>0</v>
      </c>
      <c r="AL111" s="4">
        <v>0</v>
      </c>
      <c r="AM111" s="3">
        <v>0</v>
      </c>
      <c r="AN111" s="33">
        <f t="shared" si="30"/>
        <v>2</v>
      </c>
    </row>
    <row r="112" spans="1:40" x14ac:dyDescent="0.25">
      <c r="A112" s="35" t="s">
        <v>41</v>
      </c>
      <c r="B112" s="4" t="s">
        <v>85</v>
      </c>
      <c r="C112" s="42" t="s">
        <v>66</v>
      </c>
      <c r="D112" s="5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39">
        <v>0</v>
      </c>
      <c r="O112" s="40">
        <v>1</v>
      </c>
      <c r="P112" s="5">
        <v>1</v>
      </c>
      <c r="Q112" s="4">
        <v>0</v>
      </c>
      <c r="R112" s="4">
        <v>1</v>
      </c>
      <c r="S112" s="4">
        <v>0</v>
      </c>
      <c r="T112" s="4">
        <v>0</v>
      </c>
      <c r="U112" s="4">
        <v>0</v>
      </c>
      <c r="V112" s="3">
        <v>0</v>
      </c>
      <c r="W112" s="33">
        <f t="shared" si="28"/>
        <v>1.5</v>
      </c>
      <c r="X112" s="5">
        <v>0</v>
      </c>
      <c r="Y112" s="4">
        <v>0</v>
      </c>
      <c r="Z112" s="4">
        <v>0</v>
      </c>
      <c r="AA112" s="4">
        <v>1</v>
      </c>
      <c r="AB112" s="4">
        <v>1</v>
      </c>
      <c r="AC112" s="4">
        <v>0</v>
      </c>
      <c r="AD112" s="4">
        <v>1</v>
      </c>
      <c r="AE112" s="4">
        <v>0</v>
      </c>
      <c r="AF112" s="4">
        <v>0</v>
      </c>
      <c r="AG112" s="32">
        <f t="shared" si="32"/>
        <v>2.3333333333333335</v>
      </c>
      <c r="AH112" s="5">
        <v>1</v>
      </c>
      <c r="AI112" s="4">
        <v>1</v>
      </c>
      <c r="AJ112" s="4">
        <v>0</v>
      </c>
      <c r="AK112" s="4">
        <v>0</v>
      </c>
      <c r="AL112" s="4">
        <v>1</v>
      </c>
      <c r="AM112" s="3">
        <v>0</v>
      </c>
      <c r="AN112" s="33">
        <f t="shared" si="30"/>
        <v>2</v>
      </c>
    </row>
    <row r="113" spans="1:40" x14ac:dyDescent="0.25">
      <c r="A113" s="35" t="s">
        <v>42</v>
      </c>
      <c r="B113" s="4" t="s">
        <v>85</v>
      </c>
      <c r="C113" s="42" t="s">
        <v>67</v>
      </c>
      <c r="D113" s="5">
        <v>0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6">
        <v>0</v>
      </c>
      <c r="N113" s="39">
        <v>0</v>
      </c>
      <c r="O113" s="40">
        <v>1</v>
      </c>
      <c r="P113" s="5">
        <v>0</v>
      </c>
      <c r="Q113" s="4">
        <v>1</v>
      </c>
      <c r="R113" s="4">
        <v>1</v>
      </c>
      <c r="S113" s="4">
        <v>0</v>
      </c>
      <c r="T113" s="4">
        <v>1</v>
      </c>
      <c r="U113" s="4">
        <v>0</v>
      </c>
      <c r="V113" s="3">
        <v>0</v>
      </c>
      <c r="W113" s="33">
        <f t="shared" si="28"/>
        <v>2</v>
      </c>
      <c r="X113" s="5">
        <v>0</v>
      </c>
      <c r="Y113" s="4">
        <v>0</v>
      </c>
      <c r="Z113" s="4">
        <v>0</v>
      </c>
      <c r="AA113" s="4">
        <v>1</v>
      </c>
      <c r="AB113" s="4">
        <v>0</v>
      </c>
      <c r="AC113" s="4">
        <v>1</v>
      </c>
      <c r="AD113" s="4">
        <v>0</v>
      </c>
      <c r="AE113" s="4">
        <v>0</v>
      </c>
      <c r="AF113" s="4">
        <v>0</v>
      </c>
      <c r="AG113" s="32">
        <f t="shared" si="32"/>
        <v>2</v>
      </c>
      <c r="AH113" s="5">
        <v>1</v>
      </c>
      <c r="AI113" s="4">
        <v>1</v>
      </c>
      <c r="AJ113" s="4">
        <v>0</v>
      </c>
      <c r="AK113" s="4">
        <v>0</v>
      </c>
      <c r="AL113" s="4">
        <v>0</v>
      </c>
      <c r="AM113" s="3">
        <v>0</v>
      </c>
      <c r="AN113" s="33">
        <f t="shared" si="30"/>
        <v>1.5</v>
      </c>
    </row>
    <row r="114" spans="1:40" x14ac:dyDescent="0.25">
      <c r="A114" s="35" t="s">
        <v>43</v>
      </c>
      <c r="B114" s="4" t="s">
        <v>85</v>
      </c>
      <c r="C114" s="42" t="s">
        <v>67</v>
      </c>
      <c r="D114" s="5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3">
        <v>0</v>
      </c>
      <c r="N114" s="39">
        <v>0</v>
      </c>
      <c r="O114" s="40">
        <v>1</v>
      </c>
      <c r="P114" s="5">
        <v>0</v>
      </c>
      <c r="Q114" s="4">
        <v>0</v>
      </c>
      <c r="R114" s="4">
        <v>1</v>
      </c>
      <c r="S114" s="4">
        <v>0</v>
      </c>
      <c r="T114" s="4">
        <v>0</v>
      </c>
      <c r="U114" s="4">
        <v>0</v>
      </c>
      <c r="V114" s="3">
        <v>0</v>
      </c>
      <c r="W114" s="33">
        <f t="shared" si="28"/>
        <v>2</v>
      </c>
      <c r="X114" s="5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32">
        <f t="shared" si="32"/>
        <v>2</v>
      </c>
      <c r="AH114" s="5">
        <v>1</v>
      </c>
      <c r="AI114" s="4">
        <v>0</v>
      </c>
      <c r="AJ114" s="4">
        <v>0</v>
      </c>
      <c r="AK114" s="4">
        <v>0</v>
      </c>
      <c r="AL114" s="4">
        <v>0</v>
      </c>
      <c r="AM114" s="3">
        <v>0</v>
      </c>
      <c r="AN114" s="33">
        <f t="shared" si="30"/>
        <v>1</v>
      </c>
    </row>
    <row r="115" spans="1:40" x14ac:dyDescent="0.25">
      <c r="A115" s="35" t="s">
        <v>44</v>
      </c>
      <c r="B115" s="4" t="s">
        <v>85</v>
      </c>
      <c r="C115" s="42" t="s">
        <v>69</v>
      </c>
      <c r="D115" s="5">
        <v>0</v>
      </c>
      <c r="E115" s="4">
        <v>0</v>
      </c>
      <c r="F115" s="4">
        <v>0</v>
      </c>
      <c r="G115" s="4">
        <v>0</v>
      </c>
      <c r="H115" s="4">
        <v>1</v>
      </c>
      <c r="I115" s="4">
        <v>1</v>
      </c>
      <c r="J115" s="4">
        <v>1</v>
      </c>
      <c r="K115" s="4">
        <v>0</v>
      </c>
      <c r="L115" s="4">
        <v>0</v>
      </c>
      <c r="M115" s="3">
        <v>0</v>
      </c>
      <c r="N115" s="39">
        <v>0</v>
      </c>
      <c r="O115" s="40">
        <v>1</v>
      </c>
      <c r="P115" s="5">
        <v>0</v>
      </c>
      <c r="Q115" s="4">
        <v>0</v>
      </c>
      <c r="R115" s="4">
        <v>1</v>
      </c>
      <c r="S115" s="4">
        <v>0</v>
      </c>
      <c r="T115" s="4">
        <v>0</v>
      </c>
      <c r="U115" s="4">
        <v>0</v>
      </c>
      <c r="V115" s="3">
        <v>0</v>
      </c>
      <c r="W115" s="33">
        <f t="shared" si="28"/>
        <v>2</v>
      </c>
      <c r="X115" s="5">
        <v>0</v>
      </c>
      <c r="Y115" s="4">
        <v>0</v>
      </c>
      <c r="Z115" s="4">
        <v>0</v>
      </c>
      <c r="AA115" s="4">
        <v>0</v>
      </c>
      <c r="AB115" s="4">
        <v>1</v>
      </c>
      <c r="AC115" s="4">
        <v>0</v>
      </c>
      <c r="AD115" s="4">
        <v>0</v>
      </c>
      <c r="AE115" s="4">
        <v>0</v>
      </c>
      <c r="AF115" s="4">
        <v>0</v>
      </c>
      <c r="AG115" s="32">
        <f t="shared" si="32"/>
        <v>2</v>
      </c>
      <c r="AH115" s="5">
        <v>1</v>
      </c>
      <c r="AI115" s="4">
        <v>0</v>
      </c>
      <c r="AJ115" s="4">
        <v>0</v>
      </c>
      <c r="AK115" s="4">
        <v>0</v>
      </c>
      <c r="AL115" s="4">
        <v>0</v>
      </c>
      <c r="AM115" s="3">
        <v>0</v>
      </c>
      <c r="AN115" s="33">
        <f t="shared" si="30"/>
        <v>1</v>
      </c>
    </row>
    <row r="116" spans="1:40" x14ac:dyDescent="0.25">
      <c r="A116" s="35" t="s">
        <v>45</v>
      </c>
      <c r="B116" s="4" t="s">
        <v>85</v>
      </c>
      <c r="C116" s="42" t="s">
        <v>69</v>
      </c>
      <c r="D116" s="5">
        <v>0</v>
      </c>
      <c r="E116" s="4">
        <v>0</v>
      </c>
      <c r="F116" s="4">
        <v>0</v>
      </c>
      <c r="G116" s="4">
        <v>0</v>
      </c>
      <c r="H116" s="4">
        <v>1</v>
      </c>
      <c r="I116" s="4">
        <v>1</v>
      </c>
      <c r="J116" s="4">
        <v>0</v>
      </c>
      <c r="K116" s="4">
        <v>0</v>
      </c>
      <c r="L116" s="4">
        <v>0</v>
      </c>
      <c r="M116" s="3">
        <v>0</v>
      </c>
      <c r="N116" s="39">
        <v>0</v>
      </c>
      <c r="O116" s="40">
        <v>1</v>
      </c>
      <c r="P116" s="5">
        <v>0</v>
      </c>
      <c r="Q116" s="4">
        <v>1</v>
      </c>
      <c r="R116" s="4">
        <v>0</v>
      </c>
      <c r="S116" s="4">
        <v>0</v>
      </c>
      <c r="T116" s="4">
        <v>0</v>
      </c>
      <c r="U116" s="4">
        <v>0</v>
      </c>
      <c r="V116" s="3">
        <v>0</v>
      </c>
      <c r="W116" s="33">
        <f t="shared" si="28"/>
        <v>1</v>
      </c>
      <c r="X116" s="5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32"/>
      <c r="AH116" s="5">
        <v>1</v>
      </c>
      <c r="AI116" s="24">
        <v>0</v>
      </c>
      <c r="AJ116" s="24">
        <v>0</v>
      </c>
      <c r="AK116" s="24">
        <v>0</v>
      </c>
      <c r="AL116" s="24">
        <v>0</v>
      </c>
      <c r="AM116" s="3">
        <v>0</v>
      </c>
      <c r="AN116" s="33">
        <f t="shared" si="30"/>
        <v>1</v>
      </c>
    </row>
    <row r="117" spans="1:40" x14ac:dyDescent="0.25">
      <c r="A117" s="35" t="s">
        <v>46</v>
      </c>
      <c r="B117" s="4" t="s">
        <v>85</v>
      </c>
      <c r="C117" s="42" t="s">
        <v>82</v>
      </c>
      <c r="D117" s="5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1</v>
      </c>
      <c r="L117" s="4">
        <v>0</v>
      </c>
      <c r="M117" s="4">
        <v>0</v>
      </c>
      <c r="N117" s="39">
        <v>0</v>
      </c>
      <c r="O117" s="40">
        <v>1</v>
      </c>
      <c r="P117" s="5">
        <v>0</v>
      </c>
      <c r="Q117" s="4">
        <v>0</v>
      </c>
      <c r="R117" s="4">
        <v>1</v>
      </c>
      <c r="S117" s="4">
        <v>0</v>
      </c>
      <c r="T117" s="4">
        <v>0</v>
      </c>
      <c r="U117" s="4">
        <v>0</v>
      </c>
      <c r="V117" s="3">
        <v>0</v>
      </c>
      <c r="W117" s="33">
        <f t="shared" si="28"/>
        <v>2</v>
      </c>
      <c r="X117" s="5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1</v>
      </c>
      <c r="AD117" s="4">
        <v>0</v>
      </c>
      <c r="AE117" s="4">
        <v>0</v>
      </c>
      <c r="AF117" s="4">
        <v>0</v>
      </c>
      <c r="AG117" s="32">
        <f>(SUM(X117:Y117)+SUM(Z117:AC117)*2+SUM(AD117:AF117)*3)/SUM(X117:AF117)</f>
        <v>2</v>
      </c>
      <c r="AH117" s="5">
        <v>0</v>
      </c>
      <c r="AI117" s="4">
        <v>1</v>
      </c>
      <c r="AJ117" s="4">
        <v>0</v>
      </c>
      <c r="AK117" s="4">
        <v>0</v>
      </c>
      <c r="AL117" s="4">
        <v>0</v>
      </c>
      <c r="AM117" s="3">
        <v>0</v>
      </c>
      <c r="AN117" s="33">
        <f t="shared" si="30"/>
        <v>2</v>
      </c>
    </row>
    <row r="118" spans="1:40" x14ac:dyDescent="0.25">
      <c r="A118" s="35" t="s">
        <v>47</v>
      </c>
      <c r="B118" s="4" t="s">
        <v>85</v>
      </c>
      <c r="C118" s="42" t="s">
        <v>70</v>
      </c>
      <c r="D118" s="5">
        <v>0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1</v>
      </c>
      <c r="K118" s="4">
        <v>0</v>
      </c>
      <c r="L118" s="4">
        <v>0</v>
      </c>
      <c r="M118" s="3">
        <v>0</v>
      </c>
      <c r="N118" s="39">
        <v>0</v>
      </c>
      <c r="O118" s="40">
        <v>1</v>
      </c>
      <c r="P118" s="5">
        <v>0</v>
      </c>
      <c r="Q118" s="4">
        <v>0</v>
      </c>
      <c r="R118" s="4">
        <v>1</v>
      </c>
      <c r="S118" s="4">
        <v>0</v>
      </c>
      <c r="T118" s="4">
        <v>1</v>
      </c>
      <c r="U118" s="4">
        <v>0</v>
      </c>
      <c r="V118" s="3">
        <v>0</v>
      </c>
      <c r="W118" s="33">
        <f t="shared" si="28"/>
        <v>2.5</v>
      </c>
      <c r="X118" s="5">
        <v>0</v>
      </c>
      <c r="Y118" s="4">
        <v>0</v>
      </c>
      <c r="Z118" s="4">
        <v>0</v>
      </c>
      <c r="AA118" s="4">
        <v>0</v>
      </c>
      <c r="AB118" s="4">
        <v>1</v>
      </c>
      <c r="AC118" s="4">
        <v>0</v>
      </c>
      <c r="AD118" s="4">
        <v>0</v>
      </c>
      <c r="AE118" s="4">
        <v>1</v>
      </c>
      <c r="AF118" s="4">
        <v>0</v>
      </c>
      <c r="AG118" s="32">
        <f>(SUM(X118:Y118)+SUM(Z118:AC118)*2+SUM(AD118:AF118)*3)/SUM(X118:AF118)</f>
        <v>2.5</v>
      </c>
      <c r="AH118" s="5">
        <v>0</v>
      </c>
      <c r="AI118" s="4">
        <v>0</v>
      </c>
      <c r="AJ118" s="4">
        <v>0</v>
      </c>
      <c r="AK118" s="4">
        <v>1</v>
      </c>
      <c r="AL118" s="4">
        <v>0</v>
      </c>
      <c r="AM118" s="3">
        <v>0</v>
      </c>
      <c r="AN118" s="33">
        <f t="shared" si="30"/>
        <v>3</v>
      </c>
    </row>
    <row r="119" spans="1:40" x14ac:dyDescent="0.25">
      <c r="A119" s="35" t="s">
        <v>48</v>
      </c>
      <c r="B119" s="4" t="s">
        <v>85</v>
      </c>
      <c r="C119" s="42" t="s">
        <v>71</v>
      </c>
      <c r="D119" s="5">
        <v>0</v>
      </c>
      <c r="E119" s="4">
        <v>0</v>
      </c>
      <c r="F119" s="4">
        <v>0</v>
      </c>
      <c r="G119" s="4">
        <v>0</v>
      </c>
      <c r="H119" s="4">
        <v>1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  <c r="N119" s="39">
        <v>0</v>
      </c>
      <c r="O119" s="40">
        <v>1</v>
      </c>
      <c r="P119" s="5">
        <v>0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3">
        <v>0</v>
      </c>
      <c r="W119" s="33">
        <f t="shared" si="28"/>
        <v>2</v>
      </c>
      <c r="X119" s="5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32"/>
      <c r="AH119" s="5">
        <v>1</v>
      </c>
      <c r="AI119" s="4">
        <v>0</v>
      </c>
      <c r="AJ119" s="4">
        <v>0</v>
      </c>
      <c r="AK119" s="4">
        <v>0</v>
      </c>
      <c r="AL119" s="4">
        <v>0</v>
      </c>
      <c r="AM119" s="3">
        <v>0</v>
      </c>
      <c r="AN119" s="33">
        <f t="shared" si="30"/>
        <v>1</v>
      </c>
    </row>
    <row r="120" spans="1:40" x14ac:dyDescent="0.25">
      <c r="A120" s="35" t="s">
        <v>49</v>
      </c>
      <c r="B120" s="4" t="s">
        <v>85</v>
      </c>
      <c r="C120" s="42" t="s">
        <v>71</v>
      </c>
      <c r="D120" s="5">
        <v>0</v>
      </c>
      <c r="E120" s="4">
        <v>0</v>
      </c>
      <c r="F120" s="4">
        <v>0</v>
      </c>
      <c r="G120" s="4">
        <v>1</v>
      </c>
      <c r="H120" s="4">
        <v>1</v>
      </c>
      <c r="I120" s="4">
        <v>0</v>
      </c>
      <c r="J120" s="4">
        <v>1</v>
      </c>
      <c r="K120" s="4">
        <v>1</v>
      </c>
      <c r="L120" s="4">
        <v>0</v>
      </c>
      <c r="M120" s="3">
        <v>0</v>
      </c>
      <c r="N120" s="39">
        <v>1</v>
      </c>
      <c r="O120" s="40">
        <v>0</v>
      </c>
      <c r="P120" s="5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3">
        <v>0</v>
      </c>
      <c r="W120" s="33">
        <f t="shared" si="28"/>
        <v>2</v>
      </c>
      <c r="X120" s="5">
        <v>0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0</v>
      </c>
      <c r="AG120" s="32">
        <f t="shared" ref="AG120:AG128" si="33">(SUM(X120:Y120)+SUM(Z120:AC120)*2+SUM(AD120:AF120)*3)/SUM(X120:AF120)</f>
        <v>2</v>
      </c>
      <c r="AH120" s="5">
        <v>0</v>
      </c>
      <c r="AI120" s="4">
        <v>0</v>
      </c>
      <c r="AJ120" s="4">
        <v>0</v>
      </c>
      <c r="AK120" s="4">
        <v>0</v>
      </c>
      <c r="AL120" s="4">
        <v>0</v>
      </c>
      <c r="AM120" s="3">
        <v>1</v>
      </c>
      <c r="AN120" s="33"/>
    </row>
    <row r="121" spans="1:40" x14ac:dyDescent="0.25">
      <c r="A121" s="35" t="s">
        <v>50</v>
      </c>
      <c r="B121" s="4" t="s">
        <v>85</v>
      </c>
      <c r="C121" s="42" t="s">
        <v>71</v>
      </c>
      <c r="D121" s="5">
        <v>0</v>
      </c>
      <c r="E121" s="4">
        <v>1</v>
      </c>
      <c r="F121" s="4"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39">
        <v>0</v>
      </c>
      <c r="O121" s="40">
        <v>1</v>
      </c>
      <c r="P121" s="5">
        <v>1</v>
      </c>
      <c r="Q121" s="4">
        <v>0</v>
      </c>
      <c r="R121" s="4">
        <v>1</v>
      </c>
      <c r="S121" s="4">
        <v>0</v>
      </c>
      <c r="T121" s="4">
        <v>1</v>
      </c>
      <c r="U121" s="4">
        <v>0</v>
      </c>
      <c r="V121" s="3">
        <v>0</v>
      </c>
      <c r="W121" s="33">
        <f t="shared" si="28"/>
        <v>2</v>
      </c>
      <c r="X121" s="5">
        <v>0</v>
      </c>
      <c r="Y121" s="4">
        <v>1</v>
      </c>
      <c r="Z121" s="4">
        <v>0</v>
      </c>
      <c r="AA121" s="4">
        <v>1</v>
      </c>
      <c r="AB121" s="4">
        <v>0</v>
      </c>
      <c r="AC121" s="4">
        <v>0</v>
      </c>
      <c r="AD121" s="4">
        <v>1</v>
      </c>
      <c r="AE121" s="4">
        <v>0</v>
      </c>
      <c r="AF121" s="4">
        <v>0</v>
      </c>
      <c r="AG121" s="32">
        <f t="shared" si="33"/>
        <v>2</v>
      </c>
      <c r="AH121" s="5">
        <v>0</v>
      </c>
      <c r="AI121" s="4">
        <v>0</v>
      </c>
      <c r="AJ121" s="4">
        <v>0</v>
      </c>
      <c r="AK121" s="4">
        <v>0</v>
      </c>
      <c r="AL121" s="4">
        <v>0</v>
      </c>
      <c r="AM121" s="3">
        <v>1</v>
      </c>
      <c r="AN121" s="33"/>
    </row>
    <row r="122" spans="1:40" x14ac:dyDescent="0.25">
      <c r="A122" s="35" t="s">
        <v>51</v>
      </c>
      <c r="B122" s="4" t="s">
        <v>85</v>
      </c>
      <c r="C122" s="42" t="s">
        <v>73</v>
      </c>
      <c r="D122" s="5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0</v>
      </c>
      <c r="L122" s="4">
        <v>0</v>
      </c>
      <c r="M122" s="3">
        <v>0</v>
      </c>
      <c r="N122" s="39">
        <v>0</v>
      </c>
      <c r="O122" s="40">
        <v>1</v>
      </c>
      <c r="P122" s="5">
        <v>0</v>
      </c>
      <c r="Q122" s="4">
        <v>0</v>
      </c>
      <c r="R122" s="4">
        <v>0</v>
      </c>
      <c r="S122" s="4">
        <v>1</v>
      </c>
      <c r="T122" s="4">
        <v>0</v>
      </c>
      <c r="U122" s="4">
        <v>0</v>
      </c>
      <c r="V122" s="3">
        <v>0</v>
      </c>
      <c r="W122" s="33">
        <f t="shared" si="28"/>
        <v>2</v>
      </c>
      <c r="X122" s="5">
        <v>0</v>
      </c>
      <c r="Y122" s="4">
        <v>0</v>
      </c>
      <c r="Z122" s="4">
        <v>0</v>
      </c>
      <c r="AA122" s="4">
        <v>1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32">
        <f t="shared" si="33"/>
        <v>2</v>
      </c>
      <c r="AH122" s="5">
        <v>0</v>
      </c>
      <c r="AI122" s="4">
        <v>0</v>
      </c>
      <c r="AJ122" s="4">
        <v>1</v>
      </c>
      <c r="AK122" s="4">
        <v>0</v>
      </c>
      <c r="AL122" s="4">
        <v>0</v>
      </c>
      <c r="AM122" s="3">
        <v>0</v>
      </c>
      <c r="AN122" s="33">
        <f t="shared" si="30"/>
        <v>2</v>
      </c>
    </row>
    <row r="123" spans="1:40" x14ac:dyDescent="0.25">
      <c r="A123" s="35" t="s">
        <v>52</v>
      </c>
      <c r="B123" s="4" t="s">
        <v>85</v>
      </c>
      <c r="C123" s="42" t="s">
        <v>74</v>
      </c>
      <c r="D123" s="5">
        <v>0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1</v>
      </c>
      <c r="K123" s="4">
        <v>0</v>
      </c>
      <c r="L123" s="4">
        <v>0</v>
      </c>
      <c r="M123" s="3">
        <v>0</v>
      </c>
      <c r="N123" s="39">
        <v>0</v>
      </c>
      <c r="O123" s="40">
        <v>1</v>
      </c>
      <c r="P123" s="5">
        <v>0</v>
      </c>
      <c r="Q123" s="4">
        <v>0</v>
      </c>
      <c r="R123" s="4">
        <v>1</v>
      </c>
      <c r="S123" s="4">
        <v>0</v>
      </c>
      <c r="T123" s="4">
        <v>0</v>
      </c>
      <c r="U123" s="4">
        <v>0</v>
      </c>
      <c r="V123" s="3">
        <v>0</v>
      </c>
      <c r="W123" s="33">
        <f t="shared" si="28"/>
        <v>2</v>
      </c>
      <c r="X123" s="5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32">
        <f t="shared" si="33"/>
        <v>2</v>
      </c>
      <c r="AH123" s="5">
        <v>1</v>
      </c>
      <c r="AI123" s="4">
        <v>1</v>
      </c>
      <c r="AJ123" s="4">
        <v>0</v>
      </c>
      <c r="AK123" s="4">
        <v>0</v>
      </c>
      <c r="AL123" s="4">
        <v>0</v>
      </c>
      <c r="AM123" s="3">
        <v>0</v>
      </c>
      <c r="AN123" s="33">
        <f t="shared" si="30"/>
        <v>1.5</v>
      </c>
    </row>
    <row r="124" spans="1:40" x14ac:dyDescent="0.25">
      <c r="A124" s="35" t="s">
        <v>53</v>
      </c>
      <c r="B124" s="4" t="s">
        <v>85</v>
      </c>
      <c r="C124" s="42" t="s">
        <v>75</v>
      </c>
      <c r="D124" s="5">
        <v>0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39">
        <v>0</v>
      </c>
      <c r="O124" s="40">
        <v>1</v>
      </c>
      <c r="P124" s="5">
        <v>0</v>
      </c>
      <c r="Q124" s="4">
        <v>1</v>
      </c>
      <c r="R124" s="4">
        <v>0</v>
      </c>
      <c r="S124" s="4">
        <v>0</v>
      </c>
      <c r="T124" s="4">
        <v>0</v>
      </c>
      <c r="U124" s="4">
        <v>0</v>
      </c>
      <c r="V124" s="3">
        <v>0</v>
      </c>
      <c r="W124" s="33">
        <f t="shared" si="28"/>
        <v>1</v>
      </c>
      <c r="X124" s="5">
        <v>1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32">
        <f t="shared" si="33"/>
        <v>1</v>
      </c>
      <c r="AH124" s="5">
        <v>0</v>
      </c>
      <c r="AI124" s="4">
        <v>0</v>
      </c>
      <c r="AJ124" s="4">
        <v>0</v>
      </c>
      <c r="AK124" s="4">
        <v>0</v>
      </c>
      <c r="AL124" s="4">
        <v>0</v>
      </c>
      <c r="AM124" s="3">
        <v>1</v>
      </c>
      <c r="AN124" s="33"/>
    </row>
    <row r="125" spans="1:40" x14ac:dyDescent="0.25">
      <c r="A125" s="35" t="s">
        <v>54</v>
      </c>
      <c r="B125" s="4" t="s">
        <v>85</v>
      </c>
      <c r="C125" s="42" t="s">
        <v>76</v>
      </c>
      <c r="D125" s="5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3">
        <v>0</v>
      </c>
      <c r="N125" s="39">
        <v>0</v>
      </c>
      <c r="O125" s="40">
        <v>1</v>
      </c>
      <c r="P125" s="5">
        <v>0</v>
      </c>
      <c r="Q125" s="4">
        <v>0</v>
      </c>
      <c r="R125" s="4">
        <v>1</v>
      </c>
      <c r="S125" s="4">
        <v>0</v>
      </c>
      <c r="T125" s="4">
        <v>0</v>
      </c>
      <c r="U125" s="4">
        <v>0</v>
      </c>
      <c r="V125" s="3">
        <v>0</v>
      </c>
      <c r="W125" s="33">
        <f t="shared" si="28"/>
        <v>2</v>
      </c>
      <c r="X125" s="5">
        <v>0</v>
      </c>
      <c r="Y125" s="4">
        <v>1</v>
      </c>
      <c r="Z125" s="4">
        <v>0</v>
      </c>
      <c r="AA125" s="4">
        <v>1</v>
      </c>
      <c r="AB125" s="4">
        <v>0</v>
      </c>
      <c r="AC125" s="4">
        <v>0</v>
      </c>
      <c r="AD125" s="4">
        <v>1</v>
      </c>
      <c r="AE125" s="4">
        <v>0</v>
      </c>
      <c r="AF125" s="4">
        <v>0</v>
      </c>
      <c r="AG125" s="32">
        <f t="shared" si="33"/>
        <v>2</v>
      </c>
      <c r="AH125" s="5">
        <v>1</v>
      </c>
      <c r="AI125" s="4">
        <v>1</v>
      </c>
      <c r="AJ125" s="4">
        <v>0</v>
      </c>
      <c r="AK125" s="4">
        <v>0</v>
      </c>
      <c r="AL125" s="4">
        <v>0</v>
      </c>
      <c r="AM125" s="3">
        <v>0</v>
      </c>
      <c r="AN125" s="33">
        <f t="shared" si="30"/>
        <v>1.5</v>
      </c>
    </row>
    <row r="126" spans="1:40" x14ac:dyDescent="0.25">
      <c r="A126" s="35" t="s">
        <v>55</v>
      </c>
      <c r="B126" s="4" t="s">
        <v>85</v>
      </c>
      <c r="C126" s="42" t="s">
        <v>76</v>
      </c>
      <c r="D126" s="5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1</v>
      </c>
      <c r="K126" s="4">
        <v>0</v>
      </c>
      <c r="L126" s="4">
        <v>0</v>
      </c>
      <c r="M126" s="3">
        <v>0</v>
      </c>
      <c r="N126" s="39">
        <v>0</v>
      </c>
      <c r="O126" s="40">
        <v>1</v>
      </c>
      <c r="P126" s="5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3">
        <v>0</v>
      </c>
      <c r="W126" s="33">
        <f t="shared" si="28"/>
        <v>2</v>
      </c>
      <c r="X126" s="5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1</v>
      </c>
      <c r="AD126" s="4">
        <v>0</v>
      </c>
      <c r="AE126" s="4">
        <v>0</v>
      </c>
      <c r="AF126" s="4">
        <v>0</v>
      </c>
      <c r="AG126" s="32">
        <f t="shared" si="33"/>
        <v>2</v>
      </c>
      <c r="AH126" s="5">
        <v>1</v>
      </c>
      <c r="AI126" s="4">
        <v>1</v>
      </c>
      <c r="AJ126" s="4">
        <v>0</v>
      </c>
      <c r="AK126" s="4">
        <v>0</v>
      </c>
      <c r="AL126" s="4">
        <v>0</v>
      </c>
      <c r="AM126" s="3">
        <v>0</v>
      </c>
      <c r="AN126" s="33">
        <f t="shared" si="30"/>
        <v>1.5</v>
      </c>
    </row>
    <row r="127" spans="1:40" x14ac:dyDescent="0.25">
      <c r="A127" s="35" t="s">
        <v>56</v>
      </c>
      <c r="B127" s="4" t="s">
        <v>85</v>
      </c>
      <c r="C127" s="42" t="s">
        <v>77</v>
      </c>
      <c r="D127" s="5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</v>
      </c>
      <c r="K127" s="4">
        <v>0</v>
      </c>
      <c r="L127" s="4">
        <v>0</v>
      </c>
      <c r="M127" s="3">
        <v>0</v>
      </c>
      <c r="N127" s="39">
        <v>0</v>
      </c>
      <c r="O127" s="40">
        <v>1</v>
      </c>
      <c r="P127" s="5">
        <v>0</v>
      </c>
      <c r="Q127" s="4">
        <v>0</v>
      </c>
      <c r="R127" s="4">
        <v>1</v>
      </c>
      <c r="S127" s="4">
        <v>0</v>
      </c>
      <c r="T127" s="4">
        <v>0</v>
      </c>
      <c r="U127" s="4">
        <v>0</v>
      </c>
      <c r="V127" s="3">
        <v>0</v>
      </c>
      <c r="W127" s="33">
        <f t="shared" si="28"/>
        <v>2</v>
      </c>
      <c r="X127" s="5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1</v>
      </c>
      <c r="AE127" s="4">
        <v>0</v>
      </c>
      <c r="AF127" s="4">
        <v>0</v>
      </c>
      <c r="AG127" s="32">
        <f t="shared" si="33"/>
        <v>3</v>
      </c>
      <c r="AH127" s="5">
        <v>1</v>
      </c>
      <c r="AI127" s="4">
        <v>0</v>
      </c>
      <c r="AJ127" s="4">
        <v>0</v>
      </c>
      <c r="AK127" s="4">
        <v>1</v>
      </c>
      <c r="AL127" s="4">
        <v>0</v>
      </c>
      <c r="AM127" s="3">
        <v>0</v>
      </c>
      <c r="AN127" s="33">
        <f t="shared" si="30"/>
        <v>2</v>
      </c>
    </row>
    <row r="128" spans="1:40" ht="15.75" thickBot="1" x14ac:dyDescent="0.3">
      <c r="A128" s="35" t="s">
        <v>57</v>
      </c>
      <c r="B128" s="4" t="s">
        <v>85</v>
      </c>
      <c r="C128" s="42" t="s">
        <v>28</v>
      </c>
      <c r="D128" s="59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60">
        <v>0</v>
      </c>
      <c r="N128" s="39">
        <v>0</v>
      </c>
      <c r="O128" s="40">
        <v>1</v>
      </c>
      <c r="P128" s="5">
        <v>0</v>
      </c>
      <c r="Q128" s="4">
        <v>1</v>
      </c>
      <c r="R128" s="4">
        <v>0</v>
      </c>
      <c r="S128" s="4">
        <v>0</v>
      </c>
      <c r="T128" s="4">
        <v>0</v>
      </c>
      <c r="U128" s="4">
        <v>0</v>
      </c>
      <c r="V128" s="3">
        <v>0</v>
      </c>
      <c r="W128" s="33">
        <f t="shared" si="28"/>
        <v>1</v>
      </c>
      <c r="X128" s="59">
        <v>1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32">
        <f t="shared" si="33"/>
        <v>1</v>
      </c>
      <c r="AH128" s="59">
        <v>1</v>
      </c>
      <c r="AI128" s="2">
        <v>0</v>
      </c>
      <c r="AJ128" s="2">
        <v>0</v>
      </c>
      <c r="AK128" s="2">
        <v>0</v>
      </c>
      <c r="AL128" s="2">
        <v>0</v>
      </c>
      <c r="AM128" s="60">
        <v>0</v>
      </c>
      <c r="AN128" s="33">
        <f t="shared" si="30"/>
        <v>1</v>
      </c>
    </row>
    <row r="129" spans="1:40" ht="15.75" thickBot="1" x14ac:dyDescent="0.3">
      <c r="A129" s="67" t="s">
        <v>84</v>
      </c>
      <c r="B129" s="68"/>
      <c r="C129" s="69"/>
      <c r="D129" s="57">
        <f t="shared" ref="D129:V129" si="34">SUM(D90:D128)</f>
        <v>0</v>
      </c>
      <c r="E129" s="48">
        <f t="shared" si="34"/>
        <v>4</v>
      </c>
      <c r="F129" s="48">
        <f t="shared" si="34"/>
        <v>5</v>
      </c>
      <c r="G129" s="48">
        <f t="shared" si="34"/>
        <v>2</v>
      </c>
      <c r="H129" s="48">
        <f t="shared" si="34"/>
        <v>10</v>
      </c>
      <c r="I129" s="48">
        <f t="shared" si="34"/>
        <v>9</v>
      </c>
      <c r="J129" s="48">
        <f t="shared" si="34"/>
        <v>33</v>
      </c>
      <c r="K129" s="48">
        <f t="shared" si="34"/>
        <v>10</v>
      </c>
      <c r="L129" s="48">
        <f t="shared" si="34"/>
        <v>3</v>
      </c>
      <c r="M129" s="58">
        <f t="shared" si="34"/>
        <v>4</v>
      </c>
      <c r="N129" s="54">
        <f t="shared" si="34"/>
        <v>2</v>
      </c>
      <c r="O129" s="58">
        <f t="shared" si="34"/>
        <v>37</v>
      </c>
      <c r="P129" s="54">
        <f t="shared" si="34"/>
        <v>3</v>
      </c>
      <c r="Q129" s="48">
        <f t="shared" si="34"/>
        <v>10</v>
      </c>
      <c r="R129" s="48">
        <f t="shared" si="34"/>
        <v>28</v>
      </c>
      <c r="S129" s="48">
        <f t="shared" si="34"/>
        <v>5</v>
      </c>
      <c r="T129" s="48">
        <f t="shared" si="34"/>
        <v>7</v>
      </c>
      <c r="U129" s="48">
        <f t="shared" si="34"/>
        <v>0</v>
      </c>
      <c r="V129" s="49">
        <f t="shared" si="34"/>
        <v>2</v>
      </c>
      <c r="W129" s="50">
        <f>AVERAGE(W90:W128)</f>
        <v>1.8974358974358974</v>
      </c>
      <c r="X129" s="47">
        <f t="shared" ref="X129:AF129" si="35">SUM(X90:X128)</f>
        <v>6</v>
      </c>
      <c r="Y129" s="48">
        <f t="shared" si="35"/>
        <v>3</v>
      </c>
      <c r="Z129" s="48">
        <f t="shared" si="35"/>
        <v>1</v>
      </c>
      <c r="AA129" s="48">
        <f t="shared" si="35"/>
        <v>12</v>
      </c>
      <c r="AB129" s="48">
        <f t="shared" si="35"/>
        <v>18</v>
      </c>
      <c r="AC129" s="48">
        <f t="shared" si="35"/>
        <v>6</v>
      </c>
      <c r="AD129" s="48">
        <f t="shared" si="35"/>
        <v>12</v>
      </c>
      <c r="AE129" s="48">
        <f t="shared" si="35"/>
        <v>3</v>
      </c>
      <c r="AF129" s="48">
        <f t="shared" si="35"/>
        <v>0</v>
      </c>
      <c r="AG129" s="50">
        <f>AVERAGE(AG90:AG128)</f>
        <v>2.0637254901960786</v>
      </c>
      <c r="AH129" s="47">
        <f t="shared" ref="AH129:AM129" si="36">SUM(AH90:AH128)</f>
        <v>16</v>
      </c>
      <c r="AI129" s="48">
        <f t="shared" si="36"/>
        <v>18</v>
      </c>
      <c r="AJ129" s="48">
        <f t="shared" si="36"/>
        <v>4</v>
      </c>
      <c r="AK129" s="48">
        <f t="shared" si="36"/>
        <v>5</v>
      </c>
      <c r="AL129" s="48">
        <f t="shared" si="36"/>
        <v>4</v>
      </c>
      <c r="AM129" s="49">
        <f t="shared" si="36"/>
        <v>5</v>
      </c>
      <c r="AN129" s="50">
        <f>AVERAGE(AN90:AN128)</f>
        <v>1.8235294117647058</v>
      </c>
    </row>
    <row r="130" spans="1:40" ht="15.75" thickBot="1" x14ac:dyDescent="0.3"/>
    <row r="131" spans="1:40" ht="12.75" customHeight="1" x14ac:dyDescent="0.25">
      <c r="A131" s="98" t="s">
        <v>130</v>
      </c>
      <c r="B131" s="1"/>
      <c r="D131" s="21"/>
      <c r="E131" s="20"/>
      <c r="F131" s="20"/>
      <c r="G131" s="20" t="s">
        <v>10</v>
      </c>
      <c r="H131" s="20"/>
      <c r="I131" s="20"/>
      <c r="J131" s="20"/>
      <c r="K131" s="20"/>
      <c r="L131" s="20"/>
      <c r="M131" s="20"/>
      <c r="N131" s="21" t="s">
        <v>122</v>
      </c>
      <c r="O131" s="19"/>
      <c r="P131" s="21"/>
      <c r="Q131" s="89"/>
      <c r="R131" s="89" t="s">
        <v>13</v>
      </c>
      <c r="S131" s="20" t="s">
        <v>9</v>
      </c>
      <c r="T131" s="20"/>
      <c r="U131" s="20"/>
      <c r="V131" s="20"/>
      <c r="W131" s="20"/>
      <c r="X131" s="21"/>
      <c r="Y131" s="89" t="s">
        <v>14</v>
      </c>
      <c r="Z131" s="20" t="s">
        <v>8</v>
      </c>
      <c r="AA131" s="20"/>
      <c r="AB131" s="20"/>
      <c r="AC131" s="20"/>
      <c r="AD131" s="20"/>
      <c r="AE131" s="20"/>
      <c r="AF131" s="20"/>
      <c r="AG131" s="19"/>
      <c r="AH131" s="90" t="s">
        <v>15</v>
      </c>
      <c r="AI131" s="20" t="s">
        <v>7</v>
      </c>
      <c r="AJ131" s="20"/>
      <c r="AK131" s="20"/>
      <c r="AL131" s="20"/>
      <c r="AM131" s="20"/>
      <c r="AN131" s="19"/>
    </row>
    <row r="132" spans="1:40" ht="16.5" thickBot="1" x14ac:dyDescent="0.3">
      <c r="D132" s="84">
        <v>1</v>
      </c>
      <c r="E132" s="85">
        <v>2</v>
      </c>
      <c r="F132" s="85">
        <v>3</v>
      </c>
      <c r="G132" s="85">
        <v>4</v>
      </c>
      <c r="H132" s="85">
        <v>5</v>
      </c>
      <c r="I132" s="85">
        <v>6</v>
      </c>
      <c r="J132" s="85">
        <v>7</v>
      </c>
      <c r="K132" s="85">
        <v>8</v>
      </c>
      <c r="L132" s="85">
        <v>9</v>
      </c>
      <c r="M132" s="85">
        <v>10</v>
      </c>
      <c r="N132" s="82">
        <v>1</v>
      </c>
      <c r="O132" s="83">
        <v>2</v>
      </c>
      <c r="P132" s="13">
        <v>1</v>
      </c>
      <c r="Q132" s="12">
        <v>2</v>
      </c>
      <c r="R132" s="11">
        <v>3</v>
      </c>
      <c r="S132" s="11">
        <v>4</v>
      </c>
      <c r="T132" s="10">
        <v>5</v>
      </c>
      <c r="U132" s="10">
        <v>6</v>
      </c>
      <c r="V132" s="14">
        <v>7</v>
      </c>
      <c r="W132" s="62" t="s">
        <v>16</v>
      </c>
      <c r="X132" s="29">
        <v>1</v>
      </c>
      <c r="Y132" s="12">
        <v>2</v>
      </c>
      <c r="Z132" s="11">
        <v>3</v>
      </c>
      <c r="AA132" s="11">
        <v>4</v>
      </c>
      <c r="AB132" s="11">
        <v>5</v>
      </c>
      <c r="AC132" s="11">
        <v>6</v>
      </c>
      <c r="AD132" s="10">
        <v>7</v>
      </c>
      <c r="AE132" s="10">
        <v>8</v>
      </c>
      <c r="AF132" s="10">
        <v>9</v>
      </c>
      <c r="AG132" s="37" t="s">
        <v>16</v>
      </c>
      <c r="AH132" s="13">
        <v>1</v>
      </c>
      <c r="AI132" s="11">
        <v>2</v>
      </c>
      <c r="AJ132" s="11">
        <v>3</v>
      </c>
      <c r="AK132" s="10">
        <v>4</v>
      </c>
      <c r="AL132" s="10">
        <v>5</v>
      </c>
      <c r="AM132" s="63">
        <v>6</v>
      </c>
      <c r="AN132" s="64" t="s">
        <v>16</v>
      </c>
    </row>
    <row r="133" spans="1:40" ht="15.75" thickBot="1" x14ac:dyDescent="0.3">
      <c r="A133" s="96" t="s">
        <v>128</v>
      </c>
      <c r="B133" s="68"/>
      <c r="C133" s="24"/>
      <c r="D133" s="57">
        <f>SUM(D42,D85,D129)</f>
        <v>5</v>
      </c>
      <c r="E133" s="47">
        <f>SUM(E42,E85,E129)</f>
        <v>18</v>
      </c>
      <c r="F133" s="47">
        <f>SUM(F42,F85,F129)</f>
        <v>9</v>
      </c>
      <c r="G133" s="47">
        <f t="shared" ref="G133:V133" si="37">SUM(G42,G85,G129)</f>
        <v>13</v>
      </c>
      <c r="H133" s="47">
        <f t="shared" si="37"/>
        <v>23</v>
      </c>
      <c r="I133" s="47">
        <f t="shared" si="37"/>
        <v>31</v>
      </c>
      <c r="J133" s="47">
        <f t="shared" si="37"/>
        <v>86</v>
      </c>
      <c r="K133" s="47">
        <f t="shared" si="37"/>
        <v>27</v>
      </c>
      <c r="L133" s="47">
        <f>SUM(L42,L85,L129)</f>
        <v>10</v>
      </c>
      <c r="M133" s="47">
        <f t="shared" si="37"/>
        <v>13</v>
      </c>
      <c r="N133" s="47">
        <f t="shared" si="37"/>
        <v>12</v>
      </c>
      <c r="O133" s="47">
        <f t="shared" si="37"/>
        <v>105</v>
      </c>
      <c r="P133" s="47">
        <f t="shared" si="37"/>
        <v>8</v>
      </c>
      <c r="Q133" s="47">
        <f t="shared" si="37"/>
        <v>29</v>
      </c>
      <c r="R133" s="47">
        <f t="shared" si="37"/>
        <v>77</v>
      </c>
      <c r="S133" s="47">
        <f t="shared" si="37"/>
        <v>7</v>
      </c>
      <c r="T133" s="47">
        <f t="shared" si="37"/>
        <v>24</v>
      </c>
      <c r="U133" s="47">
        <f t="shared" si="37"/>
        <v>15</v>
      </c>
      <c r="V133" s="47">
        <f t="shared" si="37"/>
        <v>7</v>
      </c>
      <c r="W133" s="94">
        <f>AVERAGE(W42,W85,W129)</f>
        <v>2.0425271425271423</v>
      </c>
      <c r="X133" s="57">
        <f>SUM(X42,X85,X129)</f>
        <v>16</v>
      </c>
      <c r="Y133" s="57">
        <f t="shared" ref="Y133:AM133" si="38">SUM(Y42,Y85,Y129)</f>
        <v>7</v>
      </c>
      <c r="Z133" s="57">
        <f t="shared" si="38"/>
        <v>3</v>
      </c>
      <c r="AA133" s="57">
        <f t="shared" si="38"/>
        <v>27</v>
      </c>
      <c r="AB133" s="57">
        <f t="shared" si="38"/>
        <v>47</v>
      </c>
      <c r="AC133" s="57">
        <f t="shared" si="38"/>
        <v>13</v>
      </c>
      <c r="AD133" s="57">
        <f t="shared" si="38"/>
        <v>38</v>
      </c>
      <c r="AE133" s="57">
        <f t="shared" si="38"/>
        <v>17</v>
      </c>
      <c r="AF133" s="57">
        <f t="shared" si="38"/>
        <v>7</v>
      </c>
      <c r="AG133" s="95">
        <f>AVERAGE(AG42,AG85,AG129)</f>
        <v>2.2098992374727668</v>
      </c>
      <c r="AH133" s="57">
        <f t="shared" si="38"/>
        <v>48</v>
      </c>
      <c r="AI133" s="57">
        <f t="shared" si="38"/>
        <v>37</v>
      </c>
      <c r="AJ133" s="57">
        <f t="shared" si="38"/>
        <v>5</v>
      </c>
      <c r="AK133" s="57">
        <f t="shared" si="38"/>
        <v>29</v>
      </c>
      <c r="AL133" s="57">
        <f t="shared" si="38"/>
        <v>21</v>
      </c>
      <c r="AM133" s="57">
        <f t="shared" si="38"/>
        <v>9</v>
      </c>
      <c r="AN133" s="93">
        <f>AVERAGE(AN42,AN85,AN129)</f>
        <v>1.9710491034020448</v>
      </c>
    </row>
    <row r="134" spans="1:40" x14ac:dyDescent="0.25">
      <c r="A134" s="67" t="s">
        <v>129</v>
      </c>
      <c r="B134" s="68"/>
      <c r="C134" s="24"/>
      <c r="D134" s="97">
        <f>D133/117</f>
        <v>4.2735042735042736E-2</v>
      </c>
      <c r="E134" s="97">
        <f t="shared" ref="E134:V134" si="39">E133/117</f>
        <v>0.15384615384615385</v>
      </c>
      <c r="F134" s="97">
        <f t="shared" si="39"/>
        <v>7.6923076923076927E-2</v>
      </c>
      <c r="G134" s="97">
        <f t="shared" si="39"/>
        <v>0.1111111111111111</v>
      </c>
      <c r="H134" s="97">
        <f t="shared" si="39"/>
        <v>0.19658119658119658</v>
      </c>
      <c r="I134" s="97">
        <f t="shared" si="39"/>
        <v>0.26495726495726496</v>
      </c>
      <c r="J134" s="97">
        <f t="shared" si="39"/>
        <v>0.7350427350427351</v>
      </c>
      <c r="K134" s="97">
        <f t="shared" si="39"/>
        <v>0.23076923076923078</v>
      </c>
      <c r="L134" s="97">
        <f t="shared" si="39"/>
        <v>8.5470085470085472E-2</v>
      </c>
      <c r="M134" s="97">
        <f t="shared" si="39"/>
        <v>0.1111111111111111</v>
      </c>
      <c r="N134" s="97">
        <f t="shared" si="39"/>
        <v>0.10256410256410256</v>
      </c>
      <c r="O134" s="97">
        <f t="shared" si="39"/>
        <v>0.89743589743589747</v>
      </c>
      <c r="P134" s="97">
        <f t="shared" si="39"/>
        <v>6.8376068376068383E-2</v>
      </c>
      <c r="Q134" s="97">
        <f t="shared" si="39"/>
        <v>0.24786324786324787</v>
      </c>
      <c r="R134" s="97">
        <f t="shared" si="39"/>
        <v>0.65811965811965811</v>
      </c>
      <c r="S134" s="97">
        <f t="shared" si="39"/>
        <v>5.9829059829059832E-2</v>
      </c>
      <c r="T134" s="97">
        <f t="shared" si="39"/>
        <v>0.20512820512820512</v>
      </c>
      <c r="U134" s="97">
        <f t="shared" si="39"/>
        <v>0.12820512820512819</v>
      </c>
      <c r="V134" s="97">
        <f t="shared" si="39"/>
        <v>5.9829059829059832E-2</v>
      </c>
      <c r="W134" s="97"/>
      <c r="X134" s="97">
        <f t="shared" ref="X134" si="40">X133/117</f>
        <v>0.13675213675213677</v>
      </c>
      <c r="Y134" s="97">
        <f t="shared" ref="Y134" si="41">Y133/117</f>
        <v>5.9829059829059832E-2</v>
      </c>
      <c r="Z134" s="97">
        <f t="shared" ref="Z134" si="42">Z133/117</f>
        <v>2.564102564102564E-2</v>
      </c>
      <c r="AA134" s="97">
        <f t="shared" ref="AA134" si="43">AA133/117</f>
        <v>0.23076923076923078</v>
      </c>
      <c r="AB134" s="97">
        <f t="shared" ref="AB134" si="44">AB133/117</f>
        <v>0.40170940170940173</v>
      </c>
      <c r="AC134" s="97">
        <f t="shared" ref="AC134" si="45">AC133/117</f>
        <v>0.1111111111111111</v>
      </c>
      <c r="AD134" s="97">
        <f t="shared" ref="AD134" si="46">AD133/117</f>
        <v>0.3247863247863248</v>
      </c>
      <c r="AE134" s="97">
        <f t="shared" ref="AE134" si="47">AE133/117</f>
        <v>0.14529914529914531</v>
      </c>
      <c r="AF134" s="97">
        <f t="shared" ref="AF134" si="48">AF133/117</f>
        <v>5.9829059829059832E-2</v>
      </c>
      <c r="AG134" s="97"/>
      <c r="AH134" s="97">
        <f t="shared" ref="AH134" si="49">AH133/117</f>
        <v>0.41025641025641024</v>
      </c>
      <c r="AI134" s="97">
        <f t="shared" ref="AI134" si="50">AI133/117</f>
        <v>0.31623931623931623</v>
      </c>
      <c r="AJ134" s="97">
        <f t="shared" ref="AJ134" si="51">AJ133/117</f>
        <v>4.2735042735042736E-2</v>
      </c>
      <c r="AK134" s="97">
        <f t="shared" ref="AK134" si="52">AK133/117</f>
        <v>0.24786324786324787</v>
      </c>
      <c r="AL134" s="97">
        <f t="shared" ref="AL134" si="53">AL133/117</f>
        <v>0.17948717948717949</v>
      </c>
      <c r="AM134" s="97">
        <f t="shared" ref="AM134" si="54">AM133/117</f>
        <v>7.6923076923076927E-2</v>
      </c>
      <c r="AN134" s="9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3B89-6DB9-4B4E-B6C9-2C9ED6C9E70F}">
  <dimension ref="A1:AT134"/>
  <sheetViews>
    <sheetView zoomScaleNormal="100" workbookViewId="0">
      <pane ySplit="2" topLeftCell="A3" activePane="bottomLeft" state="frozen"/>
      <selection pane="bottomLeft" activeCell="AP79" sqref="AP79"/>
    </sheetView>
  </sheetViews>
  <sheetFormatPr defaultRowHeight="15" x14ac:dyDescent="0.25"/>
  <cols>
    <col min="1" max="1" width="4.5703125" customWidth="1"/>
    <col min="2" max="2" width="8.42578125" customWidth="1"/>
    <col min="3" max="3" width="6.42578125" customWidth="1"/>
    <col min="4" max="12" width="2.85546875" customWidth="1"/>
    <col min="13" max="13" width="3.140625" customWidth="1"/>
    <col min="14" max="15" width="3.5703125" customWidth="1"/>
    <col min="16" max="22" width="2.85546875" customWidth="1"/>
    <col min="23" max="23" width="4.7109375" customWidth="1"/>
    <col min="24" max="32" width="2.85546875" customWidth="1"/>
    <col min="33" max="33" width="4.28515625" customWidth="1"/>
    <col min="34" max="39" width="3" customWidth="1"/>
    <col min="40" max="40" width="5" customWidth="1"/>
    <col min="43" max="43" width="5.5703125" customWidth="1"/>
    <col min="44" max="44" width="4.7109375" customWidth="1"/>
    <col min="45" max="45" width="4.42578125" customWidth="1"/>
    <col min="46" max="46" width="5.42578125" customWidth="1"/>
    <col min="49" max="49" width="16.5703125" customWidth="1"/>
    <col min="50" max="67" width="4.42578125" customWidth="1"/>
  </cols>
  <sheetData>
    <row r="1" spans="1:46" x14ac:dyDescent="0.25">
      <c r="A1" s="22" t="s">
        <v>17</v>
      </c>
      <c r="B1" s="17" t="s">
        <v>12</v>
      </c>
      <c r="C1" s="17" t="s">
        <v>11</v>
      </c>
      <c r="D1" s="21"/>
      <c r="E1" s="20"/>
      <c r="F1" s="20"/>
      <c r="G1" s="20"/>
      <c r="H1" s="20" t="s">
        <v>10</v>
      </c>
      <c r="I1" s="20"/>
      <c r="J1" s="20"/>
      <c r="K1" s="20"/>
      <c r="L1" s="20"/>
      <c r="M1" s="20"/>
      <c r="N1" s="21" t="s">
        <v>122</v>
      </c>
      <c r="O1" s="19"/>
      <c r="P1" s="21"/>
      <c r="Q1" s="20"/>
      <c r="R1" s="89" t="s">
        <v>13</v>
      </c>
      <c r="S1" s="20" t="s">
        <v>9</v>
      </c>
      <c r="T1" s="20"/>
      <c r="U1" s="20"/>
      <c r="V1" s="20"/>
      <c r="W1" s="31"/>
      <c r="X1" s="21"/>
      <c r="Y1" s="89" t="s">
        <v>14</v>
      </c>
      <c r="Z1" s="20" t="s">
        <v>8</v>
      </c>
      <c r="AA1" s="20"/>
      <c r="AB1" s="20"/>
      <c r="AC1" s="20"/>
      <c r="AD1" s="20"/>
      <c r="AE1" s="20"/>
      <c r="AF1" s="20"/>
      <c r="AG1" s="19"/>
      <c r="AH1" s="90" t="s">
        <v>15</v>
      </c>
      <c r="AI1" s="20" t="s">
        <v>7</v>
      </c>
      <c r="AJ1" s="20"/>
      <c r="AK1" s="20"/>
      <c r="AL1" s="20"/>
      <c r="AM1" s="20"/>
      <c r="AN1" s="19"/>
    </row>
    <row r="2" spans="1:46" ht="16.5" thickBot="1" x14ac:dyDescent="0.3">
      <c r="A2" s="15"/>
      <c r="B2" s="2"/>
      <c r="C2" s="2"/>
      <c r="D2" s="84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7">
        <v>1</v>
      </c>
      <c r="O2" s="86">
        <v>2</v>
      </c>
      <c r="P2" s="13">
        <v>1</v>
      </c>
      <c r="Q2" s="12">
        <v>2</v>
      </c>
      <c r="R2" s="11">
        <v>3</v>
      </c>
      <c r="S2" s="11">
        <v>4</v>
      </c>
      <c r="T2" s="10">
        <v>5</v>
      </c>
      <c r="U2" s="10">
        <v>6</v>
      </c>
      <c r="V2" s="14">
        <v>7</v>
      </c>
      <c r="W2" s="62" t="s">
        <v>16</v>
      </c>
      <c r="X2" s="29">
        <v>1</v>
      </c>
      <c r="Y2" s="12">
        <v>2</v>
      </c>
      <c r="Z2" s="11">
        <v>3</v>
      </c>
      <c r="AA2" s="11">
        <v>4</v>
      </c>
      <c r="AB2" s="11">
        <v>5</v>
      </c>
      <c r="AC2" s="11">
        <v>6</v>
      </c>
      <c r="AD2" s="10">
        <v>7</v>
      </c>
      <c r="AE2" s="10">
        <v>8</v>
      </c>
      <c r="AF2" s="10">
        <v>9</v>
      </c>
      <c r="AG2" s="64" t="s">
        <v>16</v>
      </c>
      <c r="AH2" s="13">
        <v>1</v>
      </c>
      <c r="AI2" s="11">
        <v>2</v>
      </c>
      <c r="AJ2" s="11">
        <v>3</v>
      </c>
      <c r="AK2" s="10">
        <v>4</v>
      </c>
      <c r="AL2" s="10">
        <v>5</v>
      </c>
      <c r="AM2" s="63">
        <v>6</v>
      </c>
      <c r="AN2" s="64" t="s">
        <v>16</v>
      </c>
    </row>
    <row r="3" spans="1:46" x14ac:dyDescent="0.25">
      <c r="A3" s="25" t="s">
        <v>18</v>
      </c>
      <c r="B3" s="17" t="s">
        <v>86</v>
      </c>
      <c r="C3" s="16" t="s">
        <v>6</v>
      </c>
      <c r="D3" s="18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1</v>
      </c>
      <c r="K3" s="17">
        <v>1</v>
      </c>
      <c r="L3" s="17">
        <v>0</v>
      </c>
      <c r="M3" s="16">
        <v>0</v>
      </c>
      <c r="N3" s="23">
        <v>0</v>
      </c>
      <c r="O3" s="7">
        <v>1</v>
      </c>
      <c r="P3" s="18">
        <v>0</v>
      </c>
      <c r="Q3" s="17">
        <v>1</v>
      </c>
      <c r="R3" s="17">
        <v>1</v>
      </c>
      <c r="S3" s="17">
        <v>0</v>
      </c>
      <c r="T3" s="17">
        <v>0</v>
      </c>
      <c r="U3" s="17">
        <v>0</v>
      </c>
      <c r="V3" s="16">
        <v>0</v>
      </c>
      <c r="W3" s="33">
        <f>(SUM(P3:Q3)+SUM(R3:S3)*2+SUM(T3:V3)*3)/SUM(P3:V3)</f>
        <v>1.5</v>
      </c>
      <c r="X3" s="18">
        <v>0</v>
      </c>
      <c r="Y3" s="17">
        <v>0</v>
      </c>
      <c r="Z3" s="17">
        <v>1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32">
        <f>(SUM(X3:Y3)+SUM(Z3:AC3)*2+SUM(AD3:AF3)*3)/SUM(X3:AF3)</f>
        <v>2</v>
      </c>
      <c r="AH3" s="18">
        <v>0</v>
      </c>
      <c r="AI3" s="17">
        <v>0</v>
      </c>
      <c r="AJ3" s="17">
        <v>0</v>
      </c>
      <c r="AK3" s="17">
        <v>0</v>
      </c>
      <c r="AL3" s="17">
        <v>0</v>
      </c>
      <c r="AM3" s="16">
        <v>1</v>
      </c>
      <c r="AN3" s="33"/>
      <c r="AP3" s="18"/>
      <c r="AQ3" s="17" t="s">
        <v>13</v>
      </c>
      <c r="AR3" s="17" t="s">
        <v>14</v>
      </c>
      <c r="AS3" s="16" t="s">
        <v>15</v>
      </c>
    </row>
    <row r="4" spans="1:46" x14ac:dyDescent="0.25">
      <c r="A4" s="26" t="s">
        <v>19</v>
      </c>
      <c r="B4" s="4" t="s">
        <v>86</v>
      </c>
      <c r="C4" s="3" t="s">
        <v>6</v>
      </c>
      <c r="D4" s="5">
        <v>0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0</v>
      </c>
      <c r="L4" s="4">
        <v>0</v>
      </c>
      <c r="M4" s="3">
        <v>0</v>
      </c>
      <c r="N4" s="24">
        <v>0</v>
      </c>
      <c r="O4" s="3">
        <v>1</v>
      </c>
      <c r="P4" s="5">
        <v>1</v>
      </c>
      <c r="Q4" s="4">
        <v>1</v>
      </c>
      <c r="R4" s="4">
        <v>1</v>
      </c>
      <c r="S4" s="4">
        <v>0</v>
      </c>
      <c r="T4" s="4">
        <v>0</v>
      </c>
      <c r="U4" s="4">
        <v>0</v>
      </c>
      <c r="V4" s="3">
        <v>0</v>
      </c>
      <c r="W4" s="33">
        <f t="shared" ref="W4:W40" si="0">(SUM(P4:Q4)+SUM(R4:S4)*2+SUM(T4:V4)*3)/SUM(P4:V4)</f>
        <v>1.3333333333333333</v>
      </c>
      <c r="X4" s="5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0</v>
      </c>
      <c r="AF4" s="4">
        <v>0</v>
      </c>
      <c r="AG4" s="32">
        <f>(SUM(X4:Y4)+SUM(Z4:AC4)*2+SUM(AD4:AF4)*3)/SUM(X4:AF4)</f>
        <v>2</v>
      </c>
      <c r="AH4" s="5">
        <v>1</v>
      </c>
      <c r="AI4" s="4">
        <v>0</v>
      </c>
      <c r="AJ4" s="4">
        <v>0</v>
      </c>
      <c r="AK4" s="4">
        <v>0</v>
      </c>
      <c r="AL4" s="4">
        <v>0</v>
      </c>
      <c r="AM4" s="3">
        <v>0</v>
      </c>
      <c r="AN4" s="33">
        <f t="shared" ref="AN4:AN40" si="1">(AH4+SUM(AI4:AJ4)*2+SUM(AK4:AL4)*3)/SUM(AH4:AL4)</f>
        <v>1</v>
      </c>
      <c r="AP4" s="5" t="s">
        <v>86</v>
      </c>
      <c r="AQ4" s="4">
        <f>W41</f>
        <v>1.6798245614035088</v>
      </c>
      <c r="AR4" s="4">
        <f>AG41</f>
        <v>2.0247747747747749</v>
      </c>
      <c r="AS4" s="3">
        <f>AN41</f>
        <v>1.703125</v>
      </c>
    </row>
    <row r="5" spans="1:46" x14ac:dyDescent="0.25">
      <c r="A5" s="35" t="s">
        <v>20</v>
      </c>
      <c r="B5" s="4" t="s">
        <v>86</v>
      </c>
      <c r="C5" s="3" t="s">
        <v>5</v>
      </c>
      <c r="D5" s="5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1</v>
      </c>
      <c r="M5" s="3">
        <v>0</v>
      </c>
      <c r="N5" s="24">
        <v>0</v>
      </c>
      <c r="O5" s="3">
        <v>1</v>
      </c>
      <c r="P5" s="5">
        <v>0</v>
      </c>
      <c r="Q5" s="4">
        <v>1</v>
      </c>
      <c r="R5" s="4">
        <v>0</v>
      </c>
      <c r="S5" s="4">
        <v>0</v>
      </c>
      <c r="T5" s="4">
        <v>0</v>
      </c>
      <c r="U5" s="4">
        <v>0</v>
      </c>
      <c r="V5" s="3">
        <v>0</v>
      </c>
      <c r="W5" s="33">
        <f t="shared" si="0"/>
        <v>1</v>
      </c>
      <c r="X5" s="5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32">
        <f>(SUM(X5:Y5)+SUM(Z5:AC5)*2+SUM(AD5:AF5)*3)/SUM(X5:AF5)</f>
        <v>2</v>
      </c>
      <c r="AH5" s="5">
        <v>1</v>
      </c>
      <c r="AI5" s="4">
        <v>0</v>
      </c>
      <c r="AJ5" s="4">
        <v>0</v>
      </c>
      <c r="AK5" s="4">
        <v>0</v>
      </c>
      <c r="AL5" s="4">
        <v>0</v>
      </c>
      <c r="AM5" s="3">
        <v>0</v>
      </c>
      <c r="AN5" s="33">
        <f t="shared" si="1"/>
        <v>1</v>
      </c>
      <c r="AP5" s="5" t="s">
        <v>87</v>
      </c>
      <c r="AQ5" s="4">
        <f>W85</f>
        <v>1.5384615384615385</v>
      </c>
      <c r="AR5" s="4">
        <f>AG85</f>
        <v>1.8072916666666665</v>
      </c>
      <c r="AS5" s="3"/>
    </row>
    <row r="6" spans="1:46" ht="15.75" thickBot="1" x14ac:dyDescent="0.3">
      <c r="A6" s="26" t="s">
        <v>21</v>
      </c>
      <c r="B6" s="4" t="s">
        <v>86</v>
      </c>
      <c r="C6" s="3" t="s">
        <v>4</v>
      </c>
      <c r="D6" s="5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4">
        <v>0</v>
      </c>
      <c r="M6" s="3">
        <v>0</v>
      </c>
      <c r="N6" s="24">
        <v>0</v>
      </c>
      <c r="O6" s="3">
        <v>1</v>
      </c>
      <c r="P6" s="5">
        <v>1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3">
        <v>0</v>
      </c>
      <c r="W6" s="33">
        <f t="shared" si="0"/>
        <v>1</v>
      </c>
      <c r="X6" s="5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32"/>
      <c r="AH6" s="5">
        <v>0</v>
      </c>
      <c r="AI6" s="4">
        <v>0</v>
      </c>
      <c r="AJ6" s="4">
        <v>0</v>
      </c>
      <c r="AK6" s="4">
        <v>0</v>
      </c>
      <c r="AL6" s="4">
        <v>0</v>
      </c>
      <c r="AM6" s="3">
        <v>1</v>
      </c>
      <c r="AN6" s="33"/>
      <c r="AP6" s="5" t="s">
        <v>88</v>
      </c>
      <c r="AQ6" s="4">
        <f>W129</f>
        <v>1.7435897435897436</v>
      </c>
      <c r="AR6" s="4">
        <f>AG129</f>
        <v>1.9952380952380955</v>
      </c>
      <c r="AS6" s="3">
        <f>AN129</f>
        <v>1.8166666666666667</v>
      </c>
    </row>
    <row r="7" spans="1:46" ht="15.75" thickBot="1" x14ac:dyDescent="0.3">
      <c r="A7" s="35" t="s">
        <v>22</v>
      </c>
      <c r="B7" s="4" t="s">
        <v>86</v>
      </c>
      <c r="C7" s="3" t="s">
        <v>4</v>
      </c>
      <c r="D7" s="5">
        <v>0</v>
      </c>
      <c r="E7" s="4">
        <v>0</v>
      </c>
      <c r="F7" s="4">
        <v>0</v>
      </c>
      <c r="G7" s="4">
        <v>0</v>
      </c>
      <c r="H7" s="4">
        <v>1</v>
      </c>
      <c r="I7" s="4">
        <v>1</v>
      </c>
      <c r="J7" s="4">
        <v>1</v>
      </c>
      <c r="K7" s="4">
        <v>0</v>
      </c>
      <c r="L7" s="4">
        <v>0</v>
      </c>
      <c r="M7" s="3">
        <v>0</v>
      </c>
      <c r="N7" s="24">
        <v>0</v>
      </c>
      <c r="O7" s="3">
        <v>1</v>
      </c>
      <c r="P7" s="5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3">
        <v>0</v>
      </c>
      <c r="W7" s="33">
        <f t="shared" si="0"/>
        <v>2</v>
      </c>
      <c r="X7" s="5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32">
        <f t="shared" ref="AG7:AG40" si="2">(SUM(X7:Y7)+SUM(Z7:AC7)*2+SUM(AD7:AF7)*3)/SUM(X7:AF7)</f>
        <v>2</v>
      </c>
      <c r="AH7" s="5">
        <v>1</v>
      </c>
      <c r="AI7" s="4">
        <v>1</v>
      </c>
      <c r="AJ7" s="4">
        <v>0</v>
      </c>
      <c r="AK7" s="4">
        <v>0</v>
      </c>
      <c r="AL7" s="4">
        <v>0</v>
      </c>
      <c r="AM7" s="3">
        <v>0</v>
      </c>
      <c r="AN7" s="33">
        <f t="shared" si="1"/>
        <v>1.5</v>
      </c>
      <c r="AP7" s="72" t="s">
        <v>84</v>
      </c>
      <c r="AQ7" s="73">
        <f>AVERAGE(AQ4:AQ6)</f>
        <v>1.6539586144849305</v>
      </c>
      <c r="AR7" s="73">
        <f>AVERAGE(AR4:AR6)</f>
        <v>1.9424348455598457</v>
      </c>
      <c r="AS7" s="74">
        <f>AVERAGE(AS4:AS6)</f>
        <v>1.7598958333333332</v>
      </c>
      <c r="AT7" s="75">
        <f>AVERAGE(AQ7,AR7,AS7)</f>
        <v>1.78542976445937</v>
      </c>
    </row>
    <row r="8" spans="1:46" x14ac:dyDescent="0.25">
      <c r="A8" s="26" t="s">
        <v>23</v>
      </c>
      <c r="B8" s="4" t="s">
        <v>86</v>
      </c>
      <c r="C8" s="70" t="s">
        <v>3</v>
      </c>
      <c r="D8" s="5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3">
        <v>0</v>
      </c>
      <c r="N8" s="24">
        <v>0</v>
      </c>
      <c r="O8" s="3">
        <v>1</v>
      </c>
      <c r="P8" s="5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3">
        <v>0</v>
      </c>
      <c r="W8" s="33">
        <f t="shared" si="0"/>
        <v>1.5</v>
      </c>
      <c r="X8" s="5">
        <v>0</v>
      </c>
      <c r="Y8" s="4">
        <v>0</v>
      </c>
      <c r="Z8" s="4">
        <v>0</v>
      </c>
      <c r="AA8" s="4">
        <v>0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32">
        <f t="shared" si="2"/>
        <v>2</v>
      </c>
      <c r="AH8" s="5">
        <v>1</v>
      </c>
      <c r="AI8" s="4">
        <v>0</v>
      </c>
      <c r="AJ8" s="4">
        <v>0</v>
      </c>
      <c r="AK8" s="4">
        <v>0</v>
      </c>
      <c r="AL8" s="4">
        <v>0</v>
      </c>
      <c r="AM8" s="3">
        <v>0</v>
      </c>
      <c r="AN8" s="33">
        <f t="shared" si="1"/>
        <v>1</v>
      </c>
    </row>
    <row r="9" spans="1:46" x14ac:dyDescent="0.25">
      <c r="A9" s="35" t="s">
        <v>24</v>
      </c>
      <c r="B9" s="4" t="s">
        <v>86</v>
      </c>
      <c r="C9" s="3" t="s">
        <v>0</v>
      </c>
      <c r="D9" s="5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3">
        <v>0</v>
      </c>
      <c r="N9" s="24">
        <v>0</v>
      </c>
      <c r="O9" s="3">
        <v>1</v>
      </c>
      <c r="P9" s="5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3">
        <v>0</v>
      </c>
      <c r="W9" s="33">
        <f t="shared" si="0"/>
        <v>2</v>
      </c>
      <c r="X9" s="5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32">
        <f t="shared" si="2"/>
        <v>2</v>
      </c>
      <c r="AH9" s="5">
        <v>0</v>
      </c>
      <c r="AI9" s="4">
        <v>1</v>
      </c>
      <c r="AJ9" s="4">
        <v>0</v>
      </c>
      <c r="AK9" s="4">
        <v>0</v>
      </c>
      <c r="AL9" s="4">
        <v>0</v>
      </c>
      <c r="AM9" s="3">
        <v>0</v>
      </c>
      <c r="AN9" s="33">
        <f t="shared" si="1"/>
        <v>2</v>
      </c>
    </row>
    <row r="10" spans="1:46" x14ac:dyDescent="0.25">
      <c r="A10" s="26" t="s">
        <v>25</v>
      </c>
      <c r="B10" s="4" t="s">
        <v>86</v>
      </c>
      <c r="C10" s="3" t="s">
        <v>0</v>
      </c>
      <c r="D10" s="5">
        <v>0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3">
        <v>0</v>
      </c>
      <c r="N10" s="24">
        <v>0</v>
      </c>
      <c r="O10" s="3">
        <v>1</v>
      </c>
      <c r="P10" s="5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3">
        <v>0</v>
      </c>
      <c r="W10" s="33">
        <f t="shared" si="0"/>
        <v>1.5</v>
      </c>
      <c r="X10" s="5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32">
        <f t="shared" si="2"/>
        <v>2</v>
      </c>
      <c r="AH10" s="5">
        <v>1</v>
      </c>
      <c r="AI10" s="4">
        <v>0</v>
      </c>
      <c r="AJ10" s="4">
        <v>0</v>
      </c>
      <c r="AK10" s="4">
        <v>1</v>
      </c>
      <c r="AL10" s="4">
        <v>0</v>
      </c>
      <c r="AM10" s="3">
        <v>0</v>
      </c>
      <c r="AN10" s="33">
        <f t="shared" si="1"/>
        <v>2</v>
      </c>
    </row>
    <row r="11" spans="1:46" x14ac:dyDescent="0.25">
      <c r="A11" s="35" t="s">
        <v>26</v>
      </c>
      <c r="B11" s="4" t="s">
        <v>86</v>
      </c>
      <c r="C11" s="3" t="s">
        <v>0</v>
      </c>
      <c r="D11" s="5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3">
        <v>0</v>
      </c>
      <c r="N11" s="24">
        <v>0</v>
      </c>
      <c r="O11" s="3">
        <v>1</v>
      </c>
      <c r="P11" s="5">
        <v>0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3">
        <v>0</v>
      </c>
      <c r="W11" s="33">
        <f t="shared" si="0"/>
        <v>1.5</v>
      </c>
      <c r="X11" s="5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32">
        <f t="shared" si="2"/>
        <v>2.5</v>
      </c>
      <c r="AH11" s="5">
        <v>1</v>
      </c>
      <c r="AI11" s="4">
        <v>0</v>
      </c>
      <c r="AJ11" s="4">
        <v>0</v>
      </c>
      <c r="AK11" s="4">
        <v>0</v>
      </c>
      <c r="AL11" s="4">
        <v>1</v>
      </c>
      <c r="AM11" s="3">
        <v>0</v>
      </c>
      <c r="AN11" s="33">
        <f t="shared" si="1"/>
        <v>2</v>
      </c>
    </row>
    <row r="12" spans="1:46" x14ac:dyDescent="0.25">
      <c r="A12" s="26" t="s">
        <v>27</v>
      </c>
      <c r="B12" s="4" t="s">
        <v>86</v>
      </c>
      <c r="C12" s="3" t="s">
        <v>58</v>
      </c>
      <c r="D12" s="5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3">
        <v>0</v>
      </c>
      <c r="N12" s="24">
        <v>0</v>
      </c>
      <c r="O12" s="3">
        <v>1</v>
      </c>
      <c r="P12" s="5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3">
        <v>0</v>
      </c>
      <c r="W12" s="33">
        <f t="shared" si="0"/>
        <v>2</v>
      </c>
      <c r="X12" s="5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32">
        <f t="shared" si="2"/>
        <v>2</v>
      </c>
      <c r="AH12" s="5">
        <v>0</v>
      </c>
      <c r="AI12" s="4">
        <v>0</v>
      </c>
      <c r="AJ12" s="4">
        <v>1</v>
      </c>
      <c r="AK12" s="4">
        <v>0</v>
      </c>
      <c r="AL12" s="4">
        <v>0</v>
      </c>
      <c r="AM12" s="3">
        <v>0</v>
      </c>
      <c r="AN12" s="33">
        <f t="shared" si="1"/>
        <v>2</v>
      </c>
    </row>
    <row r="13" spans="1:46" x14ac:dyDescent="0.25">
      <c r="A13" s="35" t="s">
        <v>29</v>
      </c>
      <c r="B13" s="4" t="s">
        <v>86</v>
      </c>
      <c r="C13" s="70" t="s">
        <v>62</v>
      </c>
      <c r="D13" s="5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1</v>
      </c>
      <c r="M13" s="3">
        <v>0</v>
      </c>
      <c r="N13" s="24">
        <v>0</v>
      </c>
      <c r="O13" s="3">
        <v>1</v>
      </c>
      <c r="P13" s="5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3">
        <v>0</v>
      </c>
      <c r="W13" s="33">
        <f t="shared" si="0"/>
        <v>2</v>
      </c>
      <c r="X13" s="5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32">
        <f t="shared" si="2"/>
        <v>2.5</v>
      </c>
      <c r="AH13" s="5">
        <v>1</v>
      </c>
      <c r="AI13" s="4">
        <v>0</v>
      </c>
      <c r="AJ13" s="4">
        <v>0</v>
      </c>
      <c r="AK13" s="4">
        <v>0</v>
      </c>
      <c r="AL13" s="4">
        <v>0</v>
      </c>
      <c r="AM13" s="3">
        <v>0</v>
      </c>
      <c r="AN13" s="33">
        <f t="shared" si="1"/>
        <v>1</v>
      </c>
    </row>
    <row r="14" spans="1:46" x14ac:dyDescent="0.25">
      <c r="A14" s="35" t="s">
        <v>30</v>
      </c>
      <c r="B14" s="4" t="s">
        <v>86</v>
      </c>
      <c r="C14" s="3" t="s">
        <v>61</v>
      </c>
      <c r="D14" s="5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3">
        <v>0</v>
      </c>
      <c r="N14" s="24">
        <v>0</v>
      </c>
      <c r="O14" s="3">
        <v>1</v>
      </c>
      <c r="P14" s="5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3">
        <v>0</v>
      </c>
      <c r="W14" s="33">
        <f t="shared" si="0"/>
        <v>2</v>
      </c>
      <c r="X14" s="5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32">
        <f t="shared" si="2"/>
        <v>2</v>
      </c>
      <c r="AH14" s="5">
        <v>1</v>
      </c>
      <c r="AI14" s="4">
        <v>0</v>
      </c>
      <c r="AJ14" s="4">
        <v>0</v>
      </c>
      <c r="AK14" s="4">
        <v>0</v>
      </c>
      <c r="AL14" s="4">
        <v>0</v>
      </c>
      <c r="AM14" s="3">
        <v>0</v>
      </c>
      <c r="AN14" s="33">
        <f t="shared" si="1"/>
        <v>1</v>
      </c>
    </row>
    <row r="15" spans="1:46" x14ac:dyDescent="0.25">
      <c r="A15" s="35" t="s">
        <v>31</v>
      </c>
      <c r="B15" s="4" t="s">
        <v>86</v>
      </c>
      <c r="C15" s="3" t="s">
        <v>63</v>
      </c>
      <c r="D15" s="5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3">
        <v>0</v>
      </c>
      <c r="N15" s="24">
        <v>0</v>
      </c>
      <c r="O15" s="3">
        <v>1</v>
      </c>
      <c r="P15" s="5">
        <v>0</v>
      </c>
      <c r="Q15" s="4">
        <v>1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33">
        <f t="shared" si="0"/>
        <v>1.5</v>
      </c>
      <c r="X15" s="5">
        <v>0</v>
      </c>
      <c r="Y15" s="4">
        <v>1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32">
        <f t="shared" si="2"/>
        <v>1.5</v>
      </c>
      <c r="AH15" s="5">
        <v>0</v>
      </c>
      <c r="AI15" s="4">
        <v>0</v>
      </c>
      <c r="AJ15" s="4">
        <v>0</v>
      </c>
      <c r="AK15" s="4">
        <v>1</v>
      </c>
      <c r="AL15" s="4">
        <v>0</v>
      </c>
      <c r="AM15" s="3">
        <v>0</v>
      </c>
      <c r="AN15" s="33">
        <f t="shared" si="1"/>
        <v>3</v>
      </c>
    </row>
    <row r="16" spans="1:46" x14ac:dyDescent="0.25">
      <c r="A16" s="35" t="s">
        <v>32</v>
      </c>
      <c r="B16" s="4" t="s">
        <v>86</v>
      </c>
      <c r="C16" s="3" t="s">
        <v>64</v>
      </c>
      <c r="D16" s="5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3">
        <v>0</v>
      </c>
      <c r="N16" s="24">
        <v>1</v>
      </c>
      <c r="O16" s="3">
        <v>0</v>
      </c>
      <c r="P16" s="5">
        <v>0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3">
        <v>0</v>
      </c>
      <c r="W16" s="33">
        <f t="shared" si="0"/>
        <v>1.5</v>
      </c>
      <c r="X16" s="5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32">
        <f t="shared" si="2"/>
        <v>2</v>
      </c>
      <c r="AH16" s="5">
        <v>1</v>
      </c>
      <c r="AI16" s="4">
        <v>0</v>
      </c>
      <c r="AJ16" s="4">
        <v>0</v>
      </c>
      <c r="AK16" s="4">
        <v>0</v>
      </c>
      <c r="AL16" s="4">
        <v>0</v>
      </c>
      <c r="AM16" s="3">
        <v>0</v>
      </c>
      <c r="AN16" s="33">
        <f t="shared" si="1"/>
        <v>1</v>
      </c>
    </row>
    <row r="17" spans="1:40" x14ac:dyDescent="0.25">
      <c r="A17" s="35" t="s">
        <v>33</v>
      </c>
      <c r="B17" s="4" t="s">
        <v>86</v>
      </c>
      <c r="C17" s="3" t="s">
        <v>64</v>
      </c>
      <c r="D17" s="5">
        <v>1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3">
        <v>0</v>
      </c>
      <c r="N17" s="24">
        <v>1</v>
      </c>
      <c r="O17" s="3">
        <v>0</v>
      </c>
      <c r="P17" s="5">
        <v>0</v>
      </c>
      <c r="Q17" s="4">
        <v>1</v>
      </c>
      <c r="R17" s="4">
        <v>1</v>
      </c>
      <c r="S17" s="4">
        <v>0</v>
      </c>
      <c r="T17" s="4">
        <v>0</v>
      </c>
      <c r="U17" s="4">
        <v>0</v>
      </c>
      <c r="V17" s="3">
        <v>0</v>
      </c>
      <c r="W17" s="33">
        <f t="shared" si="0"/>
        <v>1.5</v>
      </c>
      <c r="X17" s="5">
        <v>1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32">
        <f t="shared" si="2"/>
        <v>1.6666666666666667</v>
      </c>
      <c r="AH17" s="5">
        <v>0</v>
      </c>
      <c r="AI17" s="4">
        <v>1</v>
      </c>
      <c r="AJ17" s="4">
        <v>0</v>
      </c>
      <c r="AK17" s="4">
        <v>0</v>
      </c>
      <c r="AL17" s="4">
        <v>0</v>
      </c>
      <c r="AM17" s="3">
        <v>0</v>
      </c>
      <c r="AN17" s="33">
        <f t="shared" si="1"/>
        <v>2</v>
      </c>
    </row>
    <row r="18" spans="1:40" x14ac:dyDescent="0.25">
      <c r="A18" s="35" t="s">
        <v>34</v>
      </c>
      <c r="B18" s="4" t="s">
        <v>86</v>
      </c>
      <c r="C18" s="3" t="s">
        <v>65</v>
      </c>
      <c r="D18" s="5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3">
        <v>0</v>
      </c>
      <c r="N18" s="24">
        <v>0</v>
      </c>
      <c r="O18" s="3">
        <v>1</v>
      </c>
      <c r="P18" s="5">
        <v>0</v>
      </c>
      <c r="Q18" s="4">
        <v>1</v>
      </c>
      <c r="R18" s="4">
        <v>1</v>
      </c>
      <c r="S18" s="4">
        <v>0</v>
      </c>
      <c r="T18" s="4">
        <v>0</v>
      </c>
      <c r="U18" s="4">
        <v>0</v>
      </c>
      <c r="V18" s="3">
        <v>0</v>
      </c>
      <c r="W18" s="33">
        <f t="shared" si="0"/>
        <v>1.5</v>
      </c>
      <c r="X18" s="5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32">
        <f t="shared" si="2"/>
        <v>1.5</v>
      </c>
      <c r="AH18" s="5">
        <v>0</v>
      </c>
      <c r="AI18" s="4">
        <v>1</v>
      </c>
      <c r="AJ18" s="4">
        <v>0</v>
      </c>
      <c r="AK18" s="4">
        <v>1</v>
      </c>
      <c r="AL18" s="4">
        <v>0</v>
      </c>
      <c r="AM18" s="3">
        <v>0</v>
      </c>
      <c r="AN18" s="33">
        <f t="shared" si="1"/>
        <v>2.5</v>
      </c>
    </row>
    <row r="19" spans="1:40" x14ac:dyDescent="0.25">
      <c r="A19" s="35" t="s">
        <v>35</v>
      </c>
      <c r="B19" s="4" t="s">
        <v>86</v>
      </c>
      <c r="C19" s="3" t="s">
        <v>65</v>
      </c>
      <c r="D19" s="5">
        <v>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3">
        <v>0</v>
      </c>
      <c r="N19" s="38">
        <v>0</v>
      </c>
      <c r="O19" s="28">
        <v>1</v>
      </c>
      <c r="P19" s="5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3">
        <v>0</v>
      </c>
      <c r="W19" s="33">
        <f t="shared" si="0"/>
        <v>1.5</v>
      </c>
      <c r="X19" s="5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32">
        <f t="shared" si="2"/>
        <v>1.5</v>
      </c>
      <c r="AH19" s="5">
        <v>0</v>
      </c>
      <c r="AI19" s="4">
        <v>1</v>
      </c>
      <c r="AJ19" s="4">
        <v>0</v>
      </c>
      <c r="AK19" s="4">
        <v>0</v>
      </c>
      <c r="AL19" s="4">
        <v>0</v>
      </c>
      <c r="AM19" s="3">
        <v>0</v>
      </c>
      <c r="AN19" s="33">
        <f t="shared" si="1"/>
        <v>2</v>
      </c>
    </row>
    <row r="20" spans="1:40" x14ac:dyDescent="0.25">
      <c r="A20" s="35" t="s">
        <v>36</v>
      </c>
      <c r="B20" s="4" t="s">
        <v>86</v>
      </c>
      <c r="C20" s="3" t="s">
        <v>80</v>
      </c>
      <c r="D20" s="5">
        <v>1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3">
        <v>0</v>
      </c>
      <c r="N20" s="24">
        <v>1</v>
      </c>
      <c r="O20" s="3">
        <v>0</v>
      </c>
      <c r="P20" s="5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3">
        <v>0</v>
      </c>
      <c r="W20" s="33">
        <f t="shared" si="0"/>
        <v>2</v>
      </c>
      <c r="X20" s="5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32">
        <f t="shared" si="2"/>
        <v>2.5</v>
      </c>
      <c r="AH20" s="5">
        <v>1</v>
      </c>
      <c r="AI20" s="4">
        <v>1</v>
      </c>
      <c r="AJ20" s="4">
        <v>0</v>
      </c>
      <c r="AK20" s="4">
        <v>1</v>
      </c>
      <c r="AL20" s="4">
        <v>0</v>
      </c>
      <c r="AM20" s="3">
        <v>0</v>
      </c>
      <c r="AN20" s="33">
        <f t="shared" si="1"/>
        <v>2</v>
      </c>
    </row>
    <row r="21" spans="1:40" x14ac:dyDescent="0.25">
      <c r="A21" s="35" t="s">
        <v>37</v>
      </c>
      <c r="B21" s="4" t="s">
        <v>86</v>
      </c>
      <c r="C21" s="42" t="s">
        <v>80</v>
      </c>
      <c r="D21" s="5"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3">
        <v>0</v>
      </c>
      <c r="N21" s="91">
        <v>0</v>
      </c>
      <c r="O21" s="40">
        <v>1</v>
      </c>
      <c r="P21" s="5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3">
        <v>0</v>
      </c>
      <c r="W21" s="33">
        <f t="shared" si="0"/>
        <v>2</v>
      </c>
      <c r="X21" s="5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32">
        <f t="shared" si="2"/>
        <v>2.5</v>
      </c>
      <c r="AH21" s="5">
        <v>0</v>
      </c>
      <c r="AI21" s="4">
        <v>1</v>
      </c>
      <c r="AJ21" s="4">
        <v>0</v>
      </c>
      <c r="AK21" s="4">
        <v>0</v>
      </c>
      <c r="AL21" s="4">
        <v>1</v>
      </c>
      <c r="AM21" s="3">
        <v>0</v>
      </c>
      <c r="AN21" s="33">
        <f t="shared" si="1"/>
        <v>2.5</v>
      </c>
    </row>
    <row r="22" spans="1:40" x14ac:dyDescent="0.25">
      <c r="A22" s="35" t="s">
        <v>38</v>
      </c>
      <c r="B22" s="4" t="s">
        <v>86</v>
      </c>
      <c r="C22" s="42" t="s">
        <v>66</v>
      </c>
      <c r="D22" s="5"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3">
        <v>0</v>
      </c>
      <c r="N22" s="91">
        <v>0</v>
      </c>
      <c r="O22" s="40">
        <v>1</v>
      </c>
      <c r="P22" s="5">
        <v>0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3">
        <v>0</v>
      </c>
      <c r="W22" s="33">
        <f t="shared" si="0"/>
        <v>1.6666666666666667</v>
      </c>
      <c r="X22" s="5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32">
        <f t="shared" si="2"/>
        <v>1.5</v>
      </c>
      <c r="AH22" s="5">
        <v>1</v>
      </c>
      <c r="AI22" s="4">
        <v>0</v>
      </c>
      <c r="AJ22" s="4">
        <v>0</v>
      </c>
      <c r="AK22" s="4">
        <v>0</v>
      </c>
      <c r="AL22" s="4">
        <v>0</v>
      </c>
      <c r="AM22" s="3">
        <v>0</v>
      </c>
      <c r="AN22" s="33">
        <f t="shared" si="1"/>
        <v>1</v>
      </c>
    </row>
    <row r="23" spans="1:40" x14ac:dyDescent="0.25">
      <c r="A23" s="35" t="s">
        <v>39</v>
      </c>
      <c r="B23" s="4" t="s">
        <v>86</v>
      </c>
      <c r="C23" s="42" t="s">
        <v>66</v>
      </c>
      <c r="D23" s="5">
        <v>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3">
        <v>0</v>
      </c>
      <c r="N23" s="91">
        <v>0</v>
      </c>
      <c r="O23" s="40">
        <v>1</v>
      </c>
      <c r="P23" s="5">
        <v>1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3">
        <v>0</v>
      </c>
      <c r="W23" s="33">
        <f t="shared" si="0"/>
        <v>1.3333333333333333</v>
      </c>
      <c r="X23" s="5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32">
        <f t="shared" si="2"/>
        <v>1.5</v>
      </c>
      <c r="AH23" s="5">
        <v>1</v>
      </c>
      <c r="AI23" s="4">
        <v>0</v>
      </c>
      <c r="AJ23" s="4">
        <v>0</v>
      </c>
      <c r="AK23" s="4">
        <v>0</v>
      </c>
      <c r="AL23" s="4">
        <v>0</v>
      </c>
      <c r="AM23" s="3">
        <v>0</v>
      </c>
      <c r="AN23" s="33">
        <f t="shared" si="1"/>
        <v>1</v>
      </c>
    </row>
    <row r="24" spans="1:40" x14ac:dyDescent="0.25">
      <c r="A24" s="35" t="s">
        <v>40</v>
      </c>
      <c r="B24" s="4" t="s">
        <v>86</v>
      </c>
      <c r="C24" s="42" t="s">
        <v>66</v>
      </c>
      <c r="D24" s="5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3">
        <v>0</v>
      </c>
      <c r="N24" s="91">
        <v>0</v>
      </c>
      <c r="O24" s="40">
        <v>1</v>
      </c>
      <c r="P24" s="5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3">
        <v>0</v>
      </c>
      <c r="W24" s="33">
        <f t="shared" si="0"/>
        <v>1.5</v>
      </c>
      <c r="X24" s="5">
        <v>1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32">
        <f t="shared" si="2"/>
        <v>1.5</v>
      </c>
      <c r="AH24" s="5">
        <v>0</v>
      </c>
      <c r="AI24" s="4">
        <v>0</v>
      </c>
      <c r="AJ24" s="4">
        <v>0</v>
      </c>
      <c r="AK24" s="4">
        <v>0</v>
      </c>
      <c r="AL24" s="4">
        <v>0</v>
      </c>
      <c r="AM24" s="3">
        <v>0</v>
      </c>
      <c r="AN24" s="33"/>
    </row>
    <row r="25" spans="1:40" x14ac:dyDescent="0.25">
      <c r="A25" s="35" t="s">
        <v>41</v>
      </c>
      <c r="B25" s="4" t="s">
        <v>86</v>
      </c>
      <c r="C25" s="42" t="s">
        <v>66</v>
      </c>
      <c r="D25" s="5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3">
        <v>0</v>
      </c>
      <c r="N25" s="91">
        <v>0</v>
      </c>
      <c r="O25" s="40">
        <v>1</v>
      </c>
      <c r="P25" s="5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3">
        <v>0</v>
      </c>
      <c r="W25" s="33">
        <f t="shared" si="0"/>
        <v>2</v>
      </c>
      <c r="X25" s="5">
        <v>1</v>
      </c>
      <c r="Y25" s="4">
        <v>0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32">
        <f t="shared" si="2"/>
        <v>1.6666666666666667</v>
      </c>
      <c r="AH25" s="5">
        <v>0</v>
      </c>
      <c r="AI25" s="4">
        <v>1</v>
      </c>
      <c r="AJ25" s="4">
        <v>0</v>
      </c>
      <c r="AK25" s="4">
        <v>0</v>
      </c>
      <c r="AL25" s="4">
        <v>0</v>
      </c>
      <c r="AM25" s="3">
        <v>0</v>
      </c>
      <c r="AN25" s="33">
        <f t="shared" si="1"/>
        <v>2</v>
      </c>
    </row>
    <row r="26" spans="1:40" x14ac:dyDescent="0.25">
      <c r="A26" s="35" t="s">
        <v>42</v>
      </c>
      <c r="B26" s="4" t="s">
        <v>86</v>
      </c>
      <c r="C26" s="42" t="s">
        <v>68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3">
        <v>0</v>
      </c>
      <c r="N26" s="91">
        <v>0</v>
      </c>
      <c r="O26" s="40">
        <v>1</v>
      </c>
      <c r="P26" s="5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3">
        <v>0</v>
      </c>
      <c r="W26" s="33">
        <f t="shared" si="0"/>
        <v>2</v>
      </c>
      <c r="X26" s="5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32">
        <f t="shared" si="2"/>
        <v>2.5</v>
      </c>
      <c r="AH26" s="5">
        <v>1</v>
      </c>
      <c r="AI26" s="4">
        <v>0</v>
      </c>
      <c r="AJ26" s="4">
        <v>0</v>
      </c>
      <c r="AK26" s="4">
        <v>0</v>
      </c>
      <c r="AL26" s="4">
        <v>0</v>
      </c>
      <c r="AM26" s="3">
        <v>0</v>
      </c>
      <c r="AN26" s="33">
        <f t="shared" si="1"/>
        <v>1</v>
      </c>
    </row>
    <row r="27" spans="1:40" x14ac:dyDescent="0.25">
      <c r="A27" s="35" t="s">
        <v>43</v>
      </c>
      <c r="B27" s="4" t="s">
        <v>86</v>
      </c>
      <c r="C27" s="42" t="s">
        <v>69</v>
      </c>
      <c r="D27" s="5">
        <v>1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3">
        <v>0</v>
      </c>
      <c r="N27" s="91">
        <v>0</v>
      </c>
      <c r="O27" s="40">
        <v>1</v>
      </c>
      <c r="P27" s="5">
        <v>1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3">
        <v>0</v>
      </c>
      <c r="W27" s="33">
        <f t="shared" si="0"/>
        <v>1</v>
      </c>
      <c r="X27" s="5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32">
        <f t="shared" si="2"/>
        <v>2</v>
      </c>
      <c r="AH27" s="5">
        <v>1</v>
      </c>
      <c r="AI27" s="4">
        <v>0</v>
      </c>
      <c r="AJ27" s="4">
        <v>0</v>
      </c>
      <c r="AK27" s="4">
        <v>0</v>
      </c>
      <c r="AL27" s="4">
        <v>0</v>
      </c>
      <c r="AM27" s="3">
        <v>0</v>
      </c>
      <c r="AN27" s="33">
        <f t="shared" si="1"/>
        <v>1</v>
      </c>
    </row>
    <row r="28" spans="1:40" x14ac:dyDescent="0.25">
      <c r="A28" s="35" t="s">
        <v>44</v>
      </c>
      <c r="B28" s="4" t="s">
        <v>86</v>
      </c>
      <c r="C28" s="42" t="s">
        <v>69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3">
        <v>0</v>
      </c>
      <c r="N28" s="91">
        <v>0</v>
      </c>
      <c r="O28" s="40">
        <v>1</v>
      </c>
      <c r="P28" s="5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3">
        <v>0</v>
      </c>
      <c r="W28" s="33">
        <f t="shared" si="0"/>
        <v>2</v>
      </c>
      <c r="X28" s="5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32">
        <f t="shared" si="2"/>
        <v>2</v>
      </c>
      <c r="AH28" s="5">
        <v>0</v>
      </c>
      <c r="AI28" s="4">
        <v>0</v>
      </c>
      <c r="AJ28" s="4">
        <v>0</v>
      </c>
      <c r="AK28" s="4">
        <v>0</v>
      </c>
      <c r="AL28" s="4">
        <v>0</v>
      </c>
      <c r="AM28" s="3">
        <v>0</v>
      </c>
      <c r="AN28" s="33"/>
    </row>
    <row r="29" spans="1:40" x14ac:dyDescent="0.25">
      <c r="A29" s="35" t="s">
        <v>45</v>
      </c>
      <c r="B29" s="4" t="s">
        <v>86</v>
      </c>
      <c r="C29" s="42" t="s">
        <v>82</v>
      </c>
      <c r="D29" s="5">
        <v>1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1</v>
      </c>
      <c r="K29" s="4">
        <v>0</v>
      </c>
      <c r="L29" s="4">
        <v>0</v>
      </c>
      <c r="M29" s="3">
        <v>0</v>
      </c>
      <c r="N29" s="91">
        <v>0</v>
      </c>
      <c r="O29" s="40">
        <v>1</v>
      </c>
      <c r="P29" s="5">
        <v>0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3">
        <v>0</v>
      </c>
      <c r="W29" s="33">
        <f t="shared" si="0"/>
        <v>1.5</v>
      </c>
      <c r="X29" s="5">
        <v>1</v>
      </c>
      <c r="Y29" s="4">
        <v>0</v>
      </c>
      <c r="Z29" s="4">
        <v>1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32">
        <f t="shared" si="2"/>
        <v>1.75</v>
      </c>
      <c r="AH29" s="5">
        <v>0</v>
      </c>
      <c r="AI29" s="4">
        <v>1</v>
      </c>
      <c r="AJ29" s="4">
        <v>0</v>
      </c>
      <c r="AK29" s="4">
        <v>0</v>
      </c>
      <c r="AL29" s="4">
        <v>0</v>
      </c>
      <c r="AM29" s="3">
        <v>0</v>
      </c>
      <c r="AN29" s="33">
        <f t="shared" si="1"/>
        <v>2</v>
      </c>
    </row>
    <row r="30" spans="1:40" x14ac:dyDescent="0.25">
      <c r="A30" s="35" t="s">
        <v>46</v>
      </c>
      <c r="B30" s="4" t="s">
        <v>86</v>
      </c>
      <c r="C30" s="42" t="s">
        <v>82</v>
      </c>
      <c r="D30" s="5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3">
        <v>0</v>
      </c>
      <c r="N30" s="91">
        <v>0</v>
      </c>
      <c r="O30" s="40">
        <v>1</v>
      </c>
      <c r="P30" s="5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3">
        <v>0</v>
      </c>
      <c r="W30" s="33">
        <f t="shared" si="0"/>
        <v>2</v>
      </c>
      <c r="X30" s="5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32">
        <f t="shared" si="2"/>
        <v>2</v>
      </c>
      <c r="AH30" s="5">
        <v>0</v>
      </c>
      <c r="AI30" s="4">
        <v>1</v>
      </c>
      <c r="AJ30" s="4">
        <v>0</v>
      </c>
      <c r="AK30" s="4">
        <v>0</v>
      </c>
      <c r="AL30" s="4">
        <v>0</v>
      </c>
      <c r="AM30" s="3">
        <v>0</v>
      </c>
      <c r="AN30" s="33">
        <f t="shared" si="1"/>
        <v>2</v>
      </c>
    </row>
    <row r="31" spans="1:40" x14ac:dyDescent="0.25">
      <c r="A31" s="35" t="s">
        <v>47</v>
      </c>
      <c r="B31" s="4" t="s">
        <v>86</v>
      </c>
      <c r="C31" s="42" t="s">
        <v>70</v>
      </c>
      <c r="D31" s="5">
        <v>0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1</v>
      </c>
      <c r="K31" s="4">
        <v>0</v>
      </c>
      <c r="L31" s="4">
        <v>0</v>
      </c>
      <c r="M31" s="3">
        <v>0</v>
      </c>
      <c r="N31" s="91">
        <v>0</v>
      </c>
      <c r="O31" s="40">
        <v>1</v>
      </c>
      <c r="P31" s="5">
        <v>0</v>
      </c>
      <c r="Q31" s="4">
        <v>1</v>
      </c>
      <c r="R31" s="4">
        <v>1</v>
      </c>
      <c r="S31" s="4">
        <v>0</v>
      </c>
      <c r="T31" s="4">
        <v>0</v>
      </c>
      <c r="U31" s="4">
        <v>0</v>
      </c>
      <c r="V31" s="3">
        <v>0</v>
      </c>
      <c r="W31" s="33">
        <f t="shared" si="0"/>
        <v>1.5</v>
      </c>
      <c r="X31" s="5">
        <v>0</v>
      </c>
      <c r="Y31" s="4">
        <v>0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32">
        <f t="shared" si="2"/>
        <v>2</v>
      </c>
      <c r="AH31" s="5">
        <v>1</v>
      </c>
      <c r="AI31" s="4">
        <v>0</v>
      </c>
      <c r="AJ31" s="4">
        <v>0</v>
      </c>
      <c r="AK31" s="4">
        <v>0</v>
      </c>
      <c r="AL31" s="4">
        <v>0</v>
      </c>
      <c r="AM31" s="3">
        <v>0</v>
      </c>
      <c r="AN31" s="33">
        <f t="shared" si="1"/>
        <v>1</v>
      </c>
    </row>
    <row r="32" spans="1:40" x14ac:dyDescent="0.25">
      <c r="A32" s="35" t="s">
        <v>48</v>
      </c>
      <c r="B32" s="4" t="s">
        <v>86</v>
      </c>
      <c r="C32" s="42" t="s">
        <v>70</v>
      </c>
      <c r="D32" s="5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3">
        <v>0</v>
      </c>
      <c r="N32" s="91">
        <v>0</v>
      </c>
      <c r="O32" s="40">
        <v>1</v>
      </c>
      <c r="P32" s="5">
        <v>0</v>
      </c>
      <c r="Q32" s="4">
        <v>0</v>
      </c>
      <c r="R32" s="4">
        <v>1</v>
      </c>
      <c r="S32" s="4">
        <v>0</v>
      </c>
      <c r="T32" s="4">
        <v>0</v>
      </c>
      <c r="U32" s="4">
        <v>0</v>
      </c>
      <c r="V32" s="3">
        <v>0</v>
      </c>
      <c r="W32" s="33">
        <f t="shared" si="0"/>
        <v>2</v>
      </c>
      <c r="X32" s="5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32">
        <f t="shared" si="2"/>
        <v>2</v>
      </c>
      <c r="AH32" s="5">
        <v>0</v>
      </c>
      <c r="AI32" s="4">
        <v>1</v>
      </c>
      <c r="AJ32" s="4">
        <v>0</v>
      </c>
      <c r="AK32" s="4">
        <v>0</v>
      </c>
      <c r="AL32" s="4">
        <v>0</v>
      </c>
      <c r="AM32" s="3">
        <v>0</v>
      </c>
      <c r="AN32" s="33">
        <f t="shared" si="1"/>
        <v>2</v>
      </c>
    </row>
    <row r="33" spans="1:40" x14ac:dyDescent="0.25">
      <c r="A33" s="35" t="s">
        <v>49</v>
      </c>
      <c r="B33" s="4" t="s">
        <v>86</v>
      </c>
      <c r="C33" s="42" t="s">
        <v>71</v>
      </c>
      <c r="D33" s="5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3">
        <v>0</v>
      </c>
      <c r="N33" s="91">
        <v>0</v>
      </c>
      <c r="O33" s="40">
        <v>1</v>
      </c>
      <c r="P33" s="5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3">
        <v>0</v>
      </c>
      <c r="W33" s="33">
        <f t="shared" si="0"/>
        <v>2</v>
      </c>
      <c r="X33" s="5">
        <v>0</v>
      </c>
      <c r="Y33" s="4">
        <v>0</v>
      </c>
      <c r="Z33" s="4">
        <v>0</v>
      </c>
      <c r="AA33" s="4">
        <v>1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32">
        <f t="shared" si="2"/>
        <v>2</v>
      </c>
      <c r="AH33" s="5">
        <v>0</v>
      </c>
      <c r="AI33" s="4">
        <v>1</v>
      </c>
      <c r="AJ33" s="4">
        <v>0</v>
      </c>
      <c r="AK33" s="4">
        <v>0</v>
      </c>
      <c r="AL33" s="4">
        <v>0</v>
      </c>
      <c r="AM33" s="3">
        <v>0</v>
      </c>
      <c r="AN33" s="33">
        <f t="shared" si="1"/>
        <v>2</v>
      </c>
    </row>
    <row r="34" spans="1:40" x14ac:dyDescent="0.25">
      <c r="A34" s="35" t="s">
        <v>50</v>
      </c>
      <c r="B34" s="4" t="s">
        <v>86</v>
      </c>
      <c r="C34" s="42" t="s">
        <v>71</v>
      </c>
      <c r="D34" s="5">
        <v>0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3">
        <v>0</v>
      </c>
      <c r="N34" s="91">
        <v>0</v>
      </c>
      <c r="O34" s="40">
        <v>1</v>
      </c>
      <c r="P34" s="5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3">
        <v>0</v>
      </c>
      <c r="W34" s="33">
        <f t="shared" si="0"/>
        <v>1.5</v>
      </c>
      <c r="X34" s="5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1</v>
      </c>
      <c r="AE34" s="4">
        <v>0</v>
      </c>
      <c r="AF34" s="4">
        <v>0</v>
      </c>
      <c r="AG34" s="32">
        <f t="shared" si="2"/>
        <v>2.5</v>
      </c>
      <c r="AH34" s="5">
        <v>1</v>
      </c>
      <c r="AI34" s="4">
        <v>0</v>
      </c>
      <c r="AJ34" s="4">
        <v>0</v>
      </c>
      <c r="AK34" s="4">
        <v>0</v>
      </c>
      <c r="AL34" s="4">
        <v>0</v>
      </c>
      <c r="AM34" s="3">
        <v>0</v>
      </c>
      <c r="AN34" s="33">
        <f t="shared" si="1"/>
        <v>1</v>
      </c>
    </row>
    <row r="35" spans="1:40" x14ac:dyDescent="0.25">
      <c r="A35" s="35" t="s">
        <v>51</v>
      </c>
      <c r="B35" s="4" t="s">
        <v>86</v>
      </c>
      <c r="C35" s="42" t="s">
        <v>71</v>
      </c>
      <c r="D35" s="5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1</v>
      </c>
      <c r="L35" s="4">
        <v>1</v>
      </c>
      <c r="M35" s="3">
        <v>0</v>
      </c>
      <c r="N35" s="91">
        <v>0</v>
      </c>
      <c r="O35" s="40">
        <v>1</v>
      </c>
      <c r="P35" s="5">
        <v>0</v>
      </c>
      <c r="Q35" s="4">
        <v>1</v>
      </c>
      <c r="R35" s="4">
        <v>1</v>
      </c>
      <c r="S35" s="4">
        <v>0</v>
      </c>
      <c r="T35" s="4">
        <v>0</v>
      </c>
      <c r="U35" s="4">
        <v>0</v>
      </c>
      <c r="V35" s="3">
        <v>0</v>
      </c>
      <c r="W35" s="33">
        <f t="shared" si="0"/>
        <v>1.5</v>
      </c>
      <c r="X35" s="5">
        <v>1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32">
        <f t="shared" si="2"/>
        <v>1.5</v>
      </c>
      <c r="AH35" s="5">
        <v>0</v>
      </c>
      <c r="AI35" s="4">
        <v>1</v>
      </c>
      <c r="AJ35" s="4">
        <v>0</v>
      </c>
      <c r="AK35" s="4">
        <v>0</v>
      </c>
      <c r="AL35" s="4">
        <v>0</v>
      </c>
      <c r="AM35" s="3">
        <v>0</v>
      </c>
      <c r="AN35" s="33">
        <f t="shared" si="1"/>
        <v>2</v>
      </c>
    </row>
    <row r="36" spans="1:40" x14ac:dyDescent="0.25">
      <c r="A36" s="35" t="s">
        <v>52</v>
      </c>
      <c r="B36" s="4" t="s">
        <v>86</v>
      </c>
      <c r="C36" s="42" t="s">
        <v>75</v>
      </c>
      <c r="D36" s="5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3">
        <v>0</v>
      </c>
      <c r="N36" s="91">
        <v>0</v>
      </c>
      <c r="O36" s="40">
        <v>1</v>
      </c>
      <c r="P36" s="5">
        <v>0</v>
      </c>
      <c r="Q36" s="4">
        <v>0</v>
      </c>
      <c r="R36" s="4">
        <v>1</v>
      </c>
      <c r="S36" s="4">
        <v>0</v>
      </c>
      <c r="T36" s="4">
        <v>0</v>
      </c>
      <c r="U36" s="4">
        <v>0</v>
      </c>
      <c r="V36" s="3">
        <v>0</v>
      </c>
      <c r="W36" s="33">
        <f t="shared" si="0"/>
        <v>2</v>
      </c>
      <c r="X36" s="5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32">
        <f t="shared" si="2"/>
        <v>2</v>
      </c>
      <c r="AH36" s="5">
        <v>0</v>
      </c>
      <c r="AI36" s="4">
        <v>0</v>
      </c>
      <c r="AJ36" s="4">
        <v>0</v>
      </c>
      <c r="AK36" s="4">
        <v>0</v>
      </c>
      <c r="AL36" s="4">
        <v>0</v>
      </c>
      <c r="AM36" s="3">
        <v>1</v>
      </c>
      <c r="AN36" s="33"/>
    </row>
    <row r="37" spans="1:40" x14ac:dyDescent="0.25">
      <c r="A37" s="35" t="s">
        <v>53</v>
      </c>
      <c r="B37" s="4" t="s">
        <v>86</v>
      </c>
      <c r="C37" s="42" t="s">
        <v>76</v>
      </c>
      <c r="D37" s="5">
        <v>0</v>
      </c>
      <c r="E37" s="4">
        <v>0</v>
      </c>
      <c r="F37" s="4">
        <v>0</v>
      </c>
      <c r="G37" s="4">
        <v>0</v>
      </c>
      <c r="H37" s="4">
        <v>1</v>
      </c>
      <c r="I37" s="4">
        <v>1</v>
      </c>
      <c r="J37" s="4">
        <v>1</v>
      </c>
      <c r="K37" s="4">
        <v>0</v>
      </c>
      <c r="L37" s="4">
        <v>0</v>
      </c>
      <c r="M37" s="3">
        <v>0</v>
      </c>
      <c r="N37" s="91">
        <v>0</v>
      </c>
      <c r="O37" s="40">
        <v>1</v>
      </c>
      <c r="P37" s="5">
        <v>0</v>
      </c>
      <c r="Q37" s="4">
        <v>1</v>
      </c>
      <c r="R37" s="4">
        <v>1</v>
      </c>
      <c r="S37" s="4">
        <v>0</v>
      </c>
      <c r="T37" s="4">
        <v>0</v>
      </c>
      <c r="U37" s="4">
        <v>0</v>
      </c>
      <c r="V37" s="3">
        <v>0</v>
      </c>
      <c r="W37" s="33">
        <f t="shared" si="0"/>
        <v>1.5</v>
      </c>
      <c r="X37" s="5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32">
        <f t="shared" si="2"/>
        <v>3</v>
      </c>
      <c r="AH37" s="5">
        <v>0</v>
      </c>
      <c r="AI37" s="4">
        <v>0</v>
      </c>
      <c r="AJ37" s="4">
        <v>0</v>
      </c>
      <c r="AK37" s="4">
        <v>1</v>
      </c>
      <c r="AL37" s="4">
        <v>0</v>
      </c>
      <c r="AM37" s="3">
        <v>0</v>
      </c>
      <c r="AN37" s="33">
        <f t="shared" si="1"/>
        <v>3</v>
      </c>
    </row>
    <row r="38" spans="1:40" x14ac:dyDescent="0.25">
      <c r="A38" s="35" t="s">
        <v>54</v>
      </c>
      <c r="B38" s="4" t="s">
        <v>86</v>
      </c>
      <c r="C38" s="42" t="s">
        <v>76</v>
      </c>
      <c r="D38" s="5">
        <v>0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1</v>
      </c>
      <c r="K38" s="4">
        <v>1</v>
      </c>
      <c r="L38" s="4">
        <v>0</v>
      </c>
      <c r="M38" s="3">
        <v>0</v>
      </c>
      <c r="N38" s="91">
        <v>0</v>
      </c>
      <c r="O38" s="40">
        <v>1</v>
      </c>
      <c r="P38" s="5">
        <v>0</v>
      </c>
      <c r="Q38" s="4">
        <v>0</v>
      </c>
      <c r="R38" s="4">
        <v>1</v>
      </c>
      <c r="S38" s="4">
        <v>0</v>
      </c>
      <c r="T38" s="4">
        <v>0</v>
      </c>
      <c r="U38" s="4">
        <v>0</v>
      </c>
      <c r="V38" s="3">
        <v>0</v>
      </c>
      <c r="W38" s="33">
        <f t="shared" si="0"/>
        <v>2</v>
      </c>
      <c r="X38" s="5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32">
        <f t="shared" si="2"/>
        <v>2.5</v>
      </c>
      <c r="AH38" s="5">
        <v>0</v>
      </c>
      <c r="AI38" s="4">
        <v>0</v>
      </c>
      <c r="AJ38" s="4">
        <v>0</v>
      </c>
      <c r="AK38" s="4">
        <v>0</v>
      </c>
      <c r="AL38" s="4">
        <v>0</v>
      </c>
      <c r="AM38" s="3">
        <v>1</v>
      </c>
      <c r="AN38" s="33"/>
    </row>
    <row r="39" spans="1:40" x14ac:dyDescent="0.25">
      <c r="A39" s="35" t="s">
        <v>55</v>
      </c>
      <c r="B39" s="4" t="s">
        <v>86</v>
      </c>
      <c r="C39" s="76" t="s">
        <v>76</v>
      </c>
      <c r="D39" s="5"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1</v>
      </c>
      <c r="K39" s="4">
        <v>0</v>
      </c>
      <c r="L39" s="4">
        <v>0</v>
      </c>
      <c r="M39" s="3">
        <v>1</v>
      </c>
      <c r="N39" s="91">
        <v>0</v>
      </c>
      <c r="O39" s="40">
        <v>1</v>
      </c>
      <c r="P39" s="5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3">
        <v>0</v>
      </c>
      <c r="W39" s="33">
        <f t="shared" si="0"/>
        <v>2</v>
      </c>
      <c r="X39" s="5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32">
        <f t="shared" si="2"/>
        <v>2.3333333333333335</v>
      </c>
      <c r="AH39" s="5">
        <v>0</v>
      </c>
      <c r="AI39" s="4">
        <v>1</v>
      </c>
      <c r="AJ39" s="4">
        <v>0</v>
      </c>
      <c r="AK39" s="4">
        <v>0</v>
      </c>
      <c r="AL39" s="4">
        <v>0</v>
      </c>
      <c r="AM39" s="3">
        <v>0</v>
      </c>
      <c r="AN39" s="33">
        <f t="shared" si="1"/>
        <v>2</v>
      </c>
    </row>
    <row r="40" spans="1:40" ht="15.75" thickBot="1" x14ac:dyDescent="0.3">
      <c r="A40" s="35" t="s">
        <v>56</v>
      </c>
      <c r="B40" s="4" t="s">
        <v>86</v>
      </c>
      <c r="C40" s="42" t="s">
        <v>77</v>
      </c>
      <c r="D40" s="59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60">
        <v>1</v>
      </c>
      <c r="N40" s="91">
        <v>0</v>
      </c>
      <c r="O40" s="40">
        <v>1</v>
      </c>
      <c r="P40" s="5">
        <v>0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3">
        <v>0</v>
      </c>
      <c r="W40" s="33">
        <f t="shared" si="0"/>
        <v>2</v>
      </c>
      <c r="X40" s="59">
        <v>0</v>
      </c>
      <c r="Y40" s="2">
        <v>0</v>
      </c>
      <c r="Z40" s="2">
        <v>0</v>
      </c>
      <c r="AA40" s="2">
        <v>0</v>
      </c>
      <c r="AB40" s="2">
        <v>1</v>
      </c>
      <c r="AC40" s="2">
        <v>0</v>
      </c>
      <c r="AD40" s="2">
        <v>1</v>
      </c>
      <c r="AE40" s="2">
        <v>0</v>
      </c>
      <c r="AF40" s="2">
        <v>0</v>
      </c>
      <c r="AG40" s="32">
        <f t="shared" si="2"/>
        <v>2.5</v>
      </c>
      <c r="AH40" s="59">
        <v>0</v>
      </c>
      <c r="AI40" s="2">
        <v>1</v>
      </c>
      <c r="AJ40" s="2">
        <v>0</v>
      </c>
      <c r="AK40" s="2">
        <v>0</v>
      </c>
      <c r="AL40" s="2">
        <v>0</v>
      </c>
      <c r="AM40" s="60">
        <v>0</v>
      </c>
      <c r="AN40" s="33">
        <f t="shared" si="1"/>
        <v>2</v>
      </c>
    </row>
    <row r="41" spans="1:40" ht="15.75" thickBot="1" x14ac:dyDescent="0.3">
      <c r="A41" s="67" t="s">
        <v>84</v>
      </c>
      <c r="B41" s="68"/>
      <c r="C41" s="69"/>
      <c r="D41" s="57">
        <f t="shared" ref="D41:V41" si="3">SUM(D3:D40)</f>
        <v>11</v>
      </c>
      <c r="E41" s="48">
        <f t="shared" si="3"/>
        <v>1</v>
      </c>
      <c r="F41" s="48">
        <f t="shared" si="3"/>
        <v>1</v>
      </c>
      <c r="G41" s="48">
        <f t="shared" si="3"/>
        <v>2</v>
      </c>
      <c r="H41" s="48">
        <f t="shared" si="3"/>
        <v>13</v>
      </c>
      <c r="I41" s="48">
        <f t="shared" si="3"/>
        <v>11</v>
      </c>
      <c r="J41" s="48">
        <f t="shared" si="3"/>
        <v>32</v>
      </c>
      <c r="K41" s="48">
        <f t="shared" si="3"/>
        <v>11</v>
      </c>
      <c r="L41" s="48">
        <f t="shared" si="3"/>
        <v>4</v>
      </c>
      <c r="M41" s="58">
        <f t="shared" si="3"/>
        <v>2</v>
      </c>
      <c r="N41" s="54">
        <f t="shared" si="3"/>
        <v>3</v>
      </c>
      <c r="O41" s="58">
        <f t="shared" si="3"/>
        <v>35</v>
      </c>
      <c r="P41" s="54">
        <f t="shared" si="3"/>
        <v>5</v>
      </c>
      <c r="Q41" s="48">
        <f t="shared" si="3"/>
        <v>20</v>
      </c>
      <c r="R41" s="48">
        <f t="shared" si="3"/>
        <v>35</v>
      </c>
      <c r="S41" s="48">
        <f t="shared" si="3"/>
        <v>1</v>
      </c>
      <c r="T41" s="48">
        <f t="shared" si="3"/>
        <v>0</v>
      </c>
      <c r="U41" s="48">
        <f t="shared" si="3"/>
        <v>0</v>
      </c>
      <c r="V41" s="49">
        <f t="shared" si="3"/>
        <v>0</v>
      </c>
      <c r="W41" s="50">
        <f>AVERAGE(W3:W40)</f>
        <v>1.6798245614035088</v>
      </c>
      <c r="X41" s="47">
        <f t="shared" ref="X41:AF41" si="4">SUM(X3:X40)</f>
        <v>14</v>
      </c>
      <c r="Y41" s="48">
        <f t="shared" si="4"/>
        <v>1</v>
      </c>
      <c r="Z41" s="48">
        <f t="shared" si="4"/>
        <v>4</v>
      </c>
      <c r="AA41" s="48">
        <f t="shared" si="4"/>
        <v>17</v>
      </c>
      <c r="AB41" s="48">
        <f t="shared" si="4"/>
        <v>17</v>
      </c>
      <c r="AC41" s="48">
        <f t="shared" si="4"/>
        <v>4</v>
      </c>
      <c r="AD41" s="48">
        <f t="shared" si="4"/>
        <v>14</v>
      </c>
      <c r="AE41" s="48">
        <f t="shared" si="4"/>
        <v>1</v>
      </c>
      <c r="AF41" s="48">
        <f t="shared" si="4"/>
        <v>0</v>
      </c>
      <c r="AG41" s="50">
        <f>AVERAGE(AG3:AG40)</f>
        <v>2.0247747747747749</v>
      </c>
      <c r="AH41" s="47">
        <f t="shared" ref="AH41:AM41" si="5">SUM(AH3:AH40)</f>
        <v>16</v>
      </c>
      <c r="AI41" s="48">
        <f t="shared" si="5"/>
        <v>15</v>
      </c>
      <c r="AJ41" s="48">
        <f t="shared" si="5"/>
        <v>1</v>
      </c>
      <c r="AK41" s="48">
        <f t="shared" si="5"/>
        <v>5</v>
      </c>
      <c r="AL41" s="48">
        <f t="shared" si="5"/>
        <v>2</v>
      </c>
      <c r="AM41" s="49">
        <f t="shared" si="5"/>
        <v>4</v>
      </c>
      <c r="AN41" s="50">
        <f>AVERAGE(AN3:AN40)</f>
        <v>1.703125</v>
      </c>
    </row>
    <row r="43" spans="1:40" ht="15.75" thickBot="1" x14ac:dyDescent="0.3"/>
    <row r="44" spans="1:40" x14ac:dyDescent="0.25">
      <c r="A44" s="22" t="s">
        <v>17</v>
      </c>
      <c r="B44" s="17" t="s">
        <v>12</v>
      </c>
      <c r="C44" s="17" t="s">
        <v>11</v>
      </c>
      <c r="D44" s="21"/>
      <c r="E44" s="20"/>
      <c r="F44" s="20"/>
      <c r="G44" s="20"/>
      <c r="H44" s="20" t="s">
        <v>10</v>
      </c>
      <c r="I44" s="20"/>
      <c r="J44" s="20"/>
      <c r="K44" s="20"/>
      <c r="L44" s="20"/>
      <c r="M44" s="20"/>
      <c r="N44" s="21" t="s">
        <v>122</v>
      </c>
      <c r="O44" s="19"/>
      <c r="P44" s="21"/>
      <c r="Q44" s="20"/>
      <c r="R44" s="89" t="s">
        <v>13</v>
      </c>
      <c r="S44" s="20" t="s">
        <v>9</v>
      </c>
      <c r="T44" s="20"/>
      <c r="U44" s="20"/>
      <c r="V44" s="20"/>
      <c r="W44" s="31"/>
      <c r="X44" s="21"/>
      <c r="Y44" s="89" t="s">
        <v>14</v>
      </c>
      <c r="Z44" s="20" t="s">
        <v>8</v>
      </c>
      <c r="AA44" s="20"/>
      <c r="AB44" s="20"/>
      <c r="AC44" s="20"/>
      <c r="AD44" s="20"/>
      <c r="AE44" s="20"/>
      <c r="AF44" s="20"/>
      <c r="AG44" s="19"/>
      <c r="AH44" s="90" t="s">
        <v>15</v>
      </c>
      <c r="AI44" s="20" t="s">
        <v>7</v>
      </c>
      <c r="AJ44" s="20"/>
      <c r="AK44" s="20"/>
      <c r="AL44" s="20"/>
      <c r="AM44" s="20"/>
      <c r="AN44" s="19"/>
    </row>
    <row r="45" spans="1:40" ht="16.5" thickBot="1" x14ac:dyDescent="0.3">
      <c r="A45" s="15"/>
      <c r="B45" s="2"/>
      <c r="C45" s="2"/>
      <c r="D45" s="84">
        <v>1</v>
      </c>
      <c r="E45" s="85">
        <v>2</v>
      </c>
      <c r="F45" s="85">
        <v>3</v>
      </c>
      <c r="G45" s="85">
        <v>4</v>
      </c>
      <c r="H45" s="85">
        <v>5</v>
      </c>
      <c r="I45" s="85">
        <v>6</v>
      </c>
      <c r="J45" s="85">
        <v>7</v>
      </c>
      <c r="K45" s="85">
        <v>8</v>
      </c>
      <c r="L45" s="85">
        <v>9</v>
      </c>
      <c r="M45" s="85">
        <v>10</v>
      </c>
      <c r="N45" s="87">
        <v>1</v>
      </c>
      <c r="O45" s="86">
        <v>2</v>
      </c>
      <c r="P45" s="13">
        <v>1</v>
      </c>
      <c r="Q45" s="12">
        <v>2</v>
      </c>
      <c r="R45" s="11">
        <v>3</v>
      </c>
      <c r="S45" s="11">
        <v>4</v>
      </c>
      <c r="T45" s="10">
        <v>5</v>
      </c>
      <c r="U45" s="10">
        <v>6</v>
      </c>
      <c r="V45" s="14">
        <v>7</v>
      </c>
      <c r="W45" s="62" t="s">
        <v>16</v>
      </c>
      <c r="X45" s="29">
        <v>1</v>
      </c>
      <c r="Y45" s="12">
        <v>2</v>
      </c>
      <c r="Z45" s="11">
        <v>3</v>
      </c>
      <c r="AA45" s="11">
        <v>4</v>
      </c>
      <c r="AB45" s="11">
        <v>5</v>
      </c>
      <c r="AC45" s="11">
        <v>6</v>
      </c>
      <c r="AD45" s="10">
        <v>7</v>
      </c>
      <c r="AE45" s="10">
        <v>8</v>
      </c>
      <c r="AF45" s="10">
        <v>9</v>
      </c>
      <c r="AG45" s="64" t="s">
        <v>16</v>
      </c>
      <c r="AH45" s="13">
        <v>1</v>
      </c>
      <c r="AI45" s="11">
        <v>2</v>
      </c>
      <c r="AJ45" s="11">
        <v>3</v>
      </c>
      <c r="AK45" s="10">
        <v>4</v>
      </c>
      <c r="AL45" s="10">
        <v>5</v>
      </c>
      <c r="AM45" s="63">
        <v>6</v>
      </c>
      <c r="AN45" s="64" t="s">
        <v>16</v>
      </c>
    </row>
    <row r="46" spans="1:40" x14ac:dyDescent="0.25">
      <c r="A46" s="25" t="s">
        <v>18</v>
      </c>
      <c r="B46" s="17" t="s">
        <v>87</v>
      </c>
      <c r="C46" s="16" t="s">
        <v>6</v>
      </c>
      <c r="D46" s="18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</v>
      </c>
      <c r="K46" s="17">
        <v>0</v>
      </c>
      <c r="L46" s="17">
        <v>0</v>
      </c>
      <c r="M46" s="16">
        <v>0</v>
      </c>
      <c r="N46" s="23">
        <v>0</v>
      </c>
      <c r="O46" s="7">
        <v>1</v>
      </c>
      <c r="P46" s="18">
        <v>0</v>
      </c>
      <c r="Q46" s="17">
        <v>0</v>
      </c>
      <c r="R46" s="17">
        <v>1</v>
      </c>
      <c r="S46" s="17">
        <v>1</v>
      </c>
      <c r="T46" s="17">
        <v>0</v>
      </c>
      <c r="U46" s="17">
        <v>0</v>
      </c>
      <c r="V46" s="16">
        <v>0</v>
      </c>
      <c r="W46" s="33">
        <f>(SUM(P46:Q46)+SUM(R46:S46)*2+SUM(T46:V46)*3)/SUM(P46:V46)</f>
        <v>2</v>
      </c>
      <c r="X46" s="18">
        <v>0</v>
      </c>
      <c r="Y46" s="17">
        <v>0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32">
        <f>(SUM(X46:Y46)+SUM(Z46:AC46)*2+SUM(AD46:AF46)*3)/SUM(X46:AF46)</f>
        <v>2</v>
      </c>
      <c r="AH46" s="18">
        <v>0</v>
      </c>
      <c r="AI46" s="18">
        <v>0</v>
      </c>
      <c r="AJ46" s="18">
        <v>0</v>
      </c>
      <c r="AK46" s="18">
        <v>0</v>
      </c>
      <c r="AL46" s="17">
        <v>0</v>
      </c>
      <c r="AM46" s="16">
        <v>1</v>
      </c>
      <c r="AN46" s="33"/>
    </row>
    <row r="47" spans="1:40" x14ac:dyDescent="0.25">
      <c r="A47" s="26" t="s">
        <v>19</v>
      </c>
      <c r="B47" s="4" t="s">
        <v>87</v>
      </c>
      <c r="C47" s="3" t="s">
        <v>5</v>
      </c>
      <c r="D47" s="5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3">
        <v>0</v>
      </c>
      <c r="N47" s="24">
        <v>0</v>
      </c>
      <c r="O47" s="3">
        <v>1</v>
      </c>
      <c r="P47" s="5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3">
        <v>0</v>
      </c>
      <c r="W47" s="33">
        <f t="shared" ref="W47:W84" si="6">(SUM(P47:Q47)+SUM(R47:S47)*2+SUM(T47:V47)*3)/SUM(P47:V47)</f>
        <v>1</v>
      </c>
      <c r="X47" s="5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32">
        <f>(SUM(X47:Y47)+SUM(Z47:AC47)*2+SUM(AD47:AF47)*3)/SUM(X47:AF47)</f>
        <v>1</v>
      </c>
      <c r="AH47" s="5">
        <v>1</v>
      </c>
      <c r="AI47" s="4">
        <v>0</v>
      </c>
      <c r="AJ47" s="4">
        <v>0</v>
      </c>
      <c r="AK47" s="4">
        <v>0</v>
      </c>
      <c r="AL47" s="4">
        <v>0</v>
      </c>
      <c r="AM47" s="3">
        <v>0</v>
      </c>
      <c r="AN47" s="33">
        <f t="shared" ref="AN47:AN84" si="7">(AH47+SUM(AI47:AJ47)*2+SUM(AK47:AL47)*3)/SUM(AH47:AL47)</f>
        <v>1</v>
      </c>
    </row>
    <row r="48" spans="1:40" x14ac:dyDescent="0.25">
      <c r="A48" s="35" t="s">
        <v>20</v>
      </c>
      <c r="B48" s="4" t="s">
        <v>87</v>
      </c>
      <c r="C48" s="3" t="s">
        <v>5</v>
      </c>
      <c r="D48" s="5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3">
        <v>1</v>
      </c>
      <c r="N48" s="24">
        <v>0</v>
      </c>
      <c r="O48" s="3">
        <v>0</v>
      </c>
      <c r="P48" s="5">
        <v>0</v>
      </c>
      <c r="Q48" s="4">
        <v>1</v>
      </c>
      <c r="R48" s="4">
        <v>1</v>
      </c>
      <c r="S48" s="4">
        <v>0</v>
      </c>
      <c r="T48" s="4">
        <v>0</v>
      </c>
      <c r="U48" s="4">
        <v>0</v>
      </c>
      <c r="V48" s="3">
        <v>0</v>
      </c>
      <c r="W48" s="33">
        <f t="shared" si="6"/>
        <v>1.5</v>
      </c>
      <c r="X48" s="5">
        <v>1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32">
        <f>(SUM(X48:Y48)+SUM(Z48:AC48)*2+SUM(AD48:AF48)*3)/SUM(X48:AF48)</f>
        <v>1.5</v>
      </c>
      <c r="AH48" s="5">
        <v>1</v>
      </c>
      <c r="AI48" s="4">
        <v>0</v>
      </c>
      <c r="AJ48" s="4">
        <v>0</v>
      </c>
      <c r="AK48" s="4">
        <v>0</v>
      </c>
      <c r="AL48" s="4">
        <v>0</v>
      </c>
      <c r="AM48" s="3">
        <v>0</v>
      </c>
      <c r="AN48" s="33">
        <f t="shared" si="7"/>
        <v>1</v>
      </c>
    </row>
    <row r="49" spans="1:40" x14ac:dyDescent="0.25">
      <c r="A49" s="26" t="s">
        <v>21</v>
      </c>
      <c r="B49" s="4" t="s">
        <v>87</v>
      </c>
      <c r="C49" s="3" t="s">
        <v>79</v>
      </c>
      <c r="D49" s="5">
        <v>0</v>
      </c>
      <c r="E49" s="4">
        <v>1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3">
        <v>0</v>
      </c>
      <c r="N49" s="24">
        <v>0</v>
      </c>
      <c r="O49" s="3">
        <v>1</v>
      </c>
      <c r="P49" s="5">
        <v>0</v>
      </c>
      <c r="Q49" s="4">
        <v>1</v>
      </c>
      <c r="R49" s="4">
        <v>0</v>
      </c>
      <c r="S49" s="4">
        <v>0</v>
      </c>
      <c r="T49" s="4">
        <v>0</v>
      </c>
      <c r="U49" s="4">
        <v>0</v>
      </c>
      <c r="V49" s="3">
        <v>0</v>
      </c>
      <c r="W49" s="33">
        <f t="shared" si="6"/>
        <v>1</v>
      </c>
      <c r="X49" s="5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32">
        <f>(SUM(X49:Y49)+SUM(Z49:AC49)*2+SUM(AD49:AF49)*3)/SUM(X49:AF49)</f>
        <v>1</v>
      </c>
      <c r="AH49" s="5">
        <v>0</v>
      </c>
      <c r="AI49" s="4">
        <v>0</v>
      </c>
      <c r="AJ49" s="4">
        <v>0</v>
      </c>
      <c r="AK49" s="4">
        <v>0</v>
      </c>
      <c r="AL49" s="4">
        <v>0</v>
      </c>
      <c r="AM49" s="3">
        <v>1</v>
      </c>
      <c r="AN49" s="33"/>
    </row>
    <row r="50" spans="1:40" x14ac:dyDescent="0.25">
      <c r="A50" s="35" t="s">
        <v>22</v>
      </c>
      <c r="B50" s="4" t="s">
        <v>87</v>
      </c>
      <c r="C50" s="3" t="s">
        <v>79</v>
      </c>
      <c r="D50" s="5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3">
        <v>0</v>
      </c>
      <c r="N50" s="24">
        <v>0</v>
      </c>
      <c r="O50" s="3">
        <v>1</v>
      </c>
      <c r="P50" s="5">
        <v>0</v>
      </c>
      <c r="Q50" s="4">
        <v>0</v>
      </c>
      <c r="R50" s="4">
        <v>1</v>
      </c>
      <c r="S50" s="4">
        <v>0</v>
      </c>
      <c r="T50" s="4">
        <v>0</v>
      </c>
      <c r="U50" s="4">
        <v>0</v>
      </c>
      <c r="V50" s="3">
        <v>0</v>
      </c>
      <c r="W50" s="33">
        <f t="shared" si="6"/>
        <v>2</v>
      </c>
      <c r="X50" s="5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32">
        <f>(SUM(X50:Y50)+SUM(Z50:AC50)*2+SUM(AD50:AF50)*3)/SUM(X50:AF50)</f>
        <v>2</v>
      </c>
      <c r="AH50" s="5">
        <v>1</v>
      </c>
      <c r="AI50" s="4">
        <v>1</v>
      </c>
      <c r="AJ50" s="4">
        <v>0</v>
      </c>
      <c r="AK50" s="4">
        <v>0</v>
      </c>
      <c r="AL50" s="4">
        <v>0</v>
      </c>
      <c r="AM50" s="3">
        <v>0</v>
      </c>
      <c r="AN50" s="33">
        <f t="shared" si="7"/>
        <v>1.5</v>
      </c>
    </row>
    <row r="51" spans="1:40" x14ac:dyDescent="0.25">
      <c r="A51" s="26" t="s">
        <v>23</v>
      </c>
      <c r="B51" s="4" t="s">
        <v>87</v>
      </c>
      <c r="C51" s="70" t="s">
        <v>4</v>
      </c>
      <c r="D51" s="5">
        <v>0</v>
      </c>
      <c r="E51" s="4">
        <v>0</v>
      </c>
      <c r="F51" s="4">
        <v>1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3">
        <v>0</v>
      </c>
      <c r="N51" s="24">
        <v>0</v>
      </c>
      <c r="O51" s="3">
        <v>1</v>
      </c>
      <c r="P51" s="5">
        <v>0</v>
      </c>
      <c r="Q51" s="4">
        <v>0</v>
      </c>
      <c r="R51" s="4">
        <v>1</v>
      </c>
      <c r="S51" s="4">
        <v>0</v>
      </c>
      <c r="T51" s="4">
        <v>0</v>
      </c>
      <c r="U51" s="4">
        <v>0</v>
      </c>
      <c r="V51" s="3">
        <v>0</v>
      </c>
      <c r="W51" s="33">
        <f t="shared" si="6"/>
        <v>2</v>
      </c>
      <c r="X51" s="5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32"/>
      <c r="AH51" s="5">
        <v>0</v>
      </c>
      <c r="AI51" s="4">
        <v>0</v>
      </c>
      <c r="AJ51" s="4">
        <v>0</v>
      </c>
      <c r="AK51" s="4">
        <v>0</v>
      </c>
      <c r="AL51" s="4">
        <v>0</v>
      </c>
      <c r="AM51" s="3">
        <v>1</v>
      </c>
      <c r="AN51" s="33"/>
    </row>
    <row r="52" spans="1:40" x14ac:dyDescent="0.25">
      <c r="A52" s="35" t="s">
        <v>24</v>
      </c>
      <c r="B52" s="4" t="s">
        <v>87</v>
      </c>
      <c r="C52" s="3" t="s">
        <v>4</v>
      </c>
      <c r="D52" s="5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3">
        <v>0</v>
      </c>
      <c r="N52" s="24">
        <v>0</v>
      </c>
      <c r="O52" s="3">
        <v>1</v>
      </c>
      <c r="P52" s="5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33">
        <f t="shared" si="6"/>
        <v>1</v>
      </c>
      <c r="X52" s="5">
        <v>1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32">
        <f>(SUM(X52:Y52)+SUM(Z52:AC52)*2+SUM(AD52:AF52)*3)/SUM(X52:AF52)</f>
        <v>1</v>
      </c>
      <c r="AH52" s="5">
        <v>1</v>
      </c>
      <c r="AI52" s="4">
        <v>0</v>
      </c>
      <c r="AJ52" s="4">
        <v>0</v>
      </c>
      <c r="AK52" s="4">
        <v>0</v>
      </c>
      <c r="AL52" s="4">
        <v>0</v>
      </c>
      <c r="AM52" s="3">
        <v>0</v>
      </c>
      <c r="AN52" s="33">
        <f t="shared" si="7"/>
        <v>1</v>
      </c>
    </row>
    <row r="53" spans="1:40" x14ac:dyDescent="0.25">
      <c r="A53" s="26" t="s">
        <v>25</v>
      </c>
      <c r="B53" s="4" t="s">
        <v>87</v>
      </c>
      <c r="C53" s="3" t="s">
        <v>3</v>
      </c>
      <c r="D53" s="5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3">
        <v>0</v>
      </c>
      <c r="N53" s="24">
        <v>1</v>
      </c>
      <c r="O53" s="3">
        <v>0</v>
      </c>
      <c r="P53" s="5">
        <v>1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3">
        <v>0</v>
      </c>
      <c r="W53" s="33">
        <f t="shared" si="6"/>
        <v>1</v>
      </c>
      <c r="X53" s="5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32"/>
      <c r="AH53" s="5">
        <v>0</v>
      </c>
      <c r="AI53" s="4">
        <v>0</v>
      </c>
      <c r="AJ53" s="4">
        <v>0</v>
      </c>
      <c r="AK53" s="4">
        <v>0</v>
      </c>
      <c r="AL53" s="4">
        <v>0</v>
      </c>
      <c r="AM53" s="3">
        <v>1</v>
      </c>
      <c r="AN53" s="33"/>
    </row>
    <row r="54" spans="1:40" x14ac:dyDescent="0.25">
      <c r="A54" s="35" t="s">
        <v>26</v>
      </c>
      <c r="B54" s="4" t="s">
        <v>87</v>
      </c>
      <c r="C54" s="3" t="s">
        <v>2</v>
      </c>
      <c r="D54" s="5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3">
        <v>0</v>
      </c>
      <c r="N54" s="24">
        <v>0</v>
      </c>
      <c r="O54" s="3">
        <v>1</v>
      </c>
      <c r="P54" s="5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33">
        <f t="shared" si="6"/>
        <v>1</v>
      </c>
      <c r="X54" s="5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32">
        <f>(SUM(X54:Y54)+SUM(Z54:AC54)*2+SUM(AD54:AF54)*3)/SUM(X54:AF54)</f>
        <v>1</v>
      </c>
      <c r="AH54" s="5">
        <v>0</v>
      </c>
      <c r="AI54" s="4">
        <v>0</v>
      </c>
      <c r="AJ54" s="4">
        <v>0</v>
      </c>
      <c r="AK54" s="4">
        <v>0</v>
      </c>
      <c r="AL54" s="4">
        <v>0</v>
      </c>
      <c r="AM54" s="3">
        <v>1</v>
      </c>
      <c r="AN54" s="33"/>
    </row>
    <row r="55" spans="1:40" x14ac:dyDescent="0.25">
      <c r="A55" s="26" t="s">
        <v>27</v>
      </c>
      <c r="B55" s="4" t="s">
        <v>87</v>
      </c>
      <c r="C55" s="3" t="s">
        <v>0</v>
      </c>
      <c r="D55" s="5">
        <v>0</v>
      </c>
      <c r="E55" s="4">
        <v>1</v>
      </c>
      <c r="F55" s="4">
        <v>0</v>
      </c>
      <c r="G55" s="4">
        <v>0</v>
      </c>
      <c r="H55" s="4">
        <v>0</v>
      </c>
      <c r="I55" s="4">
        <v>1</v>
      </c>
      <c r="J55" s="4">
        <v>1</v>
      </c>
      <c r="K55" s="4">
        <v>1</v>
      </c>
      <c r="L55" s="4">
        <v>0</v>
      </c>
      <c r="M55" s="3">
        <v>0</v>
      </c>
      <c r="N55" s="24">
        <v>0</v>
      </c>
      <c r="O55" s="3">
        <v>1</v>
      </c>
      <c r="P55" s="5">
        <v>0</v>
      </c>
      <c r="Q55" s="4">
        <v>1</v>
      </c>
      <c r="R55" s="4">
        <v>1</v>
      </c>
      <c r="S55" s="4">
        <v>0</v>
      </c>
      <c r="T55" s="4">
        <v>0</v>
      </c>
      <c r="U55" s="4">
        <v>0</v>
      </c>
      <c r="V55" s="3">
        <v>0</v>
      </c>
      <c r="W55" s="33">
        <f t="shared" si="6"/>
        <v>1.5</v>
      </c>
      <c r="X55" s="5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32">
        <f>(SUM(X55:Y55)+SUM(Z55:AC55)*2+SUM(AD55:AF55)*3)/SUM(X55:AF55)</f>
        <v>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3">
        <v>1</v>
      </c>
      <c r="AN55" s="33"/>
    </row>
    <row r="56" spans="1:40" x14ac:dyDescent="0.25">
      <c r="A56" s="35" t="s">
        <v>29</v>
      </c>
      <c r="B56" s="4" t="s">
        <v>87</v>
      </c>
      <c r="C56" s="70" t="s">
        <v>0</v>
      </c>
      <c r="D56" s="5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3">
        <v>0</v>
      </c>
      <c r="N56" s="24">
        <v>0</v>
      </c>
      <c r="O56" s="3">
        <v>1</v>
      </c>
      <c r="P56" s="5">
        <v>0</v>
      </c>
      <c r="Q56" s="4">
        <v>0</v>
      </c>
      <c r="R56" s="4">
        <v>1</v>
      </c>
      <c r="S56" s="4">
        <v>0</v>
      </c>
      <c r="T56" s="4">
        <v>0</v>
      </c>
      <c r="U56" s="4">
        <v>0</v>
      </c>
      <c r="V56" s="3">
        <v>0</v>
      </c>
      <c r="W56" s="33">
        <f t="shared" si="6"/>
        <v>2</v>
      </c>
      <c r="X56" s="5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32">
        <f>(SUM(X56:Y56)+SUM(Z56:AC56)*2+SUM(AD56:AF56)*3)/SUM(X56:AF56)</f>
        <v>2</v>
      </c>
      <c r="AH56" s="5">
        <v>0</v>
      </c>
      <c r="AI56" s="4">
        <v>0</v>
      </c>
      <c r="AJ56" s="4">
        <v>0</v>
      </c>
      <c r="AK56" s="4">
        <v>0</v>
      </c>
      <c r="AL56" s="4">
        <v>0</v>
      </c>
      <c r="AM56" s="3">
        <v>1</v>
      </c>
      <c r="AN56" s="33"/>
    </row>
    <row r="57" spans="1:40" x14ac:dyDescent="0.25">
      <c r="A57" s="35" t="s">
        <v>30</v>
      </c>
      <c r="B57" s="4" t="s">
        <v>87</v>
      </c>
      <c r="C57" s="3" t="s">
        <v>58</v>
      </c>
      <c r="D57" s="5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3">
        <v>0</v>
      </c>
      <c r="N57" s="24">
        <v>0</v>
      </c>
      <c r="O57" s="3">
        <v>1</v>
      </c>
      <c r="P57" s="5">
        <v>0</v>
      </c>
      <c r="Q57" s="4">
        <v>1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33">
        <f t="shared" si="6"/>
        <v>1</v>
      </c>
      <c r="X57" s="5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32">
        <f>(SUM(X57:Y57)+SUM(Z57:AC57)*2+SUM(AD57:AF57)*3)/SUM(X57:AF57)</f>
        <v>1</v>
      </c>
      <c r="AH57" s="5">
        <v>0</v>
      </c>
      <c r="AI57" s="4">
        <v>0</v>
      </c>
      <c r="AJ57" s="4">
        <v>0</v>
      </c>
      <c r="AK57" s="4">
        <v>0</v>
      </c>
      <c r="AL57" s="4">
        <v>0</v>
      </c>
      <c r="AM57" s="3">
        <v>1</v>
      </c>
      <c r="AN57" s="33"/>
    </row>
    <row r="58" spans="1:40" x14ac:dyDescent="0.25">
      <c r="A58" s="35" t="s">
        <v>31</v>
      </c>
      <c r="B58" s="4" t="s">
        <v>87</v>
      </c>
      <c r="C58" s="3" t="s">
        <v>62</v>
      </c>
      <c r="D58" s="5">
        <v>0</v>
      </c>
      <c r="E58" s="4">
        <v>0</v>
      </c>
      <c r="F58" s="4">
        <v>1</v>
      </c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3">
        <v>0</v>
      </c>
      <c r="N58" s="24">
        <v>0</v>
      </c>
      <c r="O58" s="3">
        <v>1</v>
      </c>
      <c r="P58" s="5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1</v>
      </c>
      <c r="W58" s="33">
        <f t="shared" si="6"/>
        <v>2.5</v>
      </c>
      <c r="X58" s="5">
        <v>0</v>
      </c>
      <c r="Y58" s="4">
        <v>0</v>
      </c>
      <c r="Z58" s="4">
        <v>0</v>
      </c>
      <c r="AA58" s="4">
        <v>0</v>
      </c>
      <c r="AB58" s="4">
        <v>1</v>
      </c>
      <c r="AC58" s="4">
        <v>0</v>
      </c>
      <c r="AD58" s="4">
        <v>0</v>
      </c>
      <c r="AE58" s="4">
        <v>1</v>
      </c>
      <c r="AF58" s="4">
        <v>0</v>
      </c>
      <c r="AG58" s="32">
        <f>(SUM(X58:Y58)+SUM(Z58:AC58)*2+SUM(AD58:AF58)*3)/SUM(X58:AF58)</f>
        <v>2.5</v>
      </c>
      <c r="AH58" s="5">
        <v>0</v>
      </c>
      <c r="AI58" s="4">
        <v>0</v>
      </c>
      <c r="AJ58" s="4">
        <v>0</v>
      </c>
      <c r="AK58" s="4">
        <v>1</v>
      </c>
      <c r="AL58" s="4">
        <v>0</v>
      </c>
      <c r="AM58" s="3">
        <v>0</v>
      </c>
      <c r="AN58" s="33">
        <f t="shared" si="7"/>
        <v>3</v>
      </c>
    </row>
    <row r="59" spans="1:40" x14ac:dyDescent="0.25">
      <c r="A59" s="35" t="s">
        <v>32</v>
      </c>
      <c r="B59" s="4" t="s">
        <v>87</v>
      </c>
      <c r="C59" s="3" t="s">
        <v>59</v>
      </c>
      <c r="D59" s="5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1</v>
      </c>
      <c r="L59" s="4">
        <v>0</v>
      </c>
      <c r="M59" s="3">
        <v>0</v>
      </c>
      <c r="N59" s="24">
        <v>0</v>
      </c>
      <c r="O59" s="3">
        <v>1</v>
      </c>
      <c r="P59" s="5">
        <v>0</v>
      </c>
      <c r="Q59" s="4">
        <v>1</v>
      </c>
      <c r="R59" s="4">
        <v>1</v>
      </c>
      <c r="S59" s="4">
        <v>0</v>
      </c>
      <c r="T59" s="4">
        <v>0</v>
      </c>
      <c r="U59" s="4">
        <v>0</v>
      </c>
      <c r="V59" s="3">
        <v>0</v>
      </c>
      <c r="W59" s="33">
        <f t="shared" si="6"/>
        <v>1.5</v>
      </c>
      <c r="X59" s="5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32"/>
      <c r="AH59" s="5">
        <v>0</v>
      </c>
      <c r="AI59" s="4">
        <v>0</v>
      </c>
      <c r="AJ59" s="4">
        <v>0</v>
      </c>
      <c r="AK59" s="4">
        <v>0</v>
      </c>
      <c r="AL59" s="4">
        <v>0</v>
      </c>
      <c r="AM59" s="3">
        <v>1</v>
      </c>
      <c r="AN59" s="33"/>
    </row>
    <row r="60" spans="1:40" x14ac:dyDescent="0.25">
      <c r="A60" s="35" t="s">
        <v>33</v>
      </c>
      <c r="B60" s="4" t="s">
        <v>87</v>
      </c>
      <c r="C60" s="3" t="s">
        <v>59</v>
      </c>
      <c r="D60" s="5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3">
        <v>0</v>
      </c>
      <c r="N60" s="24">
        <v>0</v>
      </c>
      <c r="O60" s="3">
        <v>1</v>
      </c>
      <c r="P60" s="5">
        <v>0</v>
      </c>
      <c r="Q60" s="4">
        <v>0</v>
      </c>
      <c r="R60" s="4">
        <v>1</v>
      </c>
      <c r="S60" s="4">
        <v>0</v>
      </c>
      <c r="T60" s="4">
        <v>0</v>
      </c>
      <c r="U60" s="4">
        <v>0</v>
      </c>
      <c r="V60" s="3">
        <v>0</v>
      </c>
      <c r="W60" s="33">
        <f t="shared" si="6"/>
        <v>2</v>
      </c>
      <c r="X60" s="5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32">
        <f>(SUM(X60:Y60)+SUM(Z60:AC60)*2+SUM(AD60:AF60)*3)/SUM(X60:AF60)</f>
        <v>2</v>
      </c>
      <c r="AH60" s="5">
        <v>1</v>
      </c>
      <c r="AI60" s="4">
        <v>0</v>
      </c>
      <c r="AJ60" s="4">
        <v>0</v>
      </c>
      <c r="AK60" s="4">
        <v>0</v>
      </c>
      <c r="AL60" s="4">
        <v>0</v>
      </c>
      <c r="AM60" s="3">
        <v>0</v>
      </c>
      <c r="AN60" s="33">
        <f t="shared" si="7"/>
        <v>1</v>
      </c>
    </row>
    <row r="61" spans="1:40" x14ac:dyDescent="0.25">
      <c r="A61" s="35" t="s">
        <v>34</v>
      </c>
      <c r="B61" s="4" t="s">
        <v>87</v>
      </c>
      <c r="C61" s="3" t="s">
        <v>60</v>
      </c>
      <c r="D61" s="5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1</v>
      </c>
      <c r="M61" s="3">
        <v>0</v>
      </c>
      <c r="N61" s="24">
        <v>1</v>
      </c>
      <c r="O61" s="3">
        <v>0</v>
      </c>
      <c r="P61" s="5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33">
        <f t="shared" si="6"/>
        <v>1</v>
      </c>
      <c r="X61" s="5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32"/>
      <c r="AH61" s="5">
        <v>0</v>
      </c>
      <c r="AI61" s="4">
        <v>0</v>
      </c>
      <c r="AJ61" s="4">
        <v>0</v>
      </c>
      <c r="AK61" s="4">
        <v>0</v>
      </c>
      <c r="AL61" s="4">
        <v>0</v>
      </c>
      <c r="AM61" s="3">
        <v>1</v>
      </c>
      <c r="AN61" s="33"/>
    </row>
    <row r="62" spans="1:40" x14ac:dyDescent="0.25">
      <c r="A62" s="35" t="s">
        <v>35</v>
      </c>
      <c r="B62" s="4" t="s">
        <v>87</v>
      </c>
      <c r="C62" s="3" t="s">
        <v>61</v>
      </c>
      <c r="D62" s="5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1</v>
      </c>
      <c r="L62" s="4">
        <v>1</v>
      </c>
      <c r="M62" s="3">
        <v>0</v>
      </c>
      <c r="N62" s="38">
        <v>0</v>
      </c>
      <c r="O62" s="28">
        <v>1</v>
      </c>
      <c r="P62" s="5">
        <v>0</v>
      </c>
      <c r="Q62" s="4">
        <v>1</v>
      </c>
      <c r="R62" s="4">
        <v>1</v>
      </c>
      <c r="S62" s="4">
        <v>0</v>
      </c>
      <c r="T62" s="4">
        <v>0</v>
      </c>
      <c r="U62" s="4">
        <v>0</v>
      </c>
      <c r="V62" s="3">
        <v>0</v>
      </c>
      <c r="W62" s="33">
        <f t="shared" si="6"/>
        <v>1.5</v>
      </c>
      <c r="X62" s="5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32"/>
      <c r="AH62" s="5">
        <v>0</v>
      </c>
      <c r="AI62" s="4">
        <v>0</v>
      </c>
      <c r="AJ62" s="4">
        <v>0</v>
      </c>
      <c r="AK62" s="4">
        <v>0</v>
      </c>
      <c r="AL62" s="4">
        <v>0</v>
      </c>
      <c r="AM62" s="3">
        <v>1</v>
      </c>
      <c r="AN62" s="33"/>
    </row>
    <row r="63" spans="1:40" x14ac:dyDescent="0.25">
      <c r="A63" s="35" t="s">
        <v>36</v>
      </c>
      <c r="B63" s="4" t="s">
        <v>87</v>
      </c>
      <c r="C63" s="3" t="s">
        <v>64</v>
      </c>
      <c r="D63" s="5">
        <v>0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1</v>
      </c>
      <c r="K63" s="4">
        <v>0</v>
      </c>
      <c r="L63" s="4">
        <v>0</v>
      </c>
      <c r="M63" s="3">
        <v>0</v>
      </c>
      <c r="N63" s="24">
        <v>0</v>
      </c>
      <c r="O63" s="3">
        <v>1</v>
      </c>
      <c r="P63" s="5">
        <v>0</v>
      </c>
      <c r="Q63" s="4">
        <v>0</v>
      </c>
      <c r="R63" s="4">
        <v>1</v>
      </c>
      <c r="S63" s="4">
        <v>0</v>
      </c>
      <c r="T63" s="4">
        <v>0</v>
      </c>
      <c r="U63" s="4">
        <v>0</v>
      </c>
      <c r="V63" s="3">
        <v>0</v>
      </c>
      <c r="W63" s="33">
        <f t="shared" si="6"/>
        <v>2</v>
      </c>
      <c r="X63" s="5">
        <v>0</v>
      </c>
      <c r="Y63" s="4">
        <v>0</v>
      </c>
      <c r="Z63" s="4">
        <v>0</v>
      </c>
      <c r="AA63" s="4">
        <v>1</v>
      </c>
      <c r="AB63" s="4">
        <v>0</v>
      </c>
      <c r="AC63" s="4">
        <v>1</v>
      </c>
      <c r="AD63" s="4">
        <v>0</v>
      </c>
      <c r="AE63" s="4">
        <v>1</v>
      </c>
      <c r="AF63" s="4">
        <v>0</v>
      </c>
      <c r="AG63" s="32">
        <f t="shared" ref="AG63:AG70" si="8">(SUM(X63:Y63)+SUM(Z63:AC63)*2+SUM(AD63:AF63)*3)/SUM(X63:AF63)</f>
        <v>2.3333333333333335</v>
      </c>
      <c r="AH63" s="5">
        <v>0</v>
      </c>
      <c r="AI63" s="4">
        <v>1</v>
      </c>
      <c r="AJ63" s="4">
        <v>0</v>
      </c>
      <c r="AK63" s="4">
        <v>0</v>
      </c>
      <c r="AL63" s="4">
        <v>0</v>
      </c>
      <c r="AM63" s="3">
        <v>0</v>
      </c>
      <c r="AN63" s="33">
        <f t="shared" si="7"/>
        <v>2</v>
      </c>
    </row>
    <row r="64" spans="1:40" x14ac:dyDescent="0.25">
      <c r="A64" s="35" t="s">
        <v>37</v>
      </c>
      <c r="B64" s="4" t="s">
        <v>87</v>
      </c>
      <c r="C64" s="42" t="s">
        <v>64</v>
      </c>
      <c r="D64" s="5">
        <v>0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1</v>
      </c>
      <c r="K64" s="4">
        <v>0</v>
      </c>
      <c r="L64" s="4">
        <v>0</v>
      </c>
      <c r="M64" s="3">
        <v>0</v>
      </c>
      <c r="N64" s="91">
        <v>0</v>
      </c>
      <c r="O64" s="40">
        <v>1</v>
      </c>
      <c r="P64" s="5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3">
        <v>0</v>
      </c>
      <c r="W64" s="33">
        <f t="shared" si="6"/>
        <v>2</v>
      </c>
      <c r="X64" s="5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2">
        <f t="shared" si="8"/>
        <v>2</v>
      </c>
      <c r="AH64" s="5">
        <v>0</v>
      </c>
      <c r="AI64" s="4">
        <v>1</v>
      </c>
      <c r="AJ64" s="4">
        <v>0</v>
      </c>
      <c r="AK64" s="4">
        <v>0</v>
      </c>
      <c r="AL64" s="4">
        <v>0</v>
      </c>
      <c r="AM64" s="3">
        <v>0</v>
      </c>
      <c r="AN64" s="33">
        <f t="shared" si="7"/>
        <v>2</v>
      </c>
    </row>
    <row r="65" spans="1:40" x14ac:dyDescent="0.25">
      <c r="A65" s="35" t="s">
        <v>38</v>
      </c>
      <c r="B65" s="4" t="s">
        <v>87</v>
      </c>
      <c r="C65" s="42" t="s">
        <v>80</v>
      </c>
      <c r="D65" s="5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3">
        <v>0</v>
      </c>
      <c r="N65" s="91">
        <v>1</v>
      </c>
      <c r="O65" s="40">
        <v>0</v>
      </c>
      <c r="P65" s="5">
        <v>0</v>
      </c>
      <c r="Q65" s="4">
        <v>1</v>
      </c>
      <c r="R65" s="4">
        <v>1</v>
      </c>
      <c r="S65" s="4">
        <v>0</v>
      </c>
      <c r="T65" s="4">
        <v>0</v>
      </c>
      <c r="U65" s="4">
        <v>0</v>
      </c>
      <c r="V65" s="3">
        <v>0</v>
      </c>
      <c r="W65" s="33">
        <f t="shared" si="6"/>
        <v>1.5</v>
      </c>
      <c r="X65" s="5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1</v>
      </c>
      <c r="AE65" s="4">
        <v>0</v>
      </c>
      <c r="AF65" s="4">
        <v>0</v>
      </c>
      <c r="AG65" s="32">
        <f t="shared" si="8"/>
        <v>2.5</v>
      </c>
      <c r="AH65" s="5">
        <v>1</v>
      </c>
      <c r="AI65" s="4">
        <v>1</v>
      </c>
      <c r="AJ65" s="4">
        <v>0</v>
      </c>
      <c r="AK65" s="4">
        <v>0</v>
      </c>
      <c r="AL65" s="4">
        <v>0</v>
      </c>
      <c r="AM65" s="3">
        <v>0</v>
      </c>
      <c r="AN65" s="33">
        <f t="shared" si="7"/>
        <v>1.5</v>
      </c>
    </row>
    <row r="66" spans="1:40" x14ac:dyDescent="0.25">
      <c r="A66" s="35" t="s">
        <v>39</v>
      </c>
      <c r="B66" s="4" t="s">
        <v>87</v>
      </c>
      <c r="C66" s="42" t="s">
        <v>80</v>
      </c>
      <c r="D66" s="5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3">
        <v>0</v>
      </c>
      <c r="N66" s="91">
        <v>0</v>
      </c>
      <c r="O66" s="40">
        <v>1</v>
      </c>
      <c r="P66" s="5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3">
        <v>0</v>
      </c>
      <c r="W66" s="33">
        <f t="shared" si="6"/>
        <v>1</v>
      </c>
      <c r="X66" s="5">
        <v>1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32">
        <f t="shared" si="8"/>
        <v>1</v>
      </c>
      <c r="AH66" s="5">
        <v>1</v>
      </c>
      <c r="AI66" s="4">
        <v>1</v>
      </c>
      <c r="AJ66" s="4">
        <v>0</v>
      </c>
      <c r="AK66" s="4">
        <v>0</v>
      </c>
      <c r="AL66" s="4">
        <v>0</v>
      </c>
      <c r="AM66" s="3">
        <v>0</v>
      </c>
      <c r="AN66" s="33">
        <f t="shared" si="7"/>
        <v>1.5</v>
      </c>
    </row>
    <row r="67" spans="1:40" x14ac:dyDescent="0.25">
      <c r="A67" s="35" t="s">
        <v>40</v>
      </c>
      <c r="B67" s="4" t="s">
        <v>87</v>
      </c>
      <c r="C67" s="42" t="s">
        <v>66</v>
      </c>
      <c r="D67" s="5">
        <v>0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3">
        <v>0</v>
      </c>
      <c r="N67" s="91">
        <v>1</v>
      </c>
      <c r="O67" s="40">
        <v>0</v>
      </c>
      <c r="P67" s="5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3">
        <v>0</v>
      </c>
      <c r="W67" s="33">
        <f t="shared" si="6"/>
        <v>1</v>
      </c>
      <c r="X67" s="5">
        <v>1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32">
        <f t="shared" si="8"/>
        <v>1</v>
      </c>
      <c r="AH67" s="5">
        <v>0</v>
      </c>
      <c r="AI67" s="4">
        <v>0</v>
      </c>
      <c r="AJ67" s="4">
        <v>0</v>
      </c>
      <c r="AK67" s="4">
        <v>0</v>
      </c>
      <c r="AL67" s="4">
        <v>0</v>
      </c>
      <c r="AM67" s="3">
        <v>1</v>
      </c>
      <c r="AN67" s="33"/>
    </row>
    <row r="68" spans="1:40" x14ac:dyDescent="0.25">
      <c r="A68" s="35" t="s">
        <v>41</v>
      </c>
      <c r="B68" s="4" t="s">
        <v>87</v>
      </c>
      <c r="C68" s="42" t="s">
        <v>66</v>
      </c>
      <c r="D68" s="5">
        <v>0</v>
      </c>
      <c r="E68" s="4">
        <v>1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3">
        <v>0</v>
      </c>
      <c r="N68" s="91">
        <v>0</v>
      </c>
      <c r="O68" s="40">
        <v>1</v>
      </c>
      <c r="P68" s="5">
        <v>0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3">
        <v>0</v>
      </c>
      <c r="W68" s="33">
        <f t="shared" si="6"/>
        <v>1</v>
      </c>
      <c r="X68" s="5">
        <v>1</v>
      </c>
      <c r="Y68" s="4">
        <v>0</v>
      </c>
      <c r="Z68" s="4">
        <v>1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32">
        <f t="shared" si="8"/>
        <v>1.5</v>
      </c>
      <c r="AH68" s="5">
        <v>0</v>
      </c>
      <c r="AI68" s="4">
        <v>0</v>
      </c>
      <c r="AJ68" s="4">
        <v>0</v>
      </c>
      <c r="AK68" s="4">
        <v>0</v>
      </c>
      <c r="AL68" s="4">
        <v>0</v>
      </c>
      <c r="AM68" s="3">
        <v>1</v>
      </c>
      <c r="AN68" s="33"/>
    </row>
    <row r="69" spans="1:40" x14ac:dyDescent="0.25">
      <c r="A69" s="35" t="s">
        <v>42</v>
      </c>
      <c r="B69" s="4" t="s">
        <v>87</v>
      </c>
      <c r="C69" s="42" t="s">
        <v>67</v>
      </c>
      <c r="D69" s="5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1</v>
      </c>
      <c r="K69" s="4">
        <v>1</v>
      </c>
      <c r="L69" s="4">
        <v>0</v>
      </c>
      <c r="M69" s="3">
        <v>0</v>
      </c>
      <c r="N69" s="91">
        <v>0</v>
      </c>
      <c r="O69" s="40">
        <v>1</v>
      </c>
      <c r="P69" s="5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3">
        <v>0</v>
      </c>
      <c r="W69" s="33">
        <f t="shared" si="6"/>
        <v>2</v>
      </c>
      <c r="X69" s="5">
        <v>0</v>
      </c>
      <c r="Y69" s="4">
        <v>0</v>
      </c>
      <c r="Z69" s="4">
        <v>1</v>
      </c>
      <c r="AA69" s="4">
        <v>0</v>
      </c>
      <c r="AB69" s="4">
        <v>0</v>
      </c>
      <c r="AC69" s="4">
        <v>0</v>
      </c>
      <c r="AD69" s="4">
        <v>1</v>
      </c>
      <c r="AE69" s="4">
        <v>0</v>
      </c>
      <c r="AF69" s="4">
        <v>0</v>
      </c>
      <c r="AG69" s="32">
        <f t="shared" si="8"/>
        <v>2.5</v>
      </c>
      <c r="AH69" s="5">
        <v>1</v>
      </c>
      <c r="AI69" s="4">
        <v>0</v>
      </c>
      <c r="AJ69" s="4">
        <v>0</v>
      </c>
      <c r="AK69" s="4">
        <v>0</v>
      </c>
      <c r="AL69" s="4">
        <v>0</v>
      </c>
      <c r="AM69" s="3">
        <v>0</v>
      </c>
      <c r="AN69" s="33">
        <f t="shared" si="7"/>
        <v>1</v>
      </c>
    </row>
    <row r="70" spans="1:40" x14ac:dyDescent="0.25">
      <c r="A70" s="35" t="s">
        <v>43</v>
      </c>
      <c r="B70" s="4" t="s">
        <v>87</v>
      </c>
      <c r="C70" s="42" t="s">
        <v>67</v>
      </c>
      <c r="D70" s="5">
        <v>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1</v>
      </c>
      <c r="K70" s="4">
        <v>1</v>
      </c>
      <c r="L70" s="4">
        <v>0</v>
      </c>
      <c r="M70" s="3">
        <v>0</v>
      </c>
      <c r="N70" s="91">
        <v>0</v>
      </c>
      <c r="O70" s="40">
        <v>1</v>
      </c>
      <c r="P70" s="5">
        <v>0</v>
      </c>
      <c r="Q70" s="4">
        <v>0</v>
      </c>
      <c r="R70" s="4">
        <v>1</v>
      </c>
      <c r="S70" s="4">
        <v>0</v>
      </c>
      <c r="T70" s="4">
        <v>0</v>
      </c>
      <c r="U70" s="4">
        <v>0</v>
      </c>
      <c r="V70" s="3">
        <v>0</v>
      </c>
      <c r="W70" s="33">
        <f t="shared" si="6"/>
        <v>2</v>
      </c>
      <c r="X70" s="5">
        <v>0</v>
      </c>
      <c r="Y70" s="4">
        <v>0</v>
      </c>
      <c r="Z70" s="4">
        <v>1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32">
        <f t="shared" si="8"/>
        <v>2</v>
      </c>
      <c r="AH70" s="5">
        <v>0</v>
      </c>
      <c r="AI70" s="4">
        <v>0</v>
      </c>
      <c r="AJ70" s="4">
        <v>0</v>
      </c>
      <c r="AK70" s="4">
        <v>0</v>
      </c>
      <c r="AL70" s="4">
        <v>0</v>
      </c>
      <c r="AM70" s="3">
        <v>1</v>
      </c>
      <c r="AN70" s="33"/>
    </row>
    <row r="71" spans="1:40" x14ac:dyDescent="0.25">
      <c r="A71" s="35" t="s">
        <v>44</v>
      </c>
      <c r="B71" s="4" t="s">
        <v>87</v>
      </c>
      <c r="C71" s="42" t="s">
        <v>68</v>
      </c>
      <c r="D71" s="5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3">
        <v>0</v>
      </c>
      <c r="N71" s="91">
        <v>0</v>
      </c>
      <c r="O71" s="40">
        <v>1</v>
      </c>
      <c r="P71" s="5">
        <v>1</v>
      </c>
      <c r="Q71" s="4">
        <v>1</v>
      </c>
      <c r="R71" s="4">
        <v>0</v>
      </c>
      <c r="S71" s="4">
        <v>0</v>
      </c>
      <c r="T71" s="4">
        <v>0</v>
      </c>
      <c r="U71" s="4">
        <v>0</v>
      </c>
      <c r="V71" s="3">
        <v>0</v>
      </c>
      <c r="W71" s="33">
        <f t="shared" si="6"/>
        <v>1</v>
      </c>
      <c r="X71" s="5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32"/>
      <c r="AH71" s="5">
        <v>0</v>
      </c>
      <c r="AI71" s="4">
        <v>0</v>
      </c>
      <c r="AJ71" s="4">
        <v>0</v>
      </c>
      <c r="AK71" s="4">
        <v>0</v>
      </c>
      <c r="AL71" s="4">
        <v>0</v>
      </c>
      <c r="AM71" s="3">
        <v>1</v>
      </c>
      <c r="AN71" s="33"/>
    </row>
    <row r="72" spans="1:40" x14ac:dyDescent="0.25">
      <c r="A72" s="35" t="s">
        <v>45</v>
      </c>
      <c r="B72" s="4" t="s">
        <v>87</v>
      </c>
      <c r="C72" s="42" t="s">
        <v>69</v>
      </c>
      <c r="D72" s="5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3">
        <v>0</v>
      </c>
      <c r="N72" s="91">
        <v>0</v>
      </c>
      <c r="O72" s="40">
        <v>1</v>
      </c>
      <c r="P72" s="5">
        <v>0</v>
      </c>
      <c r="Q72" s="4">
        <v>0</v>
      </c>
      <c r="R72" s="4">
        <v>1</v>
      </c>
      <c r="S72" s="4">
        <v>0</v>
      </c>
      <c r="T72" s="4">
        <v>0</v>
      </c>
      <c r="U72" s="4">
        <v>0</v>
      </c>
      <c r="V72" s="3">
        <v>0</v>
      </c>
      <c r="W72" s="33">
        <f t="shared" si="6"/>
        <v>2</v>
      </c>
      <c r="X72" s="5">
        <v>0</v>
      </c>
      <c r="Y72" s="4">
        <v>0</v>
      </c>
      <c r="Z72" s="4">
        <v>0</v>
      </c>
      <c r="AA72" s="4">
        <v>0</v>
      </c>
      <c r="AB72" s="4">
        <v>1</v>
      </c>
      <c r="AC72" s="4">
        <v>0</v>
      </c>
      <c r="AD72" s="4">
        <v>0</v>
      </c>
      <c r="AE72" s="4">
        <v>0</v>
      </c>
      <c r="AF72" s="4">
        <v>0</v>
      </c>
      <c r="AG72" s="32">
        <f t="shared" ref="AG72:AG82" si="9">(SUM(X72:Y72)+SUM(Z72:AC72)*2+SUM(AD72:AF72)*3)/SUM(X72:AF72)</f>
        <v>2</v>
      </c>
      <c r="AH72" s="5">
        <v>0</v>
      </c>
      <c r="AI72" s="24">
        <v>0</v>
      </c>
      <c r="AJ72" s="24">
        <v>0</v>
      </c>
      <c r="AK72" s="24">
        <v>0</v>
      </c>
      <c r="AL72" s="24">
        <v>0</v>
      </c>
      <c r="AM72" s="3">
        <v>1</v>
      </c>
      <c r="AN72" s="33"/>
    </row>
    <row r="73" spans="1:40" x14ac:dyDescent="0.25">
      <c r="A73" s="35" t="s">
        <v>46</v>
      </c>
      <c r="B73" s="4" t="s">
        <v>87</v>
      </c>
      <c r="C73" s="42" t="s">
        <v>82</v>
      </c>
      <c r="D73" s="5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1</v>
      </c>
      <c r="L73" s="4">
        <v>1</v>
      </c>
      <c r="M73" s="3">
        <v>0</v>
      </c>
      <c r="N73" s="91">
        <v>0</v>
      </c>
      <c r="O73" s="40">
        <v>1</v>
      </c>
      <c r="P73" s="5">
        <v>0</v>
      </c>
      <c r="Q73" s="4">
        <v>0</v>
      </c>
      <c r="R73" s="4">
        <v>1</v>
      </c>
      <c r="S73" s="4">
        <v>0</v>
      </c>
      <c r="T73" s="4">
        <v>0</v>
      </c>
      <c r="U73" s="4">
        <v>0</v>
      </c>
      <c r="V73" s="3">
        <v>0</v>
      </c>
      <c r="W73" s="33">
        <f t="shared" si="6"/>
        <v>2</v>
      </c>
      <c r="X73" s="5">
        <v>1</v>
      </c>
      <c r="Y73" s="4">
        <v>0</v>
      </c>
      <c r="Z73" s="4">
        <v>0</v>
      </c>
      <c r="AA73" s="4">
        <v>0</v>
      </c>
      <c r="AB73" s="4">
        <v>1</v>
      </c>
      <c r="AC73" s="4">
        <v>0</v>
      </c>
      <c r="AD73" s="4">
        <v>1</v>
      </c>
      <c r="AE73" s="4">
        <v>0</v>
      </c>
      <c r="AF73" s="4">
        <v>0</v>
      </c>
      <c r="AG73" s="32">
        <f t="shared" si="9"/>
        <v>2</v>
      </c>
      <c r="AH73" s="5">
        <v>0</v>
      </c>
      <c r="AI73" s="4">
        <v>0</v>
      </c>
      <c r="AJ73" s="4">
        <v>0</v>
      </c>
      <c r="AK73" s="4">
        <v>0</v>
      </c>
      <c r="AL73" s="4">
        <v>0</v>
      </c>
      <c r="AM73" s="3">
        <v>1</v>
      </c>
      <c r="AN73" s="33"/>
    </row>
    <row r="74" spans="1:40" x14ac:dyDescent="0.25">
      <c r="A74" s="35" t="s">
        <v>47</v>
      </c>
      <c r="B74" s="4" t="s">
        <v>87</v>
      </c>
      <c r="C74" s="42" t="s">
        <v>82</v>
      </c>
      <c r="D74" s="5">
        <v>1</v>
      </c>
      <c r="E74" s="4">
        <v>0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1</v>
      </c>
      <c r="L74" s="4">
        <v>0</v>
      </c>
      <c r="M74" s="3">
        <v>0</v>
      </c>
      <c r="N74" s="91">
        <v>0</v>
      </c>
      <c r="O74" s="40">
        <v>1</v>
      </c>
      <c r="P74" s="5">
        <v>0</v>
      </c>
      <c r="Q74" s="4">
        <v>1</v>
      </c>
      <c r="R74" s="4">
        <v>1</v>
      </c>
      <c r="S74" s="4">
        <v>0</v>
      </c>
      <c r="T74" s="4">
        <v>0</v>
      </c>
      <c r="U74" s="4">
        <v>0</v>
      </c>
      <c r="V74" s="3">
        <v>0</v>
      </c>
      <c r="W74" s="33">
        <f t="shared" si="6"/>
        <v>1.5</v>
      </c>
      <c r="X74" s="5">
        <v>0</v>
      </c>
      <c r="Y74" s="4">
        <v>0</v>
      </c>
      <c r="Z74" s="4">
        <v>1</v>
      </c>
      <c r="AA74" s="4">
        <v>0</v>
      </c>
      <c r="AB74" s="4">
        <v>1</v>
      </c>
      <c r="AC74" s="4">
        <v>0</v>
      </c>
      <c r="AD74" s="4">
        <v>0</v>
      </c>
      <c r="AE74" s="4">
        <v>0</v>
      </c>
      <c r="AF74" s="4">
        <v>0</v>
      </c>
      <c r="AG74" s="32">
        <f t="shared" si="9"/>
        <v>2</v>
      </c>
      <c r="AH74" s="5">
        <v>0</v>
      </c>
      <c r="AI74" s="4">
        <v>0</v>
      </c>
      <c r="AJ74" s="4">
        <v>0</v>
      </c>
      <c r="AK74" s="4">
        <v>0</v>
      </c>
      <c r="AL74" s="4">
        <v>0</v>
      </c>
      <c r="AM74" s="3">
        <v>1</v>
      </c>
      <c r="AN74" s="33"/>
    </row>
    <row r="75" spans="1:40" x14ac:dyDescent="0.25">
      <c r="A75" s="35" t="s">
        <v>48</v>
      </c>
      <c r="B75" s="4" t="s">
        <v>87</v>
      </c>
      <c r="C75" s="42" t="s">
        <v>70</v>
      </c>
      <c r="D75" s="5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4">
        <v>1</v>
      </c>
      <c r="L75" s="4">
        <v>0</v>
      </c>
      <c r="M75" s="3">
        <v>0</v>
      </c>
      <c r="N75" s="91">
        <v>0</v>
      </c>
      <c r="O75" s="40">
        <v>1</v>
      </c>
      <c r="P75" s="5">
        <v>0</v>
      </c>
      <c r="Q75" s="4">
        <v>0</v>
      </c>
      <c r="R75" s="4">
        <v>1</v>
      </c>
      <c r="S75" s="4">
        <v>0</v>
      </c>
      <c r="T75" s="4">
        <v>0</v>
      </c>
      <c r="U75" s="4">
        <v>0</v>
      </c>
      <c r="V75" s="3">
        <v>0</v>
      </c>
      <c r="W75" s="33">
        <f t="shared" si="6"/>
        <v>2</v>
      </c>
      <c r="X75" s="5">
        <v>0</v>
      </c>
      <c r="Y75" s="4">
        <v>0</v>
      </c>
      <c r="Z75" s="4">
        <v>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32">
        <f t="shared" si="9"/>
        <v>2</v>
      </c>
      <c r="AH75" s="5">
        <v>0</v>
      </c>
      <c r="AI75" s="4">
        <v>0</v>
      </c>
      <c r="AJ75" s="4">
        <v>0</v>
      </c>
      <c r="AK75" s="4">
        <v>0</v>
      </c>
      <c r="AL75" s="4">
        <v>0</v>
      </c>
      <c r="AM75" s="3">
        <v>1</v>
      </c>
      <c r="AN75" s="33"/>
    </row>
    <row r="76" spans="1:40" x14ac:dyDescent="0.25">
      <c r="A76" s="35" t="s">
        <v>49</v>
      </c>
      <c r="B76" s="4" t="s">
        <v>87</v>
      </c>
      <c r="C76" s="42" t="s">
        <v>71</v>
      </c>
      <c r="D76" s="5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3">
        <v>0</v>
      </c>
      <c r="N76" s="91">
        <v>0</v>
      </c>
      <c r="O76" s="40">
        <v>1</v>
      </c>
      <c r="P76" s="5">
        <v>0</v>
      </c>
      <c r="Q76" s="4">
        <v>1</v>
      </c>
      <c r="R76" s="4">
        <v>1</v>
      </c>
      <c r="S76" s="4">
        <v>0</v>
      </c>
      <c r="T76" s="4">
        <v>0</v>
      </c>
      <c r="U76" s="4">
        <v>0</v>
      </c>
      <c r="V76" s="3">
        <v>0</v>
      </c>
      <c r="W76" s="33">
        <f t="shared" si="6"/>
        <v>1.5</v>
      </c>
      <c r="X76" s="5">
        <v>0</v>
      </c>
      <c r="Y76" s="4">
        <v>0</v>
      </c>
      <c r="Z76" s="4">
        <v>0</v>
      </c>
      <c r="AA76" s="4">
        <v>0</v>
      </c>
      <c r="AB76" s="4">
        <v>1</v>
      </c>
      <c r="AC76" s="4">
        <v>0</v>
      </c>
      <c r="AD76" s="4">
        <v>1</v>
      </c>
      <c r="AE76" s="4">
        <v>0</v>
      </c>
      <c r="AF76" s="4">
        <v>0</v>
      </c>
      <c r="AG76" s="32">
        <f t="shared" si="9"/>
        <v>2.5</v>
      </c>
      <c r="AH76" s="5">
        <v>0</v>
      </c>
      <c r="AI76" s="4">
        <v>0</v>
      </c>
      <c r="AJ76" s="4">
        <v>0</v>
      </c>
      <c r="AK76" s="4">
        <v>0</v>
      </c>
      <c r="AL76" s="4">
        <v>0</v>
      </c>
      <c r="AM76" s="3">
        <v>1</v>
      </c>
      <c r="AN76" s="33"/>
    </row>
    <row r="77" spans="1:40" x14ac:dyDescent="0.25">
      <c r="A77" s="35" t="s">
        <v>50</v>
      </c>
      <c r="B77" s="4" t="s">
        <v>87</v>
      </c>
      <c r="C77" s="42" t="s">
        <v>72</v>
      </c>
      <c r="D77" s="5">
        <v>1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3">
        <v>0</v>
      </c>
      <c r="N77" s="91">
        <v>0</v>
      </c>
      <c r="O77" s="40">
        <v>1</v>
      </c>
      <c r="P77" s="5">
        <v>0</v>
      </c>
      <c r="Q77" s="4">
        <v>1</v>
      </c>
      <c r="R77" s="4">
        <v>0</v>
      </c>
      <c r="S77" s="4">
        <v>0</v>
      </c>
      <c r="T77" s="4">
        <v>0</v>
      </c>
      <c r="U77" s="4">
        <v>0</v>
      </c>
      <c r="V77" s="3">
        <v>0</v>
      </c>
      <c r="W77" s="33">
        <f t="shared" si="6"/>
        <v>1</v>
      </c>
      <c r="X77" s="5">
        <v>1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32">
        <f t="shared" si="9"/>
        <v>1</v>
      </c>
      <c r="AH77" s="5">
        <v>0</v>
      </c>
      <c r="AI77" s="4">
        <v>0</v>
      </c>
      <c r="AJ77" s="4">
        <v>0</v>
      </c>
      <c r="AK77" s="4">
        <v>0</v>
      </c>
      <c r="AL77" s="4">
        <v>0</v>
      </c>
      <c r="AM77" s="3">
        <v>1</v>
      </c>
      <c r="AN77" s="33"/>
    </row>
    <row r="78" spans="1:40" x14ac:dyDescent="0.25">
      <c r="A78" s="35" t="s">
        <v>51</v>
      </c>
      <c r="B78" s="4" t="s">
        <v>87</v>
      </c>
      <c r="C78" s="42" t="s">
        <v>73</v>
      </c>
      <c r="D78" s="5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1</v>
      </c>
      <c r="K78" s="4">
        <v>0</v>
      </c>
      <c r="L78" s="4">
        <v>0</v>
      </c>
      <c r="M78" s="3">
        <v>0</v>
      </c>
      <c r="N78" s="91">
        <v>0</v>
      </c>
      <c r="O78" s="40">
        <v>1</v>
      </c>
      <c r="P78" s="5">
        <v>0</v>
      </c>
      <c r="Q78" s="4">
        <v>0</v>
      </c>
      <c r="R78" s="4">
        <v>1</v>
      </c>
      <c r="S78" s="4">
        <v>0</v>
      </c>
      <c r="T78" s="4">
        <v>0</v>
      </c>
      <c r="U78" s="4">
        <v>0</v>
      </c>
      <c r="V78" s="3">
        <v>0</v>
      </c>
      <c r="W78" s="33">
        <f t="shared" si="6"/>
        <v>2</v>
      </c>
      <c r="X78" s="5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1</v>
      </c>
      <c r="AE78" s="4">
        <v>0</v>
      </c>
      <c r="AF78" s="4">
        <v>0</v>
      </c>
      <c r="AG78" s="32">
        <f t="shared" si="9"/>
        <v>2.5</v>
      </c>
      <c r="AH78" s="5">
        <v>0</v>
      </c>
      <c r="AI78" s="4">
        <v>0</v>
      </c>
      <c r="AJ78" s="4">
        <v>0</v>
      </c>
      <c r="AK78" s="4">
        <v>0</v>
      </c>
      <c r="AL78" s="4">
        <v>0</v>
      </c>
      <c r="AM78" s="3">
        <v>1</v>
      </c>
      <c r="AN78" s="33"/>
    </row>
    <row r="79" spans="1:40" x14ac:dyDescent="0.25">
      <c r="A79" s="35" t="s">
        <v>52</v>
      </c>
      <c r="B79" s="4" t="s">
        <v>87</v>
      </c>
      <c r="C79" s="42" t="s">
        <v>74</v>
      </c>
      <c r="D79" s="5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3">
        <v>0</v>
      </c>
      <c r="N79" s="91">
        <v>0</v>
      </c>
      <c r="O79" s="40">
        <v>1</v>
      </c>
      <c r="P79" s="5">
        <v>0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3">
        <v>0</v>
      </c>
      <c r="W79" s="33">
        <f t="shared" si="6"/>
        <v>2</v>
      </c>
      <c r="X79" s="5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1</v>
      </c>
      <c r="AF79" s="4">
        <v>0</v>
      </c>
      <c r="AG79" s="32">
        <f t="shared" si="9"/>
        <v>2.5</v>
      </c>
      <c r="AH79" s="5">
        <v>0</v>
      </c>
      <c r="AI79" s="4">
        <v>0</v>
      </c>
      <c r="AJ79" s="4">
        <v>0</v>
      </c>
      <c r="AK79" s="4">
        <v>0</v>
      </c>
      <c r="AL79" s="4">
        <v>0</v>
      </c>
      <c r="AM79" s="3">
        <v>1</v>
      </c>
      <c r="AN79" s="33"/>
    </row>
    <row r="80" spans="1:40" x14ac:dyDescent="0.25">
      <c r="A80" s="35" t="s">
        <v>53</v>
      </c>
      <c r="B80" s="4" t="s">
        <v>87</v>
      </c>
      <c r="C80" s="42" t="s">
        <v>74</v>
      </c>
      <c r="D80" s="5"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3">
        <v>0</v>
      </c>
      <c r="N80" s="91">
        <v>0</v>
      </c>
      <c r="O80" s="40">
        <v>1</v>
      </c>
      <c r="P80" s="5">
        <v>0</v>
      </c>
      <c r="Q80" s="4">
        <v>1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33">
        <f t="shared" si="6"/>
        <v>1</v>
      </c>
      <c r="X80" s="5">
        <v>0</v>
      </c>
      <c r="Y80" s="4">
        <v>0</v>
      </c>
      <c r="Z80" s="4">
        <v>1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32">
        <f t="shared" si="9"/>
        <v>2</v>
      </c>
      <c r="AH80" s="5">
        <v>0</v>
      </c>
      <c r="AI80" s="4">
        <v>0</v>
      </c>
      <c r="AJ80" s="4">
        <v>0</v>
      </c>
      <c r="AK80" s="4">
        <v>0</v>
      </c>
      <c r="AL80" s="4">
        <v>0</v>
      </c>
      <c r="AM80" s="3">
        <v>1</v>
      </c>
      <c r="AN80" s="33"/>
    </row>
    <row r="81" spans="1:40" x14ac:dyDescent="0.25">
      <c r="A81" s="35" t="s">
        <v>54</v>
      </c>
      <c r="B81" s="4" t="s">
        <v>87</v>
      </c>
      <c r="C81" s="42" t="s">
        <v>75</v>
      </c>
      <c r="D81" s="5">
        <v>0</v>
      </c>
      <c r="E81" s="4">
        <v>0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3">
        <v>0</v>
      </c>
      <c r="N81" s="91">
        <v>0</v>
      </c>
      <c r="O81" s="40">
        <v>1</v>
      </c>
      <c r="P81" s="5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3">
        <v>0</v>
      </c>
      <c r="W81" s="33">
        <f t="shared" si="6"/>
        <v>2</v>
      </c>
      <c r="X81" s="5">
        <v>0</v>
      </c>
      <c r="Y81" s="4">
        <v>0</v>
      </c>
      <c r="Z81" s="4">
        <v>0</v>
      </c>
      <c r="AA81" s="4">
        <v>1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32">
        <f t="shared" si="9"/>
        <v>2</v>
      </c>
      <c r="AH81" s="5">
        <v>0</v>
      </c>
      <c r="AI81" s="4">
        <v>0</v>
      </c>
      <c r="AJ81" s="4">
        <v>0</v>
      </c>
      <c r="AK81" s="4">
        <v>0</v>
      </c>
      <c r="AL81" s="4">
        <v>0</v>
      </c>
      <c r="AM81" s="3">
        <v>1</v>
      </c>
      <c r="AN81" s="33"/>
    </row>
    <row r="82" spans="1:40" x14ac:dyDescent="0.25">
      <c r="A82" s="35" t="s">
        <v>55</v>
      </c>
      <c r="B82" s="4" t="s">
        <v>87</v>
      </c>
      <c r="C82" s="42" t="s">
        <v>75</v>
      </c>
      <c r="D82" s="5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3">
        <v>0</v>
      </c>
      <c r="N82" s="91">
        <v>0</v>
      </c>
      <c r="O82" s="40">
        <v>1</v>
      </c>
      <c r="P82" s="5">
        <v>0</v>
      </c>
      <c r="Q82" s="4">
        <v>0</v>
      </c>
      <c r="R82" s="4">
        <v>1</v>
      </c>
      <c r="S82" s="4">
        <v>0</v>
      </c>
      <c r="T82" s="4">
        <v>0</v>
      </c>
      <c r="U82" s="4">
        <v>0</v>
      </c>
      <c r="V82" s="3">
        <v>0</v>
      </c>
      <c r="W82" s="33">
        <f t="shared" si="6"/>
        <v>2</v>
      </c>
      <c r="X82" s="5">
        <v>0</v>
      </c>
      <c r="Y82" s="4">
        <v>0</v>
      </c>
      <c r="Z82" s="4">
        <v>1</v>
      </c>
      <c r="AA82" s="4">
        <v>1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32">
        <f t="shared" si="9"/>
        <v>2</v>
      </c>
      <c r="AH82" s="5">
        <v>0</v>
      </c>
      <c r="AI82" s="4">
        <v>0</v>
      </c>
      <c r="AJ82" s="4">
        <v>0</v>
      </c>
      <c r="AK82" s="4">
        <v>0</v>
      </c>
      <c r="AL82" s="4">
        <v>0</v>
      </c>
      <c r="AM82" s="3">
        <v>1</v>
      </c>
      <c r="AN82" s="33"/>
    </row>
    <row r="83" spans="1:40" x14ac:dyDescent="0.25">
      <c r="A83" s="35" t="s">
        <v>56</v>
      </c>
      <c r="B83" s="4" t="s">
        <v>87</v>
      </c>
      <c r="C83" s="42" t="s">
        <v>76</v>
      </c>
      <c r="D83" s="5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3">
        <v>0</v>
      </c>
      <c r="N83" s="91">
        <v>1</v>
      </c>
      <c r="O83" s="40">
        <v>0</v>
      </c>
      <c r="P83" s="5">
        <v>1</v>
      </c>
      <c r="Q83" s="4">
        <v>1</v>
      </c>
      <c r="R83" s="4">
        <v>0</v>
      </c>
      <c r="S83" s="4">
        <v>0</v>
      </c>
      <c r="T83" s="4">
        <v>0</v>
      </c>
      <c r="U83" s="4">
        <v>0</v>
      </c>
      <c r="V83" s="3">
        <v>0</v>
      </c>
      <c r="W83" s="33">
        <f t="shared" si="6"/>
        <v>1</v>
      </c>
      <c r="X83" s="5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32"/>
      <c r="AH83" s="5">
        <v>0</v>
      </c>
      <c r="AI83" s="4">
        <v>0</v>
      </c>
      <c r="AJ83" s="4">
        <v>0</v>
      </c>
      <c r="AK83" s="4">
        <v>0</v>
      </c>
      <c r="AL83" s="4">
        <v>0</v>
      </c>
      <c r="AM83" s="3">
        <v>1</v>
      </c>
      <c r="AN83" s="33"/>
    </row>
    <row r="84" spans="1:40" ht="15.75" thickBot="1" x14ac:dyDescent="0.3">
      <c r="A84" s="35" t="s">
        <v>57</v>
      </c>
      <c r="B84" s="4" t="s">
        <v>87</v>
      </c>
      <c r="C84" s="42" t="s">
        <v>28</v>
      </c>
      <c r="D84" s="59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60">
        <v>0</v>
      </c>
      <c r="N84" s="91">
        <v>1</v>
      </c>
      <c r="O84" s="40">
        <v>0</v>
      </c>
      <c r="P84" s="5">
        <v>0</v>
      </c>
      <c r="Q84" s="4">
        <v>1</v>
      </c>
      <c r="R84" s="4">
        <v>0</v>
      </c>
      <c r="S84" s="4">
        <v>0</v>
      </c>
      <c r="T84" s="4">
        <v>0</v>
      </c>
      <c r="U84" s="4">
        <v>0</v>
      </c>
      <c r="V84" s="3">
        <v>0</v>
      </c>
      <c r="W84" s="33">
        <f t="shared" si="6"/>
        <v>1</v>
      </c>
      <c r="X84" s="59">
        <v>1</v>
      </c>
      <c r="Y84" s="2">
        <v>0</v>
      </c>
      <c r="Z84" s="2">
        <v>1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32">
        <f>(SUM(X84:Y84)+SUM(Z84:AC84)*2+SUM(AD84:AF84)*3)/SUM(X84:AF84)</f>
        <v>1.5</v>
      </c>
      <c r="AH84" s="59">
        <v>1</v>
      </c>
      <c r="AI84" s="2">
        <v>0</v>
      </c>
      <c r="AJ84" s="2">
        <v>0</v>
      </c>
      <c r="AK84" s="2">
        <v>0</v>
      </c>
      <c r="AL84" s="2">
        <v>0</v>
      </c>
      <c r="AM84" s="60">
        <v>1</v>
      </c>
      <c r="AN84" s="33">
        <f t="shared" si="7"/>
        <v>1</v>
      </c>
    </row>
    <row r="85" spans="1:40" ht="15.75" thickBot="1" x14ac:dyDescent="0.3">
      <c r="A85" s="67" t="s">
        <v>84</v>
      </c>
      <c r="B85" s="68"/>
      <c r="C85" s="69"/>
      <c r="D85" s="57">
        <f t="shared" ref="D85" si="10">SUM(D46:D84)</f>
        <v>7</v>
      </c>
      <c r="E85" s="48">
        <f t="shared" ref="E85" si="11">SUM(E46:E84)</f>
        <v>8</v>
      </c>
      <c r="F85" s="48">
        <f t="shared" ref="F85" si="12">SUM(F46:F84)</f>
        <v>4</v>
      </c>
      <c r="G85" s="48">
        <f t="shared" ref="G85" si="13">SUM(G46:G84)</f>
        <v>1</v>
      </c>
      <c r="H85" s="48">
        <f t="shared" ref="H85" si="14">SUM(H46:H84)</f>
        <v>7</v>
      </c>
      <c r="I85" s="48">
        <f t="shared" ref="I85" si="15">SUM(I46:I84)</f>
        <v>9</v>
      </c>
      <c r="J85" s="48">
        <f t="shared" ref="J85" si="16">SUM(J46:J84)</f>
        <v>16</v>
      </c>
      <c r="K85" s="48">
        <f t="shared" ref="K85" si="17">SUM(K46:K84)</f>
        <v>10</v>
      </c>
      <c r="L85" s="48">
        <f t="shared" ref="L85" si="18">SUM(L46:L84)</f>
        <v>5</v>
      </c>
      <c r="M85" s="58">
        <f t="shared" ref="M85" si="19">SUM(M46:M84)</f>
        <v>1</v>
      </c>
      <c r="N85" s="54">
        <f t="shared" ref="N85" si="20">SUM(N46:N84)</f>
        <v>6</v>
      </c>
      <c r="O85" s="58">
        <f t="shared" ref="O85" si="21">SUM(O46:O84)</f>
        <v>32</v>
      </c>
      <c r="P85" s="54">
        <f t="shared" ref="P85" si="22">SUM(P46:P84)</f>
        <v>4</v>
      </c>
      <c r="Q85" s="48">
        <f t="shared" ref="Q85" si="23">SUM(Q46:Q84)</f>
        <v>21</v>
      </c>
      <c r="R85" s="48">
        <f t="shared" ref="R85" si="24">SUM(R46:R84)</f>
        <v>24</v>
      </c>
      <c r="S85" s="48">
        <f t="shared" ref="S85" si="25">SUM(S46:S84)</f>
        <v>1</v>
      </c>
      <c r="T85" s="48">
        <f t="shared" ref="T85" si="26">SUM(T46:T84)</f>
        <v>0</v>
      </c>
      <c r="U85" s="48">
        <f t="shared" ref="U85" si="27">SUM(U46:U84)</f>
        <v>0</v>
      </c>
      <c r="V85" s="49">
        <f t="shared" ref="V85" si="28">SUM(V46:V84)</f>
        <v>1</v>
      </c>
      <c r="W85" s="50">
        <f>AVERAGE(W46:W84)</f>
        <v>1.5384615384615385</v>
      </c>
      <c r="X85" s="47">
        <f t="shared" ref="X85" si="29">SUM(X46:X84)</f>
        <v>12</v>
      </c>
      <c r="Y85" s="48">
        <f t="shared" ref="Y85" si="30">SUM(Y46:Y84)</f>
        <v>0</v>
      </c>
      <c r="Z85" s="48">
        <f t="shared" ref="Z85" si="31">SUM(Z46:Z84)</f>
        <v>9</v>
      </c>
      <c r="AA85" s="48">
        <f t="shared" ref="AA85" si="32">SUM(AA46:AA84)</f>
        <v>7</v>
      </c>
      <c r="AB85" s="48">
        <f t="shared" ref="AB85" si="33">SUM(AB46:AB84)</f>
        <v>12</v>
      </c>
      <c r="AC85" s="48">
        <f t="shared" ref="AC85" si="34">SUM(AC46:AC84)</f>
        <v>1</v>
      </c>
      <c r="AD85" s="48">
        <f t="shared" ref="AD85" si="35">SUM(AD46:AD84)</f>
        <v>5</v>
      </c>
      <c r="AE85" s="48">
        <f t="shared" ref="AE85" si="36">SUM(AE46:AE84)</f>
        <v>3</v>
      </c>
      <c r="AF85" s="48">
        <f t="shared" ref="AF85" si="37">SUM(AF46:AF84)</f>
        <v>0</v>
      </c>
      <c r="AG85" s="50">
        <f>AVERAGE(AG46:AG84)</f>
        <v>1.8072916666666665</v>
      </c>
      <c r="AH85" s="47"/>
      <c r="AI85" s="48"/>
      <c r="AJ85" s="48"/>
      <c r="AK85" s="48"/>
      <c r="AL85" s="48"/>
      <c r="AM85" s="49"/>
      <c r="AN85" s="50"/>
    </row>
    <row r="87" spans="1:40" ht="15.75" thickBot="1" x14ac:dyDescent="0.3"/>
    <row r="88" spans="1:40" x14ac:dyDescent="0.25">
      <c r="A88" s="22" t="s">
        <v>17</v>
      </c>
      <c r="B88" s="17" t="s">
        <v>12</v>
      </c>
      <c r="C88" s="17" t="s">
        <v>11</v>
      </c>
      <c r="D88" s="21"/>
      <c r="E88" s="20"/>
      <c r="F88" s="20"/>
      <c r="G88" s="20"/>
      <c r="H88" s="20" t="s">
        <v>10</v>
      </c>
      <c r="I88" s="20"/>
      <c r="J88" s="20"/>
      <c r="K88" s="20"/>
      <c r="L88" s="20"/>
      <c r="M88" s="20"/>
      <c r="N88" s="21" t="s">
        <v>122</v>
      </c>
      <c r="O88" s="19"/>
      <c r="P88" s="21"/>
      <c r="Q88" s="20"/>
      <c r="R88" s="89" t="s">
        <v>13</v>
      </c>
      <c r="S88" s="20" t="s">
        <v>9</v>
      </c>
      <c r="T88" s="20"/>
      <c r="U88" s="20"/>
      <c r="V88" s="20"/>
      <c r="W88" s="31"/>
      <c r="X88" s="21"/>
      <c r="Y88" s="89" t="s">
        <v>14</v>
      </c>
      <c r="Z88" s="20" t="s">
        <v>8</v>
      </c>
      <c r="AA88" s="20"/>
      <c r="AB88" s="20"/>
      <c r="AC88" s="20"/>
      <c r="AD88" s="20"/>
      <c r="AE88" s="20"/>
      <c r="AF88" s="20"/>
      <c r="AG88" s="19"/>
      <c r="AH88" s="90" t="s">
        <v>15</v>
      </c>
      <c r="AI88" s="20" t="s">
        <v>7</v>
      </c>
      <c r="AJ88" s="20"/>
      <c r="AK88" s="20"/>
      <c r="AL88" s="20"/>
      <c r="AM88" s="20"/>
      <c r="AN88" s="19"/>
    </row>
    <row r="89" spans="1:40" ht="16.5" thickBot="1" x14ac:dyDescent="0.3">
      <c r="A89" s="15"/>
      <c r="B89" s="2"/>
      <c r="C89" s="2"/>
      <c r="D89" s="84">
        <v>1</v>
      </c>
      <c r="E89" s="85">
        <v>2</v>
      </c>
      <c r="F89" s="85">
        <v>3</v>
      </c>
      <c r="G89" s="85">
        <v>4</v>
      </c>
      <c r="H89" s="85">
        <v>5</v>
      </c>
      <c r="I89" s="85">
        <v>6</v>
      </c>
      <c r="J89" s="85">
        <v>7</v>
      </c>
      <c r="K89" s="85">
        <v>8</v>
      </c>
      <c r="L89" s="85">
        <v>9</v>
      </c>
      <c r="M89" s="85">
        <v>10</v>
      </c>
      <c r="N89" s="87">
        <v>1</v>
      </c>
      <c r="O89" s="86">
        <v>2</v>
      </c>
      <c r="P89" s="13">
        <v>1</v>
      </c>
      <c r="Q89" s="12">
        <v>2</v>
      </c>
      <c r="R89" s="11">
        <v>3</v>
      </c>
      <c r="S89" s="11">
        <v>4</v>
      </c>
      <c r="T89" s="10">
        <v>5</v>
      </c>
      <c r="U89" s="10">
        <v>6</v>
      </c>
      <c r="V89" s="14">
        <v>7</v>
      </c>
      <c r="W89" s="62" t="s">
        <v>16</v>
      </c>
      <c r="X89" s="29">
        <v>1</v>
      </c>
      <c r="Y89" s="12">
        <v>2</v>
      </c>
      <c r="Z89" s="11">
        <v>3</v>
      </c>
      <c r="AA89" s="11">
        <v>4</v>
      </c>
      <c r="AB89" s="11">
        <v>5</v>
      </c>
      <c r="AC89" s="11">
        <v>6</v>
      </c>
      <c r="AD89" s="10">
        <v>7</v>
      </c>
      <c r="AE89" s="10">
        <v>8</v>
      </c>
      <c r="AF89" s="10">
        <v>9</v>
      </c>
      <c r="AG89" s="64" t="s">
        <v>16</v>
      </c>
      <c r="AH89" s="13">
        <v>1</v>
      </c>
      <c r="AI89" s="11">
        <v>2</v>
      </c>
      <c r="AJ89" s="11">
        <v>3</v>
      </c>
      <c r="AK89" s="10">
        <v>4</v>
      </c>
      <c r="AL89" s="10">
        <v>5</v>
      </c>
      <c r="AM89" s="63">
        <v>5</v>
      </c>
      <c r="AN89" s="64" t="s">
        <v>16</v>
      </c>
    </row>
    <row r="90" spans="1:40" x14ac:dyDescent="0.25">
      <c r="A90" s="25" t="s">
        <v>18</v>
      </c>
      <c r="B90" s="17" t="s">
        <v>88</v>
      </c>
      <c r="C90" s="16" t="s">
        <v>6</v>
      </c>
      <c r="D90" s="18">
        <v>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1</v>
      </c>
      <c r="M90" s="16">
        <v>0</v>
      </c>
      <c r="N90" s="23">
        <v>0</v>
      </c>
      <c r="O90" s="7">
        <v>1</v>
      </c>
      <c r="P90" s="18">
        <v>0</v>
      </c>
      <c r="Q90" s="17">
        <v>1</v>
      </c>
      <c r="R90" s="17">
        <v>0</v>
      </c>
      <c r="S90" s="17">
        <v>0</v>
      </c>
      <c r="T90" s="17">
        <v>0</v>
      </c>
      <c r="U90" s="17">
        <v>0</v>
      </c>
      <c r="V90" s="16">
        <v>0</v>
      </c>
      <c r="W90" s="33">
        <f>(SUM(P90:Q90)+SUM(R90:S90)*2+SUM(T90:V90)*3)/SUM(P90:V90)</f>
        <v>1</v>
      </c>
      <c r="X90" s="18">
        <v>1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32">
        <f t="shared" ref="AG90:AG96" si="38">(SUM(X90:Y90)+SUM(Z90:AC90)*2+SUM(AD90:AF90)*3)/SUM(X90:AF90)</f>
        <v>1</v>
      </c>
      <c r="AH90" s="18">
        <v>1</v>
      </c>
      <c r="AI90" s="18">
        <v>0</v>
      </c>
      <c r="AJ90" s="18">
        <v>0</v>
      </c>
      <c r="AK90" s="18">
        <v>0</v>
      </c>
      <c r="AL90" s="17">
        <v>0</v>
      </c>
      <c r="AM90" s="16">
        <v>0</v>
      </c>
      <c r="AN90" s="33">
        <f t="shared" ref="AN90:AN128" si="39">(AH90+SUM(AI90:AJ90)*2+SUM(AK90:AL90)*3)/SUM(AH90:AL90)</f>
        <v>1</v>
      </c>
    </row>
    <row r="91" spans="1:40" x14ac:dyDescent="0.25">
      <c r="A91" s="26" t="s">
        <v>19</v>
      </c>
      <c r="B91" s="4" t="s">
        <v>88</v>
      </c>
      <c r="C91" s="3" t="s">
        <v>5</v>
      </c>
      <c r="D91" s="5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1</v>
      </c>
      <c r="K91" s="4">
        <v>0</v>
      </c>
      <c r="L91" s="4">
        <v>0</v>
      </c>
      <c r="M91" s="3">
        <v>0</v>
      </c>
      <c r="N91" s="24">
        <v>0</v>
      </c>
      <c r="O91" s="3">
        <v>1</v>
      </c>
      <c r="P91" s="5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3">
        <v>0</v>
      </c>
      <c r="W91" s="33">
        <f t="shared" ref="W91:W128" si="40">(SUM(P91:Q91)+SUM(R91:S91)*2+SUM(T91:V91)*3)/SUM(P91:V91)</f>
        <v>2</v>
      </c>
      <c r="X91" s="5">
        <v>0</v>
      </c>
      <c r="Y91" s="4">
        <v>0</v>
      </c>
      <c r="Z91" s="4">
        <v>0</v>
      </c>
      <c r="AA91" s="4">
        <v>0</v>
      </c>
      <c r="AB91" s="4">
        <v>1</v>
      </c>
      <c r="AC91" s="4">
        <v>0</v>
      </c>
      <c r="AD91" s="4">
        <v>0</v>
      </c>
      <c r="AE91" s="4">
        <v>0</v>
      </c>
      <c r="AF91" s="4">
        <v>0</v>
      </c>
      <c r="AG91" s="32">
        <f t="shared" si="38"/>
        <v>2</v>
      </c>
      <c r="AH91" s="5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33">
        <f t="shared" si="39"/>
        <v>2</v>
      </c>
    </row>
    <row r="92" spans="1:40" x14ac:dyDescent="0.25">
      <c r="A92" s="35" t="s">
        <v>20</v>
      </c>
      <c r="B92" s="4" t="s">
        <v>88</v>
      </c>
      <c r="C92" s="3" t="s">
        <v>79</v>
      </c>
      <c r="D92" s="5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4">
        <v>0</v>
      </c>
      <c r="L92" s="4">
        <v>0</v>
      </c>
      <c r="M92" s="3">
        <v>0</v>
      </c>
      <c r="N92" s="24">
        <v>0</v>
      </c>
      <c r="O92" s="3">
        <v>1</v>
      </c>
      <c r="P92" s="5">
        <v>0</v>
      </c>
      <c r="Q92" s="4">
        <v>0</v>
      </c>
      <c r="R92" s="4">
        <v>1</v>
      </c>
      <c r="S92" s="4">
        <v>0</v>
      </c>
      <c r="T92" s="4">
        <v>0</v>
      </c>
      <c r="U92" s="4">
        <v>0</v>
      </c>
      <c r="V92" s="3">
        <v>0</v>
      </c>
      <c r="W92" s="33">
        <f t="shared" si="40"/>
        <v>2</v>
      </c>
      <c r="X92" s="5">
        <v>0</v>
      </c>
      <c r="Y92" s="4">
        <v>0</v>
      </c>
      <c r="Z92" s="4">
        <v>0</v>
      </c>
      <c r="AA92" s="4">
        <v>0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32">
        <f t="shared" si="38"/>
        <v>2</v>
      </c>
      <c r="AH92" s="5">
        <v>0</v>
      </c>
      <c r="AI92" s="4">
        <v>1</v>
      </c>
      <c r="AJ92" s="4">
        <v>0</v>
      </c>
      <c r="AK92" s="4">
        <v>0</v>
      </c>
      <c r="AL92" s="4">
        <v>0</v>
      </c>
      <c r="AM92" s="3">
        <v>0</v>
      </c>
      <c r="AN92" s="33">
        <f t="shared" si="39"/>
        <v>2</v>
      </c>
    </row>
    <row r="93" spans="1:40" x14ac:dyDescent="0.25">
      <c r="A93" s="26" t="s">
        <v>21</v>
      </c>
      <c r="B93" s="4" t="s">
        <v>88</v>
      </c>
      <c r="C93" s="3" t="s">
        <v>4</v>
      </c>
      <c r="D93" s="5">
        <v>0</v>
      </c>
      <c r="E93" s="4">
        <v>0</v>
      </c>
      <c r="F93" s="4">
        <v>0</v>
      </c>
      <c r="G93" s="4">
        <v>0</v>
      </c>
      <c r="H93" s="4">
        <v>0</v>
      </c>
      <c r="I93" s="4">
        <v>1</v>
      </c>
      <c r="J93" s="4">
        <v>1</v>
      </c>
      <c r="K93" s="4">
        <v>1</v>
      </c>
      <c r="L93" s="4">
        <v>0</v>
      </c>
      <c r="M93" s="3">
        <v>0</v>
      </c>
      <c r="N93" s="24">
        <v>1</v>
      </c>
      <c r="O93" s="3">
        <v>0</v>
      </c>
      <c r="P93" s="5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33">
        <f t="shared" si="40"/>
        <v>1</v>
      </c>
      <c r="X93" s="5">
        <v>0</v>
      </c>
      <c r="Y93" s="4">
        <v>0</v>
      </c>
      <c r="Z93" s="4">
        <v>0</v>
      </c>
      <c r="AA93" s="4">
        <v>1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32">
        <f t="shared" si="38"/>
        <v>2</v>
      </c>
      <c r="AH93" s="5">
        <v>0</v>
      </c>
      <c r="AI93" s="4">
        <v>0</v>
      </c>
      <c r="AJ93" s="4">
        <v>0</v>
      </c>
      <c r="AK93" s="4">
        <v>0</v>
      </c>
      <c r="AL93" s="4">
        <v>1</v>
      </c>
      <c r="AM93" s="3">
        <v>0</v>
      </c>
      <c r="AN93" s="33">
        <f t="shared" si="39"/>
        <v>3</v>
      </c>
    </row>
    <row r="94" spans="1:40" x14ac:dyDescent="0.25">
      <c r="A94" s="35" t="s">
        <v>22</v>
      </c>
      <c r="B94" s="4" t="s">
        <v>88</v>
      </c>
      <c r="C94" s="3" t="s">
        <v>4</v>
      </c>
      <c r="D94" s="5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</v>
      </c>
      <c r="M94" s="3">
        <v>0</v>
      </c>
      <c r="N94" s="24">
        <v>1</v>
      </c>
      <c r="O94" s="3">
        <v>0</v>
      </c>
      <c r="P94" s="5">
        <v>0</v>
      </c>
      <c r="Q94" s="4">
        <v>1</v>
      </c>
      <c r="R94" s="4">
        <v>1</v>
      </c>
      <c r="S94" s="4">
        <v>0</v>
      </c>
      <c r="T94" s="4">
        <v>0</v>
      </c>
      <c r="U94" s="4">
        <v>0</v>
      </c>
      <c r="V94" s="3">
        <v>0</v>
      </c>
      <c r="W94" s="33">
        <f t="shared" si="40"/>
        <v>1.5</v>
      </c>
      <c r="X94" s="5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32">
        <f t="shared" si="38"/>
        <v>2</v>
      </c>
      <c r="AH94" s="5">
        <v>1</v>
      </c>
      <c r="AI94" s="4">
        <v>0</v>
      </c>
      <c r="AJ94" s="4">
        <v>0</v>
      </c>
      <c r="AK94" s="4">
        <v>0</v>
      </c>
      <c r="AL94" s="4">
        <v>0</v>
      </c>
      <c r="AM94" s="3">
        <v>0</v>
      </c>
      <c r="AN94" s="33">
        <f t="shared" si="39"/>
        <v>1</v>
      </c>
    </row>
    <row r="95" spans="1:40" x14ac:dyDescent="0.25">
      <c r="A95" s="26" t="s">
        <v>23</v>
      </c>
      <c r="B95" s="4" t="s">
        <v>88</v>
      </c>
      <c r="C95" s="70" t="s">
        <v>3</v>
      </c>
      <c r="D95" s="5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3">
        <v>0</v>
      </c>
      <c r="N95" s="24">
        <v>0</v>
      </c>
      <c r="O95" s="3">
        <v>1</v>
      </c>
      <c r="P95" s="5">
        <v>0</v>
      </c>
      <c r="Q95" s="4">
        <v>1</v>
      </c>
      <c r="R95" s="4">
        <v>1</v>
      </c>
      <c r="S95" s="4">
        <v>0</v>
      </c>
      <c r="T95" s="4">
        <v>0</v>
      </c>
      <c r="U95" s="4">
        <v>0</v>
      </c>
      <c r="V95" s="3">
        <v>0</v>
      </c>
      <c r="W95" s="33">
        <f t="shared" si="40"/>
        <v>1.5</v>
      </c>
      <c r="X95" s="5">
        <v>1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32">
        <f t="shared" si="38"/>
        <v>1</v>
      </c>
      <c r="AH95" s="5">
        <v>0</v>
      </c>
      <c r="AI95" s="4">
        <v>0</v>
      </c>
      <c r="AJ95" s="4">
        <v>0</v>
      </c>
      <c r="AK95" s="4">
        <v>0</v>
      </c>
      <c r="AL95" s="4">
        <v>0</v>
      </c>
      <c r="AM95" s="3">
        <v>0</v>
      </c>
      <c r="AN95" s="33"/>
    </row>
    <row r="96" spans="1:40" x14ac:dyDescent="0.25">
      <c r="A96" s="35" t="s">
        <v>24</v>
      </c>
      <c r="B96" s="4" t="s">
        <v>88</v>
      </c>
      <c r="C96" s="3" t="s">
        <v>2</v>
      </c>
      <c r="D96" s="5">
        <v>1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</v>
      </c>
      <c r="M96" s="3">
        <v>0</v>
      </c>
      <c r="N96" s="24">
        <v>0</v>
      </c>
      <c r="O96" s="3">
        <v>1</v>
      </c>
      <c r="P96" s="5">
        <v>0</v>
      </c>
      <c r="Q96" s="4">
        <v>0</v>
      </c>
      <c r="R96" s="4">
        <v>0</v>
      </c>
      <c r="S96" s="4">
        <v>1</v>
      </c>
      <c r="T96" s="4">
        <v>1</v>
      </c>
      <c r="U96" s="4">
        <v>0</v>
      </c>
      <c r="V96" s="3">
        <v>0</v>
      </c>
      <c r="W96" s="33">
        <f t="shared" si="40"/>
        <v>2.5</v>
      </c>
      <c r="X96" s="5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1</v>
      </c>
      <c r="AE96" s="4">
        <v>0</v>
      </c>
      <c r="AF96" s="4">
        <v>0</v>
      </c>
      <c r="AG96" s="32">
        <f t="shared" si="38"/>
        <v>3</v>
      </c>
      <c r="AH96" s="5">
        <v>0</v>
      </c>
      <c r="AI96" s="4">
        <v>0</v>
      </c>
      <c r="AJ96" s="4">
        <v>0</v>
      </c>
      <c r="AK96" s="4">
        <v>0</v>
      </c>
      <c r="AL96" s="4">
        <v>0</v>
      </c>
      <c r="AM96" s="3">
        <v>1</v>
      </c>
      <c r="AN96" s="33"/>
    </row>
    <row r="97" spans="1:40" x14ac:dyDescent="0.25">
      <c r="A97" s="26" t="s">
        <v>25</v>
      </c>
      <c r="B97" s="4" t="s">
        <v>88</v>
      </c>
      <c r="C97" s="3" t="s">
        <v>0</v>
      </c>
      <c r="D97" s="5">
        <v>0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0</v>
      </c>
      <c r="K97" s="4">
        <v>1</v>
      </c>
      <c r="L97" s="4">
        <v>0</v>
      </c>
      <c r="M97" s="3">
        <v>0</v>
      </c>
      <c r="N97" s="24">
        <v>0</v>
      </c>
      <c r="O97" s="3">
        <v>1</v>
      </c>
      <c r="P97" s="5">
        <v>1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3">
        <v>0</v>
      </c>
      <c r="W97" s="33">
        <f t="shared" si="40"/>
        <v>1</v>
      </c>
      <c r="X97" s="5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32"/>
      <c r="AH97" s="5">
        <v>0</v>
      </c>
      <c r="AI97" s="4">
        <v>0</v>
      </c>
      <c r="AJ97" s="4">
        <v>0</v>
      </c>
      <c r="AK97" s="4">
        <v>0</v>
      </c>
      <c r="AL97" s="4">
        <v>0</v>
      </c>
      <c r="AM97" s="3">
        <v>0</v>
      </c>
      <c r="AN97" s="33"/>
    </row>
    <row r="98" spans="1:40" x14ac:dyDescent="0.25">
      <c r="A98" s="35" t="s">
        <v>26</v>
      </c>
      <c r="B98" s="4" t="s">
        <v>88</v>
      </c>
      <c r="C98" s="3" t="s">
        <v>58</v>
      </c>
      <c r="D98" s="5">
        <v>1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1</v>
      </c>
      <c r="K98" s="4">
        <v>0</v>
      </c>
      <c r="L98" s="4">
        <v>1</v>
      </c>
      <c r="M98" s="3">
        <v>0</v>
      </c>
      <c r="N98" s="24">
        <v>0</v>
      </c>
      <c r="O98" s="3">
        <v>1</v>
      </c>
      <c r="P98" s="5">
        <v>0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3">
        <v>0</v>
      </c>
      <c r="W98" s="33">
        <f t="shared" si="40"/>
        <v>1.5</v>
      </c>
      <c r="X98" s="5">
        <v>1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1</v>
      </c>
      <c r="AE98" s="4">
        <v>0</v>
      </c>
      <c r="AF98" s="4">
        <v>0</v>
      </c>
      <c r="AG98" s="32">
        <f>(SUM(X98:Y98)+SUM(Z98:AC98)*2+SUM(AD98:AF98)*3)/SUM(X98:AF98)</f>
        <v>2</v>
      </c>
      <c r="AH98" s="5">
        <v>1</v>
      </c>
      <c r="AI98" s="4">
        <v>0</v>
      </c>
      <c r="AJ98" s="4">
        <v>0</v>
      </c>
      <c r="AK98" s="4">
        <v>0</v>
      </c>
      <c r="AL98" s="4">
        <v>0</v>
      </c>
      <c r="AM98" s="3">
        <v>0</v>
      </c>
      <c r="AN98" s="33">
        <f t="shared" si="39"/>
        <v>1</v>
      </c>
    </row>
    <row r="99" spans="1:40" x14ac:dyDescent="0.25">
      <c r="A99" s="26" t="s">
        <v>27</v>
      </c>
      <c r="B99" s="4" t="s">
        <v>88</v>
      </c>
      <c r="C99" s="3" t="s">
        <v>62</v>
      </c>
      <c r="D99" s="5">
        <v>0</v>
      </c>
      <c r="E99" s="4">
        <v>1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3">
        <v>0</v>
      </c>
      <c r="N99" s="24">
        <v>1</v>
      </c>
      <c r="O99" s="3">
        <v>0</v>
      </c>
      <c r="P99" s="5">
        <v>0</v>
      </c>
      <c r="Q99" s="4">
        <v>1</v>
      </c>
      <c r="R99" s="4">
        <v>0</v>
      </c>
      <c r="S99" s="4">
        <v>0</v>
      </c>
      <c r="T99" s="4">
        <v>0</v>
      </c>
      <c r="U99" s="4">
        <v>0</v>
      </c>
      <c r="V99" s="3">
        <v>0</v>
      </c>
      <c r="W99" s="33">
        <f t="shared" si="40"/>
        <v>1</v>
      </c>
      <c r="X99" s="5">
        <v>1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32">
        <f>(SUM(X99:Y99)+SUM(Z99:AC99)*2+SUM(AD99:AF99)*3)/SUM(X99:AF99)</f>
        <v>1</v>
      </c>
      <c r="AH99" s="5">
        <v>1</v>
      </c>
      <c r="AI99" s="4">
        <v>0</v>
      </c>
      <c r="AJ99" s="4">
        <v>0</v>
      </c>
      <c r="AK99" s="4">
        <v>0</v>
      </c>
      <c r="AL99" s="4">
        <v>0</v>
      </c>
      <c r="AM99" s="3">
        <v>0</v>
      </c>
      <c r="AN99" s="33">
        <f t="shared" si="39"/>
        <v>1</v>
      </c>
    </row>
    <row r="100" spans="1:40" x14ac:dyDescent="0.25">
      <c r="A100" s="35" t="s">
        <v>29</v>
      </c>
      <c r="B100" s="4" t="s">
        <v>88</v>
      </c>
      <c r="C100" s="70" t="s">
        <v>62</v>
      </c>
      <c r="D100" s="5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1</v>
      </c>
      <c r="M100" s="3">
        <v>0</v>
      </c>
      <c r="N100" s="24">
        <v>1</v>
      </c>
      <c r="O100" s="3">
        <v>0</v>
      </c>
      <c r="P100" s="5">
        <v>0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3">
        <v>1</v>
      </c>
      <c r="W100" s="33">
        <f t="shared" si="40"/>
        <v>2</v>
      </c>
      <c r="X100" s="5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32"/>
      <c r="AH100" s="5">
        <v>0</v>
      </c>
      <c r="AI100" s="4">
        <v>0</v>
      </c>
      <c r="AJ100" s="4">
        <v>0</v>
      </c>
      <c r="AK100" s="4">
        <v>1</v>
      </c>
      <c r="AL100" s="4">
        <v>0</v>
      </c>
      <c r="AM100" s="3">
        <v>0</v>
      </c>
      <c r="AN100" s="33">
        <f t="shared" si="39"/>
        <v>3</v>
      </c>
    </row>
    <row r="101" spans="1:40" x14ac:dyDescent="0.25">
      <c r="A101" s="35" t="s">
        <v>30</v>
      </c>
      <c r="B101" s="4" t="s">
        <v>88</v>
      </c>
      <c r="C101" s="3" t="s">
        <v>59</v>
      </c>
      <c r="D101" s="5">
        <v>0</v>
      </c>
      <c r="E101" s="4">
        <v>0</v>
      </c>
      <c r="F101" s="4">
        <v>0</v>
      </c>
      <c r="G101" s="4">
        <v>0</v>
      </c>
      <c r="H101" s="4">
        <v>1</v>
      </c>
      <c r="I101" s="4">
        <v>0</v>
      </c>
      <c r="J101" s="4">
        <v>1</v>
      </c>
      <c r="K101" s="4">
        <v>0</v>
      </c>
      <c r="L101" s="4">
        <v>0</v>
      </c>
      <c r="M101" s="3">
        <v>0</v>
      </c>
      <c r="N101" s="24">
        <v>0</v>
      </c>
      <c r="O101" s="3">
        <v>1</v>
      </c>
      <c r="P101" s="5">
        <v>0</v>
      </c>
      <c r="Q101" s="4">
        <v>0</v>
      </c>
      <c r="R101" s="4">
        <v>1</v>
      </c>
      <c r="S101" s="4">
        <v>0</v>
      </c>
      <c r="T101" s="4">
        <v>0</v>
      </c>
      <c r="U101" s="4">
        <v>0</v>
      </c>
      <c r="V101" s="4">
        <v>0</v>
      </c>
      <c r="W101" s="33">
        <f t="shared" si="40"/>
        <v>2</v>
      </c>
      <c r="X101" s="5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32">
        <f>(SUM(X101:Y101)+SUM(Z101:AC101)*2+SUM(AD101:AF101)*3)/SUM(X101:AF101)</f>
        <v>2</v>
      </c>
      <c r="AH101" s="5">
        <v>1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33">
        <f t="shared" si="39"/>
        <v>1</v>
      </c>
    </row>
    <row r="102" spans="1:40" x14ac:dyDescent="0.25">
      <c r="A102" s="35" t="s">
        <v>31</v>
      </c>
      <c r="B102" s="4" t="s">
        <v>88</v>
      </c>
      <c r="C102" s="3" t="s">
        <v>60</v>
      </c>
      <c r="D102" s="5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0</v>
      </c>
      <c r="M102" s="3">
        <v>0</v>
      </c>
      <c r="N102" s="24">
        <v>0</v>
      </c>
      <c r="O102" s="3">
        <v>1</v>
      </c>
      <c r="P102" s="5">
        <v>0</v>
      </c>
      <c r="Q102" s="4">
        <v>0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33">
        <f t="shared" si="40"/>
        <v>2</v>
      </c>
      <c r="X102" s="5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1</v>
      </c>
      <c r="AD102" s="4">
        <v>1</v>
      </c>
      <c r="AE102" s="4">
        <v>0</v>
      </c>
      <c r="AF102" s="4">
        <v>0</v>
      </c>
      <c r="AG102" s="32">
        <f>(SUM(X102:Y102)+SUM(Z102:AC102)*2+SUM(AD102:AF102)*3)/SUM(X102:AF102)</f>
        <v>2.5</v>
      </c>
      <c r="AH102" s="5">
        <v>0</v>
      </c>
      <c r="AI102" s="4">
        <v>0</v>
      </c>
      <c r="AJ102" s="4">
        <v>0</v>
      </c>
      <c r="AK102" s="4">
        <v>0</v>
      </c>
      <c r="AL102" s="4">
        <v>1</v>
      </c>
      <c r="AM102" s="3">
        <v>0</v>
      </c>
      <c r="AN102" s="33">
        <f t="shared" si="39"/>
        <v>3</v>
      </c>
    </row>
    <row r="103" spans="1:40" x14ac:dyDescent="0.25">
      <c r="A103" s="35" t="s">
        <v>32</v>
      </c>
      <c r="B103" s="4" t="s">
        <v>88</v>
      </c>
      <c r="C103" s="3" t="s">
        <v>61</v>
      </c>
      <c r="D103" s="5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3">
        <v>0</v>
      </c>
      <c r="N103" s="24">
        <v>0</v>
      </c>
      <c r="O103" s="3">
        <v>1</v>
      </c>
      <c r="P103" s="5">
        <v>0</v>
      </c>
      <c r="Q103" s="4">
        <v>0</v>
      </c>
      <c r="R103" s="4">
        <v>1</v>
      </c>
      <c r="S103" s="4">
        <v>0</v>
      </c>
      <c r="T103" s="4">
        <v>0</v>
      </c>
      <c r="U103" s="4">
        <v>0</v>
      </c>
      <c r="V103" s="3">
        <v>0</v>
      </c>
      <c r="W103" s="33">
        <f t="shared" si="40"/>
        <v>2</v>
      </c>
      <c r="X103" s="5">
        <v>0</v>
      </c>
      <c r="Y103" s="4">
        <v>1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32">
        <f>(SUM(X103:Y103)+SUM(Z103:AC103)*2+SUM(AD103:AF103)*3)/SUM(X103:AF103)</f>
        <v>1</v>
      </c>
      <c r="AH103" s="5">
        <v>0</v>
      </c>
      <c r="AI103" s="4">
        <v>1</v>
      </c>
      <c r="AJ103" s="4">
        <v>0</v>
      </c>
      <c r="AK103" s="4">
        <v>0</v>
      </c>
      <c r="AL103" s="4">
        <v>0</v>
      </c>
      <c r="AM103" s="3">
        <v>0</v>
      </c>
      <c r="AN103" s="33">
        <f t="shared" si="39"/>
        <v>2</v>
      </c>
    </row>
    <row r="104" spans="1:40" x14ac:dyDescent="0.25">
      <c r="A104" s="35" t="s">
        <v>33</v>
      </c>
      <c r="B104" s="4" t="s">
        <v>88</v>
      </c>
      <c r="C104" s="3" t="s">
        <v>63</v>
      </c>
      <c r="D104" s="5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3">
        <v>0</v>
      </c>
      <c r="N104" s="24">
        <v>1</v>
      </c>
      <c r="O104" s="3">
        <v>0</v>
      </c>
      <c r="P104" s="5">
        <v>0</v>
      </c>
      <c r="Q104" s="4">
        <v>1</v>
      </c>
      <c r="R104" s="4">
        <v>0</v>
      </c>
      <c r="S104" s="4">
        <v>0</v>
      </c>
      <c r="T104" s="4">
        <v>0</v>
      </c>
      <c r="U104" s="4">
        <v>0</v>
      </c>
      <c r="V104" s="3">
        <v>0</v>
      </c>
      <c r="W104" s="33">
        <f t="shared" si="40"/>
        <v>1</v>
      </c>
      <c r="X104" s="5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32"/>
      <c r="AH104" s="5">
        <v>1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33">
        <f t="shared" si="39"/>
        <v>1</v>
      </c>
    </row>
    <row r="105" spans="1:40" x14ac:dyDescent="0.25">
      <c r="A105" s="35" t="s">
        <v>34</v>
      </c>
      <c r="B105" s="4" t="s">
        <v>88</v>
      </c>
      <c r="C105" s="3" t="s">
        <v>64</v>
      </c>
      <c r="D105" s="5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4">
        <v>1</v>
      </c>
      <c r="M105" s="3">
        <v>0</v>
      </c>
      <c r="N105" s="24">
        <v>0</v>
      </c>
      <c r="O105" s="3">
        <v>1</v>
      </c>
      <c r="P105" s="5">
        <v>0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3">
        <v>0</v>
      </c>
      <c r="W105" s="33">
        <f t="shared" si="40"/>
        <v>1</v>
      </c>
      <c r="X105" s="5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32">
        <f>(SUM(X105:Y105)+SUM(Z105:AC105)*2+SUM(AD105:AF105)*3)/SUM(X105:AF105)</f>
        <v>1</v>
      </c>
      <c r="AH105" s="5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33">
        <f t="shared" si="39"/>
        <v>1</v>
      </c>
    </row>
    <row r="106" spans="1:40" x14ac:dyDescent="0.25">
      <c r="A106" s="35" t="s">
        <v>35</v>
      </c>
      <c r="B106" s="4" t="s">
        <v>88</v>
      </c>
      <c r="C106" s="3" t="s">
        <v>65</v>
      </c>
      <c r="D106" s="5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3">
        <v>0</v>
      </c>
      <c r="N106" s="38">
        <v>0</v>
      </c>
      <c r="O106" s="28">
        <v>1</v>
      </c>
      <c r="P106" s="5">
        <v>0</v>
      </c>
      <c r="Q106" s="4">
        <v>0</v>
      </c>
      <c r="R106" s="4">
        <v>1</v>
      </c>
      <c r="S106" s="4">
        <v>0</v>
      </c>
      <c r="T106" s="4">
        <v>0</v>
      </c>
      <c r="U106" s="4">
        <v>0</v>
      </c>
      <c r="V106" s="3">
        <v>1</v>
      </c>
      <c r="W106" s="33">
        <f t="shared" si="40"/>
        <v>2.5</v>
      </c>
      <c r="X106" s="5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1</v>
      </c>
      <c r="AE106" s="4">
        <v>0</v>
      </c>
      <c r="AF106" s="4">
        <v>0</v>
      </c>
      <c r="AG106" s="32">
        <f>(SUM(X106:Y106)+SUM(Z106:AC106)*2+SUM(AD106:AF106)*3)/SUM(X106:AF106)</f>
        <v>3</v>
      </c>
      <c r="AH106" s="5">
        <v>0</v>
      </c>
      <c r="AI106" s="4">
        <v>0</v>
      </c>
      <c r="AJ106" s="4">
        <v>0</v>
      </c>
      <c r="AK106" s="4">
        <v>0</v>
      </c>
      <c r="AL106" s="4">
        <v>1</v>
      </c>
      <c r="AM106" s="3">
        <v>0</v>
      </c>
      <c r="AN106" s="33">
        <f t="shared" si="39"/>
        <v>3</v>
      </c>
    </row>
    <row r="107" spans="1:40" x14ac:dyDescent="0.25">
      <c r="A107" s="35" t="s">
        <v>36</v>
      </c>
      <c r="B107" s="4" t="s">
        <v>88</v>
      </c>
      <c r="C107" s="3" t="s">
        <v>80</v>
      </c>
      <c r="D107" s="5">
        <v>0</v>
      </c>
      <c r="E107" s="4">
        <v>0</v>
      </c>
      <c r="F107" s="4">
        <v>0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1</v>
      </c>
      <c r="M107" s="3">
        <v>0</v>
      </c>
      <c r="N107" s="24">
        <v>0</v>
      </c>
      <c r="O107" s="3">
        <v>1</v>
      </c>
      <c r="P107" s="5">
        <v>0</v>
      </c>
      <c r="Q107" s="4">
        <v>1</v>
      </c>
      <c r="R107" s="4">
        <v>1</v>
      </c>
      <c r="S107" s="4">
        <v>0</v>
      </c>
      <c r="T107" s="4">
        <v>0</v>
      </c>
      <c r="U107" s="4">
        <v>0</v>
      </c>
      <c r="V107" s="3">
        <v>0</v>
      </c>
      <c r="W107" s="33">
        <f t="shared" si="40"/>
        <v>1.5</v>
      </c>
      <c r="X107" s="5">
        <v>1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1</v>
      </c>
      <c r="AE107" s="4">
        <v>0</v>
      </c>
      <c r="AF107" s="4">
        <v>0</v>
      </c>
      <c r="AG107" s="32">
        <f>(SUM(X107:Y107)+SUM(Z107:AC107)*2+SUM(AD107:AF107)*3)/SUM(X107:AF107)</f>
        <v>2</v>
      </c>
      <c r="AH107" s="5">
        <v>0</v>
      </c>
      <c r="AI107" s="4">
        <v>0</v>
      </c>
      <c r="AJ107" s="4">
        <v>0</v>
      </c>
      <c r="AK107" s="4">
        <v>0</v>
      </c>
      <c r="AL107" s="4">
        <v>0</v>
      </c>
      <c r="AM107" s="3">
        <v>1</v>
      </c>
      <c r="AN107" s="33"/>
    </row>
    <row r="108" spans="1:40" x14ac:dyDescent="0.25">
      <c r="A108" s="35" t="s">
        <v>37</v>
      </c>
      <c r="B108" s="4" t="s">
        <v>88</v>
      </c>
      <c r="C108" s="42" t="s">
        <v>66</v>
      </c>
      <c r="D108" s="5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3">
        <v>0</v>
      </c>
      <c r="N108" s="91">
        <v>0</v>
      </c>
      <c r="O108" s="40">
        <v>1</v>
      </c>
      <c r="P108" s="5">
        <v>0</v>
      </c>
      <c r="Q108" s="4">
        <v>0</v>
      </c>
      <c r="R108" s="4">
        <v>1</v>
      </c>
      <c r="S108" s="4">
        <v>0</v>
      </c>
      <c r="T108" s="4">
        <v>0</v>
      </c>
      <c r="U108" s="4">
        <v>0</v>
      </c>
      <c r="V108" s="3">
        <v>0</v>
      </c>
      <c r="W108" s="33">
        <f t="shared" si="40"/>
        <v>2</v>
      </c>
      <c r="X108" s="5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1</v>
      </c>
      <c r="AE108" s="4">
        <v>0</v>
      </c>
      <c r="AF108" s="4">
        <v>0</v>
      </c>
      <c r="AG108" s="32">
        <f>(SUM(X108:Y108)+SUM(Z108:AC108)*2+SUM(AD108:AF108)*3)/SUM(X108:AF108)</f>
        <v>3</v>
      </c>
      <c r="AH108" s="5">
        <v>0</v>
      </c>
      <c r="AI108" s="4">
        <v>1</v>
      </c>
      <c r="AJ108" s="4">
        <v>0</v>
      </c>
      <c r="AK108" s="4">
        <v>0</v>
      </c>
      <c r="AL108" s="4">
        <v>0</v>
      </c>
      <c r="AM108" s="3">
        <v>0</v>
      </c>
      <c r="AN108" s="33">
        <f t="shared" si="39"/>
        <v>2</v>
      </c>
    </row>
    <row r="109" spans="1:40" x14ac:dyDescent="0.25">
      <c r="A109" s="35" t="s">
        <v>38</v>
      </c>
      <c r="B109" s="4" t="s">
        <v>88</v>
      </c>
      <c r="C109" s="42" t="s">
        <v>67</v>
      </c>
      <c r="D109" s="5">
        <v>0</v>
      </c>
      <c r="E109" s="4">
        <v>0</v>
      </c>
      <c r="F109" s="4">
        <v>0</v>
      </c>
      <c r="G109" s="4">
        <v>0</v>
      </c>
      <c r="H109" s="4">
        <v>0</v>
      </c>
      <c r="I109" s="4">
        <v>1</v>
      </c>
      <c r="J109" s="4">
        <v>0</v>
      </c>
      <c r="K109" s="4">
        <v>0</v>
      </c>
      <c r="L109" s="4">
        <v>1</v>
      </c>
      <c r="M109" s="3">
        <v>0</v>
      </c>
      <c r="N109" s="91">
        <v>0</v>
      </c>
      <c r="O109" s="40">
        <v>1</v>
      </c>
      <c r="P109" s="5">
        <v>0</v>
      </c>
      <c r="Q109" s="4">
        <v>0</v>
      </c>
      <c r="R109" s="4">
        <v>1</v>
      </c>
      <c r="S109" s="4">
        <v>0</v>
      </c>
      <c r="T109" s="4">
        <v>0</v>
      </c>
      <c r="U109" s="4">
        <v>0</v>
      </c>
      <c r="V109" s="3">
        <v>0</v>
      </c>
      <c r="W109" s="33">
        <f t="shared" si="40"/>
        <v>2</v>
      </c>
      <c r="X109" s="5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32"/>
      <c r="AH109" s="5">
        <v>0</v>
      </c>
      <c r="AI109" s="4">
        <v>0</v>
      </c>
      <c r="AJ109" s="4">
        <v>0</v>
      </c>
      <c r="AK109" s="4">
        <v>1</v>
      </c>
      <c r="AL109" s="4">
        <v>0</v>
      </c>
      <c r="AM109" s="3">
        <v>0</v>
      </c>
      <c r="AN109" s="33">
        <f t="shared" si="39"/>
        <v>3</v>
      </c>
    </row>
    <row r="110" spans="1:40" x14ac:dyDescent="0.25">
      <c r="A110" s="35" t="s">
        <v>39</v>
      </c>
      <c r="B110" s="4" t="s">
        <v>88</v>
      </c>
      <c r="C110" s="42" t="s">
        <v>67</v>
      </c>
      <c r="D110" s="5">
        <v>1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3">
        <v>0</v>
      </c>
      <c r="N110" s="91">
        <v>1</v>
      </c>
      <c r="O110" s="40">
        <v>0</v>
      </c>
      <c r="P110" s="5">
        <v>0</v>
      </c>
      <c r="Q110" s="4">
        <v>1</v>
      </c>
      <c r="R110" s="4">
        <v>0</v>
      </c>
      <c r="S110" s="4">
        <v>0</v>
      </c>
      <c r="T110" s="4">
        <v>0</v>
      </c>
      <c r="U110" s="4">
        <v>0</v>
      </c>
      <c r="V110" s="3">
        <v>0</v>
      </c>
      <c r="W110" s="33">
        <f t="shared" si="40"/>
        <v>1</v>
      </c>
      <c r="X110" s="5">
        <v>1</v>
      </c>
      <c r="Y110" s="4">
        <v>0</v>
      </c>
      <c r="Z110" s="4">
        <v>1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32">
        <f t="shared" ref="AG110:AG128" si="41">(SUM(X110:Y110)+SUM(Z110:AC110)*2+SUM(AD110:AF110)*3)/SUM(X110:AF110)</f>
        <v>1.5</v>
      </c>
      <c r="AH110" s="5">
        <v>1</v>
      </c>
      <c r="AI110" s="4">
        <v>0</v>
      </c>
      <c r="AJ110" s="4">
        <v>0</v>
      </c>
      <c r="AK110" s="4">
        <v>0</v>
      </c>
      <c r="AL110" s="4">
        <v>0</v>
      </c>
      <c r="AM110" s="3">
        <v>0</v>
      </c>
      <c r="AN110" s="33">
        <f t="shared" si="39"/>
        <v>1</v>
      </c>
    </row>
    <row r="111" spans="1:40" x14ac:dyDescent="0.25">
      <c r="A111" s="35" t="s">
        <v>40</v>
      </c>
      <c r="B111" s="4" t="s">
        <v>88</v>
      </c>
      <c r="C111" s="42" t="s">
        <v>81</v>
      </c>
      <c r="D111" s="5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1</v>
      </c>
      <c r="M111" s="3">
        <v>0</v>
      </c>
      <c r="N111" s="91">
        <v>0</v>
      </c>
      <c r="O111" s="40">
        <v>1</v>
      </c>
      <c r="P111" s="5">
        <v>0</v>
      </c>
      <c r="Q111" s="4">
        <v>1</v>
      </c>
      <c r="R111" s="4">
        <v>0</v>
      </c>
      <c r="S111" s="4">
        <v>1</v>
      </c>
      <c r="T111" s="4">
        <v>0</v>
      </c>
      <c r="U111" s="4">
        <v>0</v>
      </c>
      <c r="V111" s="3">
        <v>0</v>
      </c>
      <c r="W111" s="33">
        <f t="shared" si="40"/>
        <v>1.5</v>
      </c>
      <c r="X111" s="5">
        <v>1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1</v>
      </c>
      <c r="AE111" s="4">
        <v>0</v>
      </c>
      <c r="AF111" s="4">
        <v>0</v>
      </c>
      <c r="AG111" s="32">
        <f t="shared" si="41"/>
        <v>2</v>
      </c>
      <c r="AH111" s="5">
        <v>0</v>
      </c>
      <c r="AI111" s="4">
        <v>0</v>
      </c>
      <c r="AJ111" s="4">
        <v>0</v>
      </c>
      <c r="AK111" s="4">
        <v>0</v>
      </c>
      <c r="AL111" s="4">
        <v>0</v>
      </c>
      <c r="AM111" s="3">
        <v>1</v>
      </c>
      <c r="AN111" s="33"/>
    </row>
    <row r="112" spans="1:40" x14ac:dyDescent="0.25">
      <c r="A112" s="35" t="s">
        <v>41</v>
      </c>
      <c r="B112" s="4" t="s">
        <v>88</v>
      </c>
      <c r="C112" s="42" t="s">
        <v>68</v>
      </c>
      <c r="D112" s="5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3">
        <v>0</v>
      </c>
      <c r="N112" s="91">
        <v>0</v>
      </c>
      <c r="O112" s="40">
        <v>1</v>
      </c>
      <c r="P112" s="5">
        <v>0</v>
      </c>
      <c r="Q112" s="4">
        <v>0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33">
        <f t="shared" si="40"/>
        <v>2</v>
      </c>
      <c r="X112" s="5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32">
        <f t="shared" si="41"/>
        <v>2</v>
      </c>
      <c r="AH112" s="5">
        <v>0</v>
      </c>
      <c r="AI112" s="4">
        <v>1</v>
      </c>
      <c r="AJ112" s="4">
        <v>0</v>
      </c>
      <c r="AK112" s="4">
        <v>0</v>
      </c>
      <c r="AL112" s="4">
        <v>0</v>
      </c>
      <c r="AM112" s="3">
        <v>0</v>
      </c>
      <c r="AN112" s="33">
        <f t="shared" si="39"/>
        <v>2</v>
      </c>
    </row>
    <row r="113" spans="1:40" x14ac:dyDescent="0.25">
      <c r="A113" s="35" t="s">
        <v>42</v>
      </c>
      <c r="B113" s="4" t="s">
        <v>88</v>
      </c>
      <c r="C113" s="42" t="s">
        <v>69</v>
      </c>
      <c r="D113" s="5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3">
        <v>0</v>
      </c>
      <c r="N113" s="91">
        <v>0</v>
      </c>
      <c r="O113" s="40">
        <v>1</v>
      </c>
      <c r="P113" s="5">
        <v>0</v>
      </c>
      <c r="Q113" s="4">
        <v>0</v>
      </c>
      <c r="R113" s="4">
        <v>1</v>
      </c>
      <c r="S113" s="4">
        <v>0</v>
      </c>
      <c r="T113" s="4">
        <v>0</v>
      </c>
      <c r="U113" s="4">
        <v>0</v>
      </c>
      <c r="V113" s="4">
        <v>0</v>
      </c>
      <c r="W113" s="33">
        <f t="shared" si="40"/>
        <v>2</v>
      </c>
      <c r="X113" s="5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32">
        <f t="shared" si="41"/>
        <v>2</v>
      </c>
      <c r="AH113" s="5">
        <v>1</v>
      </c>
      <c r="AI113" s="4">
        <v>1</v>
      </c>
      <c r="AJ113" s="4">
        <v>0</v>
      </c>
      <c r="AK113" s="4">
        <v>0</v>
      </c>
      <c r="AL113" s="4">
        <v>0</v>
      </c>
      <c r="AM113" s="4">
        <v>0</v>
      </c>
      <c r="AN113" s="33">
        <f t="shared" si="39"/>
        <v>1.5</v>
      </c>
    </row>
    <row r="114" spans="1:40" x14ac:dyDescent="0.25">
      <c r="A114" s="35" t="s">
        <v>43</v>
      </c>
      <c r="B114" s="4" t="s">
        <v>88</v>
      </c>
      <c r="C114" s="42" t="s">
        <v>82</v>
      </c>
      <c r="D114" s="5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1</v>
      </c>
      <c r="K114" s="4">
        <v>0</v>
      </c>
      <c r="L114" s="4">
        <v>0</v>
      </c>
      <c r="M114" s="3">
        <v>0</v>
      </c>
      <c r="N114" s="91">
        <v>0</v>
      </c>
      <c r="O114" s="40">
        <v>1</v>
      </c>
      <c r="P114" s="5">
        <v>0</v>
      </c>
      <c r="Q114" s="4">
        <v>0</v>
      </c>
      <c r="R114" s="4">
        <v>1</v>
      </c>
      <c r="S114" s="4">
        <v>0</v>
      </c>
      <c r="T114" s="4">
        <v>0</v>
      </c>
      <c r="U114" s="4">
        <v>0</v>
      </c>
      <c r="V114" s="4">
        <v>0</v>
      </c>
      <c r="W114" s="33">
        <f t="shared" si="40"/>
        <v>2</v>
      </c>
      <c r="X114" s="5">
        <v>0</v>
      </c>
      <c r="Y114" s="4">
        <v>0</v>
      </c>
      <c r="Z114" s="4">
        <v>0</v>
      </c>
      <c r="AA114" s="4">
        <v>1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32">
        <f t="shared" si="41"/>
        <v>2</v>
      </c>
      <c r="AH114" s="5">
        <v>1</v>
      </c>
      <c r="AI114" s="4">
        <v>1</v>
      </c>
      <c r="AJ114" s="4">
        <v>0</v>
      </c>
      <c r="AK114" s="4">
        <v>0</v>
      </c>
      <c r="AL114" s="4">
        <v>0</v>
      </c>
      <c r="AM114" s="3">
        <v>0</v>
      </c>
      <c r="AN114" s="33">
        <f t="shared" si="39"/>
        <v>1.5</v>
      </c>
    </row>
    <row r="115" spans="1:40" x14ac:dyDescent="0.25">
      <c r="A115" s="35" t="s">
        <v>44</v>
      </c>
      <c r="B115" s="4" t="s">
        <v>88</v>
      </c>
      <c r="C115" s="42" t="s">
        <v>82</v>
      </c>
      <c r="D115" s="5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3">
        <v>0</v>
      </c>
      <c r="N115" s="91">
        <v>0</v>
      </c>
      <c r="O115" s="40">
        <v>1</v>
      </c>
      <c r="P115" s="5">
        <v>0</v>
      </c>
      <c r="Q115" s="4">
        <v>0</v>
      </c>
      <c r="R115" s="4">
        <v>1</v>
      </c>
      <c r="S115" s="4">
        <v>0</v>
      </c>
      <c r="T115" s="4">
        <v>0</v>
      </c>
      <c r="U115" s="4">
        <v>0</v>
      </c>
      <c r="V115" s="4">
        <v>0</v>
      </c>
      <c r="W115" s="33">
        <f t="shared" si="40"/>
        <v>2</v>
      </c>
      <c r="X115" s="5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1</v>
      </c>
      <c r="AE115" s="4">
        <v>0</v>
      </c>
      <c r="AF115" s="4">
        <v>0</v>
      </c>
      <c r="AG115" s="32">
        <f t="shared" si="41"/>
        <v>3</v>
      </c>
      <c r="AH115" s="5">
        <v>0</v>
      </c>
      <c r="AI115" s="4">
        <v>0</v>
      </c>
      <c r="AJ115" s="4">
        <v>0</v>
      </c>
      <c r="AK115" s="4">
        <v>0</v>
      </c>
      <c r="AL115" s="4">
        <v>0</v>
      </c>
      <c r="AM115" s="3">
        <v>1</v>
      </c>
      <c r="AN115" s="33"/>
    </row>
    <row r="116" spans="1:40" x14ac:dyDescent="0.25">
      <c r="A116" s="35" t="s">
        <v>45</v>
      </c>
      <c r="B116" s="4" t="s">
        <v>88</v>
      </c>
      <c r="C116" s="42" t="s">
        <v>70</v>
      </c>
      <c r="D116" s="5">
        <v>0</v>
      </c>
      <c r="E116" s="4">
        <v>0</v>
      </c>
      <c r="F116" s="4">
        <v>0</v>
      </c>
      <c r="G116" s="4">
        <v>0</v>
      </c>
      <c r="H116" s="4">
        <v>0</v>
      </c>
      <c r="I116" s="4">
        <v>1</v>
      </c>
      <c r="J116" s="4">
        <v>1</v>
      </c>
      <c r="K116" s="4">
        <v>1</v>
      </c>
      <c r="L116" s="4">
        <v>1</v>
      </c>
      <c r="M116" s="3">
        <v>0</v>
      </c>
      <c r="N116" s="91">
        <v>0</v>
      </c>
      <c r="O116" s="40">
        <v>1</v>
      </c>
      <c r="P116" s="5">
        <v>0</v>
      </c>
      <c r="Q116" s="4">
        <v>1</v>
      </c>
      <c r="R116" s="4">
        <v>1</v>
      </c>
      <c r="S116" s="4">
        <v>0</v>
      </c>
      <c r="T116" s="4">
        <v>0</v>
      </c>
      <c r="U116" s="4">
        <v>0</v>
      </c>
      <c r="V116" s="3">
        <v>0</v>
      </c>
      <c r="W116" s="33">
        <f t="shared" si="40"/>
        <v>1.5</v>
      </c>
      <c r="X116" s="5">
        <v>0</v>
      </c>
      <c r="Y116" s="4">
        <v>0</v>
      </c>
      <c r="Z116" s="4">
        <v>0</v>
      </c>
      <c r="AA116" s="4">
        <v>1</v>
      </c>
      <c r="AB116" s="4">
        <v>0</v>
      </c>
      <c r="AC116" s="4">
        <v>0</v>
      </c>
      <c r="AD116" s="4">
        <v>1</v>
      </c>
      <c r="AE116" s="4">
        <v>0</v>
      </c>
      <c r="AF116" s="4">
        <v>0</v>
      </c>
      <c r="AG116" s="32">
        <f t="shared" si="41"/>
        <v>2.5</v>
      </c>
      <c r="AH116" s="5">
        <v>1</v>
      </c>
      <c r="AI116" s="24">
        <v>0</v>
      </c>
      <c r="AJ116" s="24">
        <v>0</v>
      </c>
      <c r="AK116" s="24">
        <v>0</v>
      </c>
      <c r="AL116" s="24">
        <v>1</v>
      </c>
      <c r="AM116" s="3">
        <v>0</v>
      </c>
      <c r="AN116" s="33">
        <f t="shared" si="39"/>
        <v>2</v>
      </c>
    </row>
    <row r="117" spans="1:40" x14ac:dyDescent="0.25">
      <c r="A117" s="35" t="s">
        <v>46</v>
      </c>
      <c r="B117" s="4" t="s">
        <v>88</v>
      </c>
      <c r="C117" s="42" t="s">
        <v>70</v>
      </c>
      <c r="D117" s="5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3">
        <v>0</v>
      </c>
      <c r="N117" s="91">
        <v>0</v>
      </c>
      <c r="O117" s="40">
        <v>1</v>
      </c>
      <c r="P117" s="5">
        <v>0</v>
      </c>
      <c r="Q117" s="4">
        <v>0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33">
        <f t="shared" si="40"/>
        <v>2</v>
      </c>
      <c r="X117" s="5">
        <v>0</v>
      </c>
      <c r="Y117" s="4">
        <v>0</v>
      </c>
      <c r="Z117" s="4">
        <v>1</v>
      </c>
      <c r="AA117" s="4">
        <v>1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32">
        <f t="shared" si="41"/>
        <v>2</v>
      </c>
      <c r="AH117" s="5">
        <v>0</v>
      </c>
      <c r="AI117" s="4">
        <v>0</v>
      </c>
      <c r="AJ117" s="4">
        <v>0</v>
      </c>
      <c r="AK117" s="4">
        <v>0</v>
      </c>
      <c r="AL117" s="4">
        <v>0</v>
      </c>
      <c r="AM117" s="3">
        <v>1</v>
      </c>
      <c r="AN117" s="33"/>
    </row>
    <row r="118" spans="1:40" x14ac:dyDescent="0.25">
      <c r="A118" s="35" t="s">
        <v>47</v>
      </c>
      <c r="B118" s="4" t="s">
        <v>88</v>
      </c>
      <c r="C118" s="42" t="s">
        <v>71</v>
      </c>
      <c r="D118" s="5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</v>
      </c>
      <c r="K118" s="4">
        <v>1</v>
      </c>
      <c r="L118" s="4">
        <v>0</v>
      </c>
      <c r="M118" s="3">
        <v>0</v>
      </c>
      <c r="N118" s="91">
        <v>0</v>
      </c>
      <c r="O118" s="40">
        <v>1</v>
      </c>
      <c r="P118" s="5">
        <v>0</v>
      </c>
      <c r="Q118" s="4">
        <v>0</v>
      </c>
      <c r="R118" s="4">
        <v>1</v>
      </c>
      <c r="S118" s="4">
        <v>0</v>
      </c>
      <c r="T118" s="4">
        <v>0</v>
      </c>
      <c r="U118" s="4">
        <v>0</v>
      </c>
      <c r="V118" s="4">
        <v>0</v>
      </c>
      <c r="W118" s="33">
        <f t="shared" si="40"/>
        <v>2</v>
      </c>
      <c r="X118" s="5">
        <v>1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1</v>
      </c>
      <c r="AE118" s="4">
        <v>1</v>
      </c>
      <c r="AF118" s="4">
        <v>0</v>
      </c>
      <c r="AG118" s="32">
        <f t="shared" si="41"/>
        <v>2.3333333333333335</v>
      </c>
      <c r="AH118" s="5">
        <v>0</v>
      </c>
      <c r="AI118" s="4">
        <v>1</v>
      </c>
      <c r="AJ118" s="4">
        <v>0</v>
      </c>
      <c r="AK118" s="4">
        <v>0</v>
      </c>
      <c r="AL118" s="4">
        <v>0</v>
      </c>
      <c r="AM118" s="3">
        <v>0</v>
      </c>
      <c r="AN118" s="33">
        <f t="shared" si="39"/>
        <v>2</v>
      </c>
    </row>
    <row r="119" spans="1:40" x14ac:dyDescent="0.25">
      <c r="A119" s="35" t="s">
        <v>48</v>
      </c>
      <c r="B119" s="4" t="s">
        <v>88</v>
      </c>
      <c r="C119" s="42" t="s">
        <v>72</v>
      </c>
      <c r="D119" s="5">
        <v>0</v>
      </c>
      <c r="E119" s="4">
        <v>0</v>
      </c>
      <c r="F119" s="4">
        <v>0</v>
      </c>
      <c r="G119" s="4">
        <v>1</v>
      </c>
      <c r="H119" s="4">
        <v>0</v>
      </c>
      <c r="I119" s="4">
        <v>1</v>
      </c>
      <c r="J119" s="4">
        <v>0</v>
      </c>
      <c r="K119" s="4">
        <v>1</v>
      </c>
      <c r="L119" s="4">
        <v>0</v>
      </c>
      <c r="M119" s="3">
        <v>0</v>
      </c>
      <c r="N119" s="91">
        <v>0</v>
      </c>
      <c r="O119" s="40">
        <v>1</v>
      </c>
      <c r="P119" s="5">
        <v>0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33">
        <f t="shared" si="40"/>
        <v>2</v>
      </c>
      <c r="X119" s="5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1</v>
      </c>
      <c r="AD119" s="4">
        <v>0</v>
      </c>
      <c r="AE119" s="4">
        <v>0</v>
      </c>
      <c r="AF119" s="4">
        <v>0</v>
      </c>
      <c r="AG119" s="32">
        <f t="shared" si="41"/>
        <v>2</v>
      </c>
      <c r="AH119" s="5">
        <v>1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33">
        <f t="shared" si="39"/>
        <v>1</v>
      </c>
    </row>
    <row r="120" spans="1:40" x14ac:dyDescent="0.25">
      <c r="A120" s="35" t="s">
        <v>49</v>
      </c>
      <c r="B120" s="4" t="s">
        <v>88</v>
      </c>
      <c r="C120" s="42" t="s">
        <v>73</v>
      </c>
      <c r="D120" s="5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1</v>
      </c>
      <c r="L120" s="4">
        <v>0</v>
      </c>
      <c r="M120" s="3">
        <v>0</v>
      </c>
      <c r="N120" s="91">
        <v>0</v>
      </c>
      <c r="O120" s="40">
        <v>1</v>
      </c>
      <c r="P120" s="5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3">
        <v>0</v>
      </c>
      <c r="W120" s="33">
        <f t="shared" si="40"/>
        <v>2</v>
      </c>
      <c r="X120" s="5">
        <v>0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1</v>
      </c>
      <c r="AE120" s="4">
        <v>0</v>
      </c>
      <c r="AF120" s="4">
        <v>0</v>
      </c>
      <c r="AG120" s="32">
        <f t="shared" si="41"/>
        <v>2.5</v>
      </c>
      <c r="AH120" s="5">
        <v>1</v>
      </c>
      <c r="AI120" s="4">
        <v>0</v>
      </c>
      <c r="AJ120" s="4">
        <v>0</v>
      </c>
      <c r="AK120" s="4">
        <v>0</v>
      </c>
      <c r="AL120" s="4">
        <v>1</v>
      </c>
      <c r="AM120" s="3">
        <v>0</v>
      </c>
      <c r="AN120" s="33">
        <f t="shared" si="39"/>
        <v>2</v>
      </c>
    </row>
    <row r="121" spans="1:40" x14ac:dyDescent="0.25">
      <c r="A121" s="35" t="s">
        <v>50</v>
      </c>
      <c r="B121" s="4" t="s">
        <v>88</v>
      </c>
      <c r="C121" s="42" t="s">
        <v>83</v>
      </c>
      <c r="D121" s="5">
        <v>1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1</v>
      </c>
      <c r="L121" s="4">
        <v>0</v>
      </c>
      <c r="M121" s="3">
        <v>0</v>
      </c>
      <c r="N121" s="91">
        <v>0</v>
      </c>
      <c r="O121" s="40">
        <v>1</v>
      </c>
      <c r="P121" s="5">
        <v>0</v>
      </c>
      <c r="Q121" s="4">
        <v>1</v>
      </c>
      <c r="R121" s="4">
        <v>1</v>
      </c>
      <c r="S121" s="4">
        <v>0</v>
      </c>
      <c r="T121" s="4">
        <v>0</v>
      </c>
      <c r="U121" s="4">
        <v>0</v>
      </c>
      <c r="V121" s="3">
        <v>0</v>
      </c>
      <c r="W121" s="33">
        <f t="shared" si="40"/>
        <v>1.5</v>
      </c>
      <c r="X121" s="5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1</v>
      </c>
      <c r="AD121" s="4">
        <v>0</v>
      </c>
      <c r="AE121" s="4">
        <v>0</v>
      </c>
      <c r="AF121" s="4">
        <v>0</v>
      </c>
      <c r="AG121" s="32">
        <f t="shared" si="41"/>
        <v>2</v>
      </c>
      <c r="AH121" s="5">
        <v>0</v>
      </c>
      <c r="AI121" s="4">
        <v>0</v>
      </c>
      <c r="AJ121" s="4">
        <v>0</v>
      </c>
      <c r="AK121" s="4">
        <v>0</v>
      </c>
      <c r="AL121" s="4">
        <v>0</v>
      </c>
      <c r="AM121" s="3">
        <v>0</v>
      </c>
      <c r="AN121" s="33"/>
    </row>
    <row r="122" spans="1:40" x14ac:dyDescent="0.25">
      <c r="A122" s="35" t="s">
        <v>51</v>
      </c>
      <c r="B122" s="4" t="s">
        <v>88</v>
      </c>
      <c r="C122" s="42" t="s">
        <v>83</v>
      </c>
      <c r="D122" s="5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1</v>
      </c>
      <c r="K122" s="4">
        <v>0</v>
      </c>
      <c r="L122" s="4">
        <v>0</v>
      </c>
      <c r="M122" s="3">
        <v>0</v>
      </c>
      <c r="N122" s="91">
        <v>0</v>
      </c>
      <c r="O122" s="40">
        <v>1</v>
      </c>
      <c r="P122" s="5">
        <v>0</v>
      </c>
      <c r="Q122" s="4">
        <v>0</v>
      </c>
      <c r="R122" s="4">
        <v>1</v>
      </c>
      <c r="S122" s="4">
        <v>0</v>
      </c>
      <c r="T122" s="4">
        <v>0</v>
      </c>
      <c r="U122" s="4">
        <v>0</v>
      </c>
      <c r="V122" s="3">
        <v>0</v>
      </c>
      <c r="W122" s="33">
        <f t="shared" si="40"/>
        <v>2</v>
      </c>
      <c r="X122" s="5">
        <v>0</v>
      </c>
      <c r="Y122" s="4">
        <v>0</v>
      </c>
      <c r="Z122" s="4">
        <v>0</v>
      </c>
      <c r="AA122" s="4">
        <v>0</v>
      </c>
      <c r="AB122" s="4">
        <v>1</v>
      </c>
      <c r="AC122" s="4">
        <v>0</v>
      </c>
      <c r="AD122" s="4">
        <v>0</v>
      </c>
      <c r="AE122" s="4">
        <v>0</v>
      </c>
      <c r="AF122" s="4">
        <v>0</v>
      </c>
      <c r="AG122" s="32">
        <f t="shared" si="41"/>
        <v>2</v>
      </c>
      <c r="AH122" s="5">
        <v>0</v>
      </c>
      <c r="AI122" s="4">
        <v>1</v>
      </c>
      <c r="AJ122" s="4">
        <v>0</v>
      </c>
      <c r="AK122" s="4">
        <v>0</v>
      </c>
      <c r="AL122" s="4">
        <v>0</v>
      </c>
      <c r="AM122" s="3">
        <v>0</v>
      </c>
      <c r="AN122" s="33">
        <f t="shared" si="39"/>
        <v>2</v>
      </c>
    </row>
    <row r="123" spans="1:40" x14ac:dyDescent="0.25">
      <c r="A123" s="35" t="s">
        <v>52</v>
      </c>
      <c r="B123" s="4" t="s">
        <v>88</v>
      </c>
      <c r="C123" s="42" t="s">
        <v>74</v>
      </c>
      <c r="D123" s="5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3">
        <v>0</v>
      </c>
      <c r="N123" s="91">
        <v>0</v>
      </c>
      <c r="O123" s="40">
        <v>1</v>
      </c>
      <c r="P123" s="5">
        <v>0</v>
      </c>
      <c r="Q123" s="4">
        <v>0</v>
      </c>
      <c r="R123" s="4">
        <v>1</v>
      </c>
      <c r="S123" s="4">
        <v>0</v>
      </c>
      <c r="T123" s="4">
        <v>0</v>
      </c>
      <c r="U123" s="4">
        <v>0</v>
      </c>
      <c r="V123" s="3">
        <v>0</v>
      </c>
      <c r="W123" s="33">
        <f t="shared" si="40"/>
        <v>2</v>
      </c>
      <c r="X123" s="5">
        <v>0</v>
      </c>
      <c r="Y123" s="4">
        <v>0</v>
      </c>
      <c r="Z123" s="4">
        <v>1</v>
      </c>
      <c r="AA123" s="4">
        <v>1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32">
        <f t="shared" si="41"/>
        <v>2</v>
      </c>
      <c r="AH123" s="5">
        <v>0</v>
      </c>
      <c r="AI123" s="4">
        <v>0</v>
      </c>
      <c r="AJ123" s="4">
        <v>0</v>
      </c>
      <c r="AK123" s="4">
        <v>0</v>
      </c>
      <c r="AL123" s="4">
        <v>1</v>
      </c>
      <c r="AM123" s="3">
        <v>0</v>
      </c>
      <c r="AN123" s="33">
        <f t="shared" si="39"/>
        <v>3</v>
      </c>
    </row>
    <row r="124" spans="1:40" x14ac:dyDescent="0.25">
      <c r="A124" s="35" t="s">
        <v>53</v>
      </c>
      <c r="B124" s="4" t="s">
        <v>88</v>
      </c>
      <c r="C124" s="42" t="s">
        <v>75</v>
      </c>
      <c r="D124" s="5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1</v>
      </c>
      <c r="K124" s="4">
        <v>0</v>
      </c>
      <c r="L124" s="4">
        <v>0</v>
      </c>
      <c r="M124" s="3">
        <v>0</v>
      </c>
      <c r="N124" s="91">
        <v>0</v>
      </c>
      <c r="O124" s="40">
        <v>1</v>
      </c>
      <c r="P124" s="5">
        <v>0</v>
      </c>
      <c r="Q124" s="4">
        <v>0</v>
      </c>
      <c r="R124" s="4">
        <v>1</v>
      </c>
      <c r="S124" s="4">
        <v>0</v>
      </c>
      <c r="T124" s="4">
        <v>0</v>
      </c>
      <c r="U124" s="4">
        <v>0</v>
      </c>
      <c r="V124" s="4">
        <v>0</v>
      </c>
      <c r="W124" s="33">
        <f t="shared" si="40"/>
        <v>2</v>
      </c>
      <c r="X124" s="5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1</v>
      </c>
      <c r="AD124" s="4">
        <v>0</v>
      </c>
      <c r="AE124" s="4">
        <v>0</v>
      </c>
      <c r="AF124" s="4">
        <v>0</v>
      </c>
      <c r="AG124" s="32">
        <f t="shared" si="41"/>
        <v>2</v>
      </c>
      <c r="AH124" s="5">
        <v>1</v>
      </c>
      <c r="AI124" s="4">
        <v>1</v>
      </c>
      <c r="AJ124" s="4">
        <v>0</v>
      </c>
      <c r="AK124" s="4">
        <v>0</v>
      </c>
      <c r="AL124" s="4">
        <v>0</v>
      </c>
      <c r="AM124" s="4">
        <v>0</v>
      </c>
      <c r="AN124" s="33">
        <f t="shared" si="39"/>
        <v>1.5</v>
      </c>
    </row>
    <row r="125" spans="1:40" x14ac:dyDescent="0.25">
      <c r="A125" s="35" t="s">
        <v>54</v>
      </c>
      <c r="B125" s="4" t="s">
        <v>88</v>
      </c>
      <c r="C125" s="42" t="s">
        <v>76</v>
      </c>
      <c r="D125" s="5">
        <v>0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3">
        <v>0</v>
      </c>
      <c r="N125" s="91">
        <v>0</v>
      </c>
      <c r="O125" s="40">
        <v>1</v>
      </c>
      <c r="P125" s="5">
        <v>0</v>
      </c>
      <c r="Q125" s="4">
        <v>0</v>
      </c>
      <c r="R125" s="4">
        <v>1</v>
      </c>
      <c r="S125" s="4">
        <v>0</v>
      </c>
      <c r="T125" s="4">
        <v>0</v>
      </c>
      <c r="U125" s="4">
        <v>0</v>
      </c>
      <c r="V125" s="4">
        <v>0</v>
      </c>
      <c r="W125" s="33">
        <f t="shared" si="40"/>
        <v>2</v>
      </c>
      <c r="X125" s="5">
        <v>0</v>
      </c>
      <c r="Y125" s="4">
        <v>1</v>
      </c>
      <c r="Z125" s="4">
        <v>0</v>
      </c>
      <c r="AA125" s="4">
        <v>1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32">
        <f t="shared" si="41"/>
        <v>1.5</v>
      </c>
      <c r="AH125" s="5">
        <v>0</v>
      </c>
      <c r="AI125" s="4">
        <v>0</v>
      </c>
      <c r="AJ125" s="4">
        <v>0</v>
      </c>
      <c r="AK125" s="4">
        <v>0</v>
      </c>
      <c r="AL125" s="4">
        <v>0</v>
      </c>
      <c r="AM125" s="3">
        <v>1</v>
      </c>
      <c r="AN125" s="33"/>
    </row>
    <row r="126" spans="1:40" x14ac:dyDescent="0.25">
      <c r="A126" s="35" t="s">
        <v>55</v>
      </c>
      <c r="B126" s="4" t="s">
        <v>88</v>
      </c>
      <c r="C126" s="42" t="s">
        <v>76</v>
      </c>
      <c r="D126" s="5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1</v>
      </c>
      <c r="K126" s="4">
        <v>1</v>
      </c>
      <c r="L126" s="4">
        <v>0</v>
      </c>
      <c r="M126" s="3">
        <v>0</v>
      </c>
      <c r="N126" s="91">
        <v>0</v>
      </c>
      <c r="O126" s="40">
        <v>1</v>
      </c>
      <c r="P126" s="5">
        <v>0</v>
      </c>
      <c r="Q126" s="4">
        <v>1</v>
      </c>
      <c r="R126" s="4">
        <v>1</v>
      </c>
      <c r="S126" s="4">
        <v>0</v>
      </c>
      <c r="T126" s="4">
        <v>0</v>
      </c>
      <c r="U126" s="4">
        <v>0</v>
      </c>
      <c r="V126" s="3">
        <v>0</v>
      </c>
      <c r="W126" s="33">
        <f t="shared" si="40"/>
        <v>1.5</v>
      </c>
      <c r="X126" s="5">
        <v>1</v>
      </c>
      <c r="Y126" s="4">
        <v>0</v>
      </c>
      <c r="Z126" s="4">
        <v>0</v>
      </c>
      <c r="AA126" s="4">
        <v>0</v>
      </c>
      <c r="AB126" s="4">
        <v>1</v>
      </c>
      <c r="AC126" s="4">
        <v>0</v>
      </c>
      <c r="AD126" s="4">
        <v>1</v>
      </c>
      <c r="AE126" s="4">
        <v>0</v>
      </c>
      <c r="AF126" s="4">
        <v>0</v>
      </c>
      <c r="AG126" s="32">
        <f t="shared" si="41"/>
        <v>2</v>
      </c>
      <c r="AH126" s="5">
        <v>0</v>
      </c>
      <c r="AI126" s="4">
        <v>1</v>
      </c>
      <c r="AJ126" s="4">
        <v>0</v>
      </c>
      <c r="AK126" s="4">
        <v>0</v>
      </c>
      <c r="AL126" s="4">
        <v>0</v>
      </c>
      <c r="AM126" s="3">
        <v>0</v>
      </c>
      <c r="AN126" s="33">
        <f t="shared" si="39"/>
        <v>2</v>
      </c>
    </row>
    <row r="127" spans="1:40" x14ac:dyDescent="0.25">
      <c r="A127" s="35" t="s">
        <v>56</v>
      </c>
      <c r="B127" s="4" t="s">
        <v>88</v>
      </c>
      <c r="C127" s="42" t="s">
        <v>77</v>
      </c>
      <c r="D127" s="5">
        <v>0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1</v>
      </c>
      <c r="L127" s="4">
        <v>0</v>
      </c>
      <c r="M127" s="3">
        <v>0</v>
      </c>
      <c r="N127" s="91">
        <v>0</v>
      </c>
      <c r="O127" s="40">
        <v>1</v>
      </c>
      <c r="P127" s="5">
        <v>0</v>
      </c>
      <c r="Q127" s="4">
        <v>0</v>
      </c>
      <c r="R127" s="4">
        <v>1</v>
      </c>
      <c r="S127" s="4">
        <v>0</v>
      </c>
      <c r="T127" s="4">
        <v>1</v>
      </c>
      <c r="U127" s="4">
        <v>0</v>
      </c>
      <c r="V127" s="3">
        <v>0</v>
      </c>
      <c r="W127" s="33">
        <f t="shared" si="40"/>
        <v>2.5</v>
      </c>
      <c r="X127" s="5">
        <v>0</v>
      </c>
      <c r="Y127" s="4">
        <v>1</v>
      </c>
      <c r="Z127" s="4">
        <v>0</v>
      </c>
      <c r="AA127" s="4">
        <v>0</v>
      </c>
      <c r="AB127" s="4">
        <v>0</v>
      </c>
      <c r="AC127" s="4">
        <v>0</v>
      </c>
      <c r="AD127" s="4">
        <v>1</v>
      </c>
      <c r="AE127" s="4">
        <v>0</v>
      </c>
      <c r="AF127" s="4">
        <v>0</v>
      </c>
      <c r="AG127" s="32">
        <f t="shared" si="41"/>
        <v>2</v>
      </c>
      <c r="AH127" s="5">
        <v>0</v>
      </c>
      <c r="AI127" s="4">
        <v>1</v>
      </c>
      <c r="AJ127" s="4">
        <v>0</v>
      </c>
      <c r="AK127" s="4">
        <v>0</v>
      </c>
      <c r="AL127" s="4">
        <v>0</v>
      </c>
      <c r="AM127" s="3">
        <v>0</v>
      </c>
      <c r="AN127" s="33">
        <f t="shared" si="39"/>
        <v>2</v>
      </c>
    </row>
    <row r="128" spans="1:40" ht="15.75" thickBot="1" x14ac:dyDescent="0.3">
      <c r="A128" s="35" t="s">
        <v>57</v>
      </c>
      <c r="B128" s="4" t="s">
        <v>88</v>
      </c>
      <c r="C128" s="42" t="s">
        <v>28</v>
      </c>
      <c r="D128" s="59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1</v>
      </c>
      <c r="M128" s="60">
        <v>0</v>
      </c>
      <c r="N128" s="91">
        <v>0</v>
      </c>
      <c r="O128" s="40">
        <v>1</v>
      </c>
      <c r="P128" s="5">
        <v>0</v>
      </c>
      <c r="Q128" s="4">
        <v>1</v>
      </c>
      <c r="R128" s="4">
        <v>1</v>
      </c>
      <c r="S128" s="4">
        <v>0</v>
      </c>
      <c r="T128" s="4">
        <v>0</v>
      </c>
      <c r="U128" s="4">
        <v>0</v>
      </c>
      <c r="V128" s="3">
        <v>0</v>
      </c>
      <c r="W128" s="33">
        <f t="shared" si="40"/>
        <v>1.5</v>
      </c>
      <c r="X128" s="59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0</v>
      </c>
      <c r="AD128" s="2">
        <v>0</v>
      </c>
      <c r="AE128" s="2">
        <v>0</v>
      </c>
      <c r="AF128" s="2">
        <v>0</v>
      </c>
      <c r="AG128" s="32">
        <f t="shared" si="41"/>
        <v>2</v>
      </c>
      <c r="AH128" s="59">
        <v>1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33">
        <f t="shared" si="39"/>
        <v>1</v>
      </c>
    </row>
    <row r="129" spans="1:40" ht="15.75" thickBot="1" x14ac:dyDescent="0.3">
      <c r="A129" s="67" t="s">
        <v>84</v>
      </c>
      <c r="B129" s="68"/>
      <c r="C129" s="69"/>
      <c r="D129" s="57">
        <f t="shared" ref="D129" si="42">SUM(D90:D128)</f>
        <v>8</v>
      </c>
      <c r="E129" s="48">
        <f t="shared" ref="E129" si="43">SUM(E90:E128)</f>
        <v>5</v>
      </c>
      <c r="F129" s="48">
        <f t="shared" ref="F129" si="44">SUM(F90:F128)</f>
        <v>1</v>
      </c>
      <c r="G129" s="48">
        <f t="shared" ref="G129" si="45">SUM(G90:G128)</f>
        <v>5</v>
      </c>
      <c r="H129" s="48">
        <f t="shared" ref="H129" si="46">SUM(H90:H128)</f>
        <v>3</v>
      </c>
      <c r="I129" s="48">
        <f t="shared" ref="I129" si="47">SUM(I90:I128)</f>
        <v>10</v>
      </c>
      <c r="J129" s="48">
        <f t="shared" ref="J129" si="48">SUM(J90:J128)</f>
        <v>21</v>
      </c>
      <c r="K129" s="48">
        <f t="shared" ref="K129" si="49">SUM(K90:K128)</f>
        <v>12</v>
      </c>
      <c r="L129" s="48">
        <f t="shared" ref="L129" si="50">SUM(L90:L128)</f>
        <v>12</v>
      </c>
      <c r="M129" s="58">
        <f t="shared" ref="M129" si="51">SUM(M90:M128)</f>
        <v>0</v>
      </c>
      <c r="N129" s="54">
        <f t="shared" ref="N129" si="52">SUM(N90:N128)</f>
        <v>6</v>
      </c>
      <c r="O129" s="58">
        <f t="shared" ref="O129" si="53">SUM(O90:O128)</f>
        <v>33</v>
      </c>
      <c r="P129" s="54">
        <f t="shared" ref="P129" si="54">SUM(P90:P128)</f>
        <v>2</v>
      </c>
      <c r="Q129" s="48">
        <f t="shared" ref="Q129" si="55">SUM(Q90:Q128)</f>
        <v>15</v>
      </c>
      <c r="R129" s="48">
        <f t="shared" ref="R129" si="56">SUM(R90:R128)</f>
        <v>30</v>
      </c>
      <c r="S129" s="48">
        <f t="shared" ref="S129" si="57">SUM(S90:S128)</f>
        <v>2</v>
      </c>
      <c r="T129" s="48">
        <f t="shared" ref="T129" si="58">SUM(T90:T128)</f>
        <v>2</v>
      </c>
      <c r="U129" s="48">
        <f t="shared" ref="U129" si="59">SUM(U90:U128)</f>
        <v>0</v>
      </c>
      <c r="V129" s="49">
        <f t="shared" ref="V129" si="60">SUM(V90:V128)</f>
        <v>2</v>
      </c>
      <c r="W129" s="50">
        <f>AVERAGE(W90:W128)</f>
        <v>1.7435897435897436</v>
      </c>
      <c r="X129" s="47">
        <f t="shared" ref="X129" si="61">SUM(X90:X128)</f>
        <v>10</v>
      </c>
      <c r="Y129" s="48">
        <f t="shared" ref="Y129" si="62">SUM(Y90:Y128)</f>
        <v>3</v>
      </c>
      <c r="Z129" s="48">
        <f t="shared" ref="Z129" si="63">SUM(Z90:Z128)</f>
        <v>3</v>
      </c>
      <c r="AA129" s="48">
        <f t="shared" ref="AA129" si="64">SUM(AA90:AA128)</f>
        <v>8</v>
      </c>
      <c r="AB129" s="48">
        <f t="shared" ref="AB129" si="65">SUM(AB90:AB128)</f>
        <v>9</v>
      </c>
      <c r="AC129" s="48">
        <f t="shared" ref="AC129" si="66">SUM(AC90:AC128)</f>
        <v>4</v>
      </c>
      <c r="AD129" s="48">
        <f t="shared" ref="AD129" si="67">SUM(AD90:AD128)</f>
        <v>13</v>
      </c>
      <c r="AE129" s="48">
        <f t="shared" ref="AE129" si="68">SUM(AE90:AE128)</f>
        <v>1</v>
      </c>
      <c r="AF129" s="48">
        <f t="shared" ref="AF129" si="69">SUM(AF90:AF128)</f>
        <v>0</v>
      </c>
      <c r="AG129" s="50">
        <f>AVERAGE(AG90:AG128)</f>
        <v>1.9952380952380955</v>
      </c>
      <c r="AH129" s="47">
        <f t="shared" ref="AH129" si="70">SUM(AH90:AH128)</f>
        <v>15</v>
      </c>
      <c r="AI129" s="48">
        <f t="shared" ref="AI129" si="71">SUM(AI90:AI128)</f>
        <v>12</v>
      </c>
      <c r="AJ129" s="48">
        <f t="shared" ref="AJ129" si="72">SUM(AJ90:AJ128)</f>
        <v>0</v>
      </c>
      <c r="AK129" s="48">
        <f t="shared" ref="AK129" si="73">SUM(AK90:AK128)</f>
        <v>2</v>
      </c>
      <c r="AL129" s="48">
        <f t="shared" ref="AL129" si="74">SUM(AL90:AL128)</f>
        <v>6</v>
      </c>
      <c r="AM129" s="49">
        <f t="shared" ref="AM129" si="75">SUM(AM90:AM128)</f>
        <v>6</v>
      </c>
      <c r="AN129" s="50">
        <f>AVERAGE(AN90:AN128)</f>
        <v>1.8166666666666667</v>
      </c>
    </row>
    <row r="130" spans="1:40" ht="15.75" thickBot="1" x14ac:dyDescent="0.3"/>
    <row r="131" spans="1:40" x14ac:dyDescent="0.25">
      <c r="A131" s="99" t="s">
        <v>131</v>
      </c>
      <c r="B131" s="1"/>
      <c r="D131" s="21"/>
      <c r="E131" s="20"/>
      <c r="F131" s="20"/>
      <c r="G131" s="20" t="s">
        <v>10</v>
      </c>
      <c r="H131" s="20"/>
      <c r="I131" s="20"/>
      <c r="J131" s="20"/>
      <c r="K131" s="20"/>
      <c r="L131" s="20"/>
      <c r="M131" s="20"/>
      <c r="N131" s="21" t="s">
        <v>122</v>
      </c>
      <c r="O131" s="19"/>
      <c r="P131" s="21"/>
      <c r="Q131" s="89"/>
      <c r="R131" s="89" t="s">
        <v>13</v>
      </c>
      <c r="S131" s="20" t="s">
        <v>9</v>
      </c>
      <c r="T131" s="20"/>
      <c r="U131" s="20"/>
      <c r="V131" s="20"/>
      <c r="W131" s="20"/>
      <c r="X131" s="21"/>
      <c r="Y131" s="89" t="s">
        <v>14</v>
      </c>
      <c r="Z131" s="20" t="s">
        <v>8</v>
      </c>
      <c r="AA131" s="20"/>
      <c r="AB131" s="20"/>
      <c r="AC131" s="20"/>
      <c r="AD131" s="20"/>
      <c r="AE131" s="20"/>
      <c r="AF131" s="20"/>
      <c r="AG131" s="19"/>
      <c r="AH131" s="90" t="s">
        <v>15</v>
      </c>
      <c r="AI131" s="20" t="s">
        <v>7</v>
      </c>
      <c r="AJ131" s="20"/>
      <c r="AK131" s="20"/>
      <c r="AL131" s="20"/>
      <c r="AM131" s="20"/>
      <c r="AN131" s="19"/>
    </row>
    <row r="132" spans="1:40" ht="16.5" thickBot="1" x14ac:dyDescent="0.3">
      <c r="A132" s="1"/>
      <c r="D132" s="84">
        <v>1</v>
      </c>
      <c r="E132" s="85">
        <v>2</v>
      </c>
      <c r="F132" s="85">
        <v>3</v>
      </c>
      <c r="G132" s="85">
        <v>4</v>
      </c>
      <c r="H132" s="85">
        <v>5</v>
      </c>
      <c r="I132" s="85">
        <v>6</v>
      </c>
      <c r="J132" s="85">
        <v>7</v>
      </c>
      <c r="K132" s="85">
        <v>8</v>
      </c>
      <c r="L132" s="85">
        <v>9</v>
      </c>
      <c r="M132" s="85">
        <v>10</v>
      </c>
      <c r="N132" s="82">
        <v>1</v>
      </c>
      <c r="O132" s="83">
        <v>2</v>
      </c>
      <c r="P132" s="13">
        <v>1</v>
      </c>
      <c r="Q132" s="12">
        <v>2</v>
      </c>
      <c r="R132" s="11">
        <v>3</v>
      </c>
      <c r="S132" s="11">
        <v>4</v>
      </c>
      <c r="T132" s="10">
        <v>5</v>
      </c>
      <c r="U132" s="10">
        <v>6</v>
      </c>
      <c r="V132" s="14">
        <v>7</v>
      </c>
      <c r="W132" s="62" t="s">
        <v>16</v>
      </c>
      <c r="X132" s="29">
        <v>1</v>
      </c>
      <c r="Y132" s="12">
        <v>2</v>
      </c>
      <c r="Z132" s="11">
        <v>3</v>
      </c>
      <c r="AA132" s="11">
        <v>4</v>
      </c>
      <c r="AB132" s="11">
        <v>5</v>
      </c>
      <c r="AC132" s="11">
        <v>6</v>
      </c>
      <c r="AD132" s="10">
        <v>7</v>
      </c>
      <c r="AE132" s="10">
        <v>8</v>
      </c>
      <c r="AF132" s="10">
        <v>9</v>
      </c>
      <c r="AG132" s="37" t="s">
        <v>16</v>
      </c>
      <c r="AH132" s="13">
        <v>1</v>
      </c>
      <c r="AI132" s="11">
        <v>2</v>
      </c>
      <c r="AJ132" s="11">
        <v>3</v>
      </c>
      <c r="AK132" s="10">
        <v>4</v>
      </c>
      <c r="AL132" s="10">
        <v>5</v>
      </c>
      <c r="AM132" s="63">
        <v>6</v>
      </c>
      <c r="AN132" s="64" t="s">
        <v>16</v>
      </c>
    </row>
    <row r="133" spans="1:40" ht="15.75" thickBot="1" x14ac:dyDescent="0.3">
      <c r="A133" s="96" t="s">
        <v>128</v>
      </c>
      <c r="B133" s="68"/>
      <c r="C133" s="24"/>
      <c r="D133" s="57">
        <f>SUM(D41,D85,D129)</f>
        <v>26</v>
      </c>
      <c r="E133" s="57">
        <f t="shared" ref="E133:V133" si="76">SUM(E41,E85,E129)</f>
        <v>14</v>
      </c>
      <c r="F133" s="57">
        <f t="shared" si="76"/>
        <v>6</v>
      </c>
      <c r="G133" s="57">
        <f t="shared" si="76"/>
        <v>8</v>
      </c>
      <c r="H133" s="57">
        <f t="shared" si="76"/>
        <v>23</v>
      </c>
      <c r="I133" s="57">
        <f t="shared" si="76"/>
        <v>30</v>
      </c>
      <c r="J133" s="57">
        <f t="shared" si="76"/>
        <v>69</v>
      </c>
      <c r="K133" s="57">
        <f t="shared" si="76"/>
        <v>33</v>
      </c>
      <c r="L133" s="57">
        <f t="shared" si="76"/>
        <v>21</v>
      </c>
      <c r="M133" s="57">
        <f t="shared" si="76"/>
        <v>3</v>
      </c>
      <c r="N133" s="57">
        <f t="shared" si="76"/>
        <v>15</v>
      </c>
      <c r="O133" s="57">
        <f t="shared" si="76"/>
        <v>100</v>
      </c>
      <c r="P133" s="57">
        <f t="shared" si="76"/>
        <v>11</v>
      </c>
      <c r="Q133" s="57">
        <f t="shared" si="76"/>
        <v>56</v>
      </c>
      <c r="R133" s="57">
        <f t="shared" si="76"/>
        <v>89</v>
      </c>
      <c r="S133" s="57">
        <f t="shared" si="76"/>
        <v>4</v>
      </c>
      <c r="T133" s="57">
        <f t="shared" si="76"/>
        <v>2</v>
      </c>
      <c r="U133" s="57">
        <f t="shared" si="76"/>
        <v>0</v>
      </c>
      <c r="V133" s="57">
        <f t="shared" si="76"/>
        <v>3</v>
      </c>
      <c r="W133" s="94">
        <f>AVERAGE(W41,W85,W129)</f>
        <v>1.6539586144849305</v>
      </c>
      <c r="X133" s="57">
        <f>SUM(X41,X85,X129)</f>
        <v>36</v>
      </c>
      <c r="Y133" s="57">
        <f t="shared" ref="Y133:AF133" si="77">SUM(Y41,Y85,Y129)</f>
        <v>4</v>
      </c>
      <c r="Z133" s="57">
        <f t="shared" si="77"/>
        <v>16</v>
      </c>
      <c r="AA133" s="57">
        <f t="shared" si="77"/>
        <v>32</v>
      </c>
      <c r="AB133" s="57">
        <f t="shared" si="77"/>
        <v>38</v>
      </c>
      <c r="AC133" s="57">
        <f t="shared" si="77"/>
        <v>9</v>
      </c>
      <c r="AD133" s="57">
        <f t="shared" si="77"/>
        <v>32</v>
      </c>
      <c r="AE133" s="57">
        <f t="shared" si="77"/>
        <v>5</v>
      </c>
      <c r="AF133" s="57">
        <f t="shared" si="77"/>
        <v>0</v>
      </c>
      <c r="AG133" s="95">
        <f>AVERAGE(AG41,AG85,AG129)</f>
        <v>1.9424348455598457</v>
      </c>
      <c r="AH133" s="57">
        <f>SUM(AH41,AH85,AH129)</f>
        <v>31</v>
      </c>
      <c r="AI133" s="57">
        <f t="shared" ref="AI133:AM133" si="78">SUM(AI41,AI85,AI129)</f>
        <v>27</v>
      </c>
      <c r="AJ133" s="57">
        <f t="shared" si="78"/>
        <v>1</v>
      </c>
      <c r="AK133" s="57">
        <f t="shared" si="78"/>
        <v>7</v>
      </c>
      <c r="AL133" s="57">
        <f t="shared" si="78"/>
        <v>8</v>
      </c>
      <c r="AM133" s="57">
        <f t="shared" si="78"/>
        <v>10</v>
      </c>
      <c r="AN133" s="93">
        <f>AVERAGE(AN41,AN85,AN129)</f>
        <v>1.7598958333333332</v>
      </c>
    </row>
    <row r="134" spans="1:40" x14ac:dyDescent="0.25">
      <c r="A134" s="67" t="s">
        <v>129</v>
      </c>
      <c r="B134" s="68"/>
      <c r="C134" s="24"/>
      <c r="D134" s="97">
        <f>D133/117</f>
        <v>0.22222222222222221</v>
      </c>
      <c r="E134" s="97">
        <f t="shared" ref="E134:V134" si="79">E133/117</f>
        <v>0.11965811965811966</v>
      </c>
      <c r="F134" s="97">
        <f t="shared" si="79"/>
        <v>5.128205128205128E-2</v>
      </c>
      <c r="G134" s="97">
        <f t="shared" si="79"/>
        <v>6.8376068376068383E-2</v>
      </c>
      <c r="H134" s="97">
        <f t="shared" si="79"/>
        <v>0.19658119658119658</v>
      </c>
      <c r="I134" s="97">
        <f t="shared" si="79"/>
        <v>0.25641025641025639</v>
      </c>
      <c r="J134" s="97">
        <f t="shared" si="79"/>
        <v>0.58974358974358976</v>
      </c>
      <c r="K134" s="97">
        <f t="shared" si="79"/>
        <v>0.28205128205128205</v>
      </c>
      <c r="L134" s="97">
        <f t="shared" si="79"/>
        <v>0.17948717948717949</v>
      </c>
      <c r="M134" s="97">
        <f t="shared" si="79"/>
        <v>2.564102564102564E-2</v>
      </c>
      <c r="N134" s="97">
        <f t="shared" si="79"/>
        <v>0.12820512820512819</v>
      </c>
      <c r="O134" s="97">
        <f t="shared" si="79"/>
        <v>0.85470085470085466</v>
      </c>
      <c r="P134" s="97">
        <f t="shared" si="79"/>
        <v>9.4017094017094016E-2</v>
      </c>
      <c r="Q134" s="97">
        <f t="shared" si="79"/>
        <v>0.47863247863247865</v>
      </c>
      <c r="R134" s="97">
        <f t="shared" si="79"/>
        <v>0.76068376068376065</v>
      </c>
      <c r="S134" s="97">
        <f t="shared" si="79"/>
        <v>3.4188034188034191E-2</v>
      </c>
      <c r="T134" s="97">
        <f t="shared" si="79"/>
        <v>1.7094017094017096E-2</v>
      </c>
      <c r="U134" s="97">
        <f t="shared" si="79"/>
        <v>0</v>
      </c>
      <c r="V134" s="97">
        <f t="shared" si="79"/>
        <v>2.564102564102564E-2</v>
      </c>
      <c r="W134" s="97"/>
      <c r="X134" s="97">
        <f t="shared" ref="X134:AF134" si="80">X133/117</f>
        <v>0.30769230769230771</v>
      </c>
      <c r="Y134" s="97">
        <f t="shared" si="80"/>
        <v>3.4188034188034191E-2</v>
      </c>
      <c r="Z134" s="97">
        <f t="shared" si="80"/>
        <v>0.13675213675213677</v>
      </c>
      <c r="AA134" s="97">
        <f t="shared" si="80"/>
        <v>0.27350427350427353</v>
      </c>
      <c r="AB134" s="97">
        <f t="shared" si="80"/>
        <v>0.3247863247863248</v>
      </c>
      <c r="AC134" s="97">
        <f t="shared" si="80"/>
        <v>7.6923076923076927E-2</v>
      </c>
      <c r="AD134" s="97">
        <f t="shared" si="80"/>
        <v>0.27350427350427353</v>
      </c>
      <c r="AE134" s="97">
        <f t="shared" si="80"/>
        <v>4.2735042735042736E-2</v>
      </c>
      <c r="AF134" s="97">
        <f t="shared" si="80"/>
        <v>0</v>
      </c>
      <c r="AG134" s="97"/>
      <c r="AH134" s="97">
        <f>AH133/78</f>
        <v>0.39743589743589741</v>
      </c>
      <c r="AI134" s="97">
        <f t="shared" ref="AI134:AM134" si="81">AI133/78</f>
        <v>0.34615384615384615</v>
      </c>
      <c r="AJ134" s="97">
        <f t="shared" si="81"/>
        <v>1.282051282051282E-2</v>
      </c>
      <c r="AK134" s="97">
        <f t="shared" si="81"/>
        <v>8.9743589743589744E-2</v>
      </c>
      <c r="AL134" s="97">
        <f t="shared" si="81"/>
        <v>0.10256410256410256</v>
      </c>
      <c r="AM134" s="97">
        <f t="shared" si="81"/>
        <v>0.12820512820512819</v>
      </c>
      <c r="AN134" s="9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83B1-6351-4D06-A8EE-F0B73209042D}">
  <dimension ref="A1:AT108"/>
  <sheetViews>
    <sheetView workbookViewId="0">
      <pane ySplit="2" topLeftCell="A3" activePane="bottomLeft" state="frozen"/>
      <selection pane="bottomLeft" activeCell="AC20" sqref="AC20"/>
    </sheetView>
  </sheetViews>
  <sheetFormatPr defaultRowHeight="15" x14ac:dyDescent="0.25"/>
  <cols>
    <col min="1" max="1" width="4.5703125" customWidth="1"/>
    <col min="2" max="2" width="8.140625" customWidth="1"/>
    <col min="3" max="3" width="6.42578125" customWidth="1"/>
    <col min="4" max="12" width="2.85546875" customWidth="1"/>
    <col min="13" max="13" width="3.140625" customWidth="1"/>
    <col min="14" max="14" width="3" customWidth="1"/>
    <col min="15" max="15" width="3.28515625" customWidth="1"/>
    <col min="16" max="22" width="2.85546875" customWidth="1"/>
    <col min="23" max="23" width="4.7109375" customWidth="1"/>
    <col min="24" max="32" width="2.85546875" customWidth="1"/>
    <col min="33" max="33" width="4.7109375" customWidth="1"/>
    <col min="34" max="39" width="3" customWidth="1"/>
    <col min="40" max="40" width="5" customWidth="1"/>
    <col min="42" max="42" width="7.85546875" customWidth="1"/>
    <col min="43" max="43" width="5" customWidth="1"/>
    <col min="44" max="44" width="4.85546875" customWidth="1"/>
    <col min="45" max="45" width="4.5703125" customWidth="1"/>
    <col min="46" max="46" width="8.140625" customWidth="1"/>
    <col min="47" max="47" width="6.42578125" customWidth="1"/>
    <col min="48" max="54" width="2.85546875" customWidth="1"/>
    <col min="55" max="55" width="4.7109375" customWidth="1"/>
    <col min="56" max="64" width="2.85546875" customWidth="1"/>
    <col min="65" max="65" width="4.7109375" customWidth="1"/>
    <col min="66" max="71" width="3" customWidth="1"/>
    <col min="72" max="72" width="5" customWidth="1"/>
  </cols>
  <sheetData>
    <row r="1" spans="1:46" x14ac:dyDescent="0.25">
      <c r="A1" s="22" t="s">
        <v>17</v>
      </c>
      <c r="B1" s="17" t="s">
        <v>12</v>
      </c>
      <c r="C1" s="17" t="s">
        <v>11</v>
      </c>
      <c r="D1" s="21"/>
      <c r="E1" s="20"/>
      <c r="F1" s="20"/>
      <c r="G1" s="20"/>
      <c r="H1" s="20" t="s">
        <v>10</v>
      </c>
      <c r="I1" s="20"/>
      <c r="J1" s="20"/>
      <c r="K1" s="20"/>
      <c r="L1" s="20"/>
      <c r="M1" s="20"/>
      <c r="N1" s="21" t="s">
        <v>122</v>
      </c>
      <c r="O1" s="19"/>
      <c r="P1" s="21"/>
      <c r="Q1" s="20"/>
      <c r="R1" s="89" t="s">
        <v>13</v>
      </c>
      <c r="S1" s="20" t="s">
        <v>9</v>
      </c>
      <c r="T1" s="20"/>
      <c r="U1" s="20"/>
      <c r="V1" s="20"/>
      <c r="W1" s="31"/>
      <c r="X1" s="21"/>
      <c r="Y1" s="89" t="s">
        <v>14</v>
      </c>
      <c r="Z1" s="20" t="s">
        <v>8</v>
      </c>
      <c r="AA1" s="20"/>
      <c r="AB1" s="20"/>
      <c r="AC1" s="20"/>
      <c r="AD1" s="20"/>
      <c r="AE1" s="20"/>
      <c r="AF1" s="20"/>
      <c r="AG1" s="19"/>
      <c r="AH1" s="90" t="s">
        <v>15</v>
      </c>
      <c r="AI1" s="20" t="s">
        <v>7</v>
      </c>
      <c r="AJ1" s="20"/>
      <c r="AK1" s="20"/>
      <c r="AL1" s="20"/>
      <c r="AM1" s="20"/>
      <c r="AN1" s="19"/>
    </row>
    <row r="2" spans="1:46" ht="16.5" thickBot="1" x14ac:dyDescent="0.3">
      <c r="A2" s="15"/>
      <c r="B2" s="2"/>
      <c r="C2" s="2"/>
      <c r="D2" s="84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7">
        <v>1</v>
      </c>
      <c r="O2" s="86">
        <v>2</v>
      </c>
      <c r="P2" s="13">
        <v>1</v>
      </c>
      <c r="Q2" s="12">
        <v>2</v>
      </c>
      <c r="R2" s="11">
        <v>3</v>
      </c>
      <c r="S2" s="11">
        <v>4</v>
      </c>
      <c r="T2" s="10">
        <v>5</v>
      </c>
      <c r="U2" s="10">
        <v>6</v>
      </c>
      <c r="V2" s="14">
        <v>7</v>
      </c>
      <c r="W2" s="62" t="s">
        <v>16</v>
      </c>
      <c r="X2" s="29">
        <v>1</v>
      </c>
      <c r="Y2" s="12">
        <v>2</v>
      </c>
      <c r="Z2" s="11">
        <v>3</v>
      </c>
      <c r="AA2" s="11">
        <v>4</v>
      </c>
      <c r="AB2" s="11">
        <v>5</v>
      </c>
      <c r="AC2" s="11">
        <v>6</v>
      </c>
      <c r="AD2" s="10">
        <v>7</v>
      </c>
      <c r="AE2" s="10">
        <v>8</v>
      </c>
      <c r="AF2" s="10">
        <v>9</v>
      </c>
      <c r="AG2" s="64" t="s">
        <v>16</v>
      </c>
      <c r="AH2" s="13">
        <v>1</v>
      </c>
      <c r="AI2" s="11">
        <v>2</v>
      </c>
      <c r="AJ2" s="11">
        <v>3</v>
      </c>
      <c r="AK2" s="10">
        <v>4</v>
      </c>
      <c r="AL2" s="10">
        <v>5</v>
      </c>
      <c r="AM2" s="63">
        <v>6</v>
      </c>
      <c r="AN2" s="64" t="s">
        <v>16</v>
      </c>
    </row>
    <row r="3" spans="1:46" x14ac:dyDescent="0.25">
      <c r="A3" s="25" t="s">
        <v>18</v>
      </c>
      <c r="B3" s="17" t="s">
        <v>1</v>
      </c>
      <c r="C3" s="16" t="s">
        <v>89</v>
      </c>
      <c r="D3" s="18">
        <v>0</v>
      </c>
      <c r="E3" s="17">
        <v>0</v>
      </c>
      <c r="F3" s="17">
        <v>0</v>
      </c>
      <c r="G3" s="17">
        <v>0</v>
      </c>
      <c r="H3" s="17">
        <v>0</v>
      </c>
      <c r="I3" s="17">
        <v>1</v>
      </c>
      <c r="J3" s="17">
        <v>1</v>
      </c>
      <c r="K3" s="17">
        <v>1</v>
      </c>
      <c r="L3" s="17">
        <v>0</v>
      </c>
      <c r="M3" s="16">
        <v>0</v>
      </c>
      <c r="N3" s="23">
        <v>0</v>
      </c>
      <c r="O3" s="7">
        <v>1</v>
      </c>
      <c r="P3" s="18">
        <v>0</v>
      </c>
      <c r="Q3" s="17">
        <v>0</v>
      </c>
      <c r="R3" s="17">
        <v>0</v>
      </c>
      <c r="S3" s="17">
        <v>0</v>
      </c>
      <c r="T3" s="17">
        <v>1</v>
      </c>
      <c r="U3" s="17">
        <v>0</v>
      </c>
      <c r="V3" s="16">
        <v>0</v>
      </c>
      <c r="W3" s="33">
        <f t="shared" ref="W3:W32" si="0">(SUM(P3:Q3)+SUM(R3:S3)*2+SUM(T3:V3)*3)/SUM(P3:V3)</f>
        <v>3</v>
      </c>
      <c r="X3" s="18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1</v>
      </c>
      <c r="AE3" s="17">
        <v>0</v>
      </c>
      <c r="AF3" s="17">
        <v>0</v>
      </c>
      <c r="AG3" s="32">
        <f t="shared" ref="AG3:AG17" si="1">(SUM(X3:Y3)+SUM(Z3:AC3)*2+SUM(AD3:AF3)*3)/SUM(X3:AF3)</f>
        <v>3</v>
      </c>
      <c r="AH3" s="18">
        <v>0</v>
      </c>
      <c r="AI3" s="17">
        <v>0</v>
      </c>
      <c r="AJ3" s="17">
        <v>0</v>
      </c>
      <c r="AK3" s="17">
        <v>0</v>
      </c>
      <c r="AL3" s="17">
        <v>1</v>
      </c>
      <c r="AM3" s="16">
        <v>0</v>
      </c>
      <c r="AN3" s="33">
        <f t="shared" ref="AN3:AN8" si="2">(AH3+SUM(AI3:AJ3)*2+SUM(AK3:AL3)*3)/SUM(AH3:AL3)</f>
        <v>3</v>
      </c>
      <c r="AP3" s="18"/>
      <c r="AQ3" s="17" t="s">
        <v>13</v>
      </c>
      <c r="AR3" s="17" t="s">
        <v>14</v>
      </c>
      <c r="AS3" s="16" t="s">
        <v>15</v>
      </c>
    </row>
    <row r="4" spans="1:46" x14ac:dyDescent="0.25">
      <c r="A4" s="26" t="s">
        <v>19</v>
      </c>
      <c r="B4" s="4" t="s">
        <v>1</v>
      </c>
      <c r="C4" s="3" t="s">
        <v>90</v>
      </c>
      <c r="D4" s="5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0</v>
      </c>
      <c r="L4" s="4">
        <v>0</v>
      </c>
      <c r="M4" s="3">
        <v>0</v>
      </c>
      <c r="N4" s="24">
        <v>0</v>
      </c>
      <c r="O4" s="3">
        <v>1</v>
      </c>
      <c r="P4" s="5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3">
        <v>0</v>
      </c>
      <c r="W4" s="33">
        <f t="shared" si="0"/>
        <v>3</v>
      </c>
      <c r="X4" s="5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1</v>
      </c>
      <c r="AF4" s="4">
        <v>0</v>
      </c>
      <c r="AG4" s="32">
        <f t="shared" si="1"/>
        <v>3</v>
      </c>
      <c r="AH4" s="5">
        <v>0</v>
      </c>
      <c r="AI4" s="4">
        <v>0</v>
      </c>
      <c r="AJ4" s="4">
        <v>0</v>
      </c>
      <c r="AK4" s="4">
        <v>1</v>
      </c>
      <c r="AL4" s="4">
        <v>1</v>
      </c>
      <c r="AM4" s="3">
        <v>0</v>
      </c>
      <c r="AN4" s="33">
        <f t="shared" si="2"/>
        <v>3</v>
      </c>
      <c r="AP4" s="5" t="s">
        <v>1</v>
      </c>
      <c r="AQ4" s="4">
        <f>W33</f>
        <v>2.4777777777777783</v>
      </c>
      <c r="AR4" s="4">
        <f>AG33</f>
        <v>2.4814814814814814</v>
      </c>
      <c r="AS4" s="3">
        <f>AN33</f>
        <v>2.2261904761904763</v>
      </c>
    </row>
    <row r="5" spans="1:46" x14ac:dyDescent="0.25">
      <c r="A5" s="35" t="s">
        <v>20</v>
      </c>
      <c r="B5" s="4" t="s">
        <v>1</v>
      </c>
      <c r="C5" s="3" t="s">
        <v>90</v>
      </c>
      <c r="D5" s="5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3">
        <v>0</v>
      </c>
      <c r="N5" s="24">
        <v>0</v>
      </c>
      <c r="O5" s="3">
        <v>1</v>
      </c>
      <c r="P5" s="5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3">
        <v>0</v>
      </c>
      <c r="W5" s="33">
        <f t="shared" si="0"/>
        <v>3</v>
      </c>
      <c r="X5" s="5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32">
        <f t="shared" si="1"/>
        <v>3</v>
      </c>
      <c r="AH5" s="5">
        <v>0</v>
      </c>
      <c r="AI5" s="4">
        <v>1</v>
      </c>
      <c r="AJ5" s="4">
        <v>0</v>
      </c>
      <c r="AK5" s="4">
        <v>0</v>
      </c>
      <c r="AL5" s="4">
        <v>0</v>
      </c>
      <c r="AM5" s="3">
        <v>0</v>
      </c>
      <c r="AN5" s="33">
        <f t="shared" si="2"/>
        <v>2</v>
      </c>
      <c r="AP5" s="5" t="s">
        <v>78</v>
      </c>
      <c r="AQ5" s="4">
        <f>W68</f>
        <v>2.5111111111111111</v>
      </c>
      <c r="AR5" s="4">
        <f>AG68</f>
        <v>2.4814814814814814</v>
      </c>
      <c r="AS5" s="3">
        <f>AN68</f>
        <v>2.2962962962962963</v>
      </c>
    </row>
    <row r="6" spans="1:46" ht="15.75" thickBot="1" x14ac:dyDescent="0.3">
      <c r="A6" s="26" t="s">
        <v>21</v>
      </c>
      <c r="B6" s="4" t="s">
        <v>1</v>
      </c>
      <c r="C6" s="3" t="s">
        <v>91</v>
      </c>
      <c r="D6" s="5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3">
        <v>0</v>
      </c>
      <c r="N6" s="24">
        <v>0</v>
      </c>
      <c r="O6" s="3">
        <v>1</v>
      </c>
      <c r="P6" s="5">
        <v>0</v>
      </c>
      <c r="Q6" s="4">
        <v>1</v>
      </c>
      <c r="R6" s="4">
        <v>1</v>
      </c>
      <c r="S6" s="4">
        <v>0</v>
      </c>
      <c r="T6" s="4">
        <v>1</v>
      </c>
      <c r="U6" s="4">
        <v>0</v>
      </c>
      <c r="V6" s="3">
        <v>0</v>
      </c>
      <c r="W6" s="33">
        <f t="shared" si="0"/>
        <v>2</v>
      </c>
      <c r="X6" s="5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32">
        <f t="shared" si="1"/>
        <v>2.5</v>
      </c>
      <c r="AH6" s="5">
        <v>1</v>
      </c>
      <c r="AI6" s="4">
        <v>0</v>
      </c>
      <c r="AJ6" s="4">
        <v>0</v>
      </c>
      <c r="AK6" s="4">
        <v>1</v>
      </c>
      <c r="AL6" s="4">
        <v>1</v>
      </c>
      <c r="AM6" s="3">
        <v>0</v>
      </c>
      <c r="AN6" s="33">
        <f t="shared" si="2"/>
        <v>2.3333333333333335</v>
      </c>
      <c r="AP6" s="5" t="s">
        <v>85</v>
      </c>
      <c r="AQ6" s="4">
        <f>W103</f>
        <v>2.1166666666666667</v>
      </c>
      <c r="AR6" s="4">
        <f>AG103</f>
        <v>2.1089743589743586</v>
      </c>
      <c r="AS6" s="3">
        <f>AN103</f>
        <v>2</v>
      </c>
    </row>
    <row r="7" spans="1:46" ht="15.75" thickBot="1" x14ac:dyDescent="0.3">
      <c r="A7" s="35" t="s">
        <v>22</v>
      </c>
      <c r="B7" s="4" t="s">
        <v>1</v>
      </c>
      <c r="C7" s="3" t="s">
        <v>92</v>
      </c>
      <c r="D7" s="5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3">
        <v>0</v>
      </c>
      <c r="N7" s="24">
        <v>0</v>
      </c>
      <c r="O7" s="3">
        <v>1</v>
      </c>
      <c r="P7" s="5">
        <v>0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3">
        <v>0</v>
      </c>
      <c r="W7" s="33">
        <f t="shared" si="0"/>
        <v>1.5</v>
      </c>
      <c r="X7" s="5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32">
        <f t="shared" si="1"/>
        <v>1.5</v>
      </c>
      <c r="AH7" s="5">
        <v>0</v>
      </c>
      <c r="AI7" s="4">
        <v>0</v>
      </c>
      <c r="AJ7" s="4">
        <v>1</v>
      </c>
      <c r="AK7" s="4">
        <v>0</v>
      </c>
      <c r="AL7" s="4">
        <v>0</v>
      </c>
      <c r="AM7" s="3">
        <v>0</v>
      </c>
      <c r="AN7" s="33">
        <f t="shared" si="2"/>
        <v>2</v>
      </c>
      <c r="AP7" s="72" t="s">
        <v>84</v>
      </c>
      <c r="AQ7" s="73">
        <f>AVERAGE(AQ4:AQ6)</f>
        <v>2.3685185185185187</v>
      </c>
      <c r="AR7" s="73">
        <f>AVERAGE(AR4:AR6)</f>
        <v>2.3573124406457739</v>
      </c>
      <c r="AS7" s="74">
        <f>AVERAGE(AS4:AS6)</f>
        <v>2.1741622574955906</v>
      </c>
      <c r="AT7" s="75">
        <f>AVERAGE(AQ7,AR7,AS7)</f>
        <v>2.2999977388866277</v>
      </c>
    </row>
    <row r="8" spans="1:46" x14ac:dyDescent="0.25">
      <c r="A8" s="26" t="s">
        <v>23</v>
      </c>
      <c r="B8" s="4" t="s">
        <v>1</v>
      </c>
      <c r="C8" s="70" t="s">
        <v>93</v>
      </c>
      <c r="D8" s="5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3">
        <v>0</v>
      </c>
      <c r="N8" s="24">
        <v>0</v>
      </c>
      <c r="O8" s="3">
        <v>1</v>
      </c>
      <c r="P8" s="5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3">
        <v>0</v>
      </c>
      <c r="W8" s="33">
        <f t="shared" si="0"/>
        <v>2</v>
      </c>
      <c r="X8" s="5">
        <v>1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32">
        <f t="shared" si="1"/>
        <v>1.5</v>
      </c>
      <c r="AH8" s="5">
        <v>0</v>
      </c>
      <c r="AI8" s="4">
        <v>0</v>
      </c>
      <c r="AJ8" s="4">
        <v>0</v>
      </c>
      <c r="AK8" s="4">
        <v>0</v>
      </c>
      <c r="AL8" s="4">
        <v>1</v>
      </c>
      <c r="AM8" s="3">
        <v>0</v>
      </c>
      <c r="AN8" s="33">
        <f t="shared" si="2"/>
        <v>3</v>
      </c>
    </row>
    <row r="9" spans="1:46" x14ac:dyDescent="0.25">
      <c r="A9" s="78" t="s">
        <v>24</v>
      </c>
      <c r="B9" s="4" t="s">
        <v>1</v>
      </c>
      <c r="C9" s="70" t="s">
        <v>95</v>
      </c>
      <c r="D9" s="5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3">
        <v>0</v>
      </c>
      <c r="N9" s="24">
        <v>0</v>
      </c>
      <c r="O9" s="3">
        <v>1</v>
      </c>
      <c r="P9" s="5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3">
        <v>0</v>
      </c>
      <c r="W9" s="33">
        <f t="shared" si="0"/>
        <v>2.5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32">
        <f t="shared" si="1"/>
        <v>3</v>
      </c>
      <c r="AH9" s="5">
        <v>0</v>
      </c>
      <c r="AI9" s="4">
        <v>0</v>
      </c>
      <c r="AJ9" s="4">
        <v>0</v>
      </c>
      <c r="AK9" s="4">
        <v>0</v>
      </c>
      <c r="AL9" s="4">
        <v>0</v>
      </c>
      <c r="AM9" s="3">
        <v>0</v>
      </c>
      <c r="AN9" s="33"/>
    </row>
    <row r="10" spans="1:46" x14ac:dyDescent="0.25">
      <c r="A10" s="77" t="s">
        <v>25</v>
      </c>
      <c r="B10" s="4" t="s">
        <v>1</v>
      </c>
      <c r="C10" s="3" t="s">
        <v>95</v>
      </c>
      <c r="D10" s="5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3">
        <v>0</v>
      </c>
      <c r="N10" s="24">
        <v>0</v>
      </c>
      <c r="O10" s="3">
        <v>1</v>
      </c>
      <c r="P10" s="5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3">
        <v>1</v>
      </c>
      <c r="W10" s="33">
        <f t="shared" si="0"/>
        <v>2</v>
      </c>
      <c r="X10" s="5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32">
        <f t="shared" si="1"/>
        <v>2</v>
      </c>
      <c r="AH10" s="5">
        <v>1</v>
      </c>
      <c r="AI10" s="4">
        <v>0</v>
      </c>
      <c r="AJ10" s="4">
        <v>0</v>
      </c>
      <c r="AK10" s="4">
        <v>0</v>
      </c>
      <c r="AL10" s="4">
        <v>0</v>
      </c>
      <c r="AM10" s="3">
        <v>0</v>
      </c>
      <c r="AN10" s="33">
        <f>(AH10+SUM(AI10:AJ10)*2+SUM(AK10:AL10)*3)/SUM(AH10:AL10)</f>
        <v>1</v>
      </c>
    </row>
    <row r="11" spans="1:46" x14ac:dyDescent="0.25">
      <c r="A11" s="26" t="s">
        <v>26</v>
      </c>
      <c r="B11" s="4" t="s">
        <v>1</v>
      </c>
      <c r="C11" s="3" t="s">
        <v>94</v>
      </c>
      <c r="D11" s="5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3">
        <v>1</v>
      </c>
      <c r="N11" s="24">
        <v>0</v>
      </c>
      <c r="O11" s="3">
        <v>1</v>
      </c>
      <c r="P11" s="5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3">
        <v>0</v>
      </c>
      <c r="W11" s="33">
        <f t="shared" si="0"/>
        <v>3</v>
      </c>
      <c r="X11" s="5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32">
        <f t="shared" si="1"/>
        <v>3</v>
      </c>
      <c r="AH11" s="5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33">
        <f>(AH11+SUM(AI11:AJ11)*2+SUM(AK11:AL11)*3)/SUM(AH11:AL11)</f>
        <v>2</v>
      </c>
    </row>
    <row r="12" spans="1:46" x14ac:dyDescent="0.25">
      <c r="A12" s="77" t="s">
        <v>27</v>
      </c>
      <c r="B12" s="4" t="s">
        <v>1</v>
      </c>
      <c r="C12" s="3" t="s">
        <v>94</v>
      </c>
      <c r="D12" s="5">
        <v>0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3">
        <v>0</v>
      </c>
      <c r="N12" s="24">
        <v>0</v>
      </c>
      <c r="O12" s="3">
        <v>1</v>
      </c>
      <c r="P12" s="5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3">
        <v>0</v>
      </c>
      <c r="W12" s="33">
        <f t="shared" si="0"/>
        <v>3</v>
      </c>
      <c r="X12" s="5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32">
        <f t="shared" si="1"/>
        <v>3</v>
      </c>
      <c r="AH12" s="5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33"/>
    </row>
    <row r="13" spans="1:46" x14ac:dyDescent="0.25">
      <c r="A13" s="26" t="s">
        <v>29</v>
      </c>
      <c r="B13" s="4" t="s">
        <v>1</v>
      </c>
      <c r="C13" s="3" t="s">
        <v>96</v>
      </c>
      <c r="D13" s="5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3">
        <v>0</v>
      </c>
      <c r="N13" s="24">
        <v>0</v>
      </c>
      <c r="O13" s="3">
        <v>1</v>
      </c>
      <c r="P13" s="5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3">
        <v>1</v>
      </c>
      <c r="W13" s="33">
        <f t="shared" si="0"/>
        <v>3</v>
      </c>
      <c r="X13" s="5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32">
        <f t="shared" si="1"/>
        <v>3</v>
      </c>
      <c r="AH13" s="5">
        <v>0</v>
      </c>
      <c r="AI13" s="4">
        <v>0</v>
      </c>
      <c r="AJ13" s="4">
        <v>0</v>
      </c>
      <c r="AK13" s="4">
        <v>1</v>
      </c>
      <c r="AL13" s="4">
        <v>0</v>
      </c>
      <c r="AM13" s="3">
        <v>0</v>
      </c>
      <c r="AN13" s="33">
        <f t="shared" ref="AN13:AN32" si="3">(AH13+SUM(AI13:AJ13)*2+SUM(AK13:AL13)*3)/SUM(AH13:AL13)</f>
        <v>3</v>
      </c>
    </row>
    <row r="14" spans="1:46" x14ac:dyDescent="0.25">
      <c r="A14" s="77" t="s">
        <v>30</v>
      </c>
      <c r="B14" s="4" t="s">
        <v>1</v>
      </c>
      <c r="C14" s="70" t="s">
        <v>97</v>
      </c>
      <c r="D14" s="5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3">
        <v>0</v>
      </c>
      <c r="N14" s="24">
        <v>0</v>
      </c>
      <c r="O14" s="3">
        <v>1</v>
      </c>
      <c r="P14" s="5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3">
        <v>0</v>
      </c>
      <c r="W14" s="33">
        <f t="shared" si="0"/>
        <v>2</v>
      </c>
      <c r="X14" s="5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32">
        <f t="shared" si="1"/>
        <v>2</v>
      </c>
      <c r="AH14" s="5">
        <v>0</v>
      </c>
      <c r="AI14" s="4">
        <v>1</v>
      </c>
      <c r="AJ14" s="4">
        <v>0</v>
      </c>
      <c r="AK14" s="4">
        <v>0</v>
      </c>
      <c r="AL14" s="4">
        <v>0</v>
      </c>
      <c r="AM14" s="3">
        <v>0</v>
      </c>
      <c r="AN14" s="33">
        <f t="shared" si="3"/>
        <v>2</v>
      </c>
    </row>
    <row r="15" spans="1:46" x14ac:dyDescent="0.25">
      <c r="A15" s="26" t="s">
        <v>31</v>
      </c>
      <c r="B15" s="4" t="s">
        <v>1</v>
      </c>
      <c r="C15" s="3" t="s">
        <v>98</v>
      </c>
      <c r="D15" s="5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3">
        <v>0</v>
      </c>
      <c r="N15" s="24">
        <v>0</v>
      </c>
      <c r="O15" s="3">
        <v>1</v>
      </c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3">
        <v>1</v>
      </c>
      <c r="W15" s="33">
        <f t="shared" si="0"/>
        <v>3</v>
      </c>
      <c r="X15" s="5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32">
        <f t="shared" si="1"/>
        <v>3</v>
      </c>
      <c r="AH15" s="5">
        <v>0</v>
      </c>
      <c r="AI15" s="4">
        <v>0</v>
      </c>
      <c r="AJ15" s="4">
        <v>0</v>
      </c>
      <c r="AK15" s="4">
        <v>0</v>
      </c>
      <c r="AL15" s="4">
        <v>1</v>
      </c>
      <c r="AM15" s="3">
        <v>0</v>
      </c>
      <c r="AN15" s="33">
        <f t="shared" si="3"/>
        <v>3</v>
      </c>
    </row>
    <row r="16" spans="1:46" x14ac:dyDescent="0.25">
      <c r="A16" s="77" t="s">
        <v>32</v>
      </c>
      <c r="B16" s="4" t="s">
        <v>1</v>
      </c>
      <c r="C16" s="3" t="s">
        <v>99</v>
      </c>
      <c r="D16" s="5">
        <v>0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3">
        <v>0</v>
      </c>
      <c r="N16" s="24">
        <v>0</v>
      </c>
      <c r="O16" s="3">
        <v>1</v>
      </c>
      <c r="P16" s="5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33">
        <f t="shared" si="0"/>
        <v>2</v>
      </c>
      <c r="X16" s="5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32">
        <f t="shared" si="1"/>
        <v>2</v>
      </c>
      <c r="AH16" s="5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33">
        <f t="shared" si="3"/>
        <v>2</v>
      </c>
    </row>
    <row r="17" spans="1:40" x14ac:dyDescent="0.25">
      <c r="A17" s="26" t="s">
        <v>33</v>
      </c>
      <c r="B17" s="4" t="s">
        <v>1</v>
      </c>
      <c r="C17" s="3" t="s">
        <v>99</v>
      </c>
      <c r="D17" s="5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3">
        <v>1</v>
      </c>
      <c r="N17" s="24">
        <v>0</v>
      </c>
      <c r="O17" s="3">
        <v>1</v>
      </c>
      <c r="P17" s="5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3">
        <v>0</v>
      </c>
      <c r="W17" s="33">
        <f t="shared" si="0"/>
        <v>3</v>
      </c>
      <c r="X17" s="5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32">
        <f t="shared" si="1"/>
        <v>3</v>
      </c>
      <c r="AH17" s="5">
        <v>0</v>
      </c>
      <c r="AI17" s="4">
        <v>1</v>
      </c>
      <c r="AJ17" s="4">
        <v>0</v>
      </c>
      <c r="AK17" s="4">
        <v>0</v>
      </c>
      <c r="AL17" s="4">
        <v>0</v>
      </c>
      <c r="AM17" s="3">
        <v>0</v>
      </c>
      <c r="AN17" s="33">
        <f t="shared" si="3"/>
        <v>2</v>
      </c>
    </row>
    <row r="18" spans="1:40" x14ac:dyDescent="0.25">
      <c r="A18" s="77" t="s">
        <v>34</v>
      </c>
      <c r="B18" s="4" t="s">
        <v>1</v>
      </c>
      <c r="C18" s="3" t="s">
        <v>100</v>
      </c>
      <c r="D18" s="5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>
        <v>0</v>
      </c>
      <c r="N18" s="24">
        <v>0</v>
      </c>
      <c r="O18" s="3">
        <v>1</v>
      </c>
      <c r="P18" s="5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3">
        <v>0</v>
      </c>
      <c r="W18" s="33">
        <f t="shared" si="0"/>
        <v>3</v>
      </c>
      <c r="X18" s="5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32"/>
      <c r="AH18" s="5">
        <v>0</v>
      </c>
      <c r="AI18" s="4">
        <v>0</v>
      </c>
      <c r="AJ18" s="4">
        <v>0</v>
      </c>
      <c r="AK18" s="4">
        <v>1</v>
      </c>
      <c r="AL18" s="4">
        <v>0</v>
      </c>
      <c r="AM18" s="3">
        <v>0</v>
      </c>
      <c r="AN18" s="33">
        <f t="shared" si="3"/>
        <v>3</v>
      </c>
    </row>
    <row r="19" spans="1:40" x14ac:dyDescent="0.25">
      <c r="A19" s="26" t="s">
        <v>35</v>
      </c>
      <c r="B19" s="4" t="s">
        <v>1</v>
      </c>
      <c r="C19" s="3" t="s">
        <v>101</v>
      </c>
      <c r="D19" s="5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3">
        <v>1</v>
      </c>
      <c r="N19" s="24">
        <v>0</v>
      </c>
      <c r="O19" s="3">
        <v>1</v>
      </c>
      <c r="P19" s="5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3">
        <v>0</v>
      </c>
      <c r="W19" s="33">
        <f t="shared" si="0"/>
        <v>3</v>
      </c>
      <c r="X19" s="5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32">
        <f>(SUM(X19:Y19)+SUM(Z19:AC19)*2+SUM(AD19:AF19)*3)/SUM(X19:AF19)</f>
        <v>3</v>
      </c>
      <c r="AH19" s="5">
        <v>0</v>
      </c>
      <c r="AI19" s="4">
        <v>1</v>
      </c>
      <c r="AJ19" s="4">
        <v>0</v>
      </c>
      <c r="AK19" s="4">
        <v>0</v>
      </c>
      <c r="AL19" s="4">
        <v>0</v>
      </c>
      <c r="AM19" s="3">
        <v>0</v>
      </c>
      <c r="AN19" s="33">
        <f t="shared" si="3"/>
        <v>2</v>
      </c>
    </row>
    <row r="20" spans="1:40" x14ac:dyDescent="0.25">
      <c r="A20" s="77" t="s">
        <v>36</v>
      </c>
      <c r="B20" s="4" t="s">
        <v>1</v>
      </c>
      <c r="C20" s="3" t="s">
        <v>102</v>
      </c>
      <c r="D20" s="5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3">
        <v>1</v>
      </c>
      <c r="N20" s="38">
        <v>0</v>
      </c>
      <c r="O20" s="28">
        <v>1</v>
      </c>
      <c r="P20" s="5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3">
        <v>0</v>
      </c>
      <c r="W20" s="33">
        <f t="shared" si="0"/>
        <v>2.5</v>
      </c>
      <c r="X20" s="5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32">
        <f>(SUM(X20:Y20)+SUM(Z20:AC20)*2+SUM(AD20:AF20)*3)/SUM(X20:AF20)</f>
        <v>2.6666666666666665</v>
      </c>
      <c r="AH20" s="5">
        <v>1</v>
      </c>
      <c r="AI20" s="4">
        <v>0</v>
      </c>
      <c r="AJ20" s="4">
        <v>0</v>
      </c>
      <c r="AK20" s="4">
        <v>0</v>
      </c>
      <c r="AL20" s="4">
        <v>0</v>
      </c>
      <c r="AM20" s="3">
        <v>0</v>
      </c>
      <c r="AN20" s="33">
        <f t="shared" si="3"/>
        <v>1</v>
      </c>
    </row>
    <row r="21" spans="1:40" x14ac:dyDescent="0.25">
      <c r="A21" s="26" t="s">
        <v>37</v>
      </c>
      <c r="B21" s="4" t="s">
        <v>1</v>
      </c>
      <c r="C21" s="3" t="s">
        <v>103</v>
      </c>
      <c r="D21" s="5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3">
        <v>1</v>
      </c>
      <c r="N21" s="24">
        <v>0</v>
      </c>
      <c r="O21" s="3">
        <v>1</v>
      </c>
      <c r="P21" s="5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3">
        <v>0</v>
      </c>
      <c r="W21" s="33">
        <f t="shared" si="0"/>
        <v>3</v>
      </c>
      <c r="X21" s="5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32"/>
      <c r="AH21" s="5">
        <v>1</v>
      </c>
      <c r="AI21" s="4">
        <v>0</v>
      </c>
      <c r="AJ21" s="4">
        <v>0</v>
      </c>
      <c r="AK21" s="4">
        <v>0</v>
      </c>
      <c r="AL21" s="4">
        <v>0</v>
      </c>
      <c r="AM21" s="3">
        <v>0</v>
      </c>
      <c r="AN21" s="33">
        <f t="shared" si="3"/>
        <v>1</v>
      </c>
    </row>
    <row r="22" spans="1:40" x14ac:dyDescent="0.25">
      <c r="A22" s="77" t="s">
        <v>38</v>
      </c>
      <c r="B22" s="4" t="s">
        <v>1</v>
      </c>
      <c r="C22" s="42" t="s">
        <v>104</v>
      </c>
      <c r="D22" s="5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3">
        <v>0</v>
      </c>
      <c r="N22" s="91">
        <v>0</v>
      </c>
      <c r="O22" s="40">
        <v>1</v>
      </c>
      <c r="P22" s="5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3">
        <v>0</v>
      </c>
      <c r="W22" s="33">
        <f t="shared" si="0"/>
        <v>2</v>
      </c>
      <c r="X22" s="5">
        <v>0</v>
      </c>
      <c r="Y22" s="4">
        <v>1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32">
        <f t="shared" ref="AG22:AG27" si="4">(SUM(X22:Y22)+SUM(Z22:AC22)*2+SUM(AD22:AF22)*3)/SUM(X22:AF22)</f>
        <v>1.6666666666666667</v>
      </c>
      <c r="AH22" s="5">
        <v>0</v>
      </c>
      <c r="AI22" s="4">
        <v>0</v>
      </c>
      <c r="AJ22" s="4">
        <v>0</v>
      </c>
      <c r="AK22" s="4">
        <v>0</v>
      </c>
      <c r="AL22" s="4">
        <v>1</v>
      </c>
      <c r="AM22" s="3">
        <v>0</v>
      </c>
      <c r="AN22" s="33">
        <f t="shared" si="3"/>
        <v>3</v>
      </c>
    </row>
    <row r="23" spans="1:40" x14ac:dyDescent="0.25">
      <c r="A23" s="26" t="s">
        <v>39</v>
      </c>
      <c r="B23" s="4" t="s">
        <v>1</v>
      </c>
      <c r="C23" s="42" t="s">
        <v>105</v>
      </c>
      <c r="D23" s="5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3">
        <v>0</v>
      </c>
      <c r="N23" s="91">
        <v>0</v>
      </c>
      <c r="O23" s="40">
        <v>1</v>
      </c>
      <c r="P23" s="5">
        <v>1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3">
        <v>0</v>
      </c>
      <c r="W23" s="33">
        <f t="shared" si="0"/>
        <v>2.3333333333333335</v>
      </c>
      <c r="X23" s="5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32">
        <f t="shared" si="4"/>
        <v>2.5</v>
      </c>
      <c r="AH23" s="5">
        <v>0</v>
      </c>
      <c r="AI23" s="4">
        <v>1</v>
      </c>
      <c r="AJ23" s="4">
        <v>0</v>
      </c>
      <c r="AK23" s="4">
        <v>0</v>
      </c>
      <c r="AL23" s="4">
        <v>0</v>
      </c>
      <c r="AM23" s="3">
        <v>0</v>
      </c>
      <c r="AN23" s="33">
        <f t="shared" si="3"/>
        <v>2</v>
      </c>
    </row>
    <row r="24" spans="1:40" x14ac:dyDescent="0.25">
      <c r="A24" s="77" t="s">
        <v>40</v>
      </c>
      <c r="B24" s="4" t="s">
        <v>1</v>
      </c>
      <c r="C24" s="42" t="s">
        <v>106</v>
      </c>
      <c r="D24" s="5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4">
        <v>1</v>
      </c>
      <c r="M24" s="3">
        <v>0</v>
      </c>
      <c r="N24" s="91">
        <v>0</v>
      </c>
      <c r="O24" s="40">
        <v>1</v>
      </c>
      <c r="P24" s="5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3">
        <v>0</v>
      </c>
      <c r="W24" s="33">
        <f t="shared" si="0"/>
        <v>2</v>
      </c>
      <c r="X24" s="5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32">
        <f t="shared" si="4"/>
        <v>3</v>
      </c>
      <c r="AH24" s="5">
        <v>1</v>
      </c>
      <c r="AI24" s="4">
        <v>0</v>
      </c>
      <c r="AJ24" s="4">
        <v>0</v>
      </c>
      <c r="AK24" s="4">
        <v>0</v>
      </c>
      <c r="AL24" s="4">
        <v>1</v>
      </c>
      <c r="AM24" s="3">
        <v>0</v>
      </c>
      <c r="AN24" s="33">
        <f t="shared" si="3"/>
        <v>2</v>
      </c>
    </row>
    <row r="25" spans="1:40" x14ac:dyDescent="0.25">
      <c r="A25" s="26" t="s">
        <v>41</v>
      </c>
      <c r="B25" s="4" t="s">
        <v>1</v>
      </c>
      <c r="C25" s="42" t="s">
        <v>107</v>
      </c>
      <c r="D25" s="5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3">
        <v>0</v>
      </c>
      <c r="N25" s="91">
        <v>0</v>
      </c>
      <c r="O25" s="40">
        <v>1</v>
      </c>
      <c r="P25" s="5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3">
        <v>0</v>
      </c>
      <c r="W25" s="33">
        <f t="shared" si="0"/>
        <v>2</v>
      </c>
      <c r="X25" s="5">
        <v>1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32">
        <f t="shared" si="4"/>
        <v>1.5</v>
      </c>
      <c r="AH25" s="5">
        <v>1</v>
      </c>
      <c r="AI25" s="4">
        <v>0</v>
      </c>
      <c r="AJ25" s="4">
        <v>0</v>
      </c>
      <c r="AK25" s="4">
        <v>0</v>
      </c>
      <c r="AL25" s="4">
        <v>1</v>
      </c>
      <c r="AM25" s="3">
        <v>0</v>
      </c>
      <c r="AN25" s="33">
        <f t="shared" si="3"/>
        <v>2</v>
      </c>
    </row>
    <row r="26" spans="1:40" x14ac:dyDescent="0.25">
      <c r="A26" s="77" t="s">
        <v>42</v>
      </c>
      <c r="B26" s="4" t="s">
        <v>1</v>
      </c>
      <c r="C26" s="42" t="s">
        <v>108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3">
        <v>0</v>
      </c>
      <c r="N26" s="91">
        <v>0</v>
      </c>
      <c r="O26" s="40">
        <v>1</v>
      </c>
      <c r="P26" s="5">
        <v>1</v>
      </c>
      <c r="Q26" s="4">
        <v>0</v>
      </c>
      <c r="R26" s="4">
        <v>1</v>
      </c>
      <c r="S26" s="4">
        <v>1</v>
      </c>
      <c r="T26" s="4">
        <v>0</v>
      </c>
      <c r="U26" s="4">
        <v>0</v>
      </c>
      <c r="V26" s="3">
        <v>1</v>
      </c>
      <c r="W26" s="33">
        <f t="shared" si="0"/>
        <v>2</v>
      </c>
      <c r="X26" s="5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32">
        <f t="shared" si="4"/>
        <v>2.6666666666666665</v>
      </c>
      <c r="AH26" s="5">
        <v>1</v>
      </c>
      <c r="AI26" s="4">
        <v>0</v>
      </c>
      <c r="AJ26" s="4">
        <v>0</v>
      </c>
      <c r="AK26" s="4">
        <v>0</v>
      </c>
      <c r="AL26" s="4">
        <v>0</v>
      </c>
      <c r="AM26" s="3">
        <v>0</v>
      </c>
      <c r="AN26" s="33">
        <f t="shared" si="3"/>
        <v>1</v>
      </c>
    </row>
    <row r="27" spans="1:40" x14ac:dyDescent="0.25">
      <c r="A27" s="26" t="s">
        <v>43</v>
      </c>
      <c r="B27" s="4" t="s">
        <v>1</v>
      </c>
      <c r="C27" s="42" t="s">
        <v>109</v>
      </c>
      <c r="D27" s="5"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3">
        <v>0</v>
      </c>
      <c r="N27" s="91">
        <v>0</v>
      </c>
      <c r="O27" s="40">
        <v>1</v>
      </c>
      <c r="P27" s="5">
        <v>0</v>
      </c>
      <c r="Q27" s="4">
        <v>1</v>
      </c>
      <c r="R27" s="4">
        <v>1</v>
      </c>
      <c r="S27" s="4">
        <v>0</v>
      </c>
      <c r="T27" s="4">
        <v>0</v>
      </c>
      <c r="U27" s="4">
        <v>0</v>
      </c>
      <c r="V27" s="3">
        <v>1</v>
      </c>
      <c r="W27" s="33">
        <f t="shared" si="0"/>
        <v>2</v>
      </c>
      <c r="X27" s="5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32">
        <f t="shared" si="4"/>
        <v>2.5</v>
      </c>
      <c r="AH27" s="5">
        <v>0</v>
      </c>
      <c r="AI27" s="4">
        <v>0</v>
      </c>
      <c r="AJ27" s="4">
        <v>0</v>
      </c>
      <c r="AK27" s="4">
        <v>0</v>
      </c>
      <c r="AL27" s="4">
        <v>1</v>
      </c>
      <c r="AM27" s="3">
        <v>0</v>
      </c>
      <c r="AN27" s="33">
        <f t="shared" si="3"/>
        <v>3</v>
      </c>
    </row>
    <row r="28" spans="1:40" x14ac:dyDescent="0.25">
      <c r="A28" s="77" t="s">
        <v>44</v>
      </c>
      <c r="B28" s="4" t="s">
        <v>1</v>
      </c>
      <c r="C28" s="42" t="s">
        <v>110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3">
        <v>0</v>
      </c>
      <c r="N28" s="91">
        <v>0</v>
      </c>
      <c r="O28" s="40">
        <v>1</v>
      </c>
      <c r="P28" s="5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3">
        <v>0</v>
      </c>
      <c r="W28" s="33">
        <f t="shared" si="0"/>
        <v>3</v>
      </c>
      <c r="X28" s="5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32"/>
      <c r="AH28" s="5">
        <v>0</v>
      </c>
      <c r="AI28" s="4">
        <v>0</v>
      </c>
      <c r="AJ28" s="4">
        <v>0</v>
      </c>
      <c r="AK28" s="4">
        <v>1</v>
      </c>
      <c r="AL28" s="4">
        <v>0</v>
      </c>
      <c r="AM28" s="3">
        <v>0</v>
      </c>
      <c r="AN28" s="33">
        <f t="shared" si="3"/>
        <v>3</v>
      </c>
    </row>
    <row r="29" spans="1:40" x14ac:dyDescent="0.25">
      <c r="A29" s="26" t="s">
        <v>45</v>
      </c>
      <c r="B29" s="4" t="s">
        <v>1</v>
      </c>
      <c r="C29" s="42" t="s">
        <v>111</v>
      </c>
      <c r="D29" s="5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3">
        <v>0</v>
      </c>
      <c r="N29" s="91">
        <v>0</v>
      </c>
      <c r="O29" s="40">
        <v>1</v>
      </c>
      <c r="P29" s="5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3">
        <v>0</v>
      </c>
      <c r="W29" s="33">
        <f t="shared" si="0"/>
        <v>2</v>
      </c>
      <c r="X29" s="5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2">
        <f>(SUM(X29:Y29)+SUM(Z29:AC29)*2+SUM(AD29:AF29)*3)/SUM(X29:AF29)</f>
        <v>2</v>
      </c>
      <c r="AH29" s="5">
        <v>0</v>
      </c>
      <c r="AI29" s="4">
        <v>1</v>
      </c>
      <c r="AJ29" s="4">
        <v>0</v>
      </c>
      <c r="AK29" s="4">
        <v>0</v>
      </c>
      <c r="AL29" s="4">
        <v>0</v>
      </c>
      <c r="AM29" s="3">
        <v>0</v>
      </c>
      <c r="AN29" s="33">
        <f t="shared" si="3"/>
        <v>2</v>
      </c>
    </row>
    <row r="30" spans="1:40" x14ac:dyDescent="0.25">
      <c r="A30" s="77" t="s">
        <v>46</v>
      </c>
      <c r="B30" s="4" t="s">
        <v>1</v>
      </c>
      <c r="C30" s="42" t="s">
        <v>112</v>
      </c>
      <c r="D30" s="5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1</v>
      </c>
      <c r="M30" s="3">
        <v>0</v>
      </c>
      <c r="N30" s="91">
        <v>0</v>
      </c>
      <c r="O30" s="40">
        <v>1</v>
      </c>
      <c r="P30" s="5">
        <v>0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3">
        <v>0</v>
      </c>
      <c r="W30" s="33">
        <f t="shared" si="0"/>
        <v>2.5</v>
      </c>
      <c r="X30" s="5">
        <v>0</v>
      </c>
      <c r="Y30" s="4">
        <v>0</v>
      </c>
      <c r="Z30" s="4">
        <v>0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32">
        <f>(SUM(X30:Y30)+SUM(Z30:AC30)*2+SUM(AD30:AF30)*3)/SUM(X30:AF30)</f>
        <v>2</v>
      </c>
      <c r="AH30" s="5">
        <v>0</v>
      </c>
      <c r="AI30" s="24">
        <v>0</v>
      </c>
      <c r="AJ30" s="24">
        <v>0</v>
      </c>
      <c r="AK30" s="24">
        <v>0</v>
      </c>
      <c r="AL30" s="24">
        <v>1</v>
      </c>
      <c r="AM30" s="3">
        <v>0</v>
      </c>
      <c r="AN30" s="33">
        <f t="shared" si="3"/>
        <v>3</v>
      </c>
    </row>
    <row r="31" spans="1:40" x14ac:dyDescent="0.25">
      <c r="A31" s="26" t="s">
        <v>47</v>
      </c>
      <c r="B31" s="4" t="s">
        <v>1</v>
      </c>
      <c r="C31" s="42" t="s">
        <v>113</v>
      </c>
      <c r="D31" s="5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3">
        <v>1</v>
      </c>
      <c r="N31" s="91">
        <v>0</v>
      </c>
      <c r="O31" s="40">
        <v>1</v>
      </c>
      <c r="P31" s="5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3">
        <v>0</v>
      </c>
      <c r="W31" s="33">
        <f t="shared" si="0"/>
        <v>3</v>
      </c>
      <c r="X31" s="5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32">
        <f>(SUM(X31:Y31)+SUM(Z31:AC31)*2+SUM(AD31:AF31)*3)/SUM(X31:AF31)</f>
        <v>3</v>
      </c>
      <c r="AH31" s="5">
        <v>0</v>
      </c>
      <c r="AI31" s="4">
        <v>1</v>
      </c>
      <c r="AJ31" s="4">
        <v>0</v>
      </c>
      <c r="AK31" s="4">
        <v>0</v>
      </c>
      <c r="AL31" s="4">
        <v>0</v>
      </c>
      <c r="AM31" s="3">
        <v>0</v>
      </c>
      <c r="AN31" s="33">
        <f t="shared" si="3"/>
        <v>2</v>
      </c>
    </row>
    <row r="32" spans="1:40" ht="15.75" thickBot="1" x14ac:dyDescent="0.3">
      <c r="A32" s="77" t="s">
        <v>48</v>
      </c>
      <c r="B32" s="4" t="s">
        <v>1</v>
      </c>
      <c r="C32" s="42" t="s">
        <v>113</v>
      </c>
      <c r="D32" s="59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60">
        <v>0</v>
      </c>
      <c r="N32" s="91">
        <v>0</v>
      </c>
      <c r="O32" s="40">
        <v>1</v>
      </c>
      <c r="P32" s="5">
        <v>0</v>
      </c>
      <c r="Q32" s="4">
        <v>0</v>
      </c>
      <c r="R32" s="4">
        <v>1</v>
      </c>
      <c r="S32" s="4">
        <v>0</v>
      </c>
      <c r="T32" s="4">
        <v>0</v>
      </c>
      <c r="U32" s="4">
        <v>0</v>
      </c>
      <c r="V32" s="3">
        <v>0</v>
      </c>
      <c r="W32" s="33">
        <f t="shared" si="0"/>
        <v>2</v>
      </c>
      <c r="X32" s="5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32">
        <f>(SUM(X32:Y32)+SUM(Z32:AC32)*2+SUM(AD32:AF32)*3)/SUM(X32:AF32)</f>
        <v>2</v>
      </c>
      <c r="AH32" s="5">
        <v>0</v>
      </c>
      <c r="AI32" s="4">
        <v>1</v>
      </c>
      <c r="AJ32" s="4">
        <v>0</v>
      </c>
      <c r="AK32" s="4">
        <v>0</v>
      </c>
      <c r="AL32" s="4">
        <v>0</v>
      </c>
      <c r="AM32" s="3">
        <v>0</v>
      </c>
      <c r="AN32" s="33">
        <f t="shared" si="3"/>
        <v>2</v>
      </c>
    </row>
    <row r="33" spans="1:40" ht="15.75" thickBot="1" x14ac:dyDescent="0.3">
      <c r="A33" s="67" t="s">
        <v>84</v>
      </c>
      <c r="B33" s="68"/>
      <c r="C33" s="69"/>
      <c r="D33" s="57">
        <f t="shared" ref="D33:V33" si="5">SUM(D3:D32)</f>
        <v>2</v>
      </c>
      <c r="E33" s="48">
        <f t="shared" si="5"/>
        <v>3</v>
      </c>
      <c r="F33" s="48">
        <f t="shared" si="5"/>
        <v>3</v>
      </c>
      <c r="G33" s="48">
        <f t="shared" si="5"/>
        <v>0</v>
      </c>
      <c r="H33" s="48">
        <f t="shared" si="5"/>
        <v>6</v>
      </c>
      <c r="I33" s="48">
        <f t="shared" si="5"/>
        <v>6</v>
      </c>
      <c r="J33" s="48">
        <f t="shared" si="5"/>
        <v>21</v>
      </c>
      <c r="K33" s="48">
        <f t="shared" si="5"/>
        <v>9</v>
      </c>
      <c r="L33" s="48">
        <f t="shared" si="5"/>
        <v>3</v>
      </c>
      <c r="M33" s="58">
        <f t="shared" si="5"/>
        <v>6</v>
      </c>
      <c r="N33" s="54">
        <f t="shared" si="5"/>
        <v>0</v>
      </c>
      <c r="O33" s="58">
        <f t="shared" si="5"/>
        <v>30</v>
      </c>
      <c r="P33" s="54">
        <f t="shared" si="5"/>
        <v>2</v>
      </c>
      <c r="Q33" s="48">
        <f t="shared" si="5"/>
        <v>4</v>
      </c>
      <c r="R33" s="48">
        <f t="shared" si="5"/>
        <v>15</v>
      </c>
      <c r="S33" s="48">
        <f t="shared" si="5"/>
        <v>1</v>
      </c>
      <c r="T33" s="48">
        <f t="shared" si="5"/>
        <v>15</v>
      </c>
      <c r="U33" s="48">
        <f t="shared" si="5"/>
        <v>4</v>
      </c>
      <c r="V33" s="49">
        <f t="shared" si="5"/>
        <v>5</v>
      </c>
      <c r="W33" s="50">
        <f>AVERAGE(W3:W32)</f>
        <v>2.4777777777777783</v>
      </c>
      <c r="X33" s="47">
        <f t="shared" ref="X33:AF33" si="6">SUM(X3:X32)</f>
        <v>4</v>
      </c>
      <c r="Y33" s="48">
        <f t="shared" si="6"/>
        <v>1</v>
      </c>
      <c r="Z33" s="48">
        <f t="shared" si="6"/>
        <v>3</v>
      </c>
      <c r="AA33" s="48">
        <f t="shared" si="6"/>
        <v>10</v>
      </c>
      <c r="AB33" s="48">
        <f t="shared" si="6"/>
        <v>2</v>
      </c>
      <c r="AC33" s="48">
        <f t="shared" si="6"/>
        <v>2</v>
      </c>
      <c r="AD33" s="48">
        <f t="shared" si="6"/>
        <v>17</v>
      </c>
      <c r="AE33" s="48">
        <f t="shared" si="6"/>
        <v>6</v>
      </c>
      <c r="AF33" s="48">
        <f t="shared" si="6"/>
        <v>2</v>
      </c>
      <c r="AG33" s="50">
        <f>AVERAGE(AG3:AG32)</f>
        <v>2.4814814814814814</v>
      </c>
      <c r="AH33" s="47">
        <f t="shared" ref="AH33:AM33" si="7">SUM(AH3:AH32)</f>
        <v>7</v>
      </c>
      <c r="AI33" s="48">
        <f t="shared" si="7"/>
        <v>10</v>
      </c>
      <c r="AJ33" s="48">
        <f t="shared" si="7"/>
        <v>1</v>
      </c>
      <c r="AK33" s="48">
        <f t="shared" si="7"/>
        <v>5</v>
      </c>
      <c r="AL33" s="48">
        <f t="shared" si="7"/>
        <v>10</v>
      </c>
      <c r="AM33" s="49">
        <f t="shared" si="7"/>
        <v>0</v>
      </c>
      <c r="AN33" s="50">
        <f>AVERAGE(AN3:AN32)</f>
        <v>2.2261904761904763</v>
      </c>
    </row>
    <row r="35" spans="1:40" ht="15.75" thickBot="1" x14ac:dyDescent="0.3"/>
    <row r="36" spans="1:40" x14ac:dyDescent="0.25">
      <c r="A36" s="22" t="s">
        <v>17</v>
      </c>
      <c r="B36" s="17" t="s">
        <v>12</v>
      </c>
      <c r="C36" s="17" t="s">
        <v>11</v>
      </c>
      <c r="D36" s="21"/>
      <c r="E36" s="20"/>
      <c r="F36" s="20"/>
      <c r="G36" s="20"/>
      <c r="H36" s="20" t="s">
        <v>10</v>
      </c>
      <c r="I36" s="20"/>
      <c r="J36" s="20"/>
      <c r="K36" s="20"/>
      <c r="L36" s="20"/>
      <c r="M36" s="20"/>
      <c r="N36" s="21" t="s">
        <v>122</v>
      </c>
      <c r="O36" s="19"/>
      <c r="P36" s="21"/>
      <c r="Q36" s="20"/>
      <c r="R36" s="20" t="s">
        <v>13</v>
      </c>
      <c r="S36" s="20" t="s">
        <v>9</v>
      </c>
      <c r="T36" s="20"/>
      <c r="U36" s="20"/>
      <c r="V36" s="20"/>
      <c r="W36" s="31"/>
      <c r="X36" s="21"/>
      <c r="Y36" s="20"/>
      <c r="Z36" s="20"/>
      <c r="AA36" s="89" t="s">
        <v>14</v>
      </c>
      <c r="AB36" s="20" t="s">
        <v>127</v>
      </c>
      <c r="AC36" s="20"/>
      <c r="AD36" s="20"/>
      <c r="AE36" s="20"/>
      <c r="AF36" s="20"/>
      <c r="AG36" s="19"/>
      <c r="AH36" s="21" t="s">
        <v>15</v>
      </c>
      <c r="AI36" s="20" t="s">
        <v>7</v>
      </c>
      <c r="AJ36" s="20"/>
      <c r="AK36" s="20"/>
      <c r="AL36" s="20"/>
      <c r="AM36" s="20"/>
      <c r="AN36" s="19"/>
    </row>
    <row r="37" spans="1:40" ht="16.5" thickBot="1" x14ac:dyDescent="0.3">
      <c r="A37" s="15"/>
      <c r="B37" s="2"/>
      <c r="C37" s="2"/>
      <c r="D37" s="84">
        <v>1</v>
      </c>
      <c r="E37" s="85">
        <v>2</v>
      </c>
      <c r="F37" s="85">
        <v>3</v>
      </c>
      <c r="G37" s="85">
        <v>4</v>
      </c>
      <c r="H37" s="85">
        <v>5</v>
      </c>
      <c r="I37" s="85">
        <v>6</v>
      </c>
      <c r="J37" s="85">
        <v>7</v>
      </c>
      <c r="K37" s="85">
        <v>8</v>
      </c>
      <c r="L37" s="85">
        <v>9</v>
      </c>
      <c r="M37" s="85">
        <v>10</v>
      </c>
      <c r="N37" s="87">
        <v>1</v>
      </c>
      <c r="O37" s="86">
        <v>2</v>
      </c>
      <c r="P37" s="13">
        <v>1</v>
      </c>
      <c r="Q37" s="12">
        <v>2</v>
      </c>
      <c r="R37" s="11">
        <v>3</v>
      </c>
      <c r="S37" s="11">
        <v>4</v>
      </c>
      <c r="T37" s="10">
        <v>5</v>
      </c>
      <c r="U37" s="10">
        <v>6</v>
      </c>
      <c r="V37" s="14">
        <v>7</v>
      </c>
      <c r="W37" s="62" t="s">
        <v>16</v>
      </c>
      <c r="X37" s="29">
        <v>1</v>
      </c>
      <c r="Y37" s="12">
        <v>2</v>
      </c>
      <c r="Z37" s="11">
        <v>3</v>
      </c>
      <c r="AA37" s="11">
        <v>4</v>
      </c>
      <c r="AB37" s="11">
        <v>5</v>
      </c>
      <c r="AC37" s="11">
        <v>6</v>
      </c>
      <c r="AD37" s="10">
        <v>7</v>
      </c>
      <c r="AE37" s="10">
        <v>8</v>
      </c>
      <c r="AF37" s="10">
        <v>9</v>
      </c>
      <c r="AG37" s="64" t="s">
        <v>16</v>
      </c>
      <c r="AH37" s="13">
        <v>1</v>
      </c>
      <c r="AI37" s="11">
        <v>2</v>
      </c>
      <c r="AJ37" s="11">
        <v>3</v>
      </c>
      <c r="AK37" s="10">
        <v>4</v>
      </c>
      <c r="AL37" s="10">
        <v>5</v>
      </c>
      <c r="AM37" s="63">
        <v>6</v>
      </c>
      <c r="AN37" s="64" t="s">
        <v>16</v>
      </c>
    </row>
    <row r="38" spans="1:40" x14ac:dyDescent="0.25">
      <c r="A38" s="25" t="s">
        <v>18</v>
      </c>
      <c r="B38" s="17" t="s">
        <v>78</v>
      </c>
      <c r="C38" s="16" t="s">
        <v>89</v>
      </c>
      <c r="D38" s="18">
        <v>0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0</v>
      </c>
      <c r="K38" s="17">
        <v>1</v>
      </c>
      <c r="L38" s="17">
        <v>0</v>
      </c>
      <c r="M38" s="16">
        <v>0</v>
      </c>
      <c r="N38" s="23">
        <v>0</v>
      </c>
      <c r="O38" s="7">
        <v>1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6">
        <v>0</v>
      </c>
      <c r="W38" s="33">
        <f>(SUM(P38:Q38)+SUM(R38:S38)*2+SUM(T38:V38)*3)/SUM(P38:V38)</f>
        <v>3</v>
      </c>
      <c r="X38" s="18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1</v>
      </c>
      <c r="AE38" s="17">
        <v>0</v>
      </c>
      <c r="AF38" s="17">
        <v>0</v>
      </c>
      <c r="AG38" s="32">
        <f>(SUM(X38:Y38)+SUM(Z38:AC38)*2+SUM(AD38:AF38)*3)/SUM(X38:AF38)</f>
        <v>3</v>
      </c>
      <c r="AH38" s="18">
        <v>0</v>
      </c>
      <c r="AI38" s="17">
        <v>1</v>
      </c>
      <c r="AJ38" s="17">
        <v>0</v>
      </c>
      <c r="AK38" s="17">
        <v>0</v>
      </c>
      <c r="AL38" s="17">
        <v>0</v>
      </c>
      <c r="AM38" s="16">
        <v>0</v>
      </c>
      <c r="AN38" s="33">
        <f t="shared" ref="AN38:AN67" si="8">(AH38+SUM(AI38:AJ38)*2+SUM(AK38:AL38)*3)/SUM(AH38:AL38)</f>
        <v>2</v>
      </c>
    </row>
    <row r="39" spans="1:40" x14ac:dyDescent="0.25">
      <c r="A39" s="26" t="s">
        <v>19</v>
      </c>
      <c r="B39" s="4" t="s">
        <v>78</v>
      </c>
      <c r="C39" s="3" t="s">
        <v>114</v>
      </c>
      <c r="D39" s="5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3">
        <v>0</v>
      </c>
      <c r="N39" s="24">
        <v>0</v>
      </c>
      <c r="O39" s="3">
        <v>1</v>
      </c>
      <c r="P39" s="5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3">
        <v>0</v>
      </c>
      <c r="W39" s="33">
        <f t="shared" ref="W39:W67" si="9">(SUM(P39:Q39)+SUM(R39:S39)*2+SUM(T39:V39)*3)/SUM(P39:V39)</f>
        <v>2</v>
      </c>
      <c r="X39" s="5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32">
        <f>(SUM(X39:Y39)+SUM(Z39:AC39)*2+SUM(AD39:AF39)*3)/SUM(X39:AF39)</f>
        <v>2.5</v>
      </c>
      <c r="AH39" s="5">
        <v>0</v>
      </c>
      <c r="AI39" s="4">
        <v>1</v>
      </c>
      <c r="AJ39" s="4">
        <v>0</v>
      </c>
      <c r="AK39" s="4">
        <v>0</v>
      </c>
      <c r="AL39" s="4">
        <v>0</v>
      </c>
      <c r="AM39" s="3">
        <v>0</v>
      </c>
      <c r="AN39" s="33">
        <f t="shared" si="8"/>
        <v>2</v>
      </c>
    </row>
    <row r="40" spans="1:40" x14ac:dyDescent="0.25">
      <c r="A40" s="35" t="s">
        <v>20</v>
      </c>
      <c r="B40" s="4" t="s">
        <v>78</v>
      </c>
      <c r="C40" s="3" t="s">
        <v>90</v>
      </c>
      <c r="D40" s="5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3">
        <v>0</v>
      </c>
      <c r="N40" s="24">
        <v>1</v>
      </c>
      <c r="O40" s="3">
        <v>0</v>
      </c>
      <c r="P40" s="5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3">
        <v>0</v>
      </c>
      <c r="W40" s="33">
        <f t="shared" si="9"/>
        <v>1</v>
      </c>
      <c r="X40" s="5">
        <v>1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32">
        <f>(SUM(X40:Y40)+SUM(Z40:AC40)*2+SUM(AD40:AF40)*3)/SUM(X40:AF40)</f>
        <v>2</v>
      </c>
      <c r="AH40" s="5">
        <v>1</v>
      </c>
      <c r="AI40" s="4">
        <v>0</v>
      </c>
      <c r="AJ40" s="4">
        <v>0</v>
      </c>
      <c r="AK40" s="4">
        <v>0</v>
      </c>
      <c r="AL40" s="4">
        <v>0</v>
      </c>
      <c r="AM40" s="3">
        <v>0</v>
      </c>
      <c r="AN40" s="33">
        <f t="shared" si="8"/>
        <v>1</v>
      </c>
    </row>
    <row r="41" spans="1:40" x14ac:dyDescent="0.25">
      <c r="A41" s="26" t="s">
        <v>21</v>
      </c>
      <c r="B41" s="4" t="s">
        <v>78</v>
      </c>
      <c r="C41" s="3" t="s">
        <v>91</v>
      </c>
      <c r="D41" s="5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3">
        <v>0</v>
      </c>
      <c r="N41" s="24">
        <v>0</v>
      </c>
      <c r="O41" s="3">
        <v>1</v>
      </c>
      <c r="P41" s="5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3">
        <v>0</v>
      </c>
      <c r="W41" s="33">
        <f t="shared" si="9"/>
        <v>3</v>
      </c>
      <c r="X41" s="5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32"/>
      <c r="AH41" s="5">
        <v>0</v>
      </c>
      <c r="AI41" s="4">
        <v>0</v>
      </c>
      <c r="AJ41" s="4">
        <v>0</v>
      </c>
      <c r="AK41" s="4">
        <v>0</v>
      </c>
      <c r="AL41" s="4">
        <v>0</v>
      </c>
      <c r="AM41" s="3">
        <v>0</v>
      </c>
      <c r="AN41" s="33"/>
    </row>
    <row r="42" spans="1:40" x14ac:dyDescent="0.25">
      <c r="A42" s="35" t="s">
        <v>22</v>
      </c>
      <c r="B42" s="4" t="s">
        <v>78</v>
      </c>
      <c r="C42" s="3" t="s">
        <v>115</v>
      </c>
      <c r="D42" s="5">
        <v>0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3">
        <v>0</v>
      </c>
      <c r="N42" s="24">
        <v>1</v>
      </c>
      <c r="O42" s="3">
        <v>0</v>
      </c>
      <c r="P42" s="5">
        <v>0</v>
      </c>
      <c r="Q42" s="4">
        <v>1</v>
      </c>
      <c r="R42" s="4">
        <v>0</v>
      </c>
      <c r="S42" s="4">
        <v>0</v>
      </c>
      <c r="T42" s="4">
        <v>1</v>
      </c>
      <c r="U42" s="4">
        <v>0</v>
      </c>
      <c r="V42" s="3">
        <v>0</v>
      </c>
      <c r="W42" s="33">
        <f t="shared" si="9"/>
        <v>2</v>
      </c>
      <c r="X42" s="5">
        <v>1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32">
        <f t="shared" ref="AG42:AG54" si="10">(SUM(X42:Y42)+SUM(Z42:AC42)*2+SUM(AD42:AF42)*3)/SUM(X42:AF42)</f>
        <v>1.5</v>
      </c>
      <c r="AH42" s="5">
        <v>1</v>
      </c>
      <c r="AI42" s="4">
        <v>0</v>
      </c>
      <c r="AJ42" s="4">
        <v>0</v>
      </c>
      <c r="AK42" s="4">
        <v>0</v>
      </c>
      <c r="AL42" s="4">
        <v>0</v>
      </c>
      <c r="AM42" s="3">
        <v>0</v>
      </c>
      <c r="AN42" s="33">
        <f t="shared" si="8"/>
        <v>1</v>
      </c>
    </row>
    <row r="43" spans="1:40" x14ac:dyDescent="0.25">
      <c r="A43" s="26" t="s">
        <v>23</v>
      </c>
      <c r="B43" s="4" t="s">
        <v>78</v>
      </c>
      <c r="C43" s="70" t="s">
        <v>92</v>
      </c>
      <c r="D43" s="5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3">
        <v>0</v>
      </c>
      <c r="N43" s="24">
        <v>0</v>
      </c>
      <c r="O43" s="3">
        <v>1</v>
      </c>
      <c r="P43" s="5">
        <v>0</v>
      </c>
      <c r="Q43" s="4">
        <v>0</v>
      </c>
      <c r="R43" s="4">
        <v>0</v>
      </c>
      <c r="S43" s="4">
        <v>0</v>
      </c>
      <c r="T43" s="4">
        <v>1</v>
      </c>
      <c r="U43" s="4">
        <v>0</v>
      </c>
      <c r="V43" s="3">
        <v>0</v>
      </c>
      <c r="W43" s="33">
        <f t="shared" si="9"/>
        <v>3</v>
      </c>
      <c r="X43" s="5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32">
        <f t="shared" si="10"/>
        <v>3</v>
      </c>
      <c r="AH43" s="5">
        <v>0</v>
      </c>
      <c r="AI43" s="4">
        <v>0</v>
      </c>
      <c r="AJ43" s="4">
        <v>0</v>
      </c>
      <c r="AK43" s="4">
        <v>0</v>
      </c>
      <c r="AL43" s="4">
        <v>1</v>
      </c>
      <c r="AM43" s="3">
        <v>0</v>
      </c>
      <c r="AN43" s="33">
        <f t="shared" si="8"/>
        <v>3</v>
      </c>
    </row>
    <row r="44" spans="1:40" x14ac:dyDescent="0.25">
      <c r="A44" s="35" t="s">
        <v>24</v>
      </c>
      <c r="B44" s="4" t="s">
        <v>78</v>
      </c>
      <c r="C44" s="3" t="s">
        <v>93</v>
      </c>
      <c r="D44" s="5">
        <v>0</v>
      </c>
      <c r="E44" s="4">
        <v>0</v>
      </c>
      <c r="F44" s="4">
        <v>0</v>
      </c>
      <c r="G44" s="4">
        <v>1</v>
      </c>
      <c r="H44" s="4">
        <v>0</v>
      </c>
      <c r="I44" s="4">
        <v>1</v>
      </c>
      <c r="J44" s="4">
        <v>1</v>
      </c>
      <c r="K44" s="4">
        <v>0</v>
      </c>
      <c r="L44" s="4">
        <v>0</v>
      </c>
      <c r="M44" s="3">
        <v>0</v>
      </c>
      <c r="N44" s="24">
        <v>0</v>
      </c>
      <c r="O44" s="3">
        <v>1</v>
      </c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3">
        <v>1</v>
      </c>
      <c r="W44" s="33">
        <f t="shared" si="9"/>
        <v>3</v>
      </c>
      <c r="X44" s="5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32">
        <f t="shared" si="10"/>
        <v>3</v>
      </c>
      <c r="AH44" s="5">
        <v>0</v>
      </c>
      <c r="AI44" s="4">
        <v>0</v>
      </c>
      <c r="AJ44" s="4">
        <v>0</v>
      </c>
      <c r="AK44" s="4">
        <v>1</v>
      </c>
      <c r="AL44" s="4">
        <v>0</v>
      </c>
      <c r="AM44" s="3">
        <v>0</v>
      </c>
      <c r="AN44" s="33">
        <f t="shared" si="8"/>
        <v>3</v>
      </c>
    </row>
    <row r="45" spans="1:40" x14ac:dyDescent="0.25">
      <c r="A45" s="26" t="s">
        <v>25</v>
      </c>
      <c r="B45" s="4" t="s">
        <v>78</v>
      </c>
      <c r="C45" s="3" t="s">
        <v>116</v>
      </c>
      <c r="D45" s="5"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1</v>
      </c>
      <c r="K45" s="4">
        <v>1</v>
      </c>
      <c r="L45" s="4">
        <v>0</v>
      </c>
      <c r="M45" s="3">
        <v>0</v>
      </c>
      <c r="N45" s="24">
        <v>0</v>
      </c>
      <c r="O45" s="3">
        <v>1</v>
      </c>
      <c r="P45" s="5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3">
        <v>0</v>
      </c>
      <c r="W45" s="33">
        <f t="shared" si="9"/>
        <v>3</v>
      </c>
      <c r="X45" s="5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32">
        <f t="shared" si="10"/>
        <v>3</v>
      </c>
      <c r="AH45" s="5">
        <v>0</v>
      </c>
      <c r="AI45" s="4">
        <v>0</v>
      </c>
      <c r="AJ45" s="4">
        <v>0</v>
      </c>
      <c r="AK45" s="4">
        <v>0</v>
      </c>
      <c r="AL45" s="4">
        <v>0</v>
      </c>
      <c r="AM45" s="3">
        <v>0</v>
      </c>
      <c r="AN45" s="33"/>
    </row>
    <row r="46" spans="1:40" x14ac:dyDescent="0.25">
      <c r="A46" s="35" t="s">
        <v>26</v>
      </c>
      <c r="B46" s="4" t="s">
        <v>78</v>
      </c>
      <c r="C46" s="3" t="s">
        <v>117</v>
      </c>
      <c r="D46" s="5">
        <v>0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1</v>
      </c>
      <c r="K46" s="4">
        <v>0</v>
      </c>
      <c r="L46" s="4">
        <v>0</v>
      </c>
      <c r="M46" s="3">
        <v>0</v>
      </c>
      <c r="N46" s="24">
        <v>0</v>
      </c>
      <c r="O46" s="3">
        <v>1</v>
      </c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3">
        <v>1</v>
      </c>
      <c r="W46" s="33">
        <f t="shared" si="9"/>
        <v>3</v>
      </c>
      <c r="X46" s="5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1</v>
      </c>
      <c r="AF46" s="4">
        <v>0</v>
      </c>
      <c r="AG46" s="32">
        <f t="shared" si="10"/>
        <v>3</v>
      </c>
      <c r="AH46" s="5">
        <v>0</v>
      </c>
      <c r="AI46" s="4">
        <v>0</v>
      </c>
      <c r="AJ46" s="4">
        <v>0</v>
      </c>
      <c r="AK46" s="4">
        <v>0</v>
      </c>
      <c r="AL46" s="4">
        <v>1</v>
      </c>
      <c r="AM46" s="3">
        <v>0</v>
      </c>
      <c r="AN46" s="33">
        <f t="shared" si="8"/>
        <v>3</v>
      </c>
    </row>
    <row r="47" spans="1:40" x14ac:dyDescent="0.25">
      <c r="A47" s="26" t="s">
        <v>27</v>
      </c>
      <c r="B47" s="4" t="s">
        <v>78</v>
      </c>
      <c r="C47" s="3" t="s">
        <v>94</v>
      </c>
      <c r="D47" s="5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3">
        <v>0</v>
      </c>
      <c r="N47" s="24">
        <v>0</v>
      </c>
      <c r="O47" s="3">
        <v>1</v>
      </c>
      <c r="P47" s="5">
        <v>0</v>
      </c>
      <c r="Q47" s="4">
        <v>1</v>
      </c>
      <c r="R47" s="4">
        <v>0</v>
      </c>
      <c r="S47" s="4">
        <v>0</v>
      </c>
      <c r="T47" s="4">
        <v>1</v>
      </c>
      <c r="U47" s="4">
        <v>1</v>
      </c>
      <c r="V47" s="3">
        <v>0</v>
      </c>
      <c r="W47" s="33">
        <f t="shared" si="9"/>
        <v>2.3333333333333335</v>
      </c>
      <c r="X47" s="5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32">
        <f t="shared" si="10"/>
        <v>2</v>
      </c>
      <c r="AH47" s="5">
        <v>0</v>
      </c>
      <c r="AI47" s="4">
        <v>1</v>
      </c>
      <c r="AJ47" s="4">
        <v>0</v>
      </c>
      <c r="AK47" s="4">
        <v>0</v>
      </c>
      <c r="AL47" s="4">
        <v>0</v>
      </c>
      <c r="AM47" s="3">
        <v>0</v>
      </c>
      <c r="AN47" s="33">
        <f t="shared" si="8"/>
        <v>2</v>
      </c>
    </row>
    <row r="48" spans="1:40" x14ac:dyDescent="0.25">
      <c r="A48" s="35" t="s">
        <v>29</v>
      </c>
      <c r="B48" s="4" t="s">
        <v>78</v>
      </c>
      <c r="C48" s="70" t="s">
        <v>118</v>
      </c>
      <c r="D48" s="5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1</v>
      </c>
      <c r="K48" s="4">
        <v>0</v>
      </c>
      <c r="L48" s="4">
        <v>0</v>
      </c>
      <c r="M48" s="3">
        <v>0</v>
      </c>
      <c r="N48" s="24">
        <v>0</v>
      </c>
      <c r="O48" s="3">
        <v>1</v>
      </c>
      <c r="P48" s="5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3">
        <v>0</v>
      </c>
      <c r="W48" s="33">
        <f t="shared" si="9"/>
        <v>2</v>
      </c>
      <c r="X48" s="5">
        <v>0</v>
      </c>
      <c r="Y48" s="4">
        <v>0</v>
      </c>
      <c r="Z48" s="4">
        <v>0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32">
        <f t="shared" si="10"/>
        <v>2</v>
      </c>
      <c r="AH48" s="5">
        <v>0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33">
        <f t="shared" si="8"/>
        <v>2</v>
      </c>
    </row>
    <row r="49" spans="1:40" x14ac:dyDescent="0.25">
      <c r="A49" s="35" t="s">
        <v>30</v>
      </c>
      <c r="B49" s="4" t="s">
        <v>78</v>
      </c>
      <c r="C49" s="3" t="s">
        <v>96</v>
      </c>
      <c r="D49" s="5">
        <v>0</v>
      </c>
      <c r="E49" s="4">
        <v>0</v>
      </c>
      <c r="F49" s="4">
        <v>0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3">
        <v>0</v>
      </c>
      <c r="N49" s="24">
        <v>0</v>
      </c>
      <c r="O49" s="3">
        <v>1</v>
      </c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3">
        <v>1</v>
      </c>
      <c r="W49" s="33">
        <f t="shared" si="9"/>
        <v>3</v>
      </c>
      <c r="X49" s="5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32">
        <f t="shared" si="10"/>
        <v>3</v>
      </c>
      <c r="AH49" s="5">
        <v>0</v>
      </c>
      <c r="AI49" s="4">
        <v>0</v>
      </c>
      <c r="AJ49" s="4">
        <v>0</v>
      </c>
      <c r="AK49" s="4">
        <v>1</v>
      </c>
      <c r="AL49" s="4">
        <v>1</v>
      </c>
      <c r="AM49" s="3">
        <v>0</v>
      </c>
      <c r="AN49" s="33">
        <f t="shared" si="8"/>
        <v>3</v>
      </c>
    </row>
    <row r="50" spans="1:40" x14ac:dyDescent="0.25">
      <c r="A50" s="35" t="s">
        <v>31</v>
      </c>
      <c r="B50" s="4" t="s">
        <v>78</v>
      </c>
      <c r="C50" s="3" t="s">
        <v>96</v>
      </c>
      <c r="D50" s="5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1</v>
      </c>
      <c r="M50" s="3">
        <v>0</v>
      </c>
      <c r="N50" s="24">
        <v>0</v>
      </c>
      <c r="O50" s="3">
        <v>1</v>
      </c>
      <c r="P50" s="5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33">
        <f t="shared" si="9"/>
        <v>3</v>
      </c>
      <c r="X50" s="5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32">
        <f t="shared" si="10"/>
        <v>3</v>
      </c>
      <c r="AH50" s="5">
        <v>1</v>
      </c>
      <c r="AI50" s="4">
        <v>0</v>
      </c>
      <c r="AJ50" s="4">
        <v>0</v>
      </c>
      <c r="AK50" s="4">
        <v>0</v>
      </c>
      <c r="AL50" s="4">
        <v>0</v>
      </c>
      <c r="AM50" s="3">
        <v>0</v>
      </c>
      <c r="AN50" s="33">
        <f t="shared" si="8"/>
        <v>1</v>
      </c>
    </row>
    <row r="51" spans="1:40" x14ac:dyDescent="0.25">
      <c r="A51" s="35" t="s">
        <v>32</v>
      </c>
      <c r="B51" s="4" t="s">
        <v>78</v>
      </c>
      <c r="C51" s="3" t="s">
        <v>97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3">
        <v>0</v>
      </c>
      <c r="N51" s="24">
        <v>0</v>
      </c>
      <c r="O51" s="3">
        <v>1</v>
      </c>
      <c r="P51" s="5">
        <v>0</v>
      </c>
      <c r="Q51" s="4">
        <v>0</v>
      </c>
      <c r="R51" s="4">
        <v>1</v>
      </c>
      <c r="S51" s="4">
        <v>0</v>
      </c>
      <c r="T51" s="4">
        <v>0</v>
      </c>
      <c r="U51" s="4">
        <v>0</v>
      </c>
      <c r="V51" s="3">
        <v>0</v>
      </c>
      <c r="W51" s="33">
        <f t="shared" si="9"/>
        <v>2</v>
      </c>
      <c r="X51" s="5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32">
        <f t="shared" si="10"/>
        <v>2</v>
      </c>
      <c r="AH51" s="5">
        <v>0</v>
      </c>
      <c r="AI51" s="4">
        <v>1</v>
      </c>
      <c r="AJ51" s="4">
        <v>0</v>
      </c>
      <c r="AK51" s="4">
        <v>0</v>
      </c>
      <c r="AL51" s="4">
        <v>0</v>
      </c>
      <c r="AM51" s="3">
        <v>0</v>
      </c>
      <c r="AN51" s="33">
        <f t="shared" si="8"/>
        <v>2</v>
      </c>
    </row>
    <row r="52" spans="1:40" x14ac:dyDescent="0.25">
      <c r="A52" s="35" t="s">
        <v>33</v>
      </c>
      <c r="B52" s="4" t="s">
        <v>78</v>
      </c>
      <c r="C52" s="3" t="s">
        <v>98</v>
      </c>
      <c r="D52" s="5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1</v>
      </c>
      <c r="L52" s="4">
        <v>0</v>
      </c>
      <c r="M52" s="3">
        <v>0</v>
      </c>
      <c r="N52" s="24">
        <v>0</v>
      </c>
      <c r="O52" s="3">
        <v>1</v>
      </c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3">
        <v>1</v>
      </c>
      <c r="W52" s="33">
        <f t="shared" si="9"/>
        <v>3</v>
      </c>
      <c r="X52" s="5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32">
        <f t="shared" si="10"/>
        <v>3</v>
      </c>
      <c r="AH52" s="5">
        <v>0</v>
      </c>
      <c r="AI52" s="4">
        <v>0</v>
      </c>
      <c r="AJ52" s="4">
        <v>0</v>
      </c>
      <c r="AK52" s="4">
        <v>1</v>
      </c>
      <c r="AL52" s="4">
        <v>0</v>
      </c>
      <c r="AM52" s="3">
        <v>0</v>
      </c>
      <c r="AN52" s="33">
        <f t="shared" si="8"/>
        <v>3</v>
      </c>
    </row>
    <row r="53" spans="1:40" x14ac:dyDescent="0.25">
      <c r="A53" s="35" t="s">
        <v>34</v>
      </c>
      <c r="B53" s="4" t="s">
        <v>78</v>
      </c>
      <c r="C53" s="3" t="s">
        <v>99</v>
      </c>
      <c r="D53" s="5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3">
        <v>0</v>
      </c>
      <c r="N53" s="24">
        <v>0</v>
      </c>
      <c r="O53" s="3">
        <v>1</v>
      </c>
      <c r="P53" s="5">
        <v>0</v>
      </c>
      <c r="Q53" s="4">
        <v>0</v>
      </c>
      <c r="R53" s="4">
        <v>1</v>
      </c>
      <c r="S53" s="4">
        <v>0</v>
      </c>
      <c r="T53" s="4">
        <v>0</v>
      </c>
      <c r="U53" s="4">
        <v>0</v>
      </c>
      <c r="V53" s="3">
        <v>0</v>
      </c>
      <c r="W53" s="33">
        <f t="shared" si="9"/>
        <v>2</v>
      </c>
      <c r="X53" s="5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32">
        <f t="shared" si="10"/>
        <v>2</v>
      </c>
      <c r="AH53" s="5">
        <v>0</v>
      </c>
      <c r="AI53" s="4">
        <v>1</v>
      </c>
      <c r="AJ53" s="4">
        <v>0</v>
      </c>
      <c r="AK53" s="4">
        <v>0</v>
      </c>
      <c r="AL53" s="4">
        <v>0</v>
      </c>
      <c r="AM53" s="3">
        <v>0</v>
      </c>
      <c r="AN53" s="33">
        <f t="shared" si="8"/>
        <v>2</v>
      </c>
    </row>
    <row r="54" spans="1:40" x14ac:dyDescent="0.25">
      <c r="A54" s="35" t="s">
        <v>35</v>
      </c>
      <c r="B54" s="4" t="s">
        <v>78</v>
      </c>
      <c r="C54" s="3" t="s">
        <v>100</v>
      </c>
      <c r="D54" s="5"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3">
        <v>0</v>
      </c>
      <c r="N54" s="38">
        <v>0</v>
      </c>
      <c r="O54" s="28">
        <v>1</v>
      </c>
      <c r="P54" s="5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3">
        <v>1</v>
      </c>
      <c r="W54" s="33">
        <f t="shared" si="9"/>
        <v>2.5</v>
      </c>
      <c r="X54" s="5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32">
        <f t="shared" si="10"/>
        <v>3</v>
      </c>
      <c r="AH54" s="5">
        <v>0</v>
      </c>
      <c r="AI54" s="4">
        <v>0</v>
      </c>
      <c r="AJ54" s="4">
        <v>0</v>
      </c>
      <c r="AK54" s="4">
        <v>1</v>
      </c>
      <c r="AL54" s="4">
        <v>0</v>
      </c>
      <c r="AM54" s="3">
        <v>0</v>
      </c>
      <c r="AN54" s="33">
        <f t="shared" si="8"/>
        <v>3</v>
      </c>
    </row>
    <row r="55" spans="1:40" x14ac:dyDescent="0.25">
      <c r="A55" s="35" t="s">
        <v>36</v>
      </c>
      <c r="B55" s="4" t="s">
        <v>78</v>
      </c>
      <c r="C55" s="3" t="s">
        <v>102</v>
      </c>
      <c r="D55" s="5">
        <v>0</v>
      </c>
      <c r="E55" s="4">
        <v>1</v>
      </c>
      <c r="F55" s="4">
        <v>1</v>
      </c>
      <c r="G55" s="4">
        <v>1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3">
        <v>0</v>
      </c>
      <c r="N55" s="24">
        <v>1</v>
      </c>
      <c r="O55" s="3">
        <v>0</v>
      </c>
      <c r="P55" s="5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3">
        <v>0</v>
      </c>
      <c r="W55" s="33">
        <f t="shared" si="9"/>
        <v>3</v>
      </c>
      <c r="X55" s="5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32"/>
      <c r="AH55" s="5">
        <v>0</v>
      </c>
      <c r="AI55" s="4">
        <v>0</v>
      </c>
      <c r="AJ55" s="4">
        <v>0</v>
      </c>
      <c r="AK55" s="4">
        <v>1</v>
      </c>
      <c r="AL55" s="4">
        <v>0</v>
      </c>
      <c r="AM55" s="3">
        <v>0</v>
      </c>
      <c r="AN55" s="33">
        <f t="shared" si="8"/>
        <v>3</v>
      </c>
    </row>
    <row r="56" spans="1:40" x14ac:dyDescent="0.25">
      <c r="A56" s="35" t="s">
        <v>37</v>
      </c>
      <c r="B56" s="4" t="s">
        <v>78</v>
      </c>
      <c r="C56" s="3" t="s">
        <v>102</v>
      </c>
      <c r="D56" s="5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3">
        <v>0</v>
      </c>
      <c r="N56" s="24">
        <v>0</v>
      </c>
      <c r="O56" s="3">
        <v>1</v>
      </c>
      <c r="P56" s="5">
        <v>0</v>
      </c>
      <c r="Q56" s="4">
        <v>0</v>
      </c>
      <c r="R56" s="4">
        <v>1</v>
      </c>
      <c r="S56" s="4">
        <v>0</v>
      </c>
      <c r="T56" s="4">
        <v>0</v>
      </c>
      <c r="U56" s="4">
        <v>0</v>
      </c>
      <c r="V56" s="4">
        <v>0</v>
      </c>
      <c r="W56" s="33">
        <f t="shared" si="9"/>
        <v>2</v>
      </c>
      <c r="X56" s="5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32">
        <f t="shared" ref="AG56:AG66" si="11">(SUM(X56:Y56)+SUM(Z56:AC56)*2+SUM(AD56:AF56)*3)/SUM(X56:AF56)</f>
        <v>2</v>
      </c>
      <c r="AH56" s="5">
        <v>0</v>
      </c>
      <c r="AI56" s="4">
        <v>0</v>
      </c>
      <c r="AJ56" s="4">
        <v>0</v>
      </c>
      <c r="AK56" s="4">
        <v>0</v>
      </c>
      <c r="AL56" s="4">
        <v>1</v>
      </c>
      <c r="AM56" s="6">
        <v>0</v>
      </c>
      <c r="AN56" s="33">
        <f t="shared" si="8"/>
        <v>3</v>
      </c>
    </row>
    <row r="57" spans="1:40" x14ac:dyDescent="0.25">
      <c r="A57" s="35" t="s">
        <v>38</v>
      </c>
      <c r="B57" s="4" t="s">
        <v>78</v>
      </c>
      <c r="C57" s="42" t="s">
        <v>103</v>
      </c>
      <c r="D57" s="5">
        <v>1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0</v>
      </c>
      <c r="M57" s="3">
        <v>0</v>
      </c>
      <c r="N57" s="91">
        <v>0</v>
      </c>
      <c r="O57" s="40">
        <v>1</v>
      </c>
      <c r="P57" s="5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3">
        <v>0</v>
      </c>
      <c r="W57" s="33">
        <f t="shared" si="9"/>
        <v>3</v>
      </c>
      <c r="X57" s="5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1</v>
      </c>
      <c r="AF57" s="4">
        <v>0</v>
      </c>
      <c r="AG57" s="32">
        <f t="shared" si="11"/>
        <v>2.5</v>
      </c>
      <c r="AH57" s="5">
        <v>0</v>
      </c>
      <c r="AI57" s="4">
        <v>1</v>
      </c>
      <c r="AJ57" s="4">
        <v>0</v>
      </c>
      <c r="AK57" s="4">
        <v>0</v>
      </c>
      <c r="AL57" s="4">
        <v>0</v>
      </c>
      <c r="AM57" s="4">
        <v>0</v>
      </c>
      <c r="AN57" s="33">
        <f t="shared" si="8"/>
        <v>2</v>
      </c>
    </row>
    <row r="58" spans="1:40" x14ac:dyDescent="0.25">
      <c r="A58" s="35" t="s">
        <v>39</v>
      </c>
      <c r="B58" s="4" t="s">
        <v>78</v>
      </c>
      <c r="C58" s="42" t="s">
        <v>104</v>
      </c>
      <c r="D58" s="5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3">
        <v>0</v>
      </c>
      <c r="N58" s="91">
        <v>0</v>
      </c>
      <c r="O58" s="40">
        <v>1</v>
      </c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3">
        <v>1</v>
      </c>
      <c r="W58" s="33">
        <f t="shared" si="9"/>
        <v>3</v>
      </c>
      <c r="X58" s="5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1</v>
      </c>
      <c r="AE58" s="4">
        <v>1</v>
      </c>
      <c r="AF58" s="4">
        <v>0</v>
      </c>
      <c r="AG58" s="32">
        <f t="shared" si="11"/>
        <v>3</v>
      </c>
      <c r="AH58" s="5">
        <v>0</v>
      </c>
      <c r="AI58" s="4">
        <v>0</v>
      </c>
      <c r="AJ58" s="4">
        <v>0</v>
      </c>
      <c r="AK58" s="4">
        <v>1</v>
      </c>
      <c r="AL58" s="4">
        <v>0</v>
      </c>
      <c r="AM58" s="3">
        <v>0</v>
      </c>
      <c r="AN58" s="33">
        <f t="shared" si="8"/>
        <v>3</v>
      </c>
    </row>
    <row r="59" spans="1:40" x14ac:dyDescent="0.25">
      <c r="A59" s="51" t="s">
        <v>40</v>
      </c>
      <c r="B59" s="4" t="s">
        <v>78</v>
      </c>
      <c r="C59" s="42" t="s">
        <v>107</v>
      </c>
      <c r="D59" s="5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1</v>
      </c>
      <c r="K59" s="4">
        <v>0</v>
      </c>
      <c r="L59" s="4">
        <v>0</v>
      </c>
      <c r="M59" s="3">
        <v>0</v>
      </c>
      <c r="N59" s="91">
        <v>0</v>
      </c>
      <c r="O59" s="40">
        <v>1</v>
      </c>
      <c r="P59" s="5">
        <v>0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3">
        <v>0</v>
      </c>
      <c r="W59" s="33">
        <f t="shared" si="9"/>
        <v>2</v>
      </c>
      <c r="X59" s="5">
        <v>0</v>
      </c>
      <c r="Y59" s="4">
        <v>0</v>
      </c>
      <c r="Z59" s="4">
        <v>0</v>
      </c>
      <c r="AA59" s="4">
        <v>0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32">
        <f t="shared" si="11"/>
        <v>2</v>
      </c>
      <c r="AH59" s="5">
        <v>0</v>
      </c>
      <c r="AI59" s="4">
        <v>0</v>
      </c>
      <c r="AJ59" s="4">
        <v>0</v>
      </c>
      <c r="AK59" s="4">
        <v>0</v>
      </c>
      <c r="AL59" s="4">
        <v>1</v>
      </c>
      <c r="AM59" s="3">
        <v>0</v>
      </c>
      <c r="AN59" s="33">
        <f t="shared" si="8"/>
        <v>3</v>
      </c>
    </row>
    <row r="60" spans="1:40" x14ac:dyDescent="0.25">
      <c r="A60" s="35" t="s">
        <v>41</v>
      </c>
      <c r="B60" s="4" t="s">
        <v>78</v>
      </c>
      <c r="C60" s="42" t="s">
        <v>107</v>
      </c>
      <c r="D60" s="5">
        <v>0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3">
        <v>0</v>
      </c>
      <c r="N60" s="91">
        <v>0</v>
      </c>
      <c r="O60" s="40">
        <v>1</v>
      </c>
      <c r="P60" s="5">
        <v>0</v>
      </c>
      <c r="Q60" s="4">
        <v>0</v>
      </c>
      <c r="R60" s="4">
        <v>1</v>
      </c>
      <c r="S60" s="4">
        <v>0</v>
      </c>
      <c r="T60" s="4">
        <v>0</v>
      </c>
      <c r="U60" s="4">
        <v>0</v>
      </c>
      <c r="V60" s="4">
        <v>0</v>
      </c>
      <c r="W60" s="33">
        <f t="shared" si="9"/>
        <v>2</v>
      </c>
      <c r="X60" s="5">
        <v>1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32">
        <f t="shared" si="11"/>
        <v>1.5</v>
      </c>
      <c r="AH60" s="5">
        <v>0</v>
      </c>
      <c r="AI60" s="4">
        <v>0</v>
      </c>
      <c r="AJ60" s="4">
        <v>0</v>
      </c>
      <c r="AK60" s="4">
        <v>0</v>
      </c>
      <c r="AL60" s="4">
        <v>0</v>
      </c>
      <c r="AM60" s="3">
        <v>0</v>
      </c>
      <c r="AN60" s="33"/>
    </row>
    <row r="61" spans="1:40" x14ac:dyDescent="0.25">
      <c r="A61" s="35" t="s">
        <v>42</v>
      </c>
      <c r="B61" s="4" t="s">
        <v>78</v>
      </c>
      <c r="C61" s="42" t="s">
        <v>109</v>
      </c>
      <c r="D61" s="5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1</v>
      </c>
      <c r="L61" s="4">
        <v>0</v>
      </c>
      <c r="M61" s="3">
        <v>0</v>
      </c>
      <c r="N61" s="91">
        <v>0</v>
      </c>
      <c r="O61" s="40">
        <v>1</v>
      </c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3">
        <v>1</v>
      </c>
      <c r="W61" s="33">
        <f t="shared" si="9"/>
        <v>3</v>
      </c>
      <c r="X61" s="5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1</v>
      </c>
      <c r="AE61" s="4">
        <v>0</v>
      </c>
      <c r="AF61" s="4">
        <v>0</v>
      </c>
      <c r="AG61" s="32">
        <f t="shared" si="11"/>
        <v>3</v>
      </c>
      <c r="AH61" s="5">
        <v>1</v>
      </c>
      <c r="AI61" s="4">
        <v>0</v>
      </c>
      <c r="AJ61" s="4">
        <v>0</v>
      </c>
      <c r="AK61" s="4">
        <v>0</v>
      </c>
      <c r="AL61" s="4">
        <v>0</v>
      </c>
      <c r="AM61" s="3">
        <v>0</v>
      </c>
      <c r="AN61" s="33">
        <f t="shared" si="8"/>
        <v>1</v>
      </c>
    </row>
    <row r="62" spans="1:40" x14ac:dyDescent="0.25">
      <c r="A62" s="35" t="s">
        <v>43</v>
      </c>
      <c r="B62" s="4" t="s">
        <v>78</v>
      </c>
      <c r="C62" s="42" t="s">
        <v>109</v>
      </c>
      <c r="D62" s="5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1</v>
      </c>
      <c r="M62" s="3">
        <v>0</v>
      </c>
      <c r="N62" s="91">
        <v>0</v>
      </c>
      <c r="O62" s="40">
        <v>1</v>
      </c>
      <c r="P62" s="5">
        <v>0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3">
        <v>0</v>
      </c>
      <c r="W62" s="33">
        <f t="shared" si="9"/>
        <v>3</v>
      </c>
      <c r="X62" s="5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1</v>
      </c>
      <c r="AE62" s="4">
        <v>1</v>
      </c>
      <c r="AF62" s="4">
        <v>0</v>
      </c>
      <c r="AG62" s="32">
        <f t="shared" si="11"/>
        <v>3</v>
      </c>
      <c r="AH62" s="5">
        <v>0</v>
      </c>
      <c r="AI62" s="4">
        <v>0</v>
      </c>
      <c r="AJ62" s="4">
        <v>0</v>
      </c>
      <c r="AK62" s="4">
        <v>1</v>
      </c>
      <c r="AL62" s="4">
        <v>0</v>
      </c>
      <c r="AM62" s="3">
        <v>0</v>
      </c>
      <c r="AN62" s="33">
        <f t="shared" si="8"/>
        <v>3</v>
      </c>
    </row>
    <row r="63" spans="1:40" x14ac:dyDescent="0.25">
      <c r="A63" s="35" t="s">
        <v>44</v>
      </c>
      <c r="B63" s="4" t="s">
        <v>78</v>
      </c>
      <c r="C63" s="42" t="s">
        <v>110</v>
      </c>
      <c r="D63" s="5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3">
        <v>0</v>
      </c>
      <c r="N63" s="91">
        <v>0</v>
      </c>
      <c r="O63" s="40">
        <v>1</v>
      </c>
      <c r="P63" s="5">
        <v>0</v>
      </c>
      <c r="Q63" s="4">
        <v>0</v>
      </c>
      <c r="R63" s="4">
        <v>1</v>
      </c>
      <c r="S63" s="4">
        <v>0</v>
      </c>
      <c r="T63" s="4">
        <v>0</v>
      </c>
      <c r="U63" s="4">
        <v>0</v>
      </c>
      <c r="V63" s="3">
        <v>0</v>
      </c>
      <c r="W63" s="33">
        <f t="shared" si="9"/>
        <v>2</v>
      </c>
      <c r="X63" s="5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2">
        <f t="shared" si="11"/>
        <v>2</v>
      </c>
      <c r="AH63" s="5">
        <v>0</v>
      </c>
      <c r="AI63" s="4">
        <v>1</v>
      </c>
      <c r="AJ63" s="4">
        <v>0</v>
      </c>
      <c r="AK63" s="4">
        <v>0</v>
      </c>
      <c r="AL63" s="4">
        <v>0</v>
      </c>
      <c r="AM63" s="3">
        <v>0</v>
      </c>
      <c r="AN63" s="33">
        <f t="shared" si="8"/>
        <v>2</v>
      </c>
    </row>
    <row r="64" spans="1:40" x14ac:dyDescent="0.25">
      <c r="A64" s="35" t="s">
        <v>45</v>
      </c>
      <c r="B64" s="4" t="s">
        <v>78</v>
      </c>
      <c r="C64" s="42" t="s">
        <v>110</v>
      </c>
      <c r="D64" s="5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3">
        <v>0</v>
      </c>
      <c r="N64" s="91">
        <v>0</v>
      </c>
      <c r="O64" s="40">
        <v>1</v>
      </c>
      <c r="P64" s="5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3">
        <v>0</v>
      </c>
      <c r="W64" s="33">
        <f t="shared" si="9"/>
        <v>2</v>
      </c>
      <c r="X64" s="5">
        <v>0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2">
        <f t="shared" si="11"/>
        <v>2</v>
      </c>
      <c r="AH64" s="5">
        <v>1</v>
      </c>
      <c r="AI64" s="4">
        <v>0</v>
      </c>
      <c r="AJ64" s="4">
        <v>0</v>
      </c>
      <c r="AK64" s="4">
        <v>0</v>
      </c>
      <c r="AL64" s="4">
        <v>0</v>
      </c>
      <c r="AM64" s="3">
        <v>0</v>
      </c>
      <c r="AN64" s="33">
        <f t="shared" si="8"/>
        <v>1</v>
      </c>
    </row>
    <row r="65" spans="1:40" x14ac:dyDescent="0.25">
      <c r="A65" s="35" t="s">
        <v>46</v>
      </c>
      <c r="B65" s="4" t="s">
        <v>78</v>
      </c>
      <c r="C65" s="42" t="s">
        <v>119</v>
      </c>
      <c r="D65" s="5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</v>
      </c>
      <c r="M65" s="3">
        <v>0</v>
      </c>
      <c r="N65" s="91">
        <v>0</v>
      </c>
      <c r="O65" s="40">
        <v>1</v>
      </c>
      <c r="P65" s="5">
        <v>0</v>
      </c>
      <c r="Q65" s="4">
        <v>0</v>
      </c>
      <c r="R65" s="4">
        <v>1</v>
      </c>
      <c r="S65" s="4">
        <v>0</v>
      </c>
      <c r="T65" s="4">
        <v>1</v>
      </c>
      <c r="U65" s="4">
        <v>0</v>
      </c>
      <c r="V65" s="3">
        <v>0</v>
      </c>
      <c r="W65" s="33">
        <f t="shared" si="9"/>
        <v>2.5</v>
      </c>
      <c r="X65" s="5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1</v>
      </c>
      <c r="AE65" s="4">
        <v>0</v>
      </c>
      <c r="AF65" s="4">
        <v>0</v>
      </c>
      <c r="AG65" s="32">
        <f t="shared" si="11"/>
        <v>3</v>
      </c>
      <c r="AH65" s="5">
        <v>0</v>
      </c>
      <c r="AI65" s="24">
        <v>0</v>
      </c>
      <c r="AJ65" s="24">
        <v>0</v>
      </c>
      <c r="AK65" s="24">
        <v>1</v>
      </c>
      <c r="AL65" s="24">
        <v>0</v>
      </c>
      <c r="AM65" s="3">
        <v>0</v>
      </c>
      <c r="AN65" s="33">
        <f t="shared" si="8"/>
        <v>3</v>
      </c>
    </row>
    <row r="66" spans="1:40" x14ac:dyDescent="0.25">
      <c r="A66" s="35" t="s">
        <v>47</v>
      </c>
      <c r="B66" s="4" t="s">
        <v>78</v>
      </c>
      <c r="C66" s="42" t="s">
        <v>112</v>
      </c>
      <c r="D66" s="5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3">
        <v>0</v>
      </c>
      <c r="N66" s="91">
        <v>0</v>
      </c>
      <c r="O66" s="40">
        <v>1</v>
      </c>
      <c r="P66" s="5">
        <v>0</v>
      </c>
      <c r="Q66" s="4">
        <v>0</v>
      </c>
      <c r="R66" s="4">
        <v>1</v>
      </c>
      <c r="S66" s="4">
        <v>0</v>
      </c>
      <c r="T66" s="4">
        <v>0</v>
      </c>
      <c r="U66" s="4">
        <v>0</v>
      </c>
      <c r="V66" s="3">
        <v>0</v>
      </c>
      <c r="W66" s="33">
        <f t="shared" si="9"/>
        <v>2</v>
      </c>
      <c r="X66" s="5">
        <v>0</v>
      </c>
      <c r="Y66" s="4">
        <v>0</v>
      </c>
      <c r="Z66" s="4">
        <v>0</v>
      </c>
      <c r="AA66" s="4">
        <v>1</v>
      </c>
      <c r="AB66" s="4">
        <v>0</v>
      </c>
      <c r="AC66" s="4">
        <v>1</v>
      </c>
      <c r="AD66" s="4">
        <v>0</v>
      </c>
      <c r="AE66" s="4">
        <v>0</v>
      </c>
      <c r="AF66" s="4">
        <v>0</v>
      </c>
      <c r="AG66" s="32">
        <f t="shared" si="11"/>
        <v>2</v>
      </c>
      <c r="AH66" s="5">
        <v>0</v>
      </c>
      <c r="AI66" s="4">
        <v>1</v>
      </c>
      <c r="AJ66" s="4">
        <v>0</v>
      </c>
      <c r="AK66" s="4">
        <v>0</v>
      </c>
      <c r="AL66" s="4">
        <v>0</v>
      </c>
      <c r="AM66" s="3">
        <v>0</v>
      </c>
      <c r="AN66" s="33">
        <f t="shared" si="8"/>
        <v>2</v>
      </c>
    </row>
    <row r="67" spans="1:40" ht="15.75" thickBot="1" x14ac:dyDescent="0.3">
      <c r="A67" s="35" t="s">
        <v>48</v>
      </c>
      <c r="B67" s="4" t="s">
        <v>78</v>
      </c>
      <c r="C67" s="42" t="s">
        <v>113</v>
      </c>
      <c r="D67" s="59">
        <v>0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  <c r="K67" s="2">
        <v>1</v>
      </c>
      <c r="L67" s="2">
        <v>1</v>
      </c>
      <c r="M67" s="60">
        <v>0</v>
      </c>
      <c r="N67" s="91">
        <v>0</v>
      </c>
      <c r="O67" s="40">
        <v>1</v>
      </c>
      <c r="P67" s="5">
        <v>0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3">
        <v>0</v>
      </c>
      <c r="W67" s="33">
        <f t="shared" si="9"/>
        <v>3</v>
      </c>
      <c r="X67" s="5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32"/>
      <c r="AH67" s="5">
        <v>0</v>
      </c>
      <c r="AI67" s="4">
        <v>0</v>
      </c>
      <c r="AJ67" s="4">
        <v>0</v>
      </c>
      <c r="AK67" s="4">
        <v>1</v>
      </c>
      <c r="AL67" s="4">
        <v>0</v>
      </c>
      <c r="AM67" s="3">
        <v>0</v>
      </c>
      <c r="AN67" s="33">
        <f t="shared" si="8"/>
        <v>3</v>
      </c>
    </row>
    <row r="68" spans="1:40" ht="15.75" thickBot="1" x14ac:dyDescent="0.3">
      <c r="A68" s="67" t="s">
        <v>84</v>
      </c>
      <c r="B68" s="68"/>
      <c r="C68" s="69"/>
      <c r="D68" s="57">
        <f t="shared" ref="D68:V68" si="12">SUM(D38:D67)</f>
        <v>1</v>
      </c>
      <c r="E68" s="48">
        <f t="shared" si="12"/>
        <v>4</v>
      </c>
      <c r="F68" s="48">
        <f t="shared" si="12"/>
        <v>3</v>
      </c>
      <c r="G68" s="48">
        <f t="shared" si="12"/>
        <v>3</v>
      </c>
      <c r="H68" s="48">
        <f t="shared" si="12"/>
        <v>3</v>
      </c>
      <c r="I68" s="48">
        <f t="shared" si="12"/>
        <v>13</v>
      </c>
      <c r="J68" s="48">
        <f t="shared" si="12"/>
        <v>15</v>
      </c>
      <c r="K68" s="48">
        <f t="shared" si="12"/>
        <v>10</v>
      </c>
      <c r="L68" s="48">
        <f t="shared" si="12"/>
        <v>5</v>
      </c>
      <c r="M68" s="58">
        <f t="shared" si="12"/>
        <v>0</v>
      </c>
      <c r="N68" s="54">
        <f t="shared" si="12"/>
        <v>3</v>
      </c>
      <c r="O68" s="58">
        <f t="shared" si="12"/>
        <v>27</v>
      </c>
      <c r="P68" s="54">
        <f t="shared" si="12"/>
        <v>0</v>
      </c>
      <c r="Q68" s="48">
        <f t="shared" si="12"/>
        <v>3</v>
      </c>
      <c r="R68" s="48">
        <f t="shared" si="12"/>
        <v>12</v>
      </c>
      <c r="S68" s="48">
        <f t="shared" si="12"/>
        <v>0</v>
      </c>
      <c r="T68" s="48">
        <f t="shared" si="12"/>
        <v>12</v>
      </c>
      <c r="U68" s="48">
        <f t="shared" si="12"/>
        <v>3</v>
      </c>
      <c r="V68" s="49">
        <f t="shared" si="12"/>
        <v>7</v>
      </c>
      <c r="W68" s="50">
        <f>AVERAGE(W38:W67)</f>
        <v>2.5111111111111111</v>
      </c>
      <c r="X68" s="47">
        <f t="shared" ref="X68:AF68" si="13">SUM(X38:X67)</f>
        <v>4</v>
      </c>
      <c r="Y68" s="48">
        <f t="shared" si="13"/>
        <v>0</v>
      </c>
      <c r="Z68" s="48">
        <f t="shared" si="13"/>
        <v>3</v>
      </c>
      <c r="AA68" s="48">
        <f t="shared" si="13"/>
        <v>6</v>
      </c>
      <c r="AB68" s="48">
        <f t="shared" si="13"/>
        <v>5</v>
      </c>
      <c r="AC68" s="48">
        <f t="shared" si="13"/>
        <v>1</v>
      </c>
      <c r="AD68" s="48">
        <f t="shared" si="13"/>
        <v>13</v>
      </c>
      <c r="AE68" s="48">
        <f t="shared" si="13"/>
        <v>9</v>
      </c>
      <c r="AF68" s="48">
        <f t="shared" si="13"/>
        <v>0</v>
      </c>
      <c r="AG68" s="50">
        <f>AVERAGE(AG38:AG67)</f>
        <v>2.4814814814814814</v>
      </c>
      <c r="AH68" s="47">
        <f t="shared" ref="AH68:AM68" si="14">SUM(AH38:AH67)</f>
        <v>5</v>
      </c>
      <c r="AI68" s="48">
        <f t="shared" si="14"/>
        <v>9</v>
      </c>
      <c r="AJ68" s="48">
        <f t="shared" si="14"/>
        <v>0</v>
      </c>
      <c r="AK68" s="48">
        <f t="shared" si="14"/>
        <v>9</v>
      </c>
      <c r="AL68" s="48">
        <f t="shared" si="14"/>
        <v>5</v>
      </c>
      <c r="AM68" s="49">
        <f t="shared" si="14"/>
        <v>0</v>
      </c>
      <c r="AN68" s="50">
        <f>AVERAGE(AN38:AN67)</f>
        <v>2.2962962962962963</v>
      </c>
    </row>
    <row r="70" spans="1:40" ht="15.75" thickBot="1" x14ac:dyDescent="0.3"/>
    <row r="71" spans="1:40" x14ac:dyDescent="0.25">
      <c r="A71" s="22" t="s">
        <v>17</v>
      </c>
      <c r="B71" s="17" t="s">
        <v>12</v>
      </c>
      <c r="C71" s="17" t="s">
        <v>11</v>
      </c>
      <c r="D71" s="21"/>
      <c r="E71" s="20"/>
      <c r="F71" s="20"/>
      <c r="G71" s="20"/>
      <c r="H71" s="20" t="s">
        <v>10</v>
      </c>
      <c r="I71" s="20"/>
      <c r="J71" s="20"/>
      <c r="K71" s="20"/>
      <c r="L71" s="20"/>
      <c r="M71" s="20"/>
      <c r="N71" s="21" t="s">
        <v>122</v>
      </c>
      <c r="O71" s="19"/>
      <c r="P71" s="21"/>
      <c r="Q71" s="20"/>
      <c r="R71" s="89" t="s">
        <v>13</v>
      </c>
      <c r="S71" s="20" t="s">
        <v>9</v>
      </c>
      <c r="T71" s="20"/>
      <c r="U71" s="20"/>
      <c r="V71" s="20"/>
      <c r="W71" s="31"/>
      <c r="X71" s="21"/>
      <c r="Y71" s="89" t="s">
        <v>14</v>
      </c>
      <c r="Z71" s="20" t="s">
        <v>8</v>
      </c>
      <c r="AA71" s="20"/>
      <c r="AB71" s="20"/>
      <c r="AC71" s="20"/>
      <c r="AD71" s="20"/>
      <c r="AE71" s="20"/>
      <c r="AF71" s="20"/>
      <c r="AG71" s="19"/>
      <c r="AH71" s="90" t="s">
        <v>15</v>
      </c>
      <c r="AI71" s="88" t="s">
        <v>7</v>
      </c>
      <c r="AJ71" s="17"/>
      <c r="AK71" s="17"/>
      <c r="AL71" s="16"/>
      <c r="AM71" s="36"/>
      <c r="AN71" s="66"/>
    </row>
    <row r="72" spans="1:40" ht="16.5" thickBot="1" x14ac:dyDescent="0.3">
      <c r="A72" s="15"/>
      <c r="B72" s="2"/>
      <c r="C72" s="2"/>
      <c r="D72" s="84">
        <v>1</v>
      </c>
      <c r="E72" s="85">
        <v>2</v>
      </c>
      <c r="F72" s="85">
        <v>3</v>
      </c>
      <c r="G72" s="85">
        <v>4</v>
      </c>
      <c r="H72" s="85">
        <v>5</v>
      </c>
      <c r="I72" s="85">
        <v>6</v>
      </c>
      <c r="J72" s="85">
        <v>7</v>
      </c>
      <c r="K72" s="85">
        <v>8</v>
      </c>
      <c r="L72" s="85">
        <v>9</v>
      </c>
      <c r="M72" s="85">
        <v>10</v>
      </c>
      <c r="N72" s="87">
        <v>1</v>
      </c>
      <c r="O72" s="86">
        <v>2</v>
      </c>
      <c r="P72" s="13">
        <v>1</v>
      </c>
      <c r="Q72" s="12">
        <v>2</v>
      </c>
      <c r="R72" s="11">
        <v>3</v>
      </c>
      <c r="S72" s="11">
        <v>4</v>
      </c>
      <c r="T72" s="10">
        <v>5</v>
      </c>
      <c r="U72" s="10">
        <v>6</v>
      </c>
      <c r="V72" s="14">
        <v>7</v>
      </c>
      <c r="W72" s="62" t="s">
        <v>16</v>
      </c>
      <c r="X72" s="29">
        <v>1</v>
      </c>
      <c r="Y72" s="12">
        <v>2</v>
      </c>
      <c r="Z72" s="11">
        <v>3</v>
      </c>
      <c r="AA72" s="11">
        <v>4</v>
      </c>
      <c r="AB72" s="11">
        <v>5</v>
      </c>
      <c r="AC72" s="11">
        <v>6</v>
      </c>
      <c r="AD72" s="10">
        <v>7</v>
      </c>
      <c r="AE72" s="10">
        <v>8</v>
      </c>
      <c r="AF72" s="10">
        <v>9</v>
      </c>
      <c r="AG72" s="64" t="s">
        <v>16</v>
      </c>
      <c r="AH72" s="13">
        <v>1</v>
      </c>
      <c r="AI72" s="11">
        <v>2</v>
      </c>
      <c r="AJ72" s="11">
        <v>3</v>
      </c>
      <c r="AK72" s="10">
        <v>4</v>
      </c>
      <c r="AL72" s="10">
        <v>5</v>
      </c>
      <c r="AM72" s="63">
        <v>6</v>
      </c>
      <c r="AN72" s="64" t="s">
        <v>16</v>
      </c>
    </row>
    <row r="73" spans="1:40" x14ac:dyDescent="0.25">
      <c r="A73" s="25" t="s">
        <v>18</v>
      </c>
      <c r="B73" s="17" t="s">
        <v>85</v>
      </c>
      <c r="C73" s="16" t="s">
        <v>89</v>
      </c>
      <c r="D73" s="18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1</v>
      </c>
      <c r="K73" s="17">
        <v>0</v>
      </c>
      <c r="L73" s="17">
        <v>0</v>
      </c>
      <c r="M73" s="16">
        <v>0</v>
      </c>
      <c r="N73" s="23">
        <v>0</v>
      </c>
      <c r="O73" s="7">
        <v>1</v>
      </c>
      <c r="P73" s="18">
        <v>1</v>
      </c>
      <c r="Q73" s="17">
        <v>0</v>
      </c>
      <c r="R73" s="17">
        <v>1</v>
      </c>
      <c r="S73" s="17">
        <v>0</v>
      </c>
      <c r="T73" s="17">
        <v>1</v>
      </c>
      <c r="U73" s="17">
        <v>0</v>
      </c>
      <c r="V73" s="16">
        <v>0</v>
      </c>
      <c r="W73" s="33">
        <f>(SUM(P73:Q73)+SUM(R73:S73)*2+SUM(T73:V73)*3)/SUM(P73:V73)</f>
        <v>2</v>
      </c>
      <c r="X73" s="18">
        <v>0</v>
      </c>
      <c r="Y73" s="17">
        <v>0</v>
      </c>
      <c r="Z73" s="17">
        <v>0</v>
      </c>
      <c r="AA73" s="17">
        <v>0</v>
      </c>
      <c r="AB73" s="17">
        <v>1</v>
      </c>
      <c r="AC73" s="17">
        <v>0</v>
      </c>
      <c r="AD73" s="17">
        <v>1</v>
      </c>
      <c r="AE73" s="17">
        <v>0</v>
      </c>
      <c r="AF73" s="17">
        <v>1</v>
      </c>
      <c r="AG73" s="32">
        <f>(SUM(X73:Y73)+SUM(Z73:AC73)*2+SUM(AD73:AF73)*3)/SUM(X73:AF73)</f>
        <v>2.6666666666666665</v>
      </c>
      <c r="AH73" s="18">
        <v>1</v>
      </c>
      <c r="AI73" s="17">
        <v>0</v>
      </c>
      <c r="AJ73" s="17">
        <v>0</v>
      </c>
      <c r="AK73" s="17">
        <v>0</v>
      </c>
      <c r="AL73" s="17">
        <v>0</v>
      </c>
      <c r="AM73" s="16">
        <v>0</v>
      </c>
      <c r="AN73" s="33">
        <f t="shared" ref="AN73:AN102" si="15">(AH73+SUM(AI73:AJ73)*2+SUM(AK73:AL73)*3)/SUM(AH73:AL73)</f>
        <v>1</v>
      </c>
    </row>
    <row r="74" spans="1:40" x14ac:dyDescent="0.25">
      <c r="A74" s="26" t="s">
        <v>19</v>
      </c>
      <c r="B74" s="4" t="s">
        <v>85</v>
      </c>
      <c r="C74" s="3" t="s">
        <v>114</v>
      </c>
      <c r="D74" s="5">
        <v>0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3">
        <v>0</v>
      </c>
      <c r="N74" s="24">
        <v>0</v>
      </c>
      <c r="O74" s="3">
        <v>1</v>
      </c>
      <c r="P74" s="5">
        <v>0</v>
      </c>
      <c r="Q74" s="4">
        <v>0</v>
      </c>
      <c r="R74" s="4">
        <v>1</v>
      </c>
      <c r="S74" s="4">
        <v>0</v>
      </c>
      <c r="T74" s="4">
        <v>1</v>
      </c>
      <c r="U74" s="4">
        <v>0</v>
      </c>
      <c r="V74" s="3">
        <v>0</v>
      </c>
      <c r="W74" s="33">
        <f t="shared" ref="W74:W102" si="16">(SUM(P74:Q74)+SUM(R74:S74)*2+SUM(T74:V74)*3)/SUM(P74:V74)</f>
        <v>2.5</v>
      </c>
      <c r="X74" s="5">
        <v>1</v>
      </c>
      <c r="Y74" s="4">
        <v>0</v>
      </c>
      <c r="Z74" s="4">
        <v>0</v>
      </c>
      <c r="AA74" s="4">
        <v>1</v>
      </c>
      <c r="AB74" s="4">
        <v>0</v>
      </c>
      <c r="AC74" s="4">
        <v>0</v>
      </c>
      <c r="AD74" s="4">
        <v>1</v>
      </c>
      <c r="AE74" s="4">
        <v>0</v>
      </c>
      <c r="AF74" s="4">
        <v>0</v>
      </c>
      <c r="AG74" s="32">
        <f>(SUM(X74:Y74)+SUM(Z74:AC74)*2+SUM(AD74:AF74)*3)/SUM(X74:AF74)</f>
        <v>2</v>
      </c>
      <c r="AH74" s="5">
        <v>0</v>
      </c>
      <c r="AI74" s="4">
        <v>1</v>
      </c>
      <c r="AJ74" s="4">
        <v>0</v>
      </c>
      <c r="AK74" s="4">
        <v>0</v>
      </c>
      <c r="AL74" s="4">
        <v>0</v>
      </c>
      <c r="AM74" s="3">
        <v>0</v>
      </c>
      <c r="AN74" s="33">
        <f t="shared" si="15"/>
        <v>2</v>
      </c>
    </row>
    <row r="75" spans="1:40" x14ac:dyDescent="0.25">
      <c r="A75" s="35" t="s">
        <v>20</v>
      </c>
      <c r="B75" s="4" t="s">
        <v>85</v>
      </c>
      <c r="C75" s="3" t="s">
        <v>114</v>
      </c>
      <c r="D75" s="5">
        <v>0</v>
      </c>
      <c r="E75" s="4">
        <v>0</v>
      </c>
      <c r="F75" s="4">
        <v>0</v>
      </c>
      <c r="G75" s="4">
        <v>0</v>
      </c>
      <c r="H75" s="4">
        <v>1</v>
      </c>
      <c r="I75" s="4">
        <v>1</v>
      </c>
      <c r="J75" s="4">
        <v>0</v>
      </c>
      <c r="K75" s="4">
        <v>1</v>
      </c>
      <c r="L75" s="4">
        <v>0</v>
      </c>
      <c r="M75" s="3">
        <v>0</v>
      </c>
      <c r="N75" s="24">
        <v>0</v>
      </c>
      <c r="O75" s="3">
        <v>1</v>
      </c>
      <c r="P75" s="5">
        <v>0</v>
      </c>
      <c r="Q75" s="4">
        <v>0</v>
      </c>
      <c r="R75" s="4">
        <v>0</v>
      </c>
      <c r="S75" s="4">
        <v>0</v>
      </c>
      <c r="T75" s="4">
        <v>1</v>
      </c>
      <c r="U75" s="4">
        <v>0</v>
      </c>
      <c r="V75" s="3">
        <v>0</v>
      </c>
      <c r="W75" s="33">
        <f t="shared" si="16"/>
        <v>3</v>
      </c>
      <c r="X75" s="5">
        <v>0</v>
      </c>
      <c r="Y75" s="4">
        <v>0</v>
      </c>
      <c r="Z75" s="4">
        <v>0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32">
        <f>(SUM(X75:Y75)+SUM(Z75:AC75)*2+SUM(AD75:AF75)*3)/SUM(X75:AF75)</f>
        <v>2</v>
      </c>
      <c r="AH75" s="5">
        <v>0</v>
      </c>
      <c r="AI75" s="4">
        <v>0</v>
      </c>
      <c r="AJ75" s="4">
        <v>0</v>
      </c>
      <c r="AK75" s="4">
        <v>1</v>
      </c>
      <c r="AL75" s="4">
        <v>0</v>
      </c>
      <c r="AM75" s="3">
        <v>0</v>
      </c>
      <c r="AN75" s="33">
        <f t="shared" si="15"/>
        <v>3</v>
      </c>
    </row>
    <row r="76" spans="1:40" x14ac:dyDescent="0.25">
      <c r="A76" s="26" t="s">
        <v>21</v>
      </c>
      <c r="B76" s="4" t="s">
        <v>85</v>
      </c>
      <c r="C76" s="3" t="s">
        <v>90</v>
      </c>
      <c r="D76" s="5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1</v>
      </c>
      <c r="L76" s="4">
        <v>0</v>
      </c>
      <c r="M76" s="3">
        <v>0</v>
      </c>
      <c r="N76" s="24">
        <v>0</v>
      </c>
      <c r="O76" s="3">
        <v>1</v>
      </c>
      <c r="P76" s="5">
        <v>0</v>
      </c>
      <c r="Q76" s="4">
        <v>0</v>
      </c>
      <c r="R76" s="4">
        <v>1</v>
      </c>
      <c r="S76" s="4">
        <v>0</v>
      </c>
      <c r="T76" s="4">
        <v>0</v>
      </c>
      <c r="U76" s="4">
        <v>1</v>
      </c>
      <c r="V76" s="3">
        <v>0</v>
      </c>
      <c r="W76" s="33">
        <f t="shared" si="16"/>
        <v>2.5</v>
      </c>
      <c r="X76" s="5">
        <v>1</v>
      </c>
      <c r="Y76" s="4">
        <v>0</v>
      </c>
      <c r="Z76" s="4">
        <v>0</v>
      </c>
      <c r="AA76" s="4">
        <v>0</v>
      </c>
      <c r="AB76" s="4">
        <v>1</v>
      </c>
      <c r="AC76" s="4">
        <v>0</v>
      </c>
      <c r="AD76" s="4">
        <v>0</v>
      </c>
      <c r="AE76" s="4">
        <v>0</v>
      </c>
      <c r="AF76" s="4">
        <v>0</v>
      </c>
      <c r="AG76" s="32">
        <f>(SUM(X76:Y76)+SUM(Z76:AC76)*2+SUM(AD76:AF76)*3)/SUM(X76:AF76)</f>
        <v>1.5</v>
      </c>
      <c r="AH76" s="5">
        <v>0</v>
      </c>
      <c r="AI76" s="4">
        <v>0</v>
      </c>
      <c r="AJ76" s="4">
        <v>0</v>
      </c>
      <c r="AK76" s="4">
        <v>0</v>
      </c>
      <c r="AL76" s="4">
        <v>0</v>
      </c>
      <c r="AM76" s="3">
        <v>0</v>
      </c>
      <c r="AN76" s="33"/>
    </row>
    <row r="77" spans="1:40" x14ac:dyDescent="0.25">
      <c r="A77" s="35" t="s">
        <v>22</v>
      </c>
      <c r="B77" s="4" t="s">
        <v>85</v>
      </c>
      <c r="C77" s="3" t="s">
        <v>91</v>
      </c>
      <c r="D77" s="5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3">
        <v>0</v>
      </c>
      <c r="N77" s="24">
        <v>0</v>
      </c>
      <c r="O77" s="3">
        <v>1</v>
      </c>
      <c r="P77" s="5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3">
        <v>0</v>
      </c>
      <c r="W77" s="33">
        <f t="shared" si="16"/>
        <v>3</v>
      </c>
      <c r="X77" s="5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32"/>
      <c r="AH77" s="5">
        <v>0</v>
      </c>
      <c r="AI77" s="4">
        <v>0</v>
      </c>
      <c r="AJ77" s="4">
        <v>0</v>
      </c>
      <c r="AK77" s="4">
        <v>1</v>
      </c>
      <c r="AL77" s="4">
        <v>0</v>
      </c>
      <c r="AM77" s="3">
        <v>0</v>
      </c>
      <c r="AN77" s="33">
        <f t="shared" si="15"/>
        <v>3</v>
      </c>
    </row>
    <row r="78" spans="1:40" x14ac:dyDescent="0.25">
      <c r="A78" s="26" t="s">
        <v>23</v>
      </c>
      <c r="B78" s="4" t="s">
        <v>85</v>
      </c>
      <c r="C78" s="70" t="s">
        <v>91</v>
      </c>
      <c r="D78" s="5">
        <v>0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3">
        <v>0</v>
      </c>
      <c r="N78" s="24">
        <v>0</v>
      </c>
      <c r="O78" s="3">
        <v>1</v>
      </c>
      <c r="P78" s="5">
        <v>0</v>
      </c>
      <c r="Q78" s="4">
        <v>1</v>
      </c>
      <c r="R78" s="4">
        <v>0</v>
      </c>
      <c r="S78" s="4">
        <v>0</v>
      </c>
      <c r="T78" s="4">
        <v>0</v>
      </c>
      <c r="U78" s="4">
        <v>0</v>
      </c>
      <c r="V78" s="3">
        <v>0</v>
      </c>
      <c r="W78" s="33">
        <f t="shared" si="16"/>
        <v>1</v>
      </c>
      <c r="X78" s="5">
        <v>1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32">
        <f t="shared" ref="AG78:AG89" si="17">(SUM(X78:Y78)+SUM(Z78:AC78)*2+SUM(AD78:AF78)*3)/SUM(X78:AF78)</f>
        <v>1</v>
      </c>
      <c r="AH78" s="5">
        <v>0</v>
      </c>
      <c r="AI78" s="4">
        <v>1</v>
      </c>
      <c r="AJ78" s="4">
        <v>0</v>
      </c>
      <c r="AK78" s="4">
        <v>0</v>
      </c>
      <c r="AL78" s="4">
        <v>0</v>
      </c>
      <c r="AM78" s="3">
        <v>0</v>
      </c>
      <c r="AN78" s="33">
        <f t="shared" si="15"/>
        <v>2</v>
      </c>
    </row>
    <row r="79" spans="1:40" x14ac:dyDescent="0.25">
      <c r="A79" s="35" t="s">
        <v>24</v>
      </c>
      <c r="B79" s="4" t="s">
        <v>85</v>
      </c>
      <c r="C79" s="3" t="s">
        <v>92</v>
      </c>
      <c r="D79" s="5">
        <v>0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3">
        <v>0</v>
      </c>
      <c r="N79" s="24">
        <v>0</v>
      </c>
      <c r="O79" s="3">
        <v>1</v>
      </c>
      <c r="P79" s="5">
        <v>0</v>
      </c>
      <c r="Q79" s="4">
        <v>1</v>
      </c>
      <c r="R79" s="4">
        <v>0</v>
      </c>
      <c r="S79" s="4">
        <v>0</v>
      </c>
      <c r="T79" s="4">
        <v>1</v>
      </c>
      <c r="U79" s="4">
        <v>0</v>
      </c>
      <c r="V79" s="3">
        <v>0</v>
      </c>
      <c r="W79" s="33">
        <f t="shared" si="16"/>
        <v>2</v>
      </c>
      <c r="X79" s="5">
        <v>1</v>
      </c>
      <c r="Y79" s="4">
        <v>0</v>
      </c>
      <c r="Z79" s="4">
        <v>0</v>
      </c>
      <c r="AA79" s="4">
        <v>1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32">
        <f t="shared" si="17"/>
        <v>1.5</v>
      </c>
      <c r="AH79" s="5">
        <v>1</v>
      </c>
      <c r="AI79" s="4">
        <v>0</v>
      </c>
      <c r="AJ79" s="4">
        <v>0</v>
      </c>
      <c r="AK79" s="4">
        <v>0</v>
      </c>
      <c r="AL79" s="4">
        <v>0</v>
      </c>
      <c r="AM79" s="3">
        <v>0</v>
      </c>
      <c r="AN79" s="33">
        <f t="shared" si="15"/>
        <v>1</v>
      </c>
    </row>
    <row r="80" spans="1:40" x14ac:dyDescent="0.25">
      <c r="A80" s="26" t="s">
        <v>25</v>
      </c>
      <c r="B80" s="4" t="s">
        <v>85</v>
      </c>
      <c r="C80" s="3" t="s">
        <v>92</v>
      </c>
      <c r="D80" s="5"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1</v>
      </c>
      <c r="K80" s="4">
        <v>0</v>
      </c>
      <c r="L80" s="4">
        <v>0</v>
      </c>
      <c r="M80" s="3">
        <v>1</v>
      </c>
      <c r="N80" s="24">
        <v>0</v>
      </c>
      <c r="O80" s="3">
        <v>1</v>
      </c>
      <c r="P80" s="5">
        <v>0</v>
      </c>
      <c r="Q80" s="4">
        <v>0</v>
      </c>
      <c r="R80" s="4">
        <v>1</v>
      </c>
      <c r="S80" s="4">
        <v>0</v>
      </c>
      <c r="T80" s="4">
        <v>1</v>
      </c>
      <c r="U80" s="4">
        <v>0</v>
      </c>
      <c r="V80" s="3">
        <v>0</v>
      </c>
      <c r="W80" s="33">
        <f t="shared" si="16"/>
        <v>2.5</v>
      </c>
      <c r="X80" s="5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32">
        <f t="shared" si="17"/>
        <v>2</v>
      </c>
      <c r="AH80" s="5">
        <v>0</v>
      </c>
      <c r="AI80" s="4">
        <v>1</v>
      </c>
      <c r="AJ80" s="4">
        <v>0</v>
      </c>
      <c r="AK80" s="4">
        <v>0</v>
      </c>
      <c r="AL80" s="4">
        <v>0</v>
      </c>
      <c r="AM80" s="3">
        <v>0</v>
      </c>
      <c r="AN80" s="33">
        <f t="shared" si="15"/>
        <v>2</v>
      </c>
    </row>
    <row r="81" spans="1:40" x14ac:dyDescent="0.25">
      <c r="A81" s="35" t="s">
        <v>26</v>
      </c>
      <c r="B81" s="4" t="s">
        <v>85</v>
      </c>
      <c r="C81" s="3" t="s">
        <v>93</v>
      </c>
      <c r="D81" s="5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0</v>
      </c>
      <c r="L81" s="4">
        <v>0</v>
      </c>
      <c r="M81" s="3">
        <v>0</v>
      </c>
      <c r="N81" s="24">
        <v>0</v>
      </c>
      <c r="O81" s="3">
        <v>1</v>
      </c>
      <c r="P81" s="5">
        <v>0</v>
      </c>
      <c r="Q81" s="4">
        <v>1</v>
      </c>
      <c r="R81" s="4">
        <v>0</v>
      </c>
      <c r="S81" s="4">
        <v>0</v>
      </c>
      <c r="T81" s="4">
        <v>0</v>
      </c>
      <c r="U81" s="4">
        <v>0</v>
      </c>
      <c r="V81" s="3">
        <v>0</v>
      </c>
      <c r="W81" s="33">
        <f t="shared" si="16"/>
        <v>1</v>
      </c>
      <c r="X81" s="5">
        <v>1</v>
      </c>
      <c r="Y81" s="4">
        <v>1</v>
      </c>
      <c r="Z81" s="4">
        <v>1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32">
        <f t="shared" si="17"/>
        <v>1.3333333333333333</v>
      </c>
      <c r="AH81" s="5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33">
        <f t="shared" si="15"/>
        <v>1</v>
      </c>
    </row>
    <row r="82" spans="1:40" x14ac:dyDescent="0.25">
      <c r="A82" s="26" t="s">
        <v>27</v>
      </c>
      <c r="B82" s="4" t="s">
        <v>85</v>
      </c>
      <c r="C82" s="3" t="s">
        <v>95</v>
      </c>
      <c r="D82" s="5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3">
        <v>0</v>
      </c>
      <c r="N82" s="24">
        <v>0</v>
      </c>
      <c r="O82" s="3">
        <v>1</v>
      </c>
      <c r="P82" s="5">
        <v>0</v>
      </c>
      <c r="Q82" s="4">
        <v>0</v>
      </c>
      <c r="R82" s="4">
        <v>0</v>
      </c>
      <c r="S82" s="4">
        <v>0</v>
      </c>
      <c r="T82" s="4">
        <v>1</v>
      </c>
      <c r="U82" s="4">
        <v>0</v>
      </c>
      <c r="V82" s="3">
        <v>0</v>
      </c>
      <c r="W82" s="33">
        <f t="shared" si="16"/>
        <v>3</v>
      </c>
      <c r="X82" s="5">
        <v>0</v>
      </c>
      <c r="Y82" s="4">
        <v>0</v>
      </c>
      <c r="Z82" s="4">
        <v>0</v>
      </c>
      <c r="AA82" s="4">
        <v>1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32">
        <f t="shared" si="17"/>
        <v>2</v>
      </c>
      <c r="AH82" s="5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33"/>
    </row>
    <row r="83" spans="1:40" x14ac:dyDescent="0.25">
      <c r="A83" s="35" t="s">
        <v>29</v>
      </c>
      <c r="B83" s="4" t="s">
        <v>85</v>
      </c>
      <c r="C83" s="70" t="s">
        <v>94</v>
      </c>
      <c r="D83" s="5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3">
        <v>0</v>
      </c>
      <c r="N83" s="24">
        <v>0</v>
      </c>
      <c r="O83" s="3">
        <v>1</v>
      </c>
      <c r="P83" s="5">
        <v>0</v>
      </c>
      <c r="Q83" s="4">
        <v>0</v>
      </c>
      <c r="R83" s="4">
        <v>1</v>
      </c>
      <c r="S83" s="4">
        <v>0</v>
      </c>
      <c r="T83" s="4">
        <v>0</v>
      </c>
      <c r="U83" s="4">
        <v>1</v>
      </c>
      <c r="V83" s="3">
        <v>0</v>
      </c>
      <c r="W83" s="33">
        <f t="shared" si="16"/>
        <v>2.5</v>
      </c>
      <c r="X83" s="5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</v>
      </c>
      <c r="AF83" s="4">
        <v>1</v>
      </c>
      <c r="AG83" s="32">
        <f t="shared" si="17"/>
        <v>3</v>
      </c>
      <c r="AH83" s="5">
        <v>0</v>
      </c>
      <c r="AI83" s="4">
        <v>0</v>
      </c>
      <c r="AJ83" s="4">
        <v>0</v>
      </c>
      <c r="AK83" s="4">
        <v>1</v>
      </c>
      <c r="AL83" s="4">
        <v>0</v>
      </c>
      <c r="AM83" s="3">
        <v>0</v>
      </c>
      <c r="AN83" s="33">
        <f t="shared" si="15"/>
        <v>3</v>
      </c>
    </row>
    <row r="84" spans="1:40" x14ac:dyDescent="0.25">
      <c r="A84" s="35" t="s">
        <v>30</v>
      </c>
      <c r="B84" s="4" t="s">
        <v>85</v>
      </c>
      <c r="C84" s="3" t="s">
        <v>94</v>
      </c>
      <c r="D84" s="5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3">
        <v>0</v>
      </c>
      <c r="N84" s="24">
        <v>0</v>
      </c>
      <c r="O84" s="3">
        <v>1</v>
      </c>
      <c r="P84" s="5">
        <v>0</v>
      </c>
      <c r="Q84" s="4">
        <v>1</v>
      </c>
      <c r="R84" s="4">
        <v>1</v>
      </c>
      <c r="S84" s="4">
        <v>0</v>
      </c>
      <c r="T84" s="4">
        <v>0</v>
      </c>
      <c r="U84" s="4">
        <v>0</v>
      </c>
      <c r="V84" s="3">
        <v>0</v>
      </c>
      <c r="W84" s="33">
        <f t="shared" si="16"/>
        <v>1.5</v>
      </c>
      <c r="X84" s="5">
        <v>1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1</v>
      </c>
      <c r="AE84" s="4">
        <v>0</v>
      </c>
      <c r="AF84" s="4">
        <v>0</v>
      </c>
      <c r="AG84" s="32">
        <f t="shared" si="17"/>
        <v>2</v>
      </c>
      <c r="AH84" s="5">
        <v>0</v>
      </c>
      <c r="AI84" s="4">
        <v>0</v>
      </c>
      <c r="AJ84" s="4">
        <v>0</v>
      </c>
      <c r="AK84" s="4">
        <v>1</v>
      </c>
      <c r="AL84" s="4">
        <v>0</v>
      </c>
      <c r="AM84" s="3">
        <v>0</v>
      </c>
      <c r="AN84" s="33">
        <f t="shared" si="15"/>
        <v>3</v>
      </c>
    </row>
    <row r="85" spans="1:40" x14ac:dyDescent="0.25">
      <c r="A85" s="35" t="s">
        <v>31</v>
      </c>
      <c r="B85" s="4" t="s">
        <v>85</v>
      </c>
      <c r="C85" s="3" t="s">
        <v>97</v>
      </c>
      <c r="D85" s="5">
        <v>0</v>
      </c>
      <c r="E85" s="4">
        <v>0</v>
      </c>
      <c r="F85" s="4">
        <v>0</v>
      </c>
      <c r="G85" s="4">
        <v>0</v>
      </c>
      <c r="H85" s="4">
        <v>0</v>
      </c>
      <c r="I85" s="4">
        <v>1</v>
      </c>
      <c r="J85" s="4">
        <v>1</v>
      </c>
      <c r="K85" s="4">
        <v>0</v>
      </c>
      <c r="L85" s="4">
        <v>0</v>
      </c>
      <c r="M85" s="3">
        <v>0</v>
      </c>
      <c r="N85" s="24">
        <v>0</v>
      </c>
      <c r="O85" s="3">
        <v>1</v>
      </c>
      <c r="P85" s="5">
        <v>1</v>
      </c>
      <c r="Q85" s="4">
        <v>0</v>
      </c>
      <c r="R85" s="4">
        <v>1</v>
      </c>
      <c r="S85" s="4">
        <v>0</v>
      </c>
      <c r="T85" s="4">
        <v>1</v>
      </c>
      <c r="U85" s="4">
        <v>0</v>
      </c>
      <c r="V85" s="4">
        <v>0</v>
      </c>
      <c r="W85" s="33">
        <f t="shared" si="16"/>
        <v>2</v>
      </c>
      <c r="X85" s="5">
        <v>0</v>
      </c>
      <c r="Y85" s="4">
        <v>0</v>
      </c>
      <c r="Z85" s="4">
        <v>0</v>
      </c>
      <c r="AA85" s="4">
        <v>1</v>
      </c>
      <c r="AB85" s="4">
        <v>0</v>
      </c>
      <c r="AC85" s="4">
        <v>0</v>
      </c>
      <c r="AD85" s="4">
        <v>1</v>
      </c>
      <c r="AE85" s="4">
        <v>0</v>
      </c>
      <c r="AF85" s="4">
        <v>0</v>
      </c>
      <c r="AG85" s="32">
        <f t="shared" si="17"/>
        <v>2.5</v>
      </c>
      <c r="AH85" s="5">
        <v>1</v>
      </c>
      <c r="AI85" s="4">
        <v>0</v>
      </c>
      <c r="AJ85" s="4">
        <v>0</v>
      </c>
      <c r="AK85" s="4">
        <v>0</v>
      </c>
      <c r="AL85" s="4">
        <v>0</v>
      </c>
      <c r="AM85" s="3">
        <v>0</v>
      </c>
      <c r="AN85" s="33">
        <f t="shared" si="15"/>
        <v>1</v>
      </c>
    </row>
    <row r="86" spans="1:40" x14ac:dyDescent="0.25">
      <c r="A86" s="35" t="s">
        <v>32</v>
      </c>
      <c r="B86" s="4" t="s">
        <v>85</v>
      </c>
      <c r="C86" s="3" t="s">
        <v>97</v>
      </c>
      <c r="D86" s="5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3">
        <v>0</v>
      </c>
      <c r="N86" s="24">
        <v>0</v>
      </c>
      <c r="O86" s="3">
        <v>1</v>
      </c>
      <c r="P86" s="5">
        <v>0</v>
      </c>
      <c r="Q86" s="4">
        <v>0</v>
      </c>
      <c r="R86" s="4">
        <v>1</v>
      </c>
      <c r="S86" s="4">
        <v>0</v>
      </c>
      <c r="T86" s="4">
        <v>0</v>
      </c>
      <c r="U86" s="4">
        <v>0</v>
      </c>
      <c r="V86" s="3">
        <v>0</v>
      </c>
      <c r="W86" s="33">
        <f t="shared" si="16"/>
        <v>2</v>
      </c>
      <c r="X86" s="5">
        <v>0</v>
      </c>
      <c r="Y86" s="4">
        <v>0</v>
      </c>
      <c r="Z86" s="4">
        <v>0</v>
      </c>
      <c r="AA86" s="4">
        <v>1</v>
      </c>
      <c r="AB86" s="4">
        <v>1</v>
      </c>
      <c r="AC86" s="4">
        <v>0</v>
      </c>
      <c r="AD86" s="4">
        <v>1</v>
      </c>
      <c r="AE86" s="4">
        <v>0</v>
      </c>
      <c r="AF86" s="4">
        <v>0</v>
      </c>
      <c r="AG86" s="32">
        <f t="shared" si="17"/>
        <v>2.3333333333333335</v>
      </c>
      <c r="AH86" s="5">
        <v>0</v>
      </c>
      <c r="AI86" s="4">
        <v>1</v>
      </c>
      <c r="AJ86" s="4">
        <v>0</v>
      </c>
      <c r="AK86" s="4">
        <v>0</v>
      </c>
      <c r="AL86" s="4">
        <v>0</v>
      </c>
      <c r="AM86" s="3">
        <v>0</v>
      </c>
      <c r="AN86" s="33">
        <f t="shared" si="15"/>
        <v>2</v>
      </c>
    </row>
    <row r="87" spans="1:40" x14ac:dyDescent="0.25">
      <c r="A87" s="35" t="s">
        <v>33</v>
      </c>
      <c r="B87" s="4" t="s">
        <v>85</v>
      </c>
      <c r="C87" s="3" t="s">
        <v>98</v>
      </c>
      <c r="D87" s="5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1</v>
      </c>
      <c r="L87" s="4">
        <v>0</v>
      </c>
      <c r="M87" s="3">
        <v>1</v>
      </c>
      <c r="N87" s="24">
        <v>0</v>
      </c>
      <c r="O87" s="3">
        <v>1</v>
      </c>
      <c r="P87" s="5">
        <v>0</v>
      </c>
      <c r="Q87" s="4">
        <v>0</v>
      </c>
      <c r="R87" s="4">
        <v>0</v>
      </c>
      <c r="S87" s="4">
        <v>0</v>
      </c>
      <c r="T87" s="4">
        <v>1</v>
      </c>
      <c r="U87" s="4">
        <v>0</v>
      </c>
      <c r="V87" s="3">
        <v>0</v>
      </c>
      <c r="W87" s="33">
        <f t="shared" si="16"/>
        <v>3</v>
      </c>
      <c r="X87" s="5">
        <v>0</v>
      </c>
      <c r="Y87" s="4">
        <v>0</v>
      </c>
      <c r="Z87" s="4">
        <v>0</v>
      </c>
      <c r="AA87" s="4">
        <v>0</v>
      </c>
      <c r="AB87" s="4">
        <v>1</v>
      </c>
      <c r="AC87" s="4">
        <v>0</v>
      </c>
      <c r="AD87" s="4">
        <v>0</v>
      </c>
      <c r="AE87" s="4">
        <v>0</v>
      </c>
      <c r="AF87" s="4">
        <v>0</v>
      </c>
      <c r="AG87" s="32">
        <f t="shared" si="17"/>
        <v>2</v>
      </c>
      <c r="AH87" s="5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33">
        <f t="shared" si="15"/>
        <v>2</v>
      </c>
    </row>
    <row r="88" spans="1:40" x14ac:dyDescent="0.25">
      <c r="A88" s="35" t="s">
        <v>34</v>
      </c>
      <c r="B88" s="4" t="s">
        <v>85</v>
      </c>
      <c r="C88" s="3" t="s">
        <v>98</v>
      </c>
      <c r="D88" s="5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</v>
      </c>
      <c r="L88" s="4">
        <v>0</v>
      </c>
      <c r="M88" s="3">
        <v>0</v>
      </c>
      <c r="N88" s="24">
        <v>0</v>
      </c>
      <c r="O88" s="3">
        <v>1</v>
      </c>
      <c r="P88" s="5">
        <v>0</v>
      </c>
      <c r="Q88" s="4">
        <v>0</v>
      </c>
      <c r="R88" s="4">
        <v>1</v>
      </c>
      <c r="S88" s="4">
        <v>0</v>
      </c>
      <c r="T88" s="4">
        <v>0</v>
      </c>
      <c r="U88" s="4">
        <v>0</v>
      </c>
      <c r="V88" s="3">
        <v>1</v>
      </c>
      <c r="W88" s="33">
        <f t="shared" si="16"/>
        <v>2.5</v>
      </c>
      <c r="X88" s="5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1</v>
      </c>
      <c r="AE88" s="4">
        <v>0</v>
      </c>
      <c r="AF88" s="4">
        <v>0</v>
      </c>
      <c r="AG88" s="32">
        <f t="shared" si="17"/>
        <v>3</v>
      </c>
      <c r="AH88" s="5">
        <v>0</v>
      </c>
      <c r="AI88" s="4">
        <v>0</v>
      </c>
      <c r="AJ88" s="4">
        <v>0</v>
      </c>
      <c r="AK88" s="4">
        <v>1</v>
      </c>
      <c r="AL88" s="4">
        <v>0</v>
      </c>
      <c r="AM88" s="3">
        <v>0</v>
      </c>
      <c r="AN88" s="33">
        <f t="shared" si="15"/>
        <v>3</v>
      </c>
    </row>
    <row r="89" spans="1:40" x14ac:dyDescent="0.25">
      <c r="A89" s="35" t="s">
        <v>35</v>
      </c>
      <c r="B89" s="4" t="s">
        <v>85</v>
      </c>
      <c r="C89" s="3" t="s">
        <v>100</v>
      </c>
      <c r="D89" s="5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4">
        <v>0</v>
      </c>
      <c r="M89" s="3">
        <v>0</v>
      </c>
      <c r="N89" s="38">
        <v>0</v>
      </c>
      <c r="O89" s="28">
        <v>1</v>
      </c>
      <c r="P89" s="5">
        <v>0</v>
      </c>
      <c r="Q89" s="4">
        <v>0</v>
      </c>
      <c r="R89" s="4">
        <v>1</v>
      </c>
      <c r="S89" s="4">
        <v>0</v>
      </c>
      <c r="T89" s="4">
        <v>0</v>
      </c>
      <c r="U89" s="4">
        <v>0</v>
      </c>
      <c r="V89" s="3">
        <v>0</v>
      </c>
      <c r="W89" s="33">
        <f t="shared" si="16"/>
        <v>2</v>
      </c>
      <c r="X89" s="5">
        <v>0</v>
      </c>
      <c r="Y89" s="4">
        <v>0</v>
      </c>
      <c r="Z89" s="4">
        <v>0</v>
      </c>
      <c r="AA89" s="4">
        <v>1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32">
        <f t="shared" si="17"/>
        <v>2</v>
      </c>
      <c r="AH89" s="5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33">
        <f t="shared" si="15"/>
        <v>2</v>
      </c>
    </row>
    <row r="90" spans="1:40" x14ac:dyDescent="0.25">
      <c r="A90" s="35" t="s">
        <v>36</v>
      </c>
      <c r="B90" s="4" t="s">
        <v>85</v>
      </c>
      <c r="C90" s="3" t="s">
        <v>101</v>
      </c>
      <c r="D90" s="5">
        <v>0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3">
        <v>0</v>
      </c>
      <c r="N90" s="24">
        <v>1</v>
      </c>
      <c r="O90" s="3">
        <v>0</v>
      </c>
      <c r="P90" s="5">
        <v>0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3">
        <v>0</v>
      </c>
      <c r="W90" s="33">
        <f t="shared" si="16"/>
        <v>1</v>
      </c>
      <c r="X90" s="5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32"/>
      <c r="AH90" s="5">
        <v>0</v>
      </c>
      <c r="AI90" s="4">
        <v>0</v>
      </c>
      <c r="AJ90" s="4">
        <v>0</v>
      </c>
      <c r="AK90" s="4">
        <v>0</v>
      </c>
      <c r="AL90" s="4">
        <v>1</v>
      </c>
      <c r="AM90" s="3">
        <v>0</v>
      </c>
      <c r="AN90" s="33">
        <f t="shared" si="15"/>
        <v>3</v>
      </c>
    </row>
    <row r="91" spans="1:40" x14ac:dyDescent="0.25">
      <c r="A91" s="35" t="s">
        <v>37</v>
      </c>
      <c r="B91" s="4" t="s">
        <v>85</v>
      </c>
      <c r="C91" s="42" t="s">
        <v>102</v>
      </c>
      <c r="D91" s="5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0</v>
      </c>
      <c r="M91" s="3">
        <v>0</v>
      </c>
      <c r="N91" s="91">
        <v>0</v>
      </c>
      <c r="O91" s="40">
        <v>1</v>
      </c>
      <c r="P91" s="5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3">
        <v>0</v>
      </c>
      <c r="W91" s="33">
        <f t="shared" si="16"/>
        <v>2</v>
      </c>
      <c r="X91" s="5">
        <v>0</v>
      </c>
      <c r="Y91" s="4">
        <v>0</v>
      </c>
      <c r="Z91" s="4">
        <v>0</v>
      </c>
      <c r="AA91" s="4">
        <v>1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32">
        <f t="shared" ref="AG91:AG97" si="18">(SUM(X91:Y91)+SUM(Z91:AC91)*2+SUM(AD91:AF91)*3)/SUM(X91:AF91)</f>
        <v>2</v>
      </c>
      <c r="AH91" s="5">
        <v>0</v>
      </c>
      <c r="AI91" s="4">
        <v>1</v>
      </c>
      <c r="AJ91" s="4">
        <v>0</v>
      </c>
      <c r="AK91" s="4">
        <v>0</v>
      </c>
      <c r="AL91" s="4">
        <v>0</v>
      </c>
      <c r="AM91" s="3">
        <v>0</v>
      </c>
      <c r="AN91" s="33">
        <f t="shared" si="15"/>
        <v>2</v>
      </c>
    </row>
    <row r="92" spans="1:40" x14ac:dyDescent="0.25">
      <c r="A92" s="35" t="s">
        <v>38</v>
      </c>
      <c r="B92" s="4" t="s">
        <v>85</v>
      </c>
      <c r="C92" s="42" t="s">
        <v>102</v>
      </c>
      <c r="D92" s="5">
        <v>0</v>
      </c>
      <c r="E92" s="4">
        <v>0</v>
      </c>
      <c r="F92" s="4">
        <v>0</v>
      </c>
      <c r="G92" s="4">
        <v>1</v>
      </c>
      <c r="H92" s="4">
        <v>1</v>
      </c>
      <c r="I92" s="4">
        <v>0</v>
      </c>
      <c r="J92" s="4">
        <v>1</v>
      </c>
      <c r="K92" s="4">
        <v>0</v>
      </c>
      <c r="L92" s="4">
        <v>0</v>
      </c>
      <c r="M92" s="3">
        <v>0</v>
      </c>
      <c r="N92" s="91">
        <v>1</v>
      </c>
      <c r="O92" s="40">
        <v>0</v>
      </c>
      <c r="P92" s="5">
        <v>0</v>
      </c>
      <c r="Q92" s="4">
        <v>1</v>
      </c>
      <c r="R92" s="4">
        <v>1</v>
      </c>
      <c r="S92" s="4">
        <v>0</v>
      </c>
      <c r="T92" s="4">
        <v>0</v>
      </c>
      <c r="U92" s="4">
        <v>0</v>
      </c>
      <c r="V92" s="3">
        <v>0</v>
      </c>
      <c r="W92" s="33">
        <f t="shared" si="16"/>
        <v>1.5</v>
      </c>
      <c r="X92" s="5">
        <v>0</v>
      </c>
      <c r="Y92" s="4">
        <v>0</v>
      </c>
      <c r="Z92" s="4">
        <v>0</v>
      </c>
      <c r="AA92" s="4">
        <v>0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32">
        <f t="shared" si="18"/>
        <v>2</v>
      </c>
      <c r="AH92" s="5">
        <v>1</v>
      </c>
      <c r="AI92" s="4">
        <v>1</v>
      </c>
      <c r="AJ92" s="4">
        <v>0</v>
      </c>
      <c r="AK92" s="4">
        <v>0</v>
      </c>
      <c r="AL92" s="4">
        <v>0</v>
      </c>
      <c r="AM92" s="3">
        <v>0</v>
      </c>
      <c r="AN92" s="33">
        <f t="shared" si="15"/>
        <v>1.5</v>
      </c>
    </row>
    <row r="93" spans="1:40" x14ac:dyDescent="0.25">
      <c r="A93" s="35" t="s">
        <v>39</v>
      </c>
      <c r="B93" s="4" t="s">
        <v>85</v>
      </c>
      <c r="C93" s="42" t="s">
        <v>103</v>
      </c>
      <c r="D93" s="5">
        <v>0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1</v>
      </c>
      <c r="K93" s="4">
        <v>1</v>
      </c>
      <c r="L93" s="4">
        <v>0</v>
      </c>
      <c r="M93" s="3">
        <v>0</v>
      </c>
      <c r="N93" s="91">
        <v>0</v>
      </c>
      <c r="O93" s="40">
        <v>1</v>
      </c>
      <c r="P93" s="5">
        <v>0</v>
      </c>
      <c r="Q93" s="4">
        <v>0</v>
      </c>
      <c r="R93" s="4">
        <v>1</v>
      </c>
      <c r="S93" s="4">
        <v>0</v>
      </c>
      <c r="T93" s="4">
        <v>1</v>
      </c>
      <c r="U93" s="4">
        <v>0</v>
      </c>
      <c r="V93" s="3">
        <v>0</v>
      </c>
      <c r="W93" s="33">
        <f t="shared" si="16"/>
        <v>2.5</v>
      </c>
      <c r="X93" s="5">
        <v>0</v>
      </c>
      <c r="Y93" s="4">
        <v>0</v>
      </c>
      <c r="Z93" s="4">
        <v>0</v>
      </c>
      <c r="AA93" s="4">
        <v>1</v>
      </c>
      <c r="AB93" s="4">
        <v>0</v>
      </c>
      <c r="AC93" s="4">
        <v>0</v>
      </c>
      <c r="AD93" s="4">
        <v>1</v>
      </c>
      <c r="AE93" s="4">
        <v>0</v>
      </c>
      <c r="AF93" s="4">
        <v>0</v>
      </c>
      <c r="AG93" s="32">
        <f t="shared" si="18"/>
        <v>2.5</v>
      </c>
      <c r="AH93" s="5">
        <v>0</v>
      </c>
      <c r="AI93" s="4">
        <v>1</v>
      </c>
      <c r="AJ93" s="4">
        <v>0</v>
      </c>
      <c r="AK93" s="4">
        <v>0</v>
      </c>
      <c r="AL93" s="4">
        <v>0</v>
      </c>
      <c r="AM93" s="3">
        <v>0</v>
      </c>
      <c r="AN93" s="33">
        <f t="shared" si="15"/>
        <v>2</v>
      </c>
    </row>
    <row r="94" spans="1:40" x14ac:dyDescent="0.25">
      <c r="A94" s="35" t="s">
        <v>40</v>
      </c>
      <c r="B94" s="4" t="s">
        <v>85</v>
      </c>
      <c r="C94" s="42" t="s">
        <v>104</v>
      </c>
      <c r="D94" s="5">
        <v>0</v>
      </c>
      <c r="E94" s="4">
        <v>0</v>
      </c>
      <c r="F94" s="4">
        <v>0</v>
      </c>
      <c r="G94" s="4">
        <v>0</v>
      </c>
      <c r="H94" s="4">
        <v>0</v>
      </c>
      <c r="I94" s="4">
        <v>1</v>
      </c>
      <c r="J94" s="4">
        <v>1</v>
      </c>
      <c r="K94" s="4">
        <v>0</v>
      </c>
      <c r="L94" s="4">
        <v>0</v>
      </c>
      <c r="M94" s="3">
        <v>0</v>
      </c>
      <c r="N94" s="91">
        <v>0</v>
      </c>
      <c r="O94" s="40">
        <v>1</v>
      </c>
      <c r="P94" s="5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3">
        <v>0</v>
      </c>
      <c r="W94" s="33">
        <f t="shared" si="16"/>
        <v>2</v>
      </c>
      <c r="X94" s="5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32">
        <f t="shared" si="18"/>
        <v>2.5</v>
      </c>
      <c r="AH94" s="5">
        <v>1</v>
      </c>
      <c r="AI94" s="4">
        <v>0</v>
      </c>
      <c r="AJ94" s="4">
        <v>0</v>
      </c>
      <c r="AK94" s="4">
        <v>0</v>
      </c>
      <c r="AL94" s="4">
        <v>0</v>
      </c>
      <c r="AM94" s="3">
        <v>0</v>
      </c>
      <c r="AN94" s="33">
        <f t="shared" si="15"/>
        <v>1</v>
      </c>
    </row>
    <row r="95" spans="1:40" x14ac:dyDescent="0.25">
      <c r="A95" s="35" t="s">
        <v>41</v>
      </c>
      <c r="B95" s="4" t="s">
        <v>85</v>
      </c>
      <c r="C95" s="42" t="s">
        <v>120</v>
      </c>
      <c r="D95" s="5">
        <v>1</v>
      </c>
      <c r="E95" s="4">
        <v>1</v>
      </c>
      <c r="F95" s="4">
        <v>0</v>
      </c>
      <c r="G95" s="4">
        <v>1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3">
        <v>0</v>
      </c>
      <c r="N95" s="91">
        <v>1</v>
      </c>
      <c r="O95" s="40">
        <v>0</v>
      </c>
      <c r="P95" s="5">
        <v>0</v>
      </c>
      <c r="Q95" s="4">
        <v>1</v>
      </c>
      <c r="R95" s="4">
        <v>0</v>
      </c>
      <c r="S95" s="4">
        <v>0</v>
      </c>
      <c r="T95" s="4">
        <v>0</v>
      </c>
      <c r="U95" s="4">
        <v>0</v>
      </c>
      <c r="V95" s="3">
        <v>0</v>
      </c>
      <c r="W95" s="33">
        <f t="shared" si="16"/>
        <v>1</v>
      </c>
      <c r="X95" s="5">
        <v>1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32">
        <f t="shared" si="18"/>
        <v>1</v>
      </c>
      <c r="AH95" s="5">
        <v>1</v>
      </c>
      <c r="AI95" s="4">
        <v>0</v>
      </c>
      <c r="AJ95" s="4">
        <v>0</v>
      </c>
      <c r="AK95" s="4">
        <v>0</v>
      </c>
      <c r="AL95" s="4">
        <v>0</v>
      </c>
      <c r="AM95" s="3">
        <v>0</v>
      </c>
      <c r="AN95" s="33">
        <f t="shared" si="15"/>
        <v>1</v>
      </c>
    </row>
    <row r="96" spans="1:40" x14ac:dyDescent="0.25">
      <c r="A96" s="35" t="s">
        <v>42</v>
      </c>
      <c r="B96" s="4" t="s">
        <v>85</v>
      </c>
      <c r="C96" s="42" t="s">
        <v>106</v>
      </c>
      <c r="D96" s="5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0</v>
      </c>
      <c r="L96" s="4">
        <v>0</v>
      </c>
      <c r="M96" s="3">
        <v>0</v>
      </c>
      <c r="N96" s="91">
        <v>0</v>
      </c>
      <c r="O96" s="40">
        <v>1</v>
      </c>
      <c r="P96" s="5">
        <v>0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3">
        <v>0</v>
      </c>
      <c r="W96" s="33">
        <f t="shared" si="16"/>
        <v>2</v>
      </c>
      <c r="X96" s="5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1</v>
      </c>
      <c r="AE96" s="4">
        <v>1</v>
      </c>
      <c r="AF96" s="4">
        <v>0</v>
      </c>
      <c r="AG96" s="32">
        <f t="shared" si="18"/>
        <v>3</v>
      </c>
      <c r="AH96" s="5">
        <v>1</v>
      </c>
      <c r="AI96" s="4">
        <v>0</v>
      </c>
      <c r="AJ96" s="4">
        <v>0</v>
      </c>
      <c r="AK96" s="4">
        <v>1</v>
      </c>
      <c r="AL96" s="4">
        <v>0</v>
      </c>
      <c r="AM96" s="3">
        <v>0</v>
      </c>
      <c r="AN96" s="33">
        <f t="shared" si="15"/>
        <v>2</v>
      </c>
    </row>
    <row r="97" spans="1:40" x14ac:dyDescent="0.25">
      <c r="A97" s="35" t="s">
        <v>43</v>
      </c>
      <c r="B97" s="4" t="s">
        <v>85</v>
      </c>
      <c r="C97" s="42" t="s">
        <v>107</v>
      </c>
      <c r="D97" s="5">
        <v>0</v>
      </c>
      <c r="E97" s="4">
        <v>0</v>
      </c>
      <c r="F97" s="4">
        <v>0</v>
      </c>
      <c r="G97" s="4">
        <v>0</v>
      </c>
      <c r="H97" s="4">
        <v>1</v>
      </c>
      <c r="I97" s="4">
        <v>0</v>
      </c>
      <c r="J97" s="4">
        <v>1</v>
      </c>
      <c r="K97" s="4">
        <v>0</v>
      </c>
      <c r="L97" s="4">
        <v>0</v>
      </c>
      <c r="M97" s="3">
        <v>0</v>
      </c>
      <c r="N97" s="91">
        <v>0</v>
      </c>
      <c r="O97" s="40">
        <v>1</v>
      </c>
      <c r="P97" s="5">
        <v>0</v>
      </c>
      <c r="Q97" s="4">
        <v>1</v>
      </c>
      <c r="R97" s="4">
        <v>1</v>
      </c>
      <c r="S97" s="4">
        <v>0</v>
      </c>
      <c r="T97" s="4">
        <v>0</v>
      </c>
      <c r="U97" s="4">
        <v>0</v>
      </c>
      <c r="V97" s="3">
        <v>0</v>
      </c>
      <c r="W97" s="33">
        <f t="shared" si="16"/>
        <v>1.5</v>
      </c>
      <c r="X97" s="5">
        <v>0</v>
      </c>
      <c r="Y97" s="4">
        <v>0</v>
      </c>
      <c r="Z97" s="4">
        <v>0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  <c r="AF97" s="4">
        <v>0</v>
      </c>
      <c r="AG97" s="32">
        <f t="shared" si="18"/>
        <v>2</v>
      </c>
      <c r="AH97" s="5">
        <v>1</v>
      </c>
      <c r="AI97" s="4">
        <v>0</v>
      </c>
      <c r="AJ97" s="4">
        <v>0</v>
      </c>
      <c r="AK97" s="4">
        <v>0</v>
      </c>
      <c r="AL97" s="4">
        <v>0</v>
      </c>
      <c r="AM97" s="3">
        <v>0</v>
      </c>
      <c r="AN97" s="33">
        <f t="shared" si="15"/>
        <v>1</v>
      </c>
    </row>
    <row r="98" spans="1:40" x14ac:dyDescent="0.25">
      <c r="A98" s="35" t="s">
        <v>44</v>
      </c>
      <c r="B98" s="4" t="s">
        <v>85</v>
      </c>
      <c r="C98" s="42" t="s">
        <v>109</v>
      </c>
      <c r="D98" s="5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1</v>
      </c>
      <c r="L98" s="4">
        <v>0</v>
      </c>
      <c r="M98" s="3">
        <v>0</v>
      </c>
      <c r="N98" s="91">
        <v>0</v>
      </c>
      <c r="O98" s="40">
        <v>1</v>
      </c>
      <c r="P98" s="5">
        <v>0</v>
      </c>
      <c r="Q98" s="4">
        <v>0</v>
      </c>
      <c r="R98" s="4">
        <v>1</v>
      </c>
      <c r="S98" s="4">
        <v>0</v>
      </c>
      <c r="T98" s="4">
        <v>0</v>
      </c>
      <c r="U98" s="4">
        <v>0</v>
      </c>
      <c r="V98" s="3">
        <v>0</v>
      </c>
      <c r="W98" s="33">
        <f t="shared" si="16"/>
        <v>2</v>
      </c>
      <c r="X98" s="5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32"/>
      <c r="AH98" s="5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33"/>
    </row>
    <row r="99" spans="1:40" x14ac:dyDescent="0.25">
      <c r="A99" s="35" t="s">
        <v>45</v>
      </c>
      <c r="B99" s="4" t="s">
        <v>85</v>
      </c>
      <c r="C99" s="42" t="s">
        <v>110</v>
      </c>
      <c r="D99" s="5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</v>
      </c>
      <c r="M99" s="3">
        <v>0</v>
      </c>
      <c r="N99" s="91">
        <v>0</v>
      </c>
      <c r="O99" s="40">
        <v>1</v>
      </c>
      <c r="P99" s="5">
        <v>0</v>
      </c>
      <c r="Q99" s="4">
        <v>0</v>
      </c>
      <c r="R99" s="4">
        <v>0</v>
      </c>
      <c r="S99" s="4">
        <v>0</v>
      </c>
      <c r="T99" s="4">
        <v>1</v>
      </c>
      <c r="U99" s="4">
        <v>0</v>
      </c>
      <c r="V99" s="3">
        <v>0</v>
      </c>
      <c r="W99" s="33">
        <f t="shared" si="16"/>
        <v>3</v>
      </c>
      <c r="X99" s="5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32"/>
      <c r="AH99" s="5">
        <v>0</v>
      </c>
      <c r="AI99" s="24">
        <v>0</v>
      </c>
      <c r="AJ99" s="24">
        <v>0</v>
      </c>
      <c r="AK99" s="24">
        <v>0</v>
      </c>
      <c r="AL99" s="24">
        <v>1</v>
      </c>
      <c r="AM99" s="3">
        <v>0</v>
      </c>
      <c r="AN99" s="33">
        <f t="shared" si="15"/>
        <v>3</v>
      </c>
    </row>
    <row r="100" spans="1:40" x14ac:dyDescent="0.25">
      <c r="A100" s="35" t="s">
        <v>46</v>
      </c>
      <c r="B100" s="4" t="s">
        <v>85</v>
      </c>
      <c r="C100" s="42" t="s">
        <v>119</v>
      </c>
      <c r="D100" s="5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3">
        <v>0</v>
      </c>
      <c r="N100" s="91">
        <v>0</v>
      </c>
      <c r="O100" s="40">
        <v>1</v>
      </c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3">
        <v>0</v>
      </c>
      <c r="W100" s="33">
        <f t="shared" si="16"/>
        <v>3</v>
      </c>
      <c r="X100" s="5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1</v>
      </c>
      <c r="AE100" s="4">
        <v>0</v>
      </c>
      <c r="AF100" s="4">
        <v>0</v>
      </c>
      <c r="AG100" s="32">
        <f>(SUM(X100:Y100)+SUM(Z100:AC100)*2+SUM(AD100:AF100)*3)/SUM(X100:AF100)</f>
        <v>2.5</v>
      </c>
      <c r="AH100" s="5">
        <v>0</v>
      </c>
      <c r="AI100" s="4">
        <v>1</v>
      </c>
      <c r="AJ100" s="4">
        <v>0</v>
      </c>
      <c r="AK100" s="4">
        <v>1</v>
      </c>
      <c r="AL100" s="4">
        <v>0</v>
      </c>
      <c r="AM100" s="3">
        <v>0</v>
      </c>
      <c r="AN100" s="33">
        <f t="shared" si="15"/>
        <v>2.5</v>
      </c>
    </row>
    <row r="101" spans="1:40" x14ac:dyDescent="0.25">
      <c r="A101" s="35" t="s">
        <v>47</v>
      </c>
      <c r="B101" s="4" t="s">
        <v>85</v>
      </c>
      <c r="C101" s="42" t="s">
        <v>112</v>
      </c>
      <c r="D101" s="5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3">
        <v>0</v>
      </c>
      <c r="N101" s="91">
        <v>0</v>
      </c>
      <c r="O101" s="40">
        <v>1</v>
      </c>
      <c r="P101" s="5">
        <v>0</v>
      </c>
      <c r="Q101" s="4">
        <v>0</v>
      </c>
      <c r="R101" s="4">
        <v>1</v>
      </c>
      <c r="S101" s="4">
        <v>0</v>
      </c>
      <c r="T101" s="4">
        <v>0</v>
      </c>
      <c r="U101" s="4">
        <v>0</v>
      </c>
      <c r="V101" s="3">
        <v>0</v>
      </c>
      <c r="W101" s="33">
        <f t="shared" si="16"/>
        <v>2</v>
      </c>
      <c r="X101" s="5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1</v>
      </c>
      <c r="AD101" s="4">
        <v>0</v>
      </c>
      <c r="AE101" s="4">
        <v>0</v>
      </c>
      <c r="AF101" s="4">
        <v>0</v>
      </c>
      <c r="AG101" s="32">
        <f>(SUM(X101:Y101)+SUM(Z101:AC101)*2+SUM(AD101:AF101)*3)/SUM(X101:AF101)</f>
        <v>2</v>
      </c>
      <c r="AH101" s="5">
        <v>0</v>
      </c>
      <c r="AI101" s="4">
        <v>1</v>
      </c>
      <c r="AJ101" s="4">
        <v>0</v>
      </c>
      <c r="AK101" s="4">
        <v>0</v>
      </c>
      <c r="AL101" s="4">
        <v>0</v>
      </c>
      <c r="AM101" s="3">
        <v>0</v>
      </c>
      <c r="AN101" s="33">
        <f t="shared" si="15"/>
        <v>2</v>
      </c>
    </row>
    <row r="102" spans="1:40" ht="15.75" thickBot="1" x14ac:dyDescent="0.3">
      <c r="A102" s="35" t="s">
        <v>48</v>
      </c>
      <c r="B102" s="4" t="s">
        <v>85</v>
      </c>
      <c r="C102" s="42" t="s">
        <v>113</v>
      </c>
      <c r="D102" s="59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1</v>
      </c>
      <c r="K102" s="2">
        <v>0</v>
      </c>
      <c r="L102" s="2">
        <v>0</v>
      </c>
      <c r="M102" s="60">
        <v>0</v>
      </c>
      <c r="N102" s="91">
        <v>0</v>
      </c>
      <c r="O102" s="40">
        <v>1</v>
      </c>
      <c r="P102" s="5">
        <v>0</v>
      </c>
      <c r="Q102" s="4">
        <v>0</v>
      </c>
      <c r="R102" s="4">
        <v>1</v>
      </c>
      <c r="S102" s="4">
        <v>0</v>
      </c>
      <c r="T102" s="4">
        <v>0</v>
      </c>
      <c r="U102" s="4">
        <v>0</v>
      </c>
      <c r="V102" s="3">
        <v>0</v>
      </c>
      <c r="W102" s="33">
        <f t="shared" si="16"/>
        <v>2</v>
      </c>
      <c r="X102" s="59">
        <v>0</v>
      </c>
      <c r="Y102" s="2">
        <v>0</v>
      </c>
      <c r="Z102" s="2">
        <v>0</v>
      </c>
      <c r="AA102" s="2">
        <v>1</v>
      </c>
      <c r="AB102" s="2">
        <v>0</v>
      </c>
      <c r="AC102" s="2">
        <v>0</v>
      </c>
      <c r="AD102" s="2">
        <v>1</v>
      </c>
      <c r="AE102" s="2">
        <v>0</v>
      </c>
      <c r="AF102" s="2">
        <v>0</v>
      </c>
      <c r="AG102" s="32">
        <f>(SUM(X102:Y102)+SUM(Z102:AC102)*2+SUM(AD102:AF102)*3)/SUM(X102:AF102)</f>
        <v>2.5</v>
      </c>
      <c r="AH102" s="59">
        <v>0</v>
      </c>
      <c r="AI102" s="2">
        <v>1</v>
      </c>
      <c r="AJ102" s="2">
        <v>0</v>
      </c>
      <c r="AK102" s="2">
        <v>0</v>
      </c>
      <c r="AL102" s="2">
        <v>0</v>
      </c>
      <c r="AM102" s="60">
        <v>0</v>
      </c>
      <c r="AN102" s="33">
        <f t="shared" si="15"/>
        <v>2</v>
      </c>
    </row>
    <row r="103" spans="1:40" ht="15.75" thickBot="1" x14ac:dyDescent="0.3">
      <c r="A103" s="67" t="s">
        <v>84</v>
      </c>
      <c r="B103" s="68"/>
      <c r="C103" s="69"/>
      <c r="D103" s="57">
        <f t="shared" ref="D103:V103" si="19">SUM(D73:D102)</f>
        <v>2</v>
      </c>
      <c r="E103" s="48">
        <f t="shared" si="19"/>
        <v>5</v>
      </c>
      <c r="F103" s="48">
        <f t="shared" si="19"/>
        <v>0</v>
      </c>
      <c r="G103" s="48">
        <f t="shared" si="19"/>
        <v>3</v>
      </c>
      <c r="H103" s="48">
        <f t="shared" si="19"/>
        <v>6</v>
      </c>
      <c r="I103" s="48">
        <f t="shared" si="19"/>
        <v>3</v>
      </c>
      <c r="J103" s="48">
        <f t="shared" si="19"/>
        <v>21</v>
      </c>
      <c r="K103" s="48">
        <f t="shared" si="19"/>
        <v>6</v>
      </c>
      <c r="L103" s="48">
        <f t="shared" si="19"/>
        <v>4</v>
      </c>
      <c r="M103" s="58">
        <f t="shared" si="19"/>
        <v>2</v>
      </c>
      <c r="N103" s="54">
        <f t="shared" si="19"/>
        <v>3</v>
      </c>
      <c r="O103" s="58">
        <f t="shared" si="19"/>
        <v>27</v>
      </c>
      <c r="P103" s="54">
        <f t="shared" si="19"/>
        <v>2</v>
      </c>
      <c r="Q103" s="48">
        <f t="shared" si="19"/>
        <v>8</v>
      </c>
      <c r="R103" s="48">
        <f t="shared" si="19"/>
        <v>19</v>
      </c>
      <c r="S103" s="48">
        <f t="shared" si="19"/>
        <v>0</v>
      </c>
      <c r="T103" s="48">
        <f t="shared" si="19"/>
        <v>11</v>
      </c>
      <c r="U103" s="48">
        <f t="shared" si="19"/>
        <v>3</v>
      </c>
      <c r="V103" s="49">
        <f t="shared" si="19"/>
        <v>1</v>
      </c>
      <c r="W103" s="50">
        <f>AVERAGE(W73:W102)</f>
        <v>2.1166666666666667</v>
      </c>
      <c r="X103" s="47">
        <f t="shared" ref="X103:AF103" si="20">SUM(X73:X102)</f>
        <v>7</v>
      </c>
      <c r="Y103" s="48">
        <f t="shared" si="20"/>
        <v>1</v>
      </c>
      <c r="Z103" s="48">
        <f t="shared" si="20"/>
        <v>1</v>
      </c>
      <c r="AA103" s="48">
        <f t="shared" si="20"/>
        <v>13</v>
      </c>
      <c r="AB103" s="48">
        <f t="shared" si="20"/>
        <v>9</v>
      </c>
      <c r="AC103" s="48">
        <f t="shared" si="20"/>
        <v>1</v>
      </c>
      <c r="AD103" s="48">
        <f t="shared" si="20"/>
        <v>11</v>
      </c>
      <c r="AE103" s="48">
        <f t="shared" si="20"/>
        <v>2</v>
      </c>
      <c r="AF103" s="48">
        <f t="shared" si="20"/>
        <v>2</v>
      </c>
      <c r="AG103" s="50">
        <f>AVERAGE(AG73:AG102)</f>
        <v>2.1089743589743586</v>
      </c>
      <c r="AH103" s="47">
        <f t="shared" ref="AH103:AM103" si="21">SUM(AH73:AH102)</f>
        <v>9</v>
      </c>
      <c r="AI103" s="48">
        <f t="shared" si="21"/>
        <v>12</v>
      </c>
      <c r="AJ103" s="48">
        <f t="shared" si="21"/>
        <v>0</v>
      </c>
      <c r="AK103" s="48">
        <f t="shared" si="21"/>
        <v>7</v>
      </c>
      <c r="AL103" s="48">
        <f t="shared" si="21"/>
        <v>2</v>
      </c>
      <c r="AM103" s="49">
        <f t="shared" si="21"/>
        <v>0</v>
      </c>
      <c r="AN103" s="50">
        <f>AVERAGE(AN73:AN102)</f>
        <v>2</v>
      </c>
    </row>
    <row r="104" spans="1:40" ht="15.75" thickBot="1" x14ac:dyDescent="0.3"/>
    <row r="105" spans="1:40" x14ac:dyDescent="0.25">
      <c r="A105" s="98" t="s">
        <v>132</v>
      </c>
      <c r="B105" s="1"/>
      <c r="D105" s="21"/>
      <c r="E105" s="20"/>
      <c r="F105" s="20"/>
      <c r="G105" s="20" t="s">
        <v>10</v>
      </c>
      <c r="H105" s="20"/>
      <c r="I105" s="20"/>
      <c r="J105" s="20"/>
      <c r="K105" s="20"/>
      <c r="L105" s="20"/>
      <c r="M105" s="20"/>
      <c r="N105" s="21" t="s">
        <v>122</v>
      </c>
      <c r="O105" s="19"/>
      <c r="P105" s="21"/>
      <c r="Q105" s="89"/>
      <c r="R105" s="89" t="s">
        <v>13</v>
      </c>
      <c r="S105" s="20" t="s">
        <v>9</v>
      </c>
      <c r="T105" s="20"/>
      <c r="U105" s="20"/>
      <c r="V105" s="20"/>
      <c r="W105" s="20"/>
      <c r="X105" s="21"/>
      <c r="Y105" s="89" t="s">
        <v>14</v>
      </c>
      <c r="Z105" s="20" t="s">
        <v>8</v>
      </c>
      <c r="AA105" s="20"/>
      <c r="AB105" s="20"/>
      <c r="AC105" s="20"/>
      <c r="AD105" s="20"/>
      <c r="AE105" s="20"/>
      <c r="AF105" s="20"/>
      <c r="AG105" s="19"/>
      <c r="AH105" s="90" t="s">
        <v>15</v>
      </c>
      <c r="AI105" s="20" t="s">
        <v>7</v>
      </c>
      <c r="AJ105" s="20"/>
      <c r="AK105" s="20"/>
      <c r="AL105" s="20"/>
      <c r="AM105" s="20"/>
      <c r="AN105" s="19"/>
    </row>
    <row r="106" spans="1:40" ht="16.5" thickBot="1" x14ac:dyDescent="0.3">
      <c r="A106" s="1"/>
      <c r="D106" s="84">
        <v>1</v>
      </c>
      <c r="E106" s="85">
        <v>2</v>
      </c>
      <c r="F106" s="85">
        <v>3</v>
      </c>
      <c r="G106" s="85">
        <v>4</v>
      </c>
      <c r="H106" s="85">
        <v>5</v>
      </c>
      <c r="I106" s="85">
        <v>6</v>
      </c>
      <c r="J106" s="85">
        <v>7</v>
      </c>
      <c r="K106" s="85">
        <v>8</v>
      </c>
      <c r="L106" s="85">
        <v>9</v>
      </c>
      <c r="M106" s="85">
        <v>10</v>
      </c>
      <c r="N106" s="82">
        <v>1</v>
      </c>
      <c r="O106" s="83">
        <v>2</v>
      </c>
      <c r="P106" s="13">
        <v>1</v>
      </c>
      <c r="Q106" s="12">
        <v>2</v>
      </c>
      <c r="R106" s="11">
        <v>3</v>
      </c>
      <c r="S106" s="11">
        <v>4</v>
      </c>
      <c r="T106" s="10">
        <v>5</v>
      </c>
      <c r="U106" s="10">
        <v>6</v>
      </c>
      <c r="V106" s="14">
        <v>7</v>
      </c>
      <c r="W106" s="62" t="s">
        <v>16</v>
      </c>
      <c r="X106" s="29">
        <v>1</v>
      </c>
      <c r="Y106" s="12">
        <v>2</v>
      </c>
      <c r="Z106" s="11">
        <v>3</v>
      </c>
      <c r="AA106" s="11">
        <v>4</v>
      </c>
      <c r="AB106" s="11">
        <v>5</v>
      </c>
      <c r="AC106" s="11">
        <v>6</v>
      </c>
      <c r="AD106" s="10">
        <v>7</v>
      </c>
      <c r="AE106" s="10">
        <v>8</v>
      </c>
      <c r="AF106" s="10">
        <v>9</v>
      </c>
      <c r="AG106" s="37" t="s">
        <v>16</v>
      </c>
      <c r="AH106" s="13">
        <v>1</v>
      </c>
      <c r="AI106" s="11">
        <v>2</v>
      </c>
      <c r="AJ106" s="11">
        <v>3</v>
      </c>
      <c r="AK106" s="10">
        <v>4</v>
      </c>
      <c r="AL106" s="10">
        <v>5</v>
      </c>
      <c r="AM106" s="63">
        <v>6</v>
      </c>
      <c r="AN106" s="64" t="s">
        <v>16</v>
      </c>
    </row>
    <row r="107" spans="1:40" ht="15.75" thickBot="1" x14ac:dyDescent="0.3">
      <c r="A107" s="96" t="s">
        <v>128</v>
      </c>
      <c r="B107" s="68"/>
      <c r="C107" s="24"/>
      <c r="D107" s="57">
        <f t="shared" ref="D107:V107" si="22">SUM(D33,D68,D103)</f>
        <v>5</v>
      </c>
      <c r="E107" s="57">
        <f t="shared" si="22"/>
        <v>12</v>
      </c>
      <c r="F107" s="57">
        <f t="shared" si="22"/>
        <v>6</v>
      </c>
      <c r="G107" s="57">
        <f t="shared" si="22"/>
        <v>6</v>
      </c>
      <c r="H107" s="57">
        <f t="shared" si="22"/>
        <v>15</v>
      </c>
      <c r="I107" s="57">
        <f t="shared" si="22"/>
        <v>22</v>
      </c>
      <c r="J107" s="57">
        <f t="shared" si="22"/>
        <v>57</v>
      </c>
      <c r="K107" s="57">
        <f t="shared" si="22"/>
        <v>25</v>
      </c>
      <c r="L107" s="57">
        <f t="shared" si="22"/>
        <v>12</v>
      </c>
      <c r="M107" s="57">
        <f t="shared" si="22"/>
        <v>8</v>
      </c>
      <c r="N107" s="57">
        <f t="shared" si="22"/>
        <v>6</v>
      </c>
      <c r="O107" s="57">
        <f t="shared" si="22"/>
        <v>84</v>
      </c>
      <c r="P107" s="57">
        <f t="shared" si="22"/>
        <v>4</v>
      </c>
      <c r="Q107" s="57">
        <f t="shared" si="22"/>
        <v>15</v>
      </c>
      <c r="R107" s="57">
        <f t="shared" si="22"/>
        <v>46</v>
      </c>
      <c r="S107" s="57">
        <f t="shared" si="22"/>
        <v>1</v>
      </c>
      <c r="T107" s="57">
        <f t="shared" si="22"/>
        <v>38</v>
      </c>
      <c r="U107" s="57">
        <f t="shared" si="22"/>
        <v>10</v>
      </c>
      <c r="V107" s="57">
        <f t="shared" si="22"/>
        <v>13</v>
      </c>
      <c r="W107" s="95">
        <f>AVERAGE(W33,W68,W103)</f>
        <v>2.3685185185185187</v>
      </c>
      <c r="X107" s="57">
        <f t="shared" ref="X107:AF107" si="23">SUM(X33,X68,X103)</f>
        <v>15</v>
      </c>
      <c r="Y107" s="57">
        <f t="shared" si="23"/>
        <v>2</v>
      </c>
      <c r="Z107" s="57">
        <f t="shared" si="23"/>
        <v>7</v>
      </c>
      <c r="AA107" s="57">
        <f t="shared" si="23"/>
        <v>29</v>
      </c>
      <c r="AB107" s="57">
        <f t="shared" si="23"/>
        <v>16</v>
      </c>
      <c r="AC107" s="57">
        <f t="shared" si="23"/>
        <v>4</v>
      </c>
      <c r="AD107" s="57">
        <f t="shared" si="23"/>
        <v>41</v>
      </c>
      <c r="AE107" s="57">
        <f t="shared" si="23"/>
        <v>17</v>
      </c>
      <c r="AF107" s="57">
        <f t="shared" si="23"/>
        <v>4</v>
      </c>
      <c r="AG107" s="95">
        <f>AVERAGE(AG33,AG68,AG103)</f>
        <v>2.3573124406457739</v>
      </c>
      <c r="AH107" s="57">
        <f t="shared" ref="AH107:AM107" si="24">SUM(AH33,AH68,AH103)</f>
        <v>21</v>
      </c>
      <c r="AI107" s="57">
        <f t="shared" si="24"/>
        <v>31</v>
      </c>
      <c r="AJ107" s="57">
        <f t="shared" si="24"/>
        <v>1</v>
      </c>
      <c r="AK107" s="57">
        <f t="shared" si="24"/>
        <v>21</v>
      </c>
      <c r="AL107" s="57">
        <f t="shared" si="24"/>
        <v>17</v>
      </c>
      <c r="AM107" s="57">
        <f t="shared" si="24"/>
        <v>0</v>
      </c>
      <c r="AN107" s="95">
        <f>AVERAGE(AN33,AN68,AN103)</f>
        <v>2.1741622574955906</v>
      </c>
    </row>
    <row r="108" spans="1:40" x14ac:dyDescent="0.25">
      <c r="A108" s="67" t="s">
        <v>129</v>
      </c>
      <c r="B108" s="68"/>
      <c r="C108" s="24"/>
      <c r="D108" s="97">
        <f>D107/90</f>
        <v>5.5555555555555552E-2</v>
      </c>
      <c r="E108" s="97">
        <f t="shared" ref="E108:V108" si="25">E107/90</f>
        <v>0.13333333333333333</v>
      </c>
      <c r="F108" s="97">
        <f t="shared" si="25"/>
        <v>6.6666666666666666E-2</v>
      </c>
      <c r="G108" s="97">
        <f t="shared" si="25"/>
        <v>6.6666666666666666E-2</v>
      </c>
      <c r="H108" s="97">
        <f t="shared" si="25"/>
        <v>0.16666666666666666</v>
      </c>
      <c r="I108" s="97">
        <f t="shared" si="25"/>
        <v>0.24444444444444444</v>
      </c>
      <c r="J108" s="97">
        <f t="shared" si="25"/>
        <v>0.6333333333333333</v>
      </c>
      <c r="K108" s="97">
        <f t="shared" si="25"/>
        <v>0.27777777777777779</v>
      </c>
      <c r="L108" s="97">
        <f t="shared" si="25"/>
        <v>0.13333333333333333</v>
      </c>
      <c r="M108" s="97">
        <f t="shared" si="25"/>
        <v>8.8888888888888892E-2</v>
      </c>
      <c r="N108" s="97">
        <f t="shared" si="25"/>
        <v>6.6666666666666666E-2</v>
      </c>
      <c r="O108" s="97">
        <f t="shared" si="25"/>
        <v>0.93333333333333335</v>
      </c>
      <c r="P108" s="97">
        <f t="shared" si="25"/>
        <v>4.4444444444444446E-2</v>
      </c>
      <c r="Q108" s="97">
        <f t="shared" si="25"/>
        <v>0.16666666666666666</v>
      </c>
      <c r="R108" s="97">
        <f t="shared" si="25"/>
        <v>0.51111111111111107</v>
      </c>
      <c r="S108" s="97">
        <f t="shared" si="25"/>
        <v>1.1111111111111112E-2</v>
      </c>
      <c r="T108" s="97">
        <f t="shared" si="25"/>
        <v>0.42222222222222222</v>
      </c>
      <c r="U108" s="97">
        <f t="shared" si="25"/>
        <v>0.1111111111111111</v>
      </c>
      <c r="V108" s="97">
        <f t="shared" si="25"/>
        <v>0.14444444444444443</v>
      </c>
      <c r="W108" s="97"/>
      <c r="X108" s="97">
        <f t="shared" ref="X108" si="26">X107/90</f>
        <v>0.16666666666666666</v>
      </c>
      <c r="Y108" s="97">
        <f t="shared" ref="Y108" si="27">Y107/90</f>
        <v>2.2222222222222223E-2</v>
      </c>
      <c r="Z108" s="97">
        <f t="shared" ref="Z108" si="28">Z107/90</f>
        <v>7.7777777777777779E-2</v>
      </c>
      <c r="AA108" s="97">
        <f t="shared" ref="AA108" si="29">AA107/90</f>
        <v>0.32222222222222224</v>
      </c>
      <c r="AB108" s="97">
        <f t="shared" ref="AB108" si="30">AB107/90</f>
        <v>0.17777777777777778</v>
      </c>
      <c r="AC108" s="97">
        <f t="shared" ref="AC108" si="31">AC107/90</f>
        <v>4.4444444444444446E-2</v>
      </c>
      <c r="AD108" s="97">
        <f t="shared" ref="AD108" si="32">AD107/90</f>
        <v>0.45555555555555555</v>
      </c>
      <c r="AE108" s="97">
        <f t="shared" ref="AE108" si="33">AE107/90</f>
        <v>0.18888888888888888</v>
      </c>
      <c r="AF108" s="97">
        <f t="shared" ref="AF108" si="34">AF107/90</f>
        <v>4.4444444444444446E-2</v>
      </c>
      <c r="AG108" s="97"/>
      <c r="AH108" s="97">
        <f t="shared" ref="AH108" si="35">AH107/90</f>
        <v>0.23333333333333334</v>
      </c>
      <c r="AI108" s="97">
        <f t="shared" ref="AI108" si="36">AI107/90</f>
        <v>0.34444444444444444</v>
      </c>
      <c r="AJ108" s="97">
        <f t="shared" ref="AJ108" si="37">AJ107/90</f>
        <v>1.1111111111111112E-2</v>
      </c>
      <c r="AK108" s="97">
        <f t="shared" ref="AK108" si="38">AK107/90</f>
        <v>0.23333333333333334</v>
      </c>
      <c r="AL108" s="97">
        <f t="shared" ref="AL108" si="39">AL107/90</f>
        <v>0.18888888888888888</v>
      </c>
      <c r="AM108" s="97">
        <f t="shared" ref="AM108" si="40">AM107/90</f>
        <v>0</v>
      </c>
      <c r="AN108" s="9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E02A-C1EE-4734-B76A-24BF801FDF7C}">
  <dimension ref="A1:AT108"/>
  <sheetViews>
    <sheetView workbookViewId="0">
      <pane ySplit="2" topLeftCell="A3" activePane="bottomLeft" state="frozen"/>
      <selection pane="bottomLeft" activeCell="AA73" sqref="AA73"/>
    </sheetView>
  </sheetViews>
  <sheetFormatPr defaultRowHeight="15" x14ac:dyDescent="0.25"/>
  <cols>
    <col min="1" max="1" width="4.5703125" customWidth="1"/>
    <col min="2" max="2" width="9" customWidth="1"/>
    <col min="3" max="3" width="6.42578125" customWidth="1"/>
    <col min="4" max="12" width="2.85546875" customWidth="1"/>
    <col min="13" max="13" width="3.140625" customWidth="1"/>
    <col min="14" max="15" width="3.28515625" customWidth="1"/>
    <col min="16" max="22" width="2.85546875" customWidth="1"/>
    <col min="23" max="23" width="4.7109375" customWidth="1"/>
    <col min="24" max="32" width="2.85546875" customWidth="1"/>
    <col min="33" max="33" width="4.7109375" customWidth="1"/>
    <col min="34" max="39" width="3" customWidth="1"/>
    <col min="40" max="40" width="5.140625" customWidth="1"/>
    <col min="43" max="43" width="5.5703125" customWidth="1"/>
    <col min="44" max="44" width="4.7109375" customWidth="1"/>
    <col min="45" max="45" width="4.85546875" customWidth="1"/>
    <col min="46" max="46" width="5.42578125" customWidth="1"/>
  </cols>
  <sheetData>
    <row r="1" spans="1:46" x14ac:dyDescent="0.25">
      <c r="A1" s="22" t="s">
        <v>17</v>
      </c>
      <c r="B1" s="17" t="s">
        <v>12</v>
      </c>
      <c r="C1" s="17" t="s">
        <v>11</v>
      </c>
      <c r="D1" s="21"/>
      <c r="E1" s="20"/>
      <c r="F1" s="20"/>
      <c r="G1" s="20"/>
      <c r="H1" s="20" t="s">
        <v>10</v>
      </c>
      <c r="I1" s="20"/>
      <c r="J1" s="20"/>
      <c r="K1" s="20"/>
      <c r="L1" s="20"/>
      <c r="M1" s="19"/>
      <c r="N1" s="21" t="s">
        <v>122</v>
      </c>
      <c r="O1" s="19"/>
      <c r="P1" s="21"/>
      <c r="Q1" s="20"/>
      <c r="R1" s="89" t="s">
        <v>13</v>
      </c>
      <c r="S1" s="20" t="s">
        <v>9</v>
      </c>
      <c r="T1" s="20"/>
      <c r="U1" s="20"/>
      <c r="V1" s="20"/>
      <c r="W1" s="31"/>
      <c r="X1" s="21"/>
      <c r="Y1" s="89" t="s">
        <v>14</v>
      </c>
      <c r="Z1" s="20" t="s">
        <v>8</v>
      </c>
      <c r="AA1" s="20"/>
      <c r="AB1" s="20"/>
      <c r="AC1" s="20"/>
      <c r="AD1" s="20"/>
      <c r="AE1" s="20"/>
      <c r="AF1" s="20"/>
      <c r="AG1" s="19"/>
      <c r="AH1" s="90" t="s">
        <v>15</v>
      </c>
      <c r="AI1" s="20" t="s">
        <v>7</v>
      </c>
      <c r="AJ1" s="20"/>
      <c r="AK1" s="20"/>
      <c r="AL1" s="20"/>
      <c r="AM1" s="20"/>
      <c r="AN1" s="19"/>
    </row>
    <row r="2" spans="1:46" ht="16.5" thickBot="1" x14ac:dyDescent="0.3">
      <c r="A2" s="15"/>
      <c r="B2" s="2"/>
      <c r="C2" s="2"/>
      <c r="D2" s="84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7">
        <v>1</v>
      </c>
      <c r="O2" s="86">
        <v>2</v>
      </c>
      <c r="P2" s="13">
        <v>1</v>
      </c>
      <c r="Q2" s="12">
        <v>2</v>
      </c>
      <c r="R2" s="11">
        <v>3</v>
      </c>
      <c r="S2" s="11">
        <v>4</v>
      </c>
      <c r="T2" s="10">
        <v>5</v>
      </c>
      <c r="U2" s="10">
        <v>6</v>
      </c>
      <c r="V2" s="14">
        <v>7</v>
      </c>
      <c r="W2" s="62" t="s">
        <v>16</v>
      </c>
      <c r="X2" s="29">
        <v>1</v>
      </c>
      <c r="Y2" s="12">
        <v>2</v>
      </c>
      <c r="Z2" s="11">
        <v>3</v>
      </c>
      <c r="AA2" s="11">
        <v>4</v>
      </c>
      <c r="AB2" s="11">
        <v>5</v>
      </c>
      <c r="AC2" s="11">
        <v>6</v>
      </c>
      <c r="AD2" s="10">
        <v>7</v>
      </c>
      <c r="AE2" s="10">
        <v>8</v>
      </c>
      <c r="AF2" s="10">
        <v>9</v>
      </c>
      <c r="AG2" s="64" t="s">
        <v>16</v>
      </c>
      <c r="AH2" s="13">
        <v>1</v>
      </c>
      <c r="AI2" s="11">
        <v>2</v>
      </c>
      <c r="AJ2" s="11">
        <v>3</v>
      </c>
      <c r="AK2" s="10">
        <v>4</v>
      </c>
      <c r="AL2" s="10">
        <v>5</v>
      </c>
      <c r="AM2" s="63">
        <v>6</v>
      </c>
      <c r="AN2" s="64" t="s">
        <v>16</v>
      </c>
    </row>
    <row r="3" spans="1:46" x14ac:dyDescent="0.25">
      <c r="A3" s="25" t="s">
        <v>18</v>
      </c>
      <c r="B3" s="17" t="s">
        <v>86</v>
      </c>
      <c r="C3" s="16" t="s">
        <v>90</v>
      </c>
      <c r="D3" s="18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1</v>
      </c>
      <c r="K3" s="17">
        <v>0</v>
      </c>
      <c r="L3" s="17">
        <v>0</v>
      </c>
      <c r="M3" s="17">
        <v>0</v>
      </c>
      <c r="N3" s="8">
        <v>0</v>
      </c>
      <c r="O3" s="7">
        <v>1</v>
      </c>
      <c r="P3" s="18">
        <v>0</v>
      </c>
      <c r="Q3" s="17">
        <v>1</v>
      </c>
      <c r="R3" s="17">
        <v>0</v>
      </c>
      <c r="S3" s="17">
        <v>0</v>
      </c>
      <c r="T3" s="17">
        <v>1</v>
      </c>
      <c r="U3" s="17">
        <v>0</v>
      </c>
      <c r="V3" s="16">
        <v>0</v>
      </c>
      <c r="W3" s="33">
        <f t="shared" ref="W3:W32" si="0">(SUM(P3:Q3)+SUM(R3:S3)*2+SUM(T3:V3)*3)/SUM(P3:V3)</f>
        <v>2</v>
      </c>
      <c r="X3" s="18">
        <v>0</v>
      </c>
      <c r="Y3" s="17">
        <v>0</v>
      </c>
      <c r="Z3" s="17">
        <v>0</v>
      </c>
      <c r="AA3" s="17">
        <v>0</v>
      </c>
      <c r="AB3" s="17">
        <v>1</v>
      </c>
      <c r="AC3" s="17">
        <v>0</v>
      </c>
      <c r="AD3" s="17">
        <v>0</v>
      </c>
      <c r="AE3" s="17">
        <v>0</v>
      </c>
      <c r="AF3" s="17">
        <v>0</v>
      </c>
      <c r="AG3" s="32">
        <f t="shared" ref="AG3:AG10" si="1">(SUM(X3:Y3)+SUM(Z3:AC3)*2+SUM(AD3:AF3)*3)/SUM(X3:AF3)</f>
        <v>2</v>
      </c>
      <c r="AH3" s="18">
        <v>0</v>
      </c>
      <c r="AI3" s="17">
        <v>1</v>
      </c>
      <c r="AJ3" s="17">
        <v>0</v>
      </c>
      <c r="AK3" s="17">
        <v>0</v>
      </c>
      <c r="AL3" s="17">
        <v>0</v>
      </c>
      <c r="AM3" s="17">
        <v>0</v>
      </c>
      <c r="AN3" s="33">
        <f>(AH3+SUM(AI3:AJ3)*2+SUM(AK3:AL3)*3)/SUM(AH3:AL3)</f>
        <v>2</v>
      </c>
      <c r="AP3" s="18"/>
      <c r="AQ3" s="17" t="s">
        <v>13</v>
      </c>
      <c r="AR3" s="17" t="s">
        <v>14</v>
      </c>
      <c r="AS3" s="16" t="s">
        <v>15</v>
      </c>
    </row>
    <row r="4" spans="1:46" x14ac:dyDescent="0.25">
      <c r="A4" s="80" t="s">
        <v>19</v>
      </c>
      <c r="B4" s="9" t="s">
        <v>86</v>
      </c>
      <c r="C4" s="7" t="s">
        <v>92</v>
      </c>
      <c r="D4" s="8">
        <v>0</v>
      </c>
      <c r="E4" s="9">
        <v>0</v>
      </c>
      <c r="F4" s="9">
        <v>1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8">
        <v>0</v>
      </c>
      <c r="O4" s="7">
        <v>1</v>
      </c>
      <c r="P4" s="8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33">
        <f t="shared" si="0"/>
        <v>2</v>
      </c>
      <c r="X4" s="8">
        <v>0</v>
      </c>
      <c r="Y4" s="9">
        <v>0</v>
      </c>
      <c r="Z4" s="9">
        <v>1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32">
        <f t="shared" si="1"/>
        <v>2</v>
      </c>
      <c r="AH4" s="8">
        <v>0</v>
      </c>
      <c r="AI4" s="9">
        <v>1</v>
      </c>
      <c r="AJ4" s="9">
        <v>0</v>
      </c>
      <c r="AK4" s="9">
        <v>0</v>
      </c>
      <c r="AL4" s="9">
        <v>0</v>
      </c>
      <c r="AM4" s="30">
        <v>0</v>
      </c>
      <c r="AN4" s="33">
        <f>(AH4+SUM(AI4:AJ4)*2+SUM(AK4:AL4)*3)/SUM(AH4:AL4)</f>
        <v>2</v>
      </c>
      <c r="AP4" s="5" t="s">
        <v>86</v>
      </c>
      <c r="AQ4" s="4">
        <f>W33</f>
        <v>1.8777777777777775</v>
      </c>
      <c r="AR4" s="4">
        <f>AG33</f>
        <v>2</v>
      </c>
      <c r="AS4" s="3">
        <f>AN33</f>
        <v>1.9074074074074074</v>
      </c>
    </row>
    <row r="5" spans="1:46" x14ac:dyDescent="0.25">
      <c r="A5" s="26" t="s">
        <v>20</v>
      </c>
      <c r="B5" s="4" t="s">
        <v>86</v>
      </c>
      <c r="C5" s="3" t="s">
        <v>92</v>
      </c>
      <c r="D5" s="5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5">
        <v>0</v>
      </c>
      <c r="O5" s="3">
        <v>1</v>
      </c>
      <c r="P5" s="5">
        <v>0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33">
        <f t="shared" si="0"/>
        <v>2</v>
      </c>
      <c r="X5" s="5">
        <v>0</v>
      </c>
      <c r="Y5" s="4">
        <v>0</v>
      </c>
      <c r="Z5" s="4">
        <v>1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32">
        <f t="shared" si="1"/>
        <v>2</v>
      </c>
      <c r="AH5" s="5">
        <v>0</v>
      </c>
      <c r="AI5" s="4">
        <v>0</v>
      </c>
      <c r="AJ5" s="4">
        <v>0</v>
      </c>
      <c r="AK5" s="4">
        <v>0</v>
      </c>
      <c r="AL5" s="4">
        <v>0</v>
      </c>
      <c r="AM5" s="3">
        <v>0</v>
      </c>
      <c r="AN5" s="33"/>
      <c r="AP5" s="5" t="s">
        <v>87</v>
      </c>
      <c r="AQ5" s="4">
        <f>W68</f>
        <v>2</v>
      </c>
      <c r="AR5" s="4">
        <f>AG68</f>
        <v>2.1333333333333333</v>
      </c>
      <c r="AS5" s="3"/>
    </row>
    <row r="6" spans="1:46" ht="15.75" thickBot="1" x14ac:dyDescent="0.3">
      <c r="A6" s="35" t="s">
        <v>21</v>
      </c>
      <c r="B6" s="4" t="s">
        <v>86</v>
      </c>
      <c r="C6" s="3" t="s">
        <v>93</v>
      </c>
      <c r="D6" s="5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3">
        <v>0</v>
      </c>
      <c r="N6" s="5">
        <v>0</v>
      </c>
      <c r="O6" s="3">
        <v>1</v>
      </c>
      <c r="P6" s="5">
        <v>0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33">
        <f t="shared" si="0"/>
        <v>2</v>
      </c>
      <c r="X6" s="5">
        <v>0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32">
        <f t="shared" si="1"/>
        <v>2</v>
      </c>
      <c r="AH6" s="5">
        <v>0</v>
      </c>
      <c r="AI6" s="4">
        <v>0</v>
      </c>
      <c r="AJ6" s="4">
        <v>0</v>
      </c>
      <c r="AK6" s="4">
        <v>0</v>
      </c>
      <c r="AL6" s="4">
        <v>0</v>
      </c>
      <c r="AM6" s="3">
        <v>1</v>
      </c>
      <c r="AN6" s="33"/>
      <c r="AP6" s="5" t="s">
        <v>88</v>
      </c>
      <c r="AQ6" s="4">
        <f>W103</f>
        <v>2.0166666666666666</v>
      </c>
      <c r="AR6" s="4">
        <f>AG103</f>
        <v>2.0555555555555554</v>
      </c>
      <c r="AS6" s="3">
        <f>AN103</f>
        <v>1.9782608695652173</v>
      </c>
    </row>
    <row r="7" spans="1:46" ht="15.75" thickBot="1" x14ac:dyDescent="0.3">
      <c r="A7" s="26" t="s">
        <v>22</v>
      </c>
      <c r="B7" s="4" t="s">
        <v>86</v>
      </c>
      <c r="C7" s="3" t="s">
        <v>116</v>
      </c>
      <c r="D7" s="5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5">
        <v>0</v>
      </c>
      <c r="O7" s="3">
        <v>1</v>
      </c>
      <c r="P7" s="5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33">
        <f t="shared" si="0"/>
        <v>2</v>
      </c>
      <c r="X7" s="5">
        <v>1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32">
        <f t="shared" si="1"/>
        <v>1.5</v>
      </c>
      <c r="AH7" s="5">
        <v>0</v>
      </c>
      <c r="AI7" s="4">
        <v>0</v>
      </c>
      <c r="AJ7" s="4">
        <v>0</v>
      </c>
      <c r="AK7" s="4">
        <v>0</v>
      </c>
      <c r="AL7" s="4">
        <v>0</v>
      </c>
      <c r="AM7" s="4">
        <v>1</v>
      </c>
      <c r="AN7" s="33"/>
      <c r="AP7" s="72" t="s">
        <v>84</v>
      </c>
      <c r="AQ7" s="73">
        <f>AVERAGE(AQ4:AQ6)</f>
        <v>1.9648148148148146</v>
      </c>
      <c r="AR7" s="73">
        <f>AVERAGE(AR4:AR6)</f>
        <v>2.0629629629629629</v>
      </c>
      <c r="AS7" s="74">
        <f>AVERAGE(AS4:AS6)</f>
        <v>1.9428341384863124</v>
      </c>
      <c r="AT7" s="75">
        <f>AVERAGE(AQ7,AR7,AS7)</f>
        <v>1.99020397208803</v>
      </c>
    </row>
    <row r="8" spans="1:46" x14ac:dyDescent="0.25">
      <c r="A8" s="35" t="s">
        <v>23</v>
      </c>
      <c r="B8" s="4" t="s">
        <v>86</v>
      </c>
      <c r="C8" s="3" t="s">
        <v>117</v>
      </c>
      <c r="D8" s="5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5">
        <v>0</v>
      </c>
      <c r="O8" s="3">
        <v>1</v>
      </c>
      <c r="P8" s="5">
        <v>0</v>
      </c>
      <c r="Q8" s="4">
        <v>0</v>
      </c>
      <c r="R8" s="4">
        <v>1</v>
      </c>
      <c r="S8" s="4">
        <v>0</v>
      </c>
      <c r="T8" s="4">
        <v>1</v>
      </c>
      <c r="U8" s="4">
        <v>0</v>
      </c>
      <c r="V8" s="3">
        <v>0</v>
      </c>
      <c r="W8" s="33">
        <f t="shared" si="0"/>
        <v>2.5</v>
      </c>
      <c r="X8" s="5">
        <v>0</v>
      </c>
      <c r="Y8" s="4">
        <v>0</v>
      </c>
      <c r="Z8" s="4">
        <v>0</v>
      </c>
      <c r="AA8" s="4">
        <v>0</v>
      </c>
      <c r="AB8" s="4">
        <v>1</v>
      </c>
      <c r="AC8" s="4">
        <v>0</v>
      </c>
      <c r="AD8" s="4">
        <v>1</v>
      </c>
      <c r="AE8" s="4">
        <v>0</v>
      </c>
      <c r="AF8" s="4">
        <v>0</v>
      </c>
      <c r="AG8" s="32">
        <f t="shared" si="1"/>
        <v>2.5</v>
      </c>
      <c r="AH8" s="5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33">
        <f>(AH8+SUM(AI8:AJ8)*2+SUM(AK8:AL8)*3)/SUM(AH8:AL8)</f>
        <v>2</v>
      </c>
    </row>
    <row r="9" spans="1:46" x14ac:dyDescent="0.25">
      <c r="A9" s="26" t="s">
        <v>24</v>
      </c>
      <c r="B9" s="4" t="s">
        <v>86</v>
      </c>
      <c r="C9" s="70" t="s">
        <v>95</v>
      </c>
      <c r="D9" s="5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5">
        <v>0</v>
      </c>
      <c r="O9" s="3">
        <v>1</v>
      </c>
      <c r="P9" s="5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33">
        <f t="shared" si="0"/>
        <v>1.5</v>
      </c>
      <c r="X9" s="5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32">
        <f t="shared" si="1"/>
        <v>2</v>
      </c>
      <c r="AH9" s="5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33">
        <f>(AH9+SUM(AI9:AJ9)*2+SUM(AK9:AL9)*3)/SUM(AH9:AL9)</f>
        <v>2</v>
      </c>
    </row>
    <row r="10" spans="1:46" x14ac:dyDescent="0.25">
      <c r="A10" s="35" t="s">
        <v>25</v>
      </c>
      <c r="B10" s="4" t="s">
        <v>86</v>
      </c>
      <c r="C10" s="70" t="s">
        <v>95</v>
      </c>
      <c r="D10" s="5"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5">
        <v>1</v>
      </c>
      <c r="O10" s="3">
        <v>0</v>
      </c>
      <c r="P10" s="5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3">
        <v>0</v>
      </c>
      <c r="W10" s="33">
        <f t="shared" si="0"/>
        <v>1</v>
      </c>
      <c r="X10" s="5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32">
        <f t="shared" si="1"/>
        <v>2</v>
      </c>
      <c r="AH10" s="5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33">
        <f>(AH10+SUM(AI10:AJ10)*2+SUM(AK10:AL10)*3)/SUM(AH10:AL10)</f>
        <v>1</v>
      </c>
    </row>
    <row r="11" spans="1:46" x14ac:dyDescent="0.25">
      <c r="A11" s="26" t="s">
        <v>26</v>
      </c>
      <c r="B11" s="4" t="s">
        <v>86</v>
      </c>
      <c r="C11" s="3" t="s">
        <v>94</v>
      </c>
      <c r="D11" s="5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5">
        <v>0</v>
      </c>
      <c r="O11" s="3">
        <v>1</v>
      </c>
      <c r="P11" s="5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33">
        <f t="shared" si="0"/>
        <v>2</v>
      </c>
      <c r="X11" s="5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32"/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3">
        <v>1</v>
      </c>
      <c r="AN11" s="33"/>
    </row>
    <row r="12" spans="1:46" x14ac:dyDescent="0.25">
      <c r="A12" s="35" t="s">
        <v>27</v>
      </c>
      <c r="B12" s="4" t="s">
        <v>86</v>
      </c>
      <c r="C12" s="3" t="s">
        <v>94</v>
      </c>
      <c r="D12" s="5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5">
        <v>0</v>
      </c>
      <c r="O12" s="3">
        <v>1</v>
      </c>
      <c r="P12" s="5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3">
        <v>0</v>
      </c>
      <c r="W12" s="33">
        <f t="shared" si="0"/>
        <v>2.5</v>
      </c>
      <c r="X12" s="5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32">
        <f t="shared" ref="AG12:AG22" si="2">(SUM(X12:Y12)+SUM(Z12:AC12)*2+SUM(AD12:AF12)*3)/SUM(X12:AF12)</f>
        <v>2</v>
      </c>
      <c r="AH12" s="5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33"/>
    </row>
    <row r="13" spans="1:46" x14ac:dyDescent="0.25">
      <c r="A13" s="26" t="s">
        <v>29</v>
      </c>
      <c r="B13" s="4" t="s">
        <v>86</v>
      </c>
      <c r="C13" s="3" t="s">
        <v>118</v>
      </c>
      <c r="D13" s="5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5">
        <v>0</v>
      </c>
      <c r="O13" s="3">
        <v>1</v>
      </c>
      <c r="P13" s="5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3">
        <v>0</v>
      </c>
      <c r="W13" s="33">
        <f t="shared" si="0"/>
        <v>1.5</v>
      </c>
      <c r="X13" s="5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32">
        <f t="shared" si="2"/>
        <v>2</v>
      </c>
      <c r="AH13" s="5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33">
        <f>(AH13+SUM(AI13:AJ13)*2+SUM(AK13:AL13)*3)/SUM(AH13:AL13)</f>
        <v>2</v>
      </c>
    </row>
    <row r="14" spans="1:46" x14ac:dyDescent="0.25">
      <c r="A14" s="35" t="s">
        <v>30</v>
      </c>
      <c r="B14" s="4" t="s">
        <v>86</v>
      </c>
      <c r="C14" s="3" t="s">
        <v>96</v>
      </c>
      <c r="D14" s="5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5">
        <v>1</v>
      </c>
      <c r="O14" s="3">
        <v>0</v>
      </c>
      <c r="P14" s="5">
        <v>0</v>
      </c>
      <c r="Q14" s="4">
        <v>1</v>
      </c>
      <c r="R14" s="4">
        <v>0</v>
      </c>
      <c r="S14" s="4">
        <v>0</v>
      </c>
      <c r="T14" s="4">
        <v>0</v>
      </c>
      <c r="U14" s="4">
        <v>1</v>
      </c>
      <c r="V14" s="3">
        <v>1</v>
      </c>
      <c r="W14" s="33">
        <f t="shared" si="0"/>
        <v>2.3333333333333335</v>
      </c>
      <c r="X14" s="5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32">
        <f t="shared" si="2"/>
        <v>2.5</v>
      </c>
      <c r="AH14" s="5">
        <v>1</v>
      </c>
      <c r="AI14" s="4">
        <v>0</v>
      </c>
      <c r="AJ14" s="4">
        <v>0</v>
      </c>
      <c r="AK14" s="4">
        <v>1</v>
      </c>
      <c r="AL14" s="4">
        <v>1</v>
      </c>
      <c r="AM14" s="3">
        <v>0</v>
      </c>
      <c r="AN14" s="33">
        <f>(AH14+SUM(AI14:AJ14)*2+SUM(AK14:AL14)*3)/SUM(AH14:AL14)</f>
        <v>2.3333333333333335</v>
      </c>
    </row>
    <row r="15" spans="1:46" x14ac:dyDescent="0.25">
      <c r="A15" s="26" t="s">
        <v>31</v>
      </c>
      <c r="B15" s="4" t="s">
        <v>86</v>
      </c>
      <c r="C15" s="70" t="s">
        <v>97</v>
      </c>
      <c r="D15" s="5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3">
        <v>0</v>
      </c>
      <c r="N15" s="24">
        <v>0</v>
      </c>
      <c r="O15" s="3">
        <v>1</v>
      </c>
      <c r="P15" s="5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3">
        <v>0</v>
      </c>
      <c r="W15" s="33">
        <f t="shared" si="0"/>
        <v>2</v>
      </c>
      <c r="X15" s="5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32">
        <f t="shared" si="2"/>
        <v>3</v>
      </c>
      <c r="AH15" s="5">
        <v>0</v>
      </c>
      <c r="AI15" s="4">
        <v>0</v>
      </c>
      <c r="AJ15" s="4">
        <v>0</v>
      </c>
      <c r="AK15" s="4">
        <v>0</v>
      </c>
      <c r="AL15" s="4">
        <v>1</v>
      </c>
      <c r="AM15" s="3">
        <v>0</v>
      </c>
      <c r="AN15" s="33">
        <f>(AH15+SUM(AI15:AJ15)*2+SUM(AK15:AL15)*3)/SUM(AH15:AL15)</f>
        <v>3</v>
      </c>
    </row>
    <row r="16" spans="1:46" x14ac:dyDescent="0.25">
      <c r="A16" s="35" t="s">
        <v>32</v>
      </c>
      <c r="B16" s="4" t="s">
        <v>86</v>
      </c>
      <c r="C16" s="3" t="s">
        <v>100</v>
      </c>
      <c r="D16" s="5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3">
        <v>0</v>
      </c>
      <c r="N16" s="24">
        <v>0</v>
      </c>
      <c r="O16" s="3">
        <v>1</v>
      </c>
      <c r="P16" s="5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33">
        <f t="shared" si="0"/>
        <v>2</v>
      </c>
      <c r="X16" s="5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32">
        <f t="shared" si="2"/>
        <v>3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3">
        <v>1</v>
      </c>
      <c r="AN16" s="33"/>
    </row>
    <row r="17" spans="1:40" x14ac:dyDescent="0.25">
      <c r="A17" s="26" t="s">
        <v>33</v>
      </c>
      <c r="B17" s="4" t="s">
        <v>86</v>
      </c>
      <c r="C17" s="3" t="s">
        <v>100</v>
      </c>
      <c r="D17" s="5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3">
        <v>0</v>
      </c>
      <c r="N17" s="24">
        <v>0</v>
      </c>
      <c r="O17" s="3">
        <v>1</v>
      </c>
      <c r="P17" s="5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33">
        <f t="shared" si="0"/>
        <v>2</v>
      </c>
      <c r="X17" s="5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32">
        <f t="shared" si="2"/>
        <v>2</v>
      </c>
      <c r="AH17" s="5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33"/>
    </row>
    <row r="18" spans="1:40" x14ac:dyDescent="0.25">
      <c r="A18" s="35" t="s">
        <v>34</v>
      </c>
      <c r="B18" s="4" t="s">
        <v>86</v>
      </c>
      <c r="C18" s="3" t="s">
        <v>101</v>
      </c>
      <c r="D18" s="5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3">
        <v>0</v>
      </c>
      <c r="N18" s="24">
        <v>0</v>
      </c>
      <c r="O18" s="3">
        <v>1</v>
      </c>
      <c r="P18" s="5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33">
        <f t="shared" si="0"/>
        <v>2</v>
      </c>
      <c r="X18" s="5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32">
        <f t="shared" si="2"/>
        <v>2</v>
      </c>
      <c r="AH18" s="5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33">
        <f>(AH18+SUM(AI18:AJ18)*2+SUM(AK18:AL18)*3)/SUM(AH18:AL18)</f>
        <v>2</v>
      </c>
    </row>
    <row r="19" spans="1:40" x14ac:dyDescent="0.25">
      <c r="A19" s="26" t="s">
        <v>35</v>
      </c>
      <c r="B19" s="4" t="s">
        <v>86</v>
      </c>
      <c r="C19" s="3" t="s">
        <v>101</v>
      </c>
      <c r="D19" s="5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24">
        <v>0</v>
      </c>
      <c r="O19" s="3">
        <v>1</v>
      </c>
      <c r="P19" s="5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3">
        <v>0</v>
      </c>
      <c r="W19" s="33">
        <f t="shared" si="0"/>
        <v>1.5</v>
      </c>
      <c r="X19" s="5">
        <v>1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32">
        <f t="shared" si="2"/>
        <v>2</v>
      </c>
      <c r="AH19" s="5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33">
        <f>(AH19+SUM(AI19:AJ19)*2+SUM(AK19:AL19)*3)/SUM(AH19:AL19)</f>
        <v>2</v>
      </c>
    </row>
    <row r="20" spans="1:40" x14ac:dyDescent="0.25">
      <c r="A20" s="35" t="s">
        <v>36</v>
      </c>
      <c r="B20" s="4" t="s">
        <v>86</v>
      </c>
      <c r="C20" s="3" t="s">
        <v>102</v>
      </c>
      <c r="D20" s="5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24">
        <v>0</v>
      </c>
      <c r="O20" s="3">
        <v>1</v>
      </c>
      <c r="P20" s="5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33">
        <f t="shared" si="0"/>
        <v>2</v>
      </c>
      <c r="X20" s="5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32">
        <f t="shared" si="2"/>
        <v>2</v>
      </c>
      <c r="AH20" s="5">
        <v>0</v>
      </c>
      <c r="AI20" s="4">
        <v>0</v>
      </c>
      <c r="AJ20" s="4">
        <v>0</v>
      </c>
      <c r="AK20" s="4">
        <v>0</v>
      </c>
      <c r="AL20" s="4">
        <v>0</v>
      </c>
      <c r="AM20" s="3">
        <v>1</v>
      </c>
      <c r="AN20" s="33"/>
    </row>
    <row r="21" spans="1:40" x14ac:dyDescent="0.25">
      <c r="A21" s="35" t="s">
        <v>37</v>
      </c>
      <c r="B21" s="4" t="s">
        <v>86</v>
      </c>
      <c r="C21" s="3" t="s">
        <v>102</v>
      </c>
      <c r="D21" s="5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1</v>
      </c>
      <c r="L21" s="4">
        <v>1</v>
      </c>
      <c r="M21" s="4">
        <v>0</v>
      </c>
      <c r="N21" s="38">
        <v>0</v>
      </c>
      <c r="O21" s="28">
        <v>1</v>
      </c>
      <c r="P21" s="5">
        <v>0</v>
      </c>
      <c r="Q21" s="4">
        <v>0</v>
      </c>
      <c r="R21" s="4">
        <v>1</v>
      </c>
      <c r="S21" s="4">
        <v>1</v>
      </c>
      <c r="T21" s="4">
        <v>0</v>
      </c>
      <c r="U21" s="4">
        <v>0</v>
      </c>
      <c r="V21" s="6">
        <v>0</v>
      </c>
      <c r="W21" s="33">
        <f t="shared" si="0"/>
        <v>2</v>
      </c>
      <c r="X21" s="5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32">
        <f t="shared" si="2"/>
        <v>2</v>
      </c>
      <c r="AH21" s="5">
        <v>1</v>
      </c>
      <c r="AI21" s="4">
        <v>0</v>
      </c>
      <c r="AJ21" s="4">
        <v>0</v>
      </c>
      <c r="AK21" s="4">
        <v>0</v>
      </c>
      <c r="AL21" s="4">
        <v>0</v>
      </c>
      <c r="AM21" s="6">
        <v>0</v>
      </c>
      <c r="AN21" s="33">
        <f>(AH21+SUM(AI21:AJ21)*2+SUM(AK21:AL21)*3)/SUM(AH21:AL21)</f>
        <v>1</v>
      </c>
    </row>
    <row r="22" spans="1:40" x14ac:dyDescent="0.25">
      <c r="A22" s="26" t="s">
        <v>38</v>
      </c>
      <c r="B22" s="4" t="s">
        <v>86</v>
      </c>
      <c r="C22" s="3" t="s">
        <v>103</v>
      </c>
      <c r="D22" s="5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38">
        <v>0</v>
      </c>
      <c r="O22" s="28">
        <v>1</v>
      </c>
      <c r="P22" s="5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3">
        <v>0</v>
      </c>
      <c r="W22" s="33">
        <f t="shared" si="0"/>
        <v>1</v>
      </c>
      <c r="X22" s="5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32">
        <f t="shared" si="2"/>
        <v>1</v>
      </c>
      <c r="AH22" s="5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33">
        <f>(AH22+SUM(AI22:AJ22)*2+SUM(AK22:AL22)*3)/SUM(AH22:AL22)</f>
        <v>1</v>
      </c>
    </row>
    <row r="23" spans="1:40" x14ac:dyDescent="0.25">
      <c r="A23" s="35" t="s">
        <v>39</v>
      </c>
      <c r="B23" s="4" t="s">
        <v>86</v>
      </c>
      <c r="C23" s="3" t="s">
        <v>103</v>
      </c>
      <c r="D23" s="5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3">
        <v>0</v>
      </c>
      <c r="N23" s="5">
        <v>0</v>
      </c>
      <c r="O23" s="3">
        <v>1</v>
      </c>
      <c r="P23" s="5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3">
        <v>0</v>
      </c>
      <c r="W23" s="33">
        <f t="shared" si="0"/>
        <v>3</v>
      </c>
      <c r="X23" s="5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32"/>
      <c r="AH23" s="5">
        <v>0</v>
      </c>
      <c r="AI23" s="4">
        <v>0</v>
      </c>
      <c r="AJ23" s="4">
        <v>0</v>
      </c>
      <c r="AK23" s="4">
        <v>0</v>
      </c>
      <c r="AL23" s="4">
        <v>0</v>
      </c>
      <c r="AM23" s="3">
        <v>0</v>
      </c>
      <c r="AN23" s="33"/>
    </row>
    <row r="24" spans="1:40" x14ac:dyDescent="0.25">
      <c r="A24" s="26" t="s">
        <v>40</v>
      </c>
      <c r="B24" s="4" t="s">
        <v>86</v>
      </c>
      <c r="C24" s="42" t="s">
        <v>104</v>
      </c>
      <c r="D24" s="5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39">
        <v>0</v>
      </c>
      <c r="O24" s="40">
        <v>1</v>
      </c>
      <c r="P24" s="5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3">
        <v>0</v>
      </c>
      <c r="W24" s="33">
        <f t="shared" si="0"/>
        <v>1.5</v>
      </c>
      <c r="X24" s="5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32">
        <f t="shared" ref="AG24:AG32" si="3">(SUM(X24:Y24)+SUM(Z24:AC24)*2+SUM(AD24:AF24)*3)/SUM(X24:AF24)</f>
        <v>1.5</v>
      </c>
      <c r="AH24" s="5">
        <v>1</v>
      </c>
      <c r="AI24" s="4">
        <v>0</v>
      </c>
      <c r="AJ24" s="4">
        <v>0</v>
      </c>
      <c r="AK24" s="4">
        <v>0</v>
      </c>
      <c r="AL24" s="4">
        <v>0</v>
      </c>
      <c r="AM24" s="3">
        <v>0</v>
      </c>
      <c r="AN24" s="33">
        <f>(AH24+SUM(AI24:AJ24)*2+SUM(AK24:AL24)*3)/SUM(AH24:AL24)</f>
        <v>1</v>
      </c>
    </row>
    <row r="25" spans="1:40" x14ac:dyDescent="0.25">
      <c r="A25" s="35" t="s">
        <v>41</v>
      </c>
      <c r="B25" s="4" t="s">
        <v>86</v>
      </c>
      <c r="C25" s="42" t="s">
        <v>120</v>
      </c>
      <c r="D25" s="5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9">
        <v>1</v>
      </c>
      <c r="O25" s="40">
        <v>0</v>
      </c>
      <c r="P25" s="5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33">
        <f t="shared" si="0"/>
        <v>1</v>
      </c>
      <c r="X25" s="5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32">
        <f t="shared" si="3"/>
        <v>1</v>
      </c>
      <c r="AH25" s="5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33">
        <f>(AH25+SUM(AI25:AJ25)*2+SUM(AK25:AL25)*3)/SUM(AH25:AL25)</f>
        <v>1</v>
      </c>
    </row>
    <row r="26" spans="1:40" x14ac:dyDescent="0.25">
      <c r="A26" s="26" t="s">
        <v>42</v>
      </c>
      <c r="B26" s="4" t="s">
        <v>86</v>
      </c>
      <c r="C26" s="42" t="s">
        <v>107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39">
        <v>0</v>
      </c>
      <c r="O26" s="40">
        <v>1</v>
      </c>
      <c r="P26" s="5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33">
        <f t="shared" si="0"/>
        <v>2</v>
      </c>
      <c r="X26" s="5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32">
        <f t="shared" si="3"/>
        <v>2</v>
      </c>
      <c r="AH26" s="5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33">
        <f>(AH26+SUM(AI26:AJ26)*2+SUM(AK26:AL26)*3)/SUM(AH26:AL26)</f>
        <v>2</v>
      </c>
    </row>
    <row r="27" spans="1:40" x14ac:dyDescent="0.25">
      <c r="A27" s="35" t="s">
        <v>43</v>
      </c>
      <c r="B27" s="4" t="s">
        <v>86</v>
      </c>
      <c r="C27" s="42" t="s">
        <v>109</v>
      </c>
      <c r="D27" s="5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39">
        <v>0</v>
      </c>
      <c r="O27" s="40">
        <v>1</v>
      </c>
      <c r="P27" s="5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33">
        <f t="shared" si="0"/>
        <v>1</v>
      </c>
      <c r="X27" s="5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32">
        <f t="shared" si="3"/>
        <v>1</v>
      </c>
      <c r="AH27" s="5">
        <v>0</v>
      </c>
      <c r="AI27" s="4">
        <v>0</v>
      </c>
      <c r="AJ27" s="4">
        <v>0</v>
      </c>
      <c r="AK27" s="4">
        <v>0</v>
      </c>
      <c r="AL27" s="4">
        <v>0</v>
      </c>
      <c r="AM27" s="3">
        <v>0</v>
      </c>
      <c r="AN27" s="33"/>
    </row>
    <row r="28" spans="1:40" x14ac:dyDescent="0.25">
      <c r="A28" s="26" t="s">
        <v>44</v>
      </c>
      <c r="B28" s="4" t="s">
        <v>86</v>
      </c>
      <c r="C28" s="42" t="s">
        <v>110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39">
        <v>0</v>
      </c>
      <c r="O28" s="40">
        <v>1</v>
      </c>
      <c r="P28" s="5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33">
        <f t="shared" si="0"/>
        <v>2</v>
      </c>
      <c r="X28" s="5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1</v>
      </c>
      <c r="AE28" s="4">
        <v>0</v>
      </c>
      <c r="AF28" s="4">
        <v>0</v>
      </c>
      <c r="AG28" s="32">
        <f t="shared" si="3"/>
        <v>2.5</v>
      </c>
      <c r="AH28" s="5">
        <v>0</v>
      </c>
      <c r="AI28" s="4">
        <v>0</v>
      </c>
      <c r="AJ28" s="4">
        <v>0</v>
      </c>
      <c r="AK28" s="4">
        <v>0</v>
      </c>
      <c r="AL28" s="4">
        <v>1</v>
      </c>
      <c r="AM28" s="3">
        <v>0</v>
      </c>
      <c r="AN28" s="33">
        <f>(AH28+SUM(AI28:AJ28)*2+SUM(AK28:AL28)*3)/SUM(AH28:AL28)</f>
        <v>3</v>
      </c>
    </row>
    <row r="29" spans="1:40" x14ac:dyDescent="0.25">
      <c r="A29" s="35" t="s">
        <v>45</v>
      </c>
      <c r="B29" s="4" t="s">
        <v>86</v>
      </c>
      <c r="C29" s="42" t="s">
        <v>110</v>
      </c>
      <c r="D29" s="5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6">
        <v>0</v>
      </c>
      <c r="N29" s="39">
        <v>0</v>
      </c>
      <c r="O29" s="40">
        <v>1</v>
      </c>
      <c r="P29" s="5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33">
        <f t="shared" si="0"/>
        <v>2</v>
      </c>
      <c r="X29" s="5">
        <v>0</v>
      </c>
      <c r="Y29" s="4">
        <v>0</v>
      </c>
      <c r="Z29" s="4">
        <v>1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2">
        <f t="shared" si="3"/>
        <v>2</v>
      </c>
      <c r="AH29" s="5">
        <v>0</v>
      </c>
      <c r="AI29" s="4">
        <v>0</v>
      </c>
      <c r="AJ29" s="4">
        <v>0</v>
      </c>
      <c r="AK29" s="4">
        <v>0</v>
      </c>
      <c r="AL29" s="4">
        <v>1</v>
      </c>
      <c r="AM29" s="3">
        <v>0</v>
      </c>
      <c r="AN29" s="33">
        <f>(AH29+SUM(AI29:AJ29)*2+SUM(AK29:AL29)*3)/SUM(AH29:AL29)</f>
        <v>3</v>
      </c>
    </row>
    <row r="30" spans="1:40" x14ac:dyDescent="0.25">
      <c r="A30" s="26" t="s">
        <v>46</v>
      </c>
      <c r="B30" s="4" t="s">
        <v>86</v>
      </c>
      <c r="C30" s="42" t="s">
        <v>111</v>
      </c>
      <c r="D30" s="5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1</v>
      </c>
      <c r="M30" s="3">
        <v>0</v>
      </c>
      <c r="N30" s="39">
        <v>0</v>
      </c>
      <c r="O30" s="40">
        <v>1</v>
      </c>
      <c r="P30" s="5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3">
        <v>0</v>
      </c>
      <c r="W30" s="33">
        <f t="shared" si="0"/>
        <v>2</v>
      </c>
      <c r="X30" s="5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32">
        <f t="shared" si="3"/>
        <v>2</v>
      </c>
      <c r="AH30" s="5">
        <v>0</v>
      </c>
      <c r="AI30" s="4">
        <v>0</v>
      </c>
      <c r="AJ30" s="4">
        <v>1</v>
      </c>
      <c r="AK30" s="4">
        <v>0</v>
      </c>
      <c r="AL30" s="4">
        <v>0</v>
      </c>
      <c r="AM30" s="3">
        <v>0</v>
      </c>
      <c r="AN30" s="33">
        <f>(AH30+SUM(AI30:AJ30)*2+SUM(AK30:AL30)*3)/SUM(AH30:AL30)</f>
        <v>2</v>
      </c>
    </row>
    <row r="31" spans="1:40" x14ac:dyDescent="0.25">
      <c r="A31" s="35" t="s">
        <v>47</v>
      </c>
      <c r="B31" s="4" t="s">
        <v>86</v>
      </c>
      <c r="C31" s="42" t="s">
        <v>112</v>
      </c>
      <c r="D31" s="5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1</v>
      </c>
      <c r="L31" s="4">
        <v>1</v>
      </c>
      <c r="M31" s="3">
        <v>0</v>
      </c>
      <c r="N31" s="39">
        <v>0</v>
      </c>
      <c r="O31" s="40">
        <v>1</v>
      </c>
      <c r="P31" s="5">
        <v>0</v>
      </c>
      <c r="Q31" s="4">
        <v>0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33">
        <f t="shared" si="0"/>
        <v>2</v>
      </c>
      <c r="X31" s="5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32">
        <f t="shared" si="3"/>
        <v>2.5</v>
      </c>
      <c r="AH31" s="5">
        <v>0</v>
      </c>
      <c r="AI31" s="4">
        <v>0</v>
      </c>
      <c r="AJ31" s="4">
        <v>0</v>
      </c>
      <c r="AK31" s="4">
        <v>0</v>
      </c>
      <c r="AL31" s="4">
        <v>0</v>
      </c>
      <c r="AM31" s="3">
        <v>1</v>
      </c>
      <c r="AN31" s="33"/>
    </row>
    <row r="32" spans="1:40" ht="15.75" thickBot="1" x14ac:dyDescent="0.3">
      <c r="A32" s="26" t="s">
        <v>48</v>
      </c>
      <c r="B32" s="4" t="s">
        <v>86</v>
      </c>
      <c r="C32" s="42" t="s">
        <v>113</v>
      </c>
      <c r="D32" s="5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3">
        <v>0</v>
      </c>
      <c r="N32" s="39">
        <v>1</v>
      </c>
      <c r="O32" s="40">
        <v>0</v>
      </c>
      <c r="P32" s="5">
        <v>0</v>
      </c>
      <c r="Q32" s="4">
        <v>0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33">
        <f t="shared" si="0"/>
        <v>2</v>
      </c>
      <c r="X32" s="5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32">
        <f t="shared" si="3"/>
        <v>2</v>
      </c>
      <c r="AH32" s="5">
        <v>0</v>
      </c>
      <c r="AI32" s="24">
        <v>0</v>
      </c>
      <c r="AJ32" s="24">
        <v>0</v>
      </c>
      <c r="AK32" s="24">
        <v>0</v>
      </c>
      <c r="AL32" s="24">
        <v>0</v>
      </c>
      <c r="AM32" s="3">
        <v>1</v>
      </c>
      <c r="AN32" s="33"/>
    </row>
    <row r="33" spans="1:40" ht="15.75" thickBot="1" x14ac:dyDescent="0.3">
      <c r="A33" s="67" t="s">
        <v>84</v>
      </c>
      <c r="B33" s="68"/>
      <c r="C33" s="69"/>
      <c r="D33" s="57">
        <f t="shared" ref="D33:V33" si="4">SUM(D3:D32)</f>
        <v>7</v>
      </c>
      <c r="E33" s="48">
        <f t="shared" si="4"/>
        <v>4</v>
      </c>
      <c r="F33" s="48">
        <f t="shared" si="4"/>
        <v>3</v>
      </c>
      <c r="G33" s="48">
        <f t="shared" si="4"/>
        <v>2</v>
      </c>
      <c r="H33" s="48">
        <f t="shared" si="4"/>
        <v>3</v>
      </c>
      <c r="I33" s="48">
        <f t="shared" si="4"/>
        <v>1</v>
      </c>
      <c r="J33" s="48">
        <f t="shared" si="4"/>
        <v>14</v>
      </c>
      <c r="K33" s="48">
        <f t="shared" si="4"/>
        <v>15</v>
      </c>
      <c r="L33" s="48">
        <f t="shared" si="4"/>
        <v>7</v>
      </c>
      <c r="M33" s="58">
        <f t="shared" si="4"/>
        <v>0</v>
      </c>
      <c r="N33" s="54">
        <f t="shared" si="4"/>
        <v>4</v>
      </c>
      <c r="O33" s="58">
        <f t="shared" si="4"/>
        <v>26</v>
      </c>
      <c r="P33" s="54">
        <f t="shared" si="4"/>
        <v>0</v>
      </c>
      <c r="Q33" s="48">
        <f t="shared" si="4"/>
        <v>10</v>
      </c>
      <c r="R33" s="48">
        <f t="shared" si="4"/>
        <v>22</v>
      </c>
      <c r="S33" s="48">
        <f t="shared" si="4"/>
        <v>2</v>
      </c>
      <c r="T33" s="48">
        <f t="shared" si="4"/>
        <v>4</v>
      </c>
      <c r="U33" s="48">
        <f t="shared" si="4"/>
        <v>1</v>
      </c>
      <c r="V33" s="49">
        <f t="shared" si="4"/>
        <v>1</v>
      </c>
      <c r="W33" s="50">
        <f>AVERAGE(W3:W32)</f>
        <v>1.8777777777777775</v>
      </c>
      <c r="X33" s="47">
        <f t="shared" ref="X33:AF33" si="5">SUM(X3:X32)</f>
        <v>8</v>
      </c>
      <c r="Y33" s="48">
        <f t="shared" si="5"/>
        <v>0</v>
      </c>
      <c r="Z33" s="48">
        <f t="shared" si="5"/>
        <v>6</v>
      </c>
      <c r="AA33" s="48">
        <f t="shared" si="5"/>
        <v>4</v>
      </c>
      <c r="AB33" s="48">
        <f t="shared" si="5"/>
        <v>13</v>
      </c>
      <c r="AC33" s="48">
        <f t="shared" si="5"/>
        <v>2</v>
      </c>
      <c r="AD33" s="48">
        <f t="shared" si="5"/>
        <v>8</v>
      </c>
      <c r="AE33" s="48">
        <f t="shared" si="5"/>
        <v>1</v>
      </c>
      <c r="AF33" s="48">
        <f t="shared" si="5"/>
        <v>0</v>
      </c>
      <c r="AG33" s="50">
        <f>AVERAGE(AG3:AG32)</f>
        <v>2</v>
      </c>
      <c r="AH33" s="47">
        <f t="shared" ref="AH33:AM33" si="6">SUM(AH3:AH32)</f>
        <v>6</v>
      </c>
      <c r="AI33" s="47">
        <f t="shared" si="6"/>
        <v>8</v>
      </c>
      <c r="AJ33" s="47">
        <f t="shared" si="6"/>
        <v>1</v>
      </c>
      <c r="AK33" s="47">
        <f t="shared" si="6"/>
        <v>1</v>
      </c>
      <c r="AL33" s="47">
        <f t="shared" si="6"/>
        <v>4</v>
      </c>
      <c r="AM33" s="47">
        <f t="shared" si="6"/>
        <v>9</v>
      </c>
      <c r="AN33" s="50">
        <f>AVERAGE(AN3:AN32)</f>
        <v>1.9074074074074074</v>
      </c>
    </row>
    <row r="35" spans="1:40" ht="15.75" thickBot="1" x14ac:dyDescent="0.3"/>
    <row r="36" spans="1:40" x14ac:dyDescent="0.25">
      <c r="A36" s="22" t="s">
        <v>17</v>
      </c>
      <c r="B36" s="17" t="s">
        <v>12</v>
      </c>
      <c r="C36" s="17" t="s">
        <v>11</v>
      </c>
      <c r="D36" s="21"/>
      <c r="E36" s="20"/>
      <c r="F36" s="20"/>
      <c r="G36" s="20"/>
      <c r="H36" s="20" t="s">
        <v>10</v>
      </c>
      <c r="I36" s="20"/>
      <c r="J36" s="20"/>
      <c r="K36" s="20"/>
      <c r="L36" s="20"/>
      <c r="M36" s="20"/>
      <c r="N36" s="21" t="s">
        <v>122</v>
      </c>
      <c r="O36" s="19"/>
      <c r="P36" s="21"/>
      <c r="Q36" s="20"/>
      <c r="R36" s="89" t="s">
        <v>13</v>
      </c>
      <c r="S36" s="20" t="s">
        <v>9</v>
      </c>
      <c r="T36" s="20"/>
      <c r="U36" s="20"/>
      <c r="V36" s="20"/>
      <c r="W36" s="31"/>
      <c r="X36" s="21"/>
      <c r="Y36" s="89" t="s">
        <v>14</v>
      </c>
      <c r="Z36" s="20" t="s">
        <v>8</v>
      </c>
      <c r="AA36" s="20"/>
      <c r="AB36" s="20"/>
      <c r="AC36" s="20"/>
      <c r="AD36" s="20"/>
      <c r="AE36" s="20"/>
      <c r="AF36" s="20"/>
      <c r="AG36" s="19"/>
      <c r="AH36" s="90" t="s">
        <v>15</v>
      </c>
      <c r="AI36" s="20" t="s">
        <v>7</v>
      </c>
      <c r="AJ36" s="20"/>
      <c r="AK36" s="20"/>
      <c r="AL36" s="20"/>
      <c r="AM36" s="20"/>
      <c r="AN36" s="19"/>
    </row>
    <row r="37" spans="1:40" ht="16.5" thickBot="1" x14ac:dyDescent="0.3">
      <c r="A37" s="15"/>
      <c r="B37" s="2"/>
      <c r="C37" s="2"/>
      <c r="D37" s="84">
        <v>1</v>
      </c>
      <c r="E37" s="85">
        <v>2</v>
      </c>
      <c r="F37" s="85">
        <v>3</v>
      </c>
      <c r="G37" s="85">
        <v>4</v>
      </c>
      <c r="H37" s="85">
        <v>5</v>
      </c>
      <c r="I37" s="85">
        <v>6</v>
      </c>
      <c r="J37" s="85">
        <v>7</v>
      </c>
      <c r="K37" s="85">
        <v>8</v>
      </c>
      <c r="L37" s="85">
        <v>9</v>
      </c>
      <c r="M37" s="85">
        <v>10</v>
      </c>
      <c r="N37" s="87">
        <v>1</v>
      </c>
      <c r="O37" s="86">
        <v>2</v>
      </c>
      <c r="P37" s="13">
        <v>1</v>
      </c>
      <c r="Q37" s="12">
        <v>2</v>
      </c>
      <c r="R37" s="11">
        <v>3</v>
      </c>
      <c r="S37" s="11">
        <v>4</v>
      </c>
      <c r="T37" s="10">
        <v>5</v>
      </c>
      <c r="U37" s="10">
        <v>6</v>
      </c>
      <c r="V37" s="14">
        <v>7</v>
      </c>
      <c r="W37" s="62" t="s">
        <v>16</v>
      </c>
      <c r="X37" s="29">
        <v>1</v>
      </c>
      <c r="Y37" s="12">
        <v>2</v>
      </c>
      <c r="Z37" s="11">
        <v>3</v>
      </c>
      <c r="AA37" s="11">
        <v>4</v>
      </c>
      <c r="AB37" s="11">
        <v>5</v>
      </c>
      <c r="AC37" s="11">
        <v>6</v>
      </c>
      <c r="AD37" s="10">
        <v>7</v>
      </c>
      <c r="AE37" s="10">
        <v>8</v>
      </c>
      <c r="AF37" s="10">
        <v>9</v>
      </c>
      <c r="AG37" s="64" t="s">
        <v>16</v>
      </c>
      <c r="AH37" s="13">
        <v>1</v>
      </c>
      <c r="AI37" s="11">
        <v>2</v>
      </c>
      <c r="AJ37" s="11">
        <v>3</v>
      </c>
      <c r="AK37" s="10">
        <v>4</v>
      </c>
      <c r="AL37" s="10">
        <v>5</v>
      </c>
      <c r="AM37" s="63">
        <v>6</v>
      </c>
      <c r="AN37" s="64" t="s">
        <v>16</v>
      </c>
    </row>
    <row r="38" spans="1:40" x14ac:dyDescent="0.25">
      <c r="A38" s="25" t="s">
        <v>18</v>
      </c>
      <c r="B38" s="17" t="s">
        <v>87</v>
      </c>
      <c r="C38" s="16" t="s">
        <v>114</v>
      </c>
      <c r="D38" s="18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1</v>
      </c>
      <c r="K38" s="17">
        <v>0</v>
      </c>
      <c r="L38" s="17">
        <v>1</v>
      </c>
      <c r="M38" s="16">
        <v>0</v>
      </c>
      <c r="N38" s="23">
        <v>0</v>
      </c>
      <c r="O38" s="7">
        <v>1</v>
      </c>
      <c r="P38" s="18">
        <v>0</v>
      </c>
      <c r="Q38" s="17">
        <v>0</v>
      </c>
      <c r="R38" s="17">
        <v>1</v>
      </c>
      <c r="S38" s="17">
        <v>0</v>
      </c>
      <c r="T38" s="17">
        <v>0</v>
      </c>
      <c r="U38" s="17">
        <v>0</v>
      </c>
      <c r="V38" s="16">
        <v>0</v>
      </c>
      <c r="W38" s="33">
        <f>(SUM(P38:Q38)+SUM(R38:S38)*2+SUM(T38:V38)*3)/SUM(P38:V38)</f>
        <v>2</v>
      </c>
      <c r="X38" s="18">
        <v>0</v>
      </c>
      <c r="Y38" s="17">
        <v>0</v>
      </c>
      <c r="Z38" s="17">
        <v>0</v>
      </c>
      <c r="AA38" s="17">
        <v>0</v>
      </c>
      <c r="AB38" s="17">
        <v>1</v>
      </c>
      <c r="AC38" s="17">
        <v>0</v>
      </c>
      <c r="AD38" s="17">
        <v>1</v>
      </c>
      <c r="AE38" s="17">
        <v>0</v>
      </c>
      <c r="AF38" s="17">
        <v>0</v>
      </c>
      <c r="AG38" s="32">
        <f t="shared" ref="AG38:AG43" si="7">(SUM(X38:Y38)+SUM(Z38:AC38)*2+SUM(AD38:AF38)*3)/SUM(X38:AF38)</f>
        <v>2.5</v>
      </c>
      <c r="AH38" s="18">
        <v>0</v>
      </c>
      <c r="AI38" s="17">
        <v>0</v>
      </c>
      <c r="AJ38" s="17">
        <v>0</v>
      </c>
      <c r="AK38" s="17">
        <v>0</v>
      </c>
      <c r="AL38" s="17">
        <v>0</v>
      </c>
      <c r="AM38" s="16">
        <v>1</v>
      </c>
      <c r="AN38" s="33"/>
    </row>
    <row r="39" spans="1:40" x14ac:dyDescent="0.25">
      <c r="A39" s="26" t="s">
        <v>19</v>
      </c>
      <c r="B39" s="4" t="s">
        <v>87</v>
      </c>
      <c r="C39" s="3" t="s">
        <v>91</v>
      </c>
      <c r="D39" s="5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3">
        <v>0</v>
      </c>
      <c r="N39" s="24">
        <v>0</v>
      </c>
      <c r="O39" s="3">
        <v>1</v>
      </c>
      <c r="P39" s="5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3">
        <v>0</v>
      </c>
      <c r="W39" s="33">
        <f t="shared" ref="W39:W67" si="8">(SUM(P39:Q39)+SUM(R39:S39)*2+SUM(T39:V39)*3)/SUM(P39:V39)</f>
        <v>3</v>
      </c>
      <c r="X39" s="5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32">
        <f t="shared" si="7"/>
        <v>2</v>
      </c>
      <c r="AH39" s="5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33"/>
    </row>
    <row r="40" spans="1:40" x14ac:dyDescent="0.25">
      <c r="A40" s="35" t="s">
        <v>20</v>
      </c>
      <c r="B40" s="4" t="s">
        <v>87</v>
      </c>
      <c r="C40" s="3" t="s">
        <v>91</v>
      </c>
      <c r="D40" s="5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3">
        <v>0</v>
      </c>
      <c r="N40" s="24">
        <v>0</v>
      </c>
      <c r="O40" s="3">
        <v>1</v>
      </c>
      <c r="P40" s="5">
        <v>0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3">
        <v>0</v>
      </c>
      <c r="W40" s="33">
        <f t="shared" si="8"/>
        <v>2</v>
      </c>
      <c r="X40" s="5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32">
        <f t="shared" si="7"/>
        <v>2</v>
      </c>
      <c r="AH40" s="5">
        <v>0</v>
      </c>
      <c r="AI40" s="4">
        <v>0</v>
      </c>
      <c r="AJ40" s="4">
        <v>0</v>
      </c>
      <c r="AK40" s="4">
        <v>0</v>
      </c>
      <c r="AL40" s="4">
        <v>0</v>
      </c>
      <c r="AM40" s="3">
        <v>1</v>
      </c>
      <c r="AN40" s="33"/>
    </row>
    <row r="41" spans="1:40" x14ac:dyDescent="0.25">
      <c r="A41" s="26" t="s">
        <v>21</v>
      </c>
      <c r="B41" s="4" t="s">
        <v>87</v>
      </c>
      <c r="C41" s="3" t="s">
        <v>115</v>
      </c>
      <c r="D41" s="5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3">
        <v>1</v>
      </c>
      <c r="N41" s="24">
        <v>0</v>
      </c>
      <c r="O41" s="3">
        <v>1</v>
      </c>
      <c r="P41" s="5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3">
        <v>0</v>
      </c>
      <c r="W41" s="33">
        <f t="shared" si="8"/>
        <v>3</v>
      </c>
      <c r="X41" s="5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0</v>
      </c>
      <c r="AG41" s="32">
        <f t="shared" si="7"/>
        <v>3</v>
      </c>
      <c r="AH41" s="5">
        <v>0</v>
      </c>
      <c r="AI41" s="4">
        <v>0</v>
      </c>
      <c r="AJ41" s="4">
        <v>0</v>
      </c>
      <c r="AK41" s="4">
        <v>0</v>
      </c>
      <c r="AL41" s="4">
        <v>0</v>
      </c>
      <c r="AM41" s="3">
        <v>1</v>
      </c>
      <c r="AN41" s="33"/>
    </row>
    <row r="42" spans="1:40" x14ac:dyDescent="0.25">
      <c r="A42" s="35" t="s">
        <v>22</v>
      </c>
      <c r="B42" s="4" t="s">
        <v>87</v>
      </c>
      <c r="C42" s="3" t="s">
        <v>92</v>
      </c>
      <c r="D42" s="5">
        <v>0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3">
        <v>0</v>
      </c>
      <c r="N42" s="24">
        <v>0</v>
      </c>
      <c r="O42" s="3">
        <v>1</v>
      </c>
      <c r="P42" s="5">
        <v>0</v>
      </c>
      <c r="Q42" s="4">
        <v>0</v>
      </c>
      <c r="R42" s="4">
        <v>1</v>
      </c>
      <c r="S42" s="4">
        <v>0</v>
      </c>
      <c r="T42" s="4">
        <v>0</v>
      </c>
      <c r="U42" s="4">
        <v>0</v>
      </c>
      <c r="V42" s="3">
        <v>0</v>
      </c>
      <c r="W42" s="33">
        <f t="shared" si="8"/>
        <v>2</v>
      </c>
      <c r="X42" s="5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32">
        <f t="shared" si="7"/>
        <v>3</v>
      </c>
      <c r="AH42" s="5">
        <v>0</v>
      </c>
      <c r="AI42" s="4">
        <v>0</v>
      </c>
      <c r="AJ42" s="4">
        <v>0</v>
      </c>
      <c r="AK42" s="4">
        <v>0</v>
      </c>
      <c r="AL42" s="4">
        <v>0</v>
      </c>
      <c r="AM42" s="3">
        <v>1</v>
      </c>
      <c r="AN42" s="33"/>
    </row>
    <row r="43" spans="1:40" x14ac:dyDescent="0.25">
      <c r="A43" s="26" t="s">
        <v>23</v>
      </c>
      <c r="B43" s="4" t="s">
        <v>87</v>
      </c>
      <c r="C43" s="70" t="s">
        <v>93</v>
      </c>
      <c r="D43" s="5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3">
        <v>0</v>
      </c>
      <c r="N43" s="24">
        <v>0</v>
      </c>
      <c r="O43" s="3">
        <v>1</v>
      </c>
      <c r="P43" s="5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3">
        <v>0</v>
      </c>
      <c r="W43" s="33">
        <f t="shared" si="8"/>
        <v>2</v>
      </c>
      <c r="X43" s="5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32">
        <f t="shared" si="7"/>
        <v>2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3">
        <v>1</v>
      </c>
      <c r="AN43" s="33"/>
    </row>
    <row r="44" spans="1:40" x14ac:dyDescent="0.25">
      <c r="A44" s="78" t="s">
        <v>24</v>
      </c>
      <c r="B44" s="4" t="s">
        <v>87</v>
      </c>
      <c r="C44" s="70" t="s">
        <v>116</v>
      </c>
      <c r="D44" s="5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3">
        <v>0</v>
      </c>
      <c r="N44" s="24">
        <v>0</v>
      </c>
      <c r="O44" s="3">
        <v>1</v>
      </c>
      <c r="P44" s="5">
        <v>0</v>
      </c>
      <c r="Q44" s="4">
        <v>0</v>
      </c>
      <c r="R44" s="4">
        <v>0</v>
      </c>
      <c r="S44" s="4">
        <v>0</v>
      </c>
      <c r="T44" s="4">
        <v>1</v>
      </c>
      <c r="U44" s="4">
        <v>0</v>
      </c>
      <c r="V44" s="3">
        <v>0</v>
      </c>
      <c r="W44" s="33">
        <f t="shared" si="8"/>
        <v>3</v>
      </c>
      <c r="X44" s="5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32"/>
      <c r="AH44" s="5">
        <v>0</v>
      </c>
      <c r="AI44" s="4">
        <v>0</v>
      </c>
      <c r="AJ44" s="4">
        <v>0</v>
      </c>
      <c r="AK44" s="4">
        <v>0</v>
      </c>
      <c r="AL44" s="4">
        <v>0</v>
      </c>
      <c r="AM44" s="3">
        <v>1</v>
      </c>
      <c r="AN44" s="33"/>
    </row>
    <row r="45" spans="1:40" x14ac:dyDescent="0.25">
      <c r="A45" s="77" t="s">
        <v>25</v>
      </c>
      <c r="B45" s="4" t="s">
        <v>87</v>
      </c>
      <c r="C45" s="3" t="s">
        <v>95</v>
      </c>
      <c r="D45" s="5">
        <v>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3">
        <v>0</v>
      </c>
      <c r="N45" s="24">
        <v>0</v>
      </c>
      <c r="O45" s="3">
        <v>1</v>
      </c>
      <c r="P45" s="5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3">
        <v>0</v>
      </c>
      <c r="W45" s="33">
        <f t="shared" si="8"/>
        <v>3</v>
      </c>
      <c r="X45" s="5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32">
        <f t="shared" ref="AG45:AG56" si="9">(SUM(X45:Y45)+SUM(Z45:AC45)*2+SUM(AD45:AF45)*3)/SUM(X45:AF45)</f>
        <v>2.5</v>
      </c>
      <c r="AH45" s="5">
        <v>0</v>
      </c>
      <c r="AI45" s="4">
        <v>0</v>
      </c>
      <c r="AJ45" s="4">
        <v>0</v>
      </c>
      <c r="AK45" s="4">
        <v>0</v>
      </c>
      <c r="AL45" s="4">
        <v>0</v>
      </c>
      <c r="AM45" s="3">
        <v>1</v>
      </c>
      <c r="AN45" s="33"/>
    </row>
    <row r="46" spans="1:40" x14ac:dyDescent="0.25">
      <c r="A46" s="26" t="s">
        <v>26</v>
      </c>
      <c r="B46" s="4" t="s">
        <v>87</v>
      </c>
      <c r="C46" s="3" t="s">
        <v>95</v>
      </c>
      <c r="D46" s="5">
        <v>1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3">
        <v>0</v>
      </c>
      <c r="N46" s="24">
        <v>1</v>
      </c>
      <c r="O46" s="3">
        <v>0</v>
      </c>
      <c r="P46" s="5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33">
        <f t="shared" si="8"/>
        <v>1</v>
      </c>
      <c r="X46" s="5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32">
        <f t="shared" si="9"/>
        <v>1</v>
      </c>
      <c r="AH46" s="5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33">
        <f>(AH46+SUM(AI46:AJ46)*2+SUM(AK46:AL46)*3)/SUM(AH46:AL46)</f>
        <v>1</v>
      </c>
    </row>
    <row r="47" spans="1:40" x14ac:dyDescent="0.25">
      <c r="A47" s="77" t="s">
        <v>27</v>
      </c>
      <c r="B47" s="4" t="s">
        <v>87</v>
      </c>
      <c r="C47" s="3" t="s">
        <v>94</v>
      </c>
      <c r="D47" s="5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3">
        <v>0</v>
      </c>
      <c r="N47" s="24">
        <v>0</v>
      </c>
      <c r="O47" s="3">
        <v>1</v>
      </c>
      <c r="P47" s="5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3">
        <v>0</v>
      </c>
      <c r="W47" s="33">
        <f t="shared" si="8"/>
        <v>1.5</v>
      </c>
      <c r="X47" s="5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32">
        <f t="shared" si="9"/>
        <v>2.5</v>
      </c>
      <c r="AH47" s="5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33"/>
    </row>
    <row r="48" spans="1:40" x14ac:dyDescent="0.25">
      <c r="A48" s="26" t="s">
        <v>29</v>
      </c>
      <c r="B48" s="4" t="s">
        <v>87</v>
      </c>
      <c r="C48" s="3" t="s">
        <v>118</v>
      </c>
      <c r="D48" s="5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1</v>
      </c>
      <c r="M48" s="3">
        <v>0</v>
      </c>
      <c r="N48" s="24">
        <v>0</v>
      </c>
      <c r="O48" s="3">
        <v>1</v>
      </c>
      <c r="P48" s="5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3">
        <v>0</v>
      </c>
      <c r="W48" s="33">
        <f t="shared" si="8"/>
        <v>2</v>
      </c>
      <c r="X48" s="5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32">
        <f t="shared" si="9"/>
        <v>3</v>
      </c>
      <c r="AH48" s="5">
        <v>0</v>
      </c>
      <c r="AI48" s="4">
        <v>0</v>
      </c>
      <c r="AJ48" s="4">
        <v>0</v>
      </c>
      <c r="AK48" s="4">
        <v>0</v>
      </c>
      <c r="AL48" s="4">
        <v>0</v>
      </c>
      <c r="AM48" s="3">
        <v>1</v>
      </c>
      <c r="AN48" s="33"/>
    </row>
    <row r="49" spans="1:40" x14ac:dyDescent="0.25">
      <c r="A49" s="77" t="s">
        <v>30</v>
      </c>
      <c r="B49" s="4" t="s">
        <v>87</v>
      </c>
      <c r="C49" s="70" t="s">
        <v>96</v>
      </c>
      <c r="D49" s="5"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3">
        <v>0</v>
      </c>
      <c r="N49" s="24">
        <v>0</v>
      </c>
      <c r="O49" s="3">
        <v>1</v>
      </c>
      <c r="P49" s="5">
        <v>0</v>
      </c>
      <c r="Q49" s="4">
        <v>0</v>
      </c>
      <c r="R49" s="4">
        <v>1</v>
      </c>
      <c r="S49" s="4">
        <v>0</v>
      </c>
      <c r="T49" s="4">
        <v>0</v>
      </c>
      <c r="U49" s="4">
        <v>0</v>
      </c>
      <c r="V49" s="3">
        <v>0</v>
      </c>
      <c r="W49" s="33">
        <f t="shared" si="8"/>
        <v>2</v>
      </c>
      <c r="X49" s="5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32">
        <f t="shared" si="9"/>
        <v>2</v>
      </c>
      <c r="AH49" s="5">
        <v>1</v>
      </c>
      <c r="AI49" s="4">
        <v>0</v>
      </c>
      <c r="AJ49" s="4">
        <v>0</v>
      </c>
      <c r="AK49" s="4">
        <v>0</v>
      </c>
      <c r="AL49" s="4">
        <v>0</v>
      </c>
      <c r="AM49" s="3">
        <v>0</v>
      </c>
      <c r="AN49" s="33">
        <f t="shared" ref="AN49:AN67" si="10">(AH49+SUM(AI49:AJ49)*2+SUM(AK49:AL49)*3)/SUM(AH49:AL49)</f>
        <v>1</v>
      </c>
    </row>
    <row r="50" spans="1:40" x14ac:dyDescent="0.25">
      <c r="A50" s="26" t="s">
        <v>31</v>
      </c>
      <c r="B50" s="4" t="s">
        <v>87</v>
      </c>
      <c r="C50" s="3" t="s">
        <v>97</v>
      </c>
      <c r="D50" s="5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3">
        <v>0</v>
      </c>
      <c r="N50" s="24">
        <v>0</v>
      </c>
      <c r="O50" s="3">
        <v>1</v>
      </c>
      <c r="P50" s="5">
        <v>0</v>
      </c>
      <c r="Q50" s="4">
        <v>0</v>
      </c>
      <c r="R50" s="4">
        <v>1</v>
      </c>
      <c r="S50" s="4">
        <v>0</v>
      </c>
      <c r="T50" s="4">
        <v>0</v>
      </c>
      <c r="U50" s="4">
        <v>0</v>
      </c>
      <c r="V50" s="4">
        <v>0</v>
      </c>
      <c r="W50" s="33">
        <f t="shared" si="8"/>
        <v>2</v>
      </c>
      <c r="X50" s="5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32">
        <f t="shared" si="9"/>
        <v>3</v>
      </c>
      <c r="AH50" s="5">
        <v>0</v>
      </c>
      <c r="AI50" s="4">
        <v>0</v>
      </c>
      <c r="AJ50" s="4">
        <v>0</v>
      </c>
      <c r="AK50" s="4">
        <v>1</v>
      </c>
      <c r="AL50" s="4">
        <v>0</v>
      </c>
      <c r="AM50" s="3">
        <v>0</v>
      </c>
      <c r="AN50" s="33">
        <f t="shared" si="10"/>
        <v>3</v>
      </c>
    </row>
    <row r="51" spans="1:40" x14ac:dyDescent="0.25">
      <c r="A51" s="77" t="s">
        <v>32</v>
      </c>
      <c r="B51" s="4" t="s">
        <v>87</v>
      </c>
      <c r="C51" s="3" t="s">
        <v>98</v>
      </c>
      <c r="D51" s="5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3">
        <v>1</v>
      </c>
      <c r="N51" s="24">
        <v>0</v>
      </c>
      <c r="O51" s="3">
        <v>1</v>
      </c>
      <c r="P51" s="5">
        <v>0</v>
      </c>
      <c r="Q51" s="4">
        <v>0</v>
      </c>
      <c r="R51" s="4">
        <v>1</v>
      </c>
      <c r="S51" s="4">
        <v>0</v>
      </c>
      <c r="T51" s="4">
        <v>1</v>
      </c>
      <c r="U51" s="4">
        <v>0</v>
      </c>
      <c r="V51" s="4">
        <v>0</v>
      </c>
      <c r="W51" s="33">
        <f t="shared" si="8"/>
        <v>2.5</v>
      </c>
      <c r="X51" s="5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1</v>
      </c>
      <c r="AE51" s="4">
        <v>0</v>
      </c>
      <c r="AF51" s="4">
        <v>0</v>
      </c>
      <c r="AG51" s="32">
        <f t="shared" si="9"/>
        <v>2.5</v>
      </c>
      <c r="AH51" s="5">
        <v>0</v>
      </c>
      <c r="AI51" s="4">
        <v>1</v>
      </c>
      <c r="AJ51" s="4">
        <v>0</v>
      </c>
      <c r="AK51" s="4">
        <v>0</v>
      </c>
      <c r="AL51" s="4">
        <v>0</v>
      </c>
      <c r="AM51" s="4">
        <v>0</v>
      </c>
      <c r="AN51" s="33">
        <f t="shared" si="10"/>
        <v>2</v>
      </c>
    </row>
    <row r="52" spans="1:40" x14ac:dyDescent="0.25">
      <c r="A52" s="26" t="s">
        <v>33</v>
      </c>
      <c r="B52" s="4" t="s">
        <v>87</v>
      </c>
      <c r="C52" s="3" t="s">
        <v>99</v>
      </c>
      <c r="D52" s="5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3">
        <v>0</v>
      </c>
      <c r="N52" s="24">
        <v>0</v>
      </c>
      <c r="O52" s="3">
        <v>1</v>
      </c>
      <c r="P52" s="5">
        <v>0</v>
      </c>
      <c r="Q52" s="4">
        <v>0</v>
      </c>
      <c r="R52" s="4">
        <v>1</v>
      </c>
      <c r="S52" s="4">
        <v>0</v>
      </c>
      <c r="T52" s="4">
        <v>0</v>
      </c>
      <c r="U52" s="4">
        <v>0</v>
      </c>
      <c r="V52" s="4">
        <v>0</v>
      </c>
      <c r="W52" s="33">
        <f t="shared" si="8"/>
        <v>2</v>
      </c>
      <c r="X52" s="5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32">
        <f t="shared" si="9"/>
        <v>2</v>
      </c>
      <c r="AH52" s="5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33">
        <f t="shared" si="10"/>
        <v>2</v>
      </c>
    </row>
    <row r="53" spans="1:40" x14ac:dyDescent="0.25">
      <c r="A53" s="77" t="s">
        <v>34</v>
      </c>
      <c r="B53" s="4" t="s">
        <v>87</v>
      </c>
      <c r="C53" s="3" t="s">
        <v>100</v>
      </c>
      <c r="D53" s="5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3">
        <v>0</v>
      </c>
      <c r="N53" s="24">
        <v>0</v>
      </c>
      <c r="O53" s="3">
        <v>1</v>
      </c>
      <c r="P53" s="5">
        <v>0</v>
      </c>
      <c r="Q53" s="4">
        <v>0</v>
      </c>
      <c r="R53" s="4">
        <v>1</v>
      </c>
      <c r="S53" s="4">
        <v>0</v>
      </c>
      <c r="T53" s="4">
        <v>0</v>
      </c>
      <c r="U53" s="4">
        <v>0</v>
      </c>
      <c r="V53" s="4">
        <v>0</v>
      </c>
      <c r="W53" s="33">
        <f t="shared" si="8"/>
        <v>2</v>
      </c>
      <c r="X53" s="5">
        <v>0</v>
      </c>
      <c r="Y53" s="4">
        <v>0</v>
      </c>
      <c r="Z53" s="4">
        <v>1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32">
        <f t="shared" si="9"/>
        <v>2</v>
      </c>
      <c r="AH53" s="5">
        <v>0</v>
      </c>
      <c r="AI53" s="4">
        <v>0</v>
      </c>
      <c r="AJ53" s="4">
        <v>0</v>
      </c>
      <c r="AK53" s="4">
        <v>0</v>
      </c>
      <c r="AL53" s="4">
        <v>0</v>
      </c>
      <c r="AM53" s="3">
        <v>0</v>
      </c>
      <c r="AN53" s="33"/>
    </row>
    <row r="54" spans="1:40" x14ac:dyDescent="0.25">
      <c r="A54" s="26" t="s">
        <v>35</v>
      </c>
      <c r="B54" s="4" t="s">
        <v>87</v>
      </c>
      <c r="C54" s="3" t="s">
        <v>101</v>
      </c>
      <c r="D54" s="5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0</v>
      </c>
      <c r="M54" s="3">
        <v>0</v>
      </c>
      <c r="N54" s="24">
        <v>0</v>
      </c>
      <c r="O54" s="3">
        <v>1</v>
      </c>
      <c r="P54" s="5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3">
        <v>0</v>
      </c>
      <c r="W54" s="33">
        <f t="shared" si="8"/>
        <v>2</v>
      </c>
      <c r="X54" s="5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32">
        <f t="shared" si="9"/>
        <v>2.3333333333333335</v>
      </c>
      <c r="AH54" s="5">
        <v>0</v>
      </c>
      <c r="AI54" s="4">
        <v>1</v>
      </c>
      <c r="AJ54" s="4">
        <v>0</v>
      </c>
      <c r="AK54" s="4">
        <v>0</v>
      </c>
      <c r="AL54" s="4">
        <v>0</v>
      </c>
      <c r="AM54" s="3">
        <v>0</v>
      </c>
      <c r="AN54" s="33">
        <f t="shared" si="10"/>
        <v>2</v>
      </c>
    </row>
    <row r="55" spans="1:40" x14ac:dyDescent="0.25">
      <c r="A55" s="77" t="s">
        <v>36</v>
      </c>
      <c r="B55" s="4" t="s">
        <v>87</v>
      </c>
      <c r="C55" s="3" t="s">
        <v>102</v>
      </c>
      <c r="D55" s="5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1</v>
      </c>
      <c r="L55" s="4">
        <v>0</v>
      </c>
      <c r="M55" s="3">
        <v>0</v>
      </c>
      <c r="N55" s="38">
        <v>0</v>
      </c>
      <c r="O55" s="28">
        <v>1</v>
      </c>
      <c r="P55" s="5">
        <v>0</v>
      </c>
      <c r="Q55" s="4">
        <v>0</v>
      </c>
      <c r="R55" s="4">
        <v>1</v>
      </c>
      <c r="S55" s="4">
        <v>0</v>
      </c>
      <c r="T55" s="4">
        <v>0</v>
      </c>
      <c r="U55" s="4">
        <v>0</v>
      </c>
      <c r="V55" s="3">
        <v>0</v>
      </c>
      <c r="W55" s="33">
        <f t="shared" si="8"/>
        <v>2</v>
      </c>
      <c r="X55" s="5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32">
        <f t="shared" si="9"/>
        <v>2</v>
      </c>
      <c r="AH55" s="5">
        <v>0</v>
      </c>
      <c r="AI55" s="4">
        <v>0</v>
      </c>
      <c r="AJ55" s="4">
        <v>0</v>
      </c>
      <c r="AK55" s="4">
        <v>0</v>
      </c>
      <c r="AL55" s="4">
        <v>0</v>
      </c>
      <c r="AM55" s="3">
        <v>1</v>
      </c>
      <c r="AN55" s="33"/>
    </row>
    <row r="56" spans="1:40" x14ac:dyDescent="0.25">
      <c r="A56" s="26" t="s">
        <v>37</v>
      </c>
      <c r="B56" s="4" t="s">
        <v>87</v>
      </c>
      <c r="C56" s="3" t="s">
        <v>103</v>
      </c>
      <c r="D56" s="5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3">
        <v>0</v>
      </c>
      <c r="N56" s="24">
        <v>0</v>
      </c>
      <c r="O56" s="3">
        <v>1</v>
      </c>
      <c r="P56" s="5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33">
        <f t="shared" si="8"/>
        <v>1</v>
      </c>
      <c r="X56" s="5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32">
        <f t="shared" si="9"/>
        <v>1</v>
      </c>
      <c r="AH56" s="5">
        <v>0</v>
      </c>
      <c r="AI56" s="4">
        <v>0</v>
      </c>
      <c r="AJ56" s="4">
        <v>0</v>
      </c>
      <c r="AK56" s="4">
        <v>0</v>
      </c>
      <c r="AL56" s="4">
        <v>0</v>
      </c>
      <c r="AM56" s="3">
        <v>1</v>
      </c>
      <c r="AN56" s="33"/>
    </row>
    <row r="57" spans="1:40" x14ac:dyDescent="0.25">
      <c r="A57" s="77" t="s">
        <v>38</v>
      </c>
      <c r="B57" s="4" t="s">
        <v>87</v>
      </c>
      <c r="C57" s="42" t="s">
        <v>104</v>
      </c>
      <c r="D57" s="5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3">
        <v>0</v>
      </c>
      <c r="N57" s="91">
        <v>1</v>
      </c>
      <c r="O57" s="40">
        <v>0</v>
      </c>
      <c r="P57" s="5">
        <v>0</v>
      </c>
      <c r="Q57" s="4">
        <v>1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33">
        <f t="shared" si="8"/>
        <v>1</v>
      </c>
      <c r="X57" s="5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32"/>
      <c r="AH57" s="5">
        <v>0</v>
      </c>
      <c r="AI57" s="4">
        <v>0</v>
      </c>
      <c r="AJ57" s="4">
        <v>0</v>
      </c>
      <c r="AK57" s="4">
        <v>0</v>
      </c>
      <c r="AL57" s="4">
        <v>0</v>
      </c>
      <c r="AM57" s="3">
        <v>1</v>
      </c>
      <c r="AN57" s="33"/>
    </row>
    <row r="58" spans="1:40" x14ac:dyDescent="0.25">
      <c r="A58" s="26" t="s">
        <v>39</v>
      </c>
      <c r="B58" s="4" t="s">
        <v>87</v>
      </c>
      <c r="C58" s="42" t="s">
        <v>104</v>
      </c>
      <c r="D58" s="5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1</v>
      </c>
      <c r="L58" s="4">
        <v>0</v>
      </c>
      <c r="M58" s="3">
        <v>0</v>
      </c>
      <c r="N58" s="91">
        <v>0</v>
      </c>
      <c r="O58" s="40">
        <v>1</v>
      </c>
      <c r="P58" s="5">
        <v>0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3">
        <v>0</v>
      </c>
      <c r="W58" s="33">
        <f t="shared" si="8"/>
        <v>2</v>
      </c>
      <c r="X58" s="5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32"/>
      <c r="AH58" s="5">
        <v>0</v>
      </c>
      <c r="AI58" s="4">
        <v>0</v>
      </c>
      <c r="AJ58" s="4">
        <v>0</v>
      </c>
      <c r="AK58" s="4">
        <v>0</v>
      </c>
      <c r="AL58" s="4">
        <v>0</v>
      </c>
      <c r="AM58" s="3">
        <v>1</v>
      </c>
      <c r="AN58" s="33"/>
    </row>
    <row r="59" spans="1:40" x14ac:dyDescent="0.25">
      <c r="A59" s="77" t="s">
        <v>40</v>
      </c>
      <c r="B59" s="4" t="s">
        <v>87</v>
      </c>
      <c r="C59" s="42" t="s">
        <v>105</v>
      </c>
      <c r="D59" s="5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1</v>
      </c>
      <c r="L59" s="4">
        <v>0</v>
      </c>
      <c r="M59" s="3">
        <v>1</v>
      </c>
      <c r="N59" s="91">
        <v>0</v>
      </c>
      <c r="O59" s="40">
        <v>1</v>
      </c>
      <c r="P59" s="5">
        <v>0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3">
        <v>0</v>
      </c>
      <c r="W59" s="33">
        <f t="shared" si="8"/>
        <v>2</v>
      </c>
      <c r="X59" s="5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32">
        <f>(SUM(X59:Y59)+SUM(Z59:AC59)*2+SUM(AD59:AF59)*3)/SUM(X59:AF59)</f>
        <v>2</v>
      </c>
      <c r="AH59" s="5">
        <v>0</v>
      </c>
      <c r="AI59" s="4">
        <v>1</v>
      </c>
      <c r="AJ59" s="4">
        <v>0</v>
      </c>
      <c r="AK59" s="4">
        <v>0</v>
      </c>
      <c r="AL59" s="4">
        <v>0</v>
      </c>
      <c r="AM59" s="3">
        <v>0</v>
      </c>
      <c r="AN59" s="33">
        <f t="shared" si="10"/>
        <v>2</v>
      </c>
    </row>
    <row r="60" spans="1:40" x14ac:dyDescent="0.25">
      <c r="A60" s="26" t="s">
        <v>41</v>
      </c>
      <c r="B60" s="4" t="s">
        <v>87</v>
      </c>
      <c r="C60" s="42" t="s">
        <v>120</v>
      </c>
      <c r="D60" s="5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3">
        <v>0</v>
      </c>
      <c r="N60" s="91">
        <v>0</v>
      </c>
      <c r="O60" s="40">
        <v>1</v>
      </c>
      <c r="P60" s="5">
        <v>0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>
        <v>0</v>
      </c>
      <c r="W60" s="33">
        <f t="shared" si="8"/>
        <v>1.5</v>
      </c>
      <c r="X60" s="5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32"/>
      <c r="AH60" s="5">
        <v>0</v>
      </c>
      <c r="AI60" s="4">
        <v>0</v>
      </c>
      <c r="AJ60" s="4">
        <v>0</v>
      </c>
      <c r="AK60" s="4">
        <v>0</v>
      </c>
      <c r="AL60" s="4">
        <v>0</v>
      </c>
      <c r="AM60" s="3">
        <v>1</v>
      </c>
      <c r="AN60" s="33"/>
    </row>
    <row r="61" spans="1:40" x14ac:dyDescent="0.25">
      <c r="A61" s="77" t="s">
        <v>42</v>
      </c>
      <c r="B61" s="4" t="s">
        <v>87</v>
      </c>
      <c r="C61" s="42" t="s">
        <v>106</v>
      </c>
      <c r="D61" s="5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3">
        <v>0</v>
      </c>
      <c r="N61" s="91">
        <v>0</v>
      </c>
      <c r="O61" s="40">
        <v>1</v>
      </c>
      <c r="P61" s="5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3">
        <v>0</v>
      </c>
      <c r="W61" s="33">
        <f t="shared" si="8"/>
        <v>2</v>
      </c>
      <c r="X61" s="5">
        <v>1</v>
      </c>
      <c r="Y61" s="4">
        <v>0</v>
      </c>
      <c r="Z61" s="4">
        <v>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32">
        <f>(SUM(X61:Y61)+SUM(Z61:AC61)*2+SUM(AD61:AF61)*3)/SUM(X61:AF61)</f>
        <v>1.5</v>
      </c>
      <c r="AH61" s="5">
        <v>0</v>
      </c>
      <c r="AI61" s="4">
        <v>0</v>
      </c>
      <c r="AJ61" s="4">
        <v>0</v>
      </c>
      <c r="AK61" s="4">
        <v>0</v>
      </c>
      <c r="AL61" s="4">
        <v>0</v>
      </c>
      <c r="AM61" s="3">
        <v>1</v>
      </c>
      <c r="AN61" s="33"/>
    </row>
    <row r="62" spans="1:40" x14ac:dyDescent="0.25">
      <c r="A62" s="26" t="s">
        <v>43</v>
      </c>
      <c r="B62" s="4" t="s">
        <v>87</v>
      </c>
      <c r="C62" s="42" t="s">
        <v>107</v>
      </c>
      <c r="D62" s="5">
        <v>0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1</v>
      </c>
      <c r="K62" s="4">
        <v>0</v>
      </c>
      <c r="L62" s="4">
        <v>0</v>
      </c>
      <c r="M62" s="3">
        <v>0</v>
      </c>
      <c r="N62" s="91">
        <v>0</v>
      </c>
      <c r="O62" s="40">
        <v>1</v>
      </c>
      <c r="P62" s="5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3">
        <v>0</v>
      </c>
      <c r="W62" s="33">
        <f t="shared" si="8"/>
        <v>2</v>
      </c>
      <c r="X62" s="5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32">
        <f>(SUM(X62:Y62)+SUM(Z62:AC62)*2+SUM(AD62:AF62)*3)/SUM(X62:AF62)</f>
        <v>2</v>
      </c>
      <c r="AH62" s="5">
        <v>0</v>
      </c>
      <c r="AI62" s="4">
        <v>0</v>
      </c>
      <c r="AJ62" s="4">
        <v>0</v>
      </c>
      <c r="AK62" s="4">
        <v>0</v>
      </c>
      <c r="AL62" s="4">
        <v>0</v>
      </c>
      <c r="AM62" s="3">
        <v>1</v>
      </c>
      <c r="AN62" s="33"/>
    </row>
    <row r="63" spans="1:40" x14ac:dyDescent="0.25">
      <c r="A63" s="77" t="s">
        <v>44</v>
      </c>
      <c r="B63" s="4" t="s">
        <v>87</v>
      </c>
      <c r="C63" s="42" t="s">
        <v>109</v>
      </c>
      <c r="D63" s="5">
        <v>0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1</v>
      </c>
      <c r="K63" s="4">
        <v>1</v>
      </c>
      <c r="L63" s="4">
        <v>1</v>
      </c>
      <c r="M63" s="3">
        <v>0</v>
      </c>
      <c r="N63" s="91">
        <v>0</v>
      </c>
      <c r="O63" s="40">
        <v>1</v>
      </c>
      <c r="P63" s="5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3">
        <v>1</v>
      </c>
      <c r="W63" s="33">
        <f t="shared" si="8"/>
        <v>2</v>
      </c>
      <c r="X63" s="5">
        <v>0</v>
      </c>
      <c r="Y63" s="4">
        <v>0</v>
      </c>
      <c r="Z63" s="4">
        <v>0</v>
      </c>
      <c r="AA63" s="4">
        <v>0</v>
      </c>
      <c r="AB63" s="4">
        <v>0</v>
      </c>
      <c r="AC63" s="4">
        <v>1</v>
      </c>
      <c r="AD63" s="4">
        <v>1</v>
      </c>
      <c r="AE63" s="4">
        <v>0</v>
      </c>
      <c r="AF63" s="4">
        <v>0</v>
      </c>
      <c r="AG63" s="32">
        <f>(SUM(X63:Y63)+SUM(Z63:AC63)*2+SUM(AD63:AF63)*3)/SUM(X63:AF63)</f>
        <v>2.5</v>
      </c>
      <c r="AH63" s="5">
        <v>0</v>
      </c>
      <c r="AI63" s="4">
        <v>0</v>
      </c>
      <c r="AJ63" s="4">
        <v>0</v>
      </c>
      <c r="AK63" s="4">
        <v>0</v>
      </c>
      <c r="AL63" s="4">
        <v>0</v>
      </c>
      <c r="AM63" s="3">
        <v>1</v>
      </c>
      <c r="AN63" s="33"/>
    </row>
    <row r="64" spans="1:40" x14ac:dyDescent="0.25">
      <c r="A64" s="26" t="s">
        <v>45</v>
      </c>
      <c r="B64" s="4" t="s">
        <v>87</v>
      </c>
      <c r="C64" s="42" t="s">
        <v>110</v>
      </c>
      <c r="D64" s="5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1</v>
      </c>
      <c r="M64" s="3">
        <v>0</v>
      </c>
      <c r="N64" s="91">
        <v>0</v>
      </c>
      <c r="O64" s="40">
        <v>1</v>
      </c>
      <c r="P64" s="5">
        <v>0</v>
      </c>
      <c r="Q64" s="4">
        <v>0</v>
      </c>
      <c r="R64" s="4">
        <v>0</v>
      </c>
      <c r="S64" s="4">
        <v>1</v>
      </c>
      <c r="T64" s="4">
        <v>0</v>
      </c>
      <c r="U64" s="4">
        <v>0</v>
      </c>
      <c r="V64" s="3">
        <v>0</v>
      </c>
      <c r="W64" s="33">
        <f t="shared" si="8"/>
        <v>2</v>
      </c>
      <c r="X64" s="5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2"/>
      <c r="AH64" s="5">
        <v>0</v>
      </c>
      <c r="AI64" s="4">
        <v>0</v>
      </c>
      <c r="AJ64" s="4">
        <v>0</v>
      </c>
      <c r="AK64" s="4">
        <v>0</v>
      </c>
      <c r="AL64" s="4">
        <v>0</v>
      </c>
      <c r="AM64" s="3">
        <v>1</v>
      </c>
      <c r="AN64" s="33"/>
    </row>
    <row r="65" spans="1:40" x14ac:dyDescent="0.25">
      <c r="A65" s="77" t="s">
        <v>46</v>
      </c>
      <c r="B65" s="4" t="s">
        <v>87</v>
      </c>
      <c r="C65" s="42" t="s">
        <v>119</v>
      </c>
      <c r="D65" s="5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3">
        <v>0</v>
      </c>
      <c r="N65" s="91">
        <v>0</v>
      </c>
      <c r="O65" s="40">
        <v>1</v>
      </c>
      <c r="P65" s="5">
        <v>0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33">
        <f t="shared" si="8"/>
        <v>2</v>
      </c>
      <c r="X65" s="5">
        <v>0</v>
      </c>
      <c r="Y65" s="4">
        <v>0</v>
      </c>
      <c r="Z65" s="4">
        <v>0</v>
      </c>
      <c r="AA65" s="4">
        <v>0</v>
      </c>
      <c r="AB65" s="4">
        <v>1</v>
      </c>
      <c r="AC65" s="4">
        <v>0</v>
      </c>
      <c r="AD65" s="4">
        <v>0</v>
      </c>
      <c r="AE65" s="4">
        <v>0</v>
      </c>
      <c r="AF65" s="4">
        <v>0</v>
      </c>
      <c r="AG65" s="32">
        <f>(SUM(X65:Y65)+SUM(Z65:AC65)*2+SUM(AD65:AF65)*3)/SUM(X65:AF65)</f>
        <v>2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3">
        <v>1</v>
      </c>
      <c r="AN65" s="33"/>
    </row>
    <row r="66" spans="1:40" x14ac:dyDescent="0.25">
      <c r="A66" s="26" t="s">
        <v>47</v>
      </c>
      <c r="B66" s="4" t="s">
        <v>87</v>
      </c>
      <c r="C66" s="42" t="s">
        <v>112</v>
      </c>
      <c r="D66" s="5">
        <v>0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1</v>
      </c>
      <c r="K66" s="4">
        <v>0</v>
      </c>
      <c r="L66" s="4">
        <v>0</v>
      </c>
      <c r="M66" s="3">
        <v>0</v>
      </c>
      <c r="N66" s="91">
        <v>0</v>
      </c>
      <c r="O66" s="40">
        <v>1</v>
      </c>
      <c r="P66" s="5">
        <v>0</v>
      </c>
      <c r="Q66" s="4">
        <v>0</v>
      </c>
      <c r="R66" s="4">
        <v>1</v>
      </c>
      <c r="S66" s="4">
        <v>0</v>
      </c>
      <c r="T66" s="4">
        <v>0</v>
      </c>
      <c r="U66" s="4">
        <v>1</v>
      </c>
      <c r="V66" s="3">
        <v>0</v>
      </c>
      <c r="W66" s="33">
        <f t="shared" si="8"/>
        <v>2.5</v>
      </c>
      <c r="X66" s="5">
        <v>0</v>
      </c>
      <c r="Y66" s="4">
        <v>1</v>
      </c>
      <c r="Z66" s="4">
        <v>0</v>
      </c>
      <c r="AA66" s="4">
        <v>1</v>
      </c>
      <c r="AB66" s="4">
        <v>0</v>
      </c>
      <c r="AC66" s="4">
        <v>0</v>
      </c>
      <c r="AD66" s="4">
        <v>1</v>
      </c>
      <c r="AE66" s="4">
        <v>0</v>
      </c>
      <c r="AF66" s="4">
        <v>0</v>
      </c>
      <c r="AG66" s="32">
        <f>(SUM(X66:Y66)+SUM(Z66:AC66)*2+SUM(AD66:AF66)*3)/SUM(X66:AF66)</f>
        <v>2</v>
      </c>
      <c r="AH66" s="5">
        <v>0</v>
      </c>
      <c r="AI66" s="4">
        <v>0</v>
      </c>
      <c r="AJ66" s="4">
        <v>0</v>
      </c>
      <c r="AK66" s="4">
        <v>0</v>
      </c>
      <c r="AL66" s="4">
        <v>0</v>
      </c>
      <c r="AM66" s="3">
        <v>1</v>
      </c>
      <c r="AN66" s="33"/>
    </row>
    <row r="67" spans="1:40" ht="15.75" thickBot="1" x14ac:dyDescent="0.3">
      <c r="A67" s="77" t="s">
        <v>48</v>
      </c>
      <c r="B67" s="4" t="s">
        <v>87</v>
      </c>
      <c r="C67" s="42" t="s">
        <v>113</v>
      </c>
      <c r="D67" s="59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60">
        <v>0</v>
      </c>
      <c r="N67" s="91">
        <v>0</v>
      </c>
      <c r="O67" s="40">
        <v>1</v>
      </c>
      <c r="P67" s="5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33">
        <f t="shared" si="8"/>
        <v>1</v>
      </c>
      <c r="X67" s="5">
        <v>1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32">
        <f>(SUM(X67:Y67)+SUM(Z67:AC67)*2+SUM(AD67:AF67)*3)/SUM(X67:AF67)</f>
        <v>1</v>
      </c>
      <c r="AH67" s="5">
        <v>0</v>
      </c>
      <c r="AI67" s="4">
        <v>0</v>
      </c>
      <c r="AJ67" s="4">
        <v>0</v>
      </c>
      <c r="AK67" s="4">
        <v>0</v>
      </c>
      <c r="AL67" s="4">
        <v>1</v>
      </c>
      <c r="AM67" s="3">
        <v>0</v>
      </c>
      <c r="AN67" s="33">
        <f t="shared" si="10"/>
        <v>3</v>
      </c>
    </row>
    <row r="68" spans="1:40" ht="15.75" thickBot="1" x14ac:dyDescent="0.3">
      <c r="A68" s="67" t="s">
        <v>84</v>
      </c>
      <c r="B68" s="68"/>
      <c r="C68" s="69"/>
      <c r="D68" s="57">
        <f t="shared" ref="D68:V68" si="11">SUM(D38:D67)</f>
        <v>4</v>
      </c>
      <c r="E68" s="48">
        <f t="shared" si="11"/>
        <v>4</v>
      </c>
      <c r="F68" s="48">
        <f t="shared" si="11"/>
        <v>4</v>
      </c>
      <c r="G68" s="48">
        <f t="shared" si="11"/>
        <v>2</v>
      </c>
      <c r="H68" s="48">
        <f t="shared" si="11"/>
        <v>3</v>
      </c>
      <c r="I68" s="48">
        <f t="shared" si="11"/>
        <v>3</v>
      </c>
      <c r="J68" s="48">
        <f t="shared" si="11"/>
        <v>16</v>
      </c>
      <c r="K68" s="48">
        <f t="shared" si="11"/>
        <v>7</v>
      </c>
      <c r="L68" s="48">
        <f t="shared" si="11"/>
        <v>5</v>
      </c>
      <c r="M68" s="58">
        <f t="shared" si="11"/>
        <v>3</v>
      </c>
      <c r="N68" s="54">
        <f t="shared" si="11"/>
        <v>2</v>
      </c>
      <c r="O68" s="58">
        <f t="shared" si="11"/>
        <v>28</v>
      </c>
      <c r="P68" s="54">
        <f t="shared" si="11"/>
        <v>0</v>
      </c>
      <c r="Q68" s="48">
        <f t="shared" si="11"/>
        <v>7</v>
      </c>
      <c r="R68" s="48">
        <f t="shared" si="11"/>
        <v>19</v>
      </c>
      <c r="S68" s="48">
        <f t="shared" si="11"/>
        <v>2</v>
      </c>
      <c r="T68" s="48">
        <f t="shared" si="11"/>
        <v>5</v>
      </c>
      <c r="U68" s="48">
        <f t="shared" si="11"/>
        <v>1</v>
      </c>
      <c r="V68" s="49">
        <f t="shared" si="11"/>
        <v>1</v>
      </c>
      <c r="W68" s="50">
        <f>AVERAGE(W38:W67)</f>
        <v>2</v>
      </c>
      <c r="X68" s="47">
        <f t="shared" ref="X68:AF68" si="12">SUM(X38:X67)</f>
        <v>4</v>
      </c>
      <c r="Y68" s="48">
        <f t="shared" si="12"/>
        <v>1</v>
      </c>
      <c r="Z68" s="48">
        <f t="shared" si="12"/>
        <v>5</v>
      </c>
      <c r="AA68" s="48">
        <f t="shared" si="12"/>
        <v>6</v>
      </c>
      <c r="AB68" s="48">
        <f t="shared" si="12"/>
        <v>9</v>
      </c>
      <c r="AC68" s="48">
        <f t="shared" si="12"/>
        <v>1</v>
      </c>
      <c r="AD68" s="48">
        <f t="shared" si="12"/>
        <v>11</v>
      </c>
      <c r="AE68" s="48">
        <f t="shared" si="12"/>
        <v>1</v>
      </c>
      <c r="AF68" s="48">
        <f t="shared" si="12"/>
        <v>0</v>
      </c>
      <c r="AG68" s="50">
        <f>AVERAGE(AG38:AG67)</f>
        <v>2.1333333333333333</v>
      </c>
      <c r="AH68" s="47"/>
      <c r="AI68" s="48"/>
      <c r="AJ68" s="48"/>
      <c r="AK68" s="48"/>
      <c r="AL68" s="48"/>
      <c r="AM68" s="49"/>
      <c r="AN68" s="50"/>
    </row>
    <row r="70" spans="1:40" ht="15.75" thickBot="1" x14ac:dyDescent="0.3"/>
    <row r="71" spans="1:40" x14ac:dyDescent="0.25">
      <c r="A71" s="22" t="s">
        <v>17</v>
      </c>
      <c r="B71" s="17" t="s">
        <v>12</v>
      </c>
      <c r="C71" s="17" t="s">
        <v>11</v>
      </c>
      <c r="D71" s="21"/>
      <c r="E71" s="20"/>
      <c r="F71" s="20"/>
      <c r="G71" s="20"/>
      <c r="H71" s="20" t="s">
        <v>10</v>
      </c>
      <c r="I71" s="20"/>
      <c r="J71" s="20"/>
      <c r="K71" s="20"/>
      <c r="L71" s="20"/>
      <c r="M71" s="20"/>
      <c r="N71" s="21" t="s">
        <v>122</v>
      </c>
      <c r="O71" s="19"/>
      <c r="P71" s="21"/>
      <c r="Q71" s="20"/>
      <c r="R71" s="89" t="s">
        <v>13</v>
      </c>
      <c r="S71" s="20" t="s">
        <v>9</v>
      </c>
      <c r="T71" s="20"/>
      <c r="U71" s="20"/>
      <c r="V71" s="20"/>
      <c r="W71" s="31"/>
      <c r="X71" s="21"/>
      <c r="Y71" s="89" t="s">
        <v>14</v>
      </c>
      <c r="Z71" s="20" t="s">
        <v>8</v>
      </c>
      <c r="AA71" s="20"/>
      <c r="AB71" s="20"/>
      <c r="AC71" s="20"/>
      <c r="AD71" s="20"/>
      <c r="AE71" s="20"/>
      <c r="AF71" s="20"/>
      <c r="AG71" s="19"/>
      <c r="AH71" s="90" t="s">
        <v>15</v>
      </c>
      <c r="AI71" s="20" t="s">
        <v>7</v>
      </c>
      <c r="AJ71" s="20"/>
      <c r="AK71" s="20"/>
      <c r="AL71" s="20"/>
      <c r="AM71" s="20"/>
      <c r="AN71" s="19"/>
    </row>
    <row r="72" spans="1:40" ht="16.5" thickBot="1" x14ac:dyDescent="0.3">
      <c r="A72" s="15"/>
      <c r="B72" s="2"/>
      <c r="C72" s="2"/>
      <c r="D72" s="84">
        <v>1</v>
      </c>
      <c r="E72" s="85">
        <v>2</v>
      </c>
      <c r="F72" s="85">
        <v>3</v>
      </c>
      <c r="G72" s="85">
        <v>4</v>
      </c>
      <c r="H72" s="85">
        <v>5</v>
      </c>
      <c r="I72" s="85">
        <v>6</v>
      </c>
      <c r="J72" s="85">
        <v>7</v>
      </c>
      <c r="K72" s="85">
        <v>8</v>
      </c>
      <c r="L72" s="85">
        <v>9</v>
      </c>
      <c r="M72" s="85">
        <v>10</v>
      </c>
      <c r="N72" s="87">
        <v>1</v>
      </c>
      <c r="O72" s="86">
        <v>2</v>
      </c>
      <c r="P72" s="13">
        <v>1</v>
      </c>
      <c r="Q72" s="12">
        <v>2</v>
      </c>
      <c r="R72" s="11">
        <v>3</v>
      </c>
      <c r="S72" s="11">
        <v>4</v>
      </c>
      <c r="T72" s="10">
        <v>5</v>
      </c>
      <c r="U72" s="10">
        <v>6</v>
      </c>
      <c r="V72" s="14">
        <v>7</v>
      </c>
      <c r="W72" s="62" t="s">
        <v>16</v>
      </c>
      <c r="X72" s="29">
        <v>1</v>
      </c>
      <c r="Y72" s="12">
        <v>2</v>
      </c>
      <c r="Z72" s="11">
        <v>3</v>
      </c>
      <c r="AA72" s="11">
        <v>4</v>
      </c>
      <c r="AB72" s="11">
        <v>5</v>
      </c>
      <c r="AC72" s="11">
        <v>6</v>
      </c>
      <c r="AD72" s="10">
        <v>7</v>
      </c>
      <c r="AE72" s="10">
        <v>8</v>
      </c>
      <c r="AF72" s="10">
        <v>9</v>
      </c>
      <c r="AG72" s="64" t="s">
        <v>16</v>
      </c>
      <c r="AH72" s="13">
        <v>1</v>
      </c>
      <c r="AI72" s="11">
        <v>2</v>
      </c>
      <c r="AJ72" s="11">
        <v>3</v>
      </c>
      <c r="AK72" s="10">
        <v>4</v>
      </c>
      <c r="AL72" s="10">
        <v>5</v>
      </c>
      <c r="AM72" s="63">
        <v>6</v>
      </c>
      <c r="AN72" s="64" t="s">
        <v>16</v>
      </c>
    </row>
    <row r="73" spans="1:40" x14ac:dyDescent="0.25">
      <c r="A73" s="25" t="s">
        <v>18</v>
      </c>
      <c r="B73" s="17" t="s">
        <v>88</v>
      </c>
      <c r="C73" s="16" t="s">
        <v>114</v>
      </c>
      <c r="D73" s="18">
        <v>1</v>
      </c>
      <c r="E73" s="17">
        <v>0</v>
      </c>
      <c r="F73" s="17">
        <v>0</v>
      </c>
      <c r="G73" s="17">
        <v>1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6">
        <v>0</v>
      </c>
      <c r="N73" s="23">
        <v>1</v>
      </c>
      <c r="O73" s="7">
        <v>0</v>
      </c>
      <c r="P73" s="18">
        <v>0</v>
      </c>
      <c r="Q73" s="17">
        <v>1</v>
      </c>
      <c r="R73" s="17">
        <v>0</v>
      </c>
      <c r="S73" s="17">
        <v>0</v>
      </c>
      <c r="T73" s="17">
        <v>1</v>
      </c>
      <c r="U73" s="17">
        <v>0</v>
      </c>
      <c r="V73" s="16">
        <v>0</v>
      </c>
      <c r="W73" s="33">
        <f>(SUM(P73:Q73)+SUM(R73:S73)*2+SUM(T73:V73)*3)/SUM(P73:V73)</f>
        <v>2</v>
      </c>
      <c r="X73" s="18">
        <v>1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32">
        <f>(SUM(X73:Y73)+SUM(Z73:AC73)*2+SUM(AD73:AF73)*3)/SUM(X73:AF73)</f>
        <v>1</v>
      </c>
      <c r="AH73" s="18">
        <v>1</v>
      </c>
      <c r="AI73" s="17">
        <v>0</v>
      </c>
      <c r="AJ73" s="17">
        <v>0</v>
      </c>
      <c r="AK73" s="17">
        <v>0</v>
      </c>
      <c r="AL73" s="17">
        <v>0</v>
      </c>
      <c r="AM73" s="16">
        <v>0</v>
      </c>
      <c r="AN73" s="33">
        <f t="shared" ref="AN73:AN79" si="13">(AH73+SUM(AI73:AJ73)*2+SUM(AK73:AL73)*3)/SUM(AH73:AL73)</f>
        <v>1</v>
      </c>
    </row>
    <row r="74" spans="1:40" x14ac:dyDescent="0.25">
      <c r="A74" s="26" t="s">
        <v>19</v>
      </c>
      <c r="B74" s="4" t="s">
        <v>88</v>
      </c>
      <c r="C74" s="3" t="s">
        <v>90</v>
      </c>
      <c r="D74" s="5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3">
        <v>0</v>
      </c>
      <c r="N74" s="24">
        <v>0</v>
      </c>
      <c r="O74" s="3">
        <v>1</v>
      </c>
      <c r="P74" s="5">
        <v>0</v>
      </c>
      <c r="Q74" s="4">
        <v>0</v>
      </c>
      <c r="R74" s="4">
        <v>1</v>
      </c>
      <c r="S74" s="4">
        <v>0</v>
      </c>
      <c r="T74" s="4">
        <v>0</v>
      </c>
      <c r="U74" s="4">
        <v>0</v>
      </c>
      <c r="V74" s="4">
        <v>0</v>
      </c>
      <c r="W74" s="33">
        <f t="shared" ref="W74:W102" si="14">(SUM(P74:Q74)+SUM(R74:S74)*2+SUM(T74:V74)*3)/SUM(P74:V74)</f>
        <v>2</v>
      </c>
      <c r="X74" s="5">
        <v>0</v>
      </c>
      <c r="Y74" s="4">
        <v>0</v>
      </c>
      <c r="Z74" s="4">
        <v>0</v>
      </c>
      <c r="AA74" s="4">
        <v>1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32">
        <f>(SUM(X74:Y74)+SUM(Z74:AC74)*2+SUM(AD74:AF74)*3)/SUM(X74:AF74)</f>
        <v>2</v>
      </c>
      <c r="AH74" s="5">
        <v>0</v>
      </c>
      <c r="AI74" s="4">
        <v>1</v>
      </c>
      <c r="AJ74" s="4">
        <v>0</v>
      </c>
      <c r="AK74" s="4">
        <v>0</v>
      </c>
      <c r="AL74" s="4">
        <v>0</v>
      </c>
      <c r="AM74" s="4">
        <v>0</v>
      </c>
      <c r="AN74" s="33">
        <f t="shared" si="13"/>
        <v>2</v>
      </c>
    </row>
    <row r="75" spans="1:40" x14ac:dyDescent="0.25">
      <c r="A75" s="35" t="s">
        <v>20</v>
      </c>
      <c r="B75" s="4" t="s">
        <v>88</v>
      </c>
      <c r="C75" s="3" t="s">
        <v>91</v>
      </c>
      <c r="D75" s="5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3">
        <v>0</v>
      </c>
      <c r="N75" s="24">
        <v>1</v>
      </c>
      <c r="O75" s="3">
        <v>0</v>
      </c>
      <c r="P75" s="5">
        <v>0</v>
      </c>
      <c r="Q75" s="4">
        <v>1</v>
      </c>
      <c r="R75" s="4">
        <v>1</v>
      </c>
      <c r="S75" s="4">
        <v>0</v>
      </c>
      <c r="T75" s="4">
        <v>0</v>
      </c>
      <c r="U75" s="4">
        <v>0</v>
      </c>
      <c r="V75" s="3">
        <v>0</v>
      </c>
      <c r="W75" s="33">
        <f t="shared" si="14"/>
        <v>1.5</v>
      </c>
      <c r="X75" s="5">
        <v>1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32">
        <f>(SUM(X75:Y75)+SUM(Z75:AC75)*2+SUM(AD75:AF75)*3)/SUM(X75:AF75)</f>
        <v>1</v>
      </c>
      <c r="AH75" s="5">
        <v>0</v>
      </c>
      <c r="AI75" s="4">
        <v>0</v>
      </c>
      <c r="AJ75" s="4">
        <v>0</v>
      </c>
      <c r="AK75" s="4">
        <v>0</v>
      </c>
      <c r="AL75" s="4">
        <v>1</v>
      </c>
      <c r="AM75" s="4">
        <v>0</v>
      </c>
      <c r="AN75" s="33">
        <f t="shared" si="13"/>
        <v>3</v>
      </c>
    </row>
    <row r="76" spans="1:40" x14ac:dyDescent="0.25">
      <c r="A76" s="26" t="s">
        <v>21</v>
      </c>
      <c r="B76" s="4" t="s">
        <v>88</v>
      </c>
      <c r="C76" s="3" t="s">
        <v>115</v>
      </c>
      <c r="D76" s="5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1</v>
      </c>
      <c r="L76" s="4">
        <v>1</v>
      </c>
      <c r="M76" s="3">
        <v>0</v>
      </c>
      <c r="N76" s="24">
        <v>0</v>
      </c>
      <c r="O76" s="3">
        <v>1</v>
      </c>
      <c r="P76" s="5">
        <v>0</v>
      </c>
      <c r="Q76" s="4">
        <v>0</v>
      </c>
      <c r="R76" s="4">
        <v>0</v>
      </c>
      <c r="S76" s="4">
        <v>1</v>
      </c>
      <c r="T76" s="4">
        <v>1</v>
      </c>
      <c r="U76" s="4">
        <v>0</v>
      </c>
      <c r="V76" s="3">
        <v>0</v>
      </c>
      <c r="W76" s="33">
        <f t="shared" si="14"/>
        <v>2.5</v>
      </c>
      <c r="X76" s="5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32"/>
      <c r="AH76" s="5">
        <v>1</v>
      </c>
      <c r="AI76" s="4">
        <v>0</v>
      </c>
      <c r="AJ76" s="4">
        <v>0</v>
      </c>
      <c r="AK76" s="4">
        <v>0</v>
      </c>
      <c r="AL76" s="4">
        <v>0</v>
      </c>
      <c r="AM76" s="3">
        <v>0</v>
      </c>
      <c r="AN76" s="33">
        <f t="shared" si="13"/>
        <v>1</v>
      </c>
    </row>
    <row r="77" spans="1:40" x14ac:dyDescent="0.25">
      <c r="A77" s="35" t="s">
        <v>22</v>
      </c>
      <c r="B77" s="4" t="s">
        <v>88</v>
      </c>
      <c r="C77" s="3" t="s">
        <v>92</v>
      </c>
      <c r="D77" s="5">
        <v>0</v>
      </c>
      <c r="E77" s="4">
        <v>0</v>
      </c>
      <c r="F77" s="4">
        <v>0</v>
      </c>
      <c r="G77" s="4">
        <v>0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3">
        <v>0</v>
      </c>
      <c r="N77" s="24">
        <v>0</v>
      </c>
      <c r="O77" s="3">
        <v>1</v>
      </c>
      <c r="P77" s="5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33">
        <f t="shared" si="14"/>
        <v>2</v>
      </c>
      <c r="X77" s="5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0</v>
      </c>
      <c r="AF77" s="4">
        <v>0</v>
      </c>
      <c r="AG77" s="32">
        <f t="shared" ref="AG77:AG85" si="15">(SUM(X77:Y77)+SUM(Z77:AC77)*2+SUM(AD77:AF77)*3)/SUM(X77:AF77)</f>
        <v>3</v>
      </c>
      <c r="AH77" s="5">
        <v>0</v>
      </c>
      <c r="AI77" s="4">
        <v>0</v>
      </c>
      <c r="AJ77" s="4">
        <v>0</v>
      </c>
      <c r="AK77" s="4">
        <v>0</v>
      </c>
      <c r="AL77" s="4">
        <v>0</v>
      </c>
      <c r="AM77" s="3">
        <v>0</v>
      </c>
      <c r="AN77" s="33"/>
    </row>
    <row r="78" spans="1:40" x14ac:dyDescent="0.25">
      <c r="A78" s="26" t="s">
        <v>23</v>
      </c>
      <c r="B78" s="4" t="s">
        <v>88</v>
      </c>
      <c r="C78" s="70" t="s">
        <v>93</v>
      </c>
      <c r="D78" s="5">
        <v>0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1</v>
      </c>
      <c r="K78" s="4">
        <v>0</v>
      </c>
      <c r="L78" s="4">
        <v>0</v>
      </c>
      <c r="M78" s="3">
        <v>0</v>
      </c>
      <c r="N78" s="24">
        <v>0</v>
      </c>
      <c r="O78" s="3">
        <v>1</v>
      </c>
      <c r="P78" s="5">
        <v>0</v>
      </c>
      <c r="Q78" s="4">
        <v>0</v>
      </c>
      <c r="R78" s="4">
        <v>1</v>
      </c>
      <c r="S78" s="4">
        <v>0</v>
      </c>
      <c r="T78" s="4">
        <v>1</v>
      </c>
      <c r="U78" s="4">
        <v>0</v>
      </c>
      <c r="V78" s="3">
        <v>0</v>
      </c>
      <c r="W78" s="33">
        <f t="shared" si="14"/>
        <v>2.5</v>
      </c>
      <c r="X78" s="5">
        <v>0</v>
      </c>
      <c r="Y78" s="4">
        <v>0</v>
      </c>
      <c r="Z78" s="4">
        <v>0</v>
      </c>
      <c r="AA78" s="4">
        <v>1</v>
      </c>
      <c r="AB78" s="4">
        <v>0</v>
      </c>
      <c r="AC78" s="4">
        <v>0</v>
      </c>
      <c r="AD78" s="4">
        <v>1</v>
      </c>
      <c r="AE78" s="4">
        <v>0</v>
      </c>
      <c r="AF78" s="4">
        <v>0</v>
      </c>
      <c r="AG78" s="32">
        <f t="shared" si="15"/>
        <v>2.5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3">
        <v>1</v>
      </c>
      <c r="AN78" s="33"/>
    </row>
    <row r="79" spans="1:40" x14ac:dyDescent="0.25">
      <c r="A79" s="78" t="s">
        <v>24</v>
      </c>
      <c r="B79" s="4" t="s">
        <v>88</v>
      </c>
      <c r="C79" s="70" t="s">
        <v>116</v>
      </c>
      <c r="D79" s="5">
        <v>0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3">
        <v>0</v>
      </c>
      <c r="N79" s="24">
        <v>1</v>
      </c>
      <c r="O79" s="3">
        <v>0</v>
      </c>
      <c r="P79" s="5">
        <v>0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3">
        <v>0</v>
      </c>
      <c r="W79" s="33">
        <f t="shared" si="14"/>
        <v>2</v>
      </c>
      <c r="X79" s="5">
        <v>1</v>
      </c>
      <c r="Y79" s="4">
        <v>0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32">
        <f t="shared" si="15"/>
        <v>1.5</v>
      </c>
      <c r="AH79" s="5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33">
        <f t="shared" si="13"/>
        <v>1</v>
      </c>
    </row>
    <row r="80" spans="1:40" x14ac:dyDescent="0.25">
      <c r="A80" s="77" t="s">
        <v>25</v>
      </c>
      <c r="B80" s="4" t="s">
        <v>88</v>
      </c>
      <c r="C80" s="3" t="s">
        <v>117</v>
      </c>
      <c r="D80" s="5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0</v>
      </c>
      <c r="M80" s="3">
        <v>0</v>
      </c>
      <c r="N80" s="24">
        <v>0</v>
      </c>
      <c r="O80" s="3">
        <v>1</v>
      </c>
      <c r="P80" s="5">
        <v>0</v>
      </c>
      <c r="Q80" s="4">
        <v>0</v>
      </c>
      <c r="R80" s="4">
        <v>1</v>
      </c>
      <c r="S80" s="4">
        <v>0</v>
      </c>
      <c r="T80" s="4">
        <v>0</v>
      </c>
      <c r="U80" s="4">
        <v>0</v>
      </c>
      <c r="V80" s="4">
        <v>0</v>
      </c>
      <c r="W80" s="33">
        <f t="shared" si="14"/>
        <v>2</v>
      </c>
      <c r="X80" s="5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1</v>
      </c>
      <c r="AE80" s="4">
        <v>0</v>
      </c>
      <c r="AF80" s="4">
        <v>0</v>
      </c>
      <c r="AG80" s="32">
        <f t="shared" si="15"/>
        <v>2.5</v>
      </c>
      <c r="AH80" s="5">
        <v>0</v>
      </c>
      <c r="AI80" s="4">
        <v>1</v>
      </c>
      <c r="AJ80" s="4">
        <v>0</v>
      </c>
      <c r="AK80" s="4">
        <v>0</v>
      </c>
      <c r="AL80" s="4">
        <v>0</v>
      </c>
      <c r="AM80" s="3">
        <v>0</v>
      </c>
      <c r="AN80" s="33">
        <f>(AH80+SUM(AI80:AJ80)*2+SUM(AK80:AL80)*3)/SUM(AH80:AL80)</f>
        <v>2</v>
      </c>
    </row>
    <row r="81" spans="1:40" x14ac:dyDescent="0.25">
      <c r="A81" s="26" t="s">
        <v>26</v>
      </c>
      <c r="B81" s="4" t="s">
        <v>88</v>
      </c>
      <c r="C81" s="3" t="s">
        <v>95</v>
      </c>
      <c r="D81" s="5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0</v>
      </c>
      <c r="L81" s="4">
        <v>0</v>
      </c>
      <c r="M81" s="3">
        <v>0</v>
      </c>
      <c r="N81" s="24">
        <v>0</v>
      </c>
      <c r="O81" s="3">
        <v>1</v>
      </c>
      <c r="P81" s="5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3">
        <v>1</v>
      </c>
      <c r="W81" s="33">
        <f t="shared" si="14"/>
        <v>2.5</v>
      </c>
      <c r="X81" s="5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32">
        <f t="shared" si="15"/>
        <v>3</v>
      </c>
      <c r="AH81" s="5">
        <v>0</v>
      </c>
      <c r="AI81" s="4">
        <v>0</v>
      </c>
      <c r="AJ81" s="4">
        <v>0</v>
      </c>
      <c r="AK81" s="4">
        <v>0</v>
      </c>
      <c r="AL81" s="4">
        <v>0</v>
      </c>
      <c r="AM81" s="4">
        <v>1</v>
      </c>
      <c r="AN81" s="33"/>
    </row>
    <row r="82" spans="1:40" x14ac:dyDescent="0.25">
      <c r="A82" s="77" t="s">
        <v>27</v>
      </c>
      <c r="B82" s="4" t="s">
        <v>88</v>
      </c>
      <c r="C82" s="3" t="s">
        <v>118</v>
      </c>
      <c r="D82" s="5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  <c r="K82" s="4">
        <v>1</v>
      </c>
      <c r="L82" s="4">
        <v>0</v>
      </c>
      <c r="M82" s="3">
        <v>0</v>
      </c>
      <c r="N82" s="24">
        <v>0</v>
      </c>
      <c r="O82" s="3">
        <v>1</v>
      </c>
      <c r="P82" s="5">
        <v>0</v>
      </c>
      <c r="Q82" s="4">
        <v>0</v>
      </c>
      <c r="R82" s="4">
        <v>1</v>
      </c>
      <c r="S82" s="4">
        <v>0</v>
      </c>
      <c r="T82" s="4">
        <v>0</v>
      </c>
      <c r="U82" s="4">
        <v>0</v>
      </c>
      <c r="V82" s="3">
        <v>0</v>
      </c>
      <c r="W82" s="33">
        <f t="shared" si="14"/>
        <v>2</v>
      </c>
      <c r="X82" s="5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32">
        <f t="shared" si="15"/>
        <v>2</v>
      </c>
      <c r="AH82" s="5">
        <v>0</v>
      </c>
      <c r="AI82" s="4">
        <v>1</v>
      </c>
      <c r="AJ82" s="4">
        <v>0</v>
      </c>
      <c r="AK82" s="4">
        <v>0</v>
      </c>
      <c r="AL82" s="4">
        <v>0</v>
      </c>
      <c r="AM82" s="4">
        <v>0</v>
      </c>
      <c r="AN82" s="33">
        <f>(AH82+SUM(AI82:AJ82)*2+SUM(AK82:AL82)*3)/SUM(AH82:AL82)</f>
        <v>2</v>
      </c>
    </row>
    <row r="83" spans="1:40" x14ac:dyDescent="0.25">
      <c r="A83" s="26" t="s">
        <v>29</v>
      </c>
      <c r="B83" s="4" t="s">
        <v>88</v>
      </c>
      <c r="C83" s="3" t="s">
        <v>118</v>
      </c>
      <c r="D83" s="5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1</v>
      </c>
      <c r="M83" s="3">
        <v>0</v>
      </c>
      <c r="N83" s="24">
        <v>0</v>
      </c>
      <c r="O83" s="3">
        <v>1</v>
      </c>
      <c r="P83" s="5">
        <v>0</v>
      </c>
      <c r="Q83" s="4">
        <v>1</v>
      </c>
      <c r="R83" s="4">
        <v>1</v>
      </c>
      <c r="S83" s="4">
        <v>0</v>
      </c>
      <c r="T83" s="4">
        <v>0</v>
      </c>
      <c r="U83" s="4">
        <v>0</v>
      </c>
      <c r="V83" s="3">
        <v>0</v>
      </c>
      <c r="W83" s="33">
        <f t="shared" si="14"/>
        <v>1.5</v>
      </c>
      <c r="X83" s="5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32">
        <f t="shared" si="15"/>
        <v>2</v>
      </c>
      <c r="AH83" s="5">
        <v>0</v>
      </c>
      <c r="AI83" s="4">
        <v>0</v>
      </c>
      <c r="AJ83" s="4">
        <v>0</v>
      </c>
      <c r="AK83" s="4">
        <v>0</v>
      </c>
      <c r="AL83" s="4">
        <v>1</v>
      </c>
      <c r="AM83" s="3">
        <v>0</v>
      </c>
      <c r="AN83" s="33">
        <f t="shared" ref="AN83:AN102" si="16">(AH83+SUM(AI83:AJ83)*2+SUM(AK83:AL83)*3)/SUM(AH83:AL83)</f>
        <v>3</v>
      </c>
    </row>
    <row r="84" spans="1:40" x14ac:dyDescent="0.25">
      <c r="A84" s="77" t="s">
        <v>30</v>
      </c>
      <c r="B84" s="4" t="s">
        <v>88</v>
      </c>
      <c r="C84" s="70" t="s">
        <v>121</v>
      </c>
      <c r="D84" s="5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3">
        <v>0</v>
      </c>
      <c r="N84" s="24">
        <v>0</v>
      </c>
      <c r="O84" s="3">
        <v>1</v>
      </c>
      <c r="P84" s="5">
        <v>0</v>
      </c>
      <c r="Q84" s="4">
        <v>0</v>
      </c>
      <c r="R84" s="4">
        <v>1</v>
      </c>
      <c r="S84" s="4">
        <v>1</v>
      </c>
      <c r="T84" s="4">
        <v>0</v>
      </c>
      <c r="U84" s="4">
        <v>0</v>
      </c>
      <c r="V84" s="3">
        <v>0</v>
      </c>
      <c r="W84" s="33">
        <f t="shared" si="14"/>
        <v>2</v>
      </c>
      <c r="X84" s="5">
        <v>0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0</v>
      </c>
      <c r="AE84" s="4">
        <v>0</v>
      </c>
      <c r="AF84" s="4">
        <v>0</v>
      </c>
      <c r="AG84" s="32">
        <f t="shared" si="15"/>
        <v>2</v>
      </c>
      <c r="AH84" s="5">
        <v>0</v>
      </c>
      <c r="AI84" s="4">
        <v>1</v>
      </c>
      <c r="AJ84" s="4">
        <v>0</v>
      </c>
      <c r="AK84" s="4">
        <v>0</v>
      </c>
      <c r="AL84" s="4">
        <v>0</v>
      </c>
      <c r="AM84" s="3">
        <v>0</v>
      </c>
      <c r="AN84" s="33">
        <f t="shared" si="16"/>
        <v>2</v>
      </c>
    </row>
    <row r="85" spans="1:40" x14ac:dyDescent="0.25">
      <c r="A85" s="26" t="s">
        <v>31</v>
      </c>
      <c r="B85" s="4" t="s">
        <v>88</v>
      </c>
      <c r="C85" s="3" t="s">
        <v>97</v>
      </c>
      <c r="D85" s="5">
        <v>0</v>
      </c>
      <c r="E85" s="4">
        <v>0</v>
      </c>
      <c r="F85" s="4">
        <v>0</v>
      </c>
      <c r="G85" s="4">
        <v>1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3">
        <v>0</v>
      </c>
      <c r="N85" s="24">
        <v>1</v>
      </c>
      <c r="O85" s="3">
        <v>0</v>
      </c>
      <c r="P85" s="5">
        <v>0</v>
      </c>
      <c r="Q85" s="4">
        <v>1</v>
      </c>
      <c r="R85" s="4">
        <v>0</v>
      </c>
      <c r="S85" s="4">
        <v>0</v>
      </c>
      <c r="T85" s="4">
        <v>0</v>
      </c>
      <c r="U85" s="4">
        <v>0</v>
      </c>
      <c r="V85" s="3">
        <v>0</v>
      </c>
      <c r="W85" s="33">
        <f t="shared" si="14"/>
        <v>1</v>
      </c>
      <c r="X85" s="5">
        <v>1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32">
        <f t="shared" si="15"/>
        <v>1</v>
      </c>
      <c r="AH85" s="5">
        <v>0</v>
      </c>
      <c r="AI85" s="4">
        <v>0</v>
      </c>
      <c r="AJ85" s="4">
        <v>0</v>
      </c>
      <c r="AK85" s="4">
        <v>0</v>
      </c>
      <c r="AL85" s="4">
        <v>0</v>
      </c>
      <c r="AM85" s="3">
        <v>0</v>
      </c>
      <c r="AN85" s="33"/>
    </row>
    <row r="86" spans="1:40" x14ac:dyDescent="0.25">
      <c r="A86" s="77" t="s">
        <v>32</v>
      </c>
      <c r="B86" s="4" t="s">
        <v>88</v>
      </c>
      <c r="C86" s="3" t="s">
        <v>99</v>
      </c>
      <c r="D86" s="5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1</v>
      </c>
      <c r="L86" s="4">
        <v>0</v>
      </c>
      <c r="M86" s="3">
        <v>0</v>
      </c>
      <c r="N86" s="24">
        <v>0</v>
      </c>
      <c r="O86" s="3">
        <v>1</v>
      </c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1</v>
      </c>
      <c r="W86" s="33">
        <f t="shared" si="14"/>
        <v>3</v>
      </c>
      <c r="X86" s="5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32"/>
      <c r="AH86" s="5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33"/>
    </row>
    <row r="87" spans="1:40" x14ac:dyDescent="0.25">
      <c r="A87" s="26" t="s">
        <v>33</v>
      </c>
      <c r="B87" s="4" t="s">
        <v>88</v>
      </c>
      <c r="C87" s="3" t="s">
        <v>100</v>
      </c>
      <c r="D87" s="5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3">
        <v>0</v>
      </c>
      <c r="N87" s="24">
        <v>0</v>
      </c>
      <c r="O87" s="3">
        <v>1</v>
      </c>
      <c r="P87" s="5">
        <v>0</v>
      </c>
      <c r="Q87" s="4">
        <v>0</v>
      </c>
      <c r="R87" s="4">
        <v>1</v>
      </c>
      <c r="S87" s="4">
        <v>0</v>
      </c>
      <c r="T87" s="4">
        <v>0</v>
      </c>
      <c r="U87" s="4">
        <v>0</v>
      </c>
      <c r="V87" s="4">
        <v>0</v>
      </c>
      <c r="W87" s="33">
        <f t="shared" si="14"/>
        <v>2</v>
      </c>
      <c r="X87" s="5">
        <v>0</v>
      </c>
      <c r="Y87" s="4">
        <v>0</v>
      </c>
      <c r="Z87" s="4">
        <v>0</v>
      </c>
      <c r="AA87" s="4">
        <v>1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32">
        <f t="shared" ref="AG87:AG94" si="17">(SUM(X87:Y87)+SUM(Z87:AC87)*2+SUM(AD87:AF87)*3)/SUM(X87:AF87)</f>
        <v>2</v>
      </c>
      <c r="AH87" s="5">
        <v>0</v>
      </c>
      <c r="AI87" s="4">
        <v>1</v>
      </c>
      <c r="AJ87" s="4">
        <v>0</v>
      </c>
      <c r="AK87" s="4">
        <v>0</v>
      </c>
      <c r="AL87" s="4">
        <v>0</v>
      </c>
      <c r="AM87" s="3">
        <v>0</v>
      </c>
      <c r="AN87" s="33">
        <f t="shared" si="16"/>
        <v>2</v>
      </c>
    </row>
    <row r="88" spans="1:40" x14ac:dyDescent="0.25">
      <c r="A88" s="77" t="s">
        <v>34</v>
      </c>
      <c r="B88" s="4" t="s">
        <v>88</v>
      </c>
      <c r="C88" s="3" t="s">
        <v>101</v>
      </c>
      <c r="D88" s="5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</v>
      </c>
      <c r="L88" s="4">
        <v>0</v>
      </c>
      <c r="M88" s="3">
        <v>0</v>
      </c>
      <c r="N88" s="24">
        <v>0</v>
      </c>
      <c r="O88" s="3">
        <v>1</v>
      </c>
      <c r="P88" s="5">
        <v>0</v>
      </c>
      <c r="Q88" s="4">
        <v>0</v>
      </c>
      <c r="R88" s="4">
        <v>1</v>
      </c>
      <c r="S88" s="4">
        <v>0</v>
      </c>
      <c r="T88" s="4">
        <v>0</v>
      </c>
      <c r="U88" s="4">
        <v>0</v>
      </c>
      <c r="V88" s="3">
        <v>0</v>
      </c>
      <c r="W88" s="33">
        <f t="shared" si="14"/>
        <v>2</v>
      </c>
      <c r="X88" s="5">
        <v>0</v>
      </c>
      <c r="Y88" s="4">
        <v>0</v>
      </c>
      <c r="Z88" s="4">
        <v>0</v>
      </c>
      <c r="AA88" s="4">
        <v>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32">
        <f t="shared" si="17"/>
        <v>2</v>
      </c>
      <c r="AH88" s="5">
        <v>0</v>
      </c>
      <c r="AI88" s="4">
        <v>1</v>
      </c>
      <c r="AJ88" s="4">
        <v>0</v>
      </c>
      <c r="AK88" s="4">
        <v>0</v>
      </c>
      <c r="AL88" s="4">
        <v>0</v>
      </c>
      <c r="AM88" s="3">
        <v>0</v>
      </c>
      <c r="AN88" s="33">
        <f t="shared" si="16"/>
        <v>2</v>
      </c>
    </row>
    <row r="89" spans="1:40" x14ac:dyDescent="0.25">
      <c r="A89" s="26" t="s">
        <v>35</v>
      </c>
      <c r="B89" s="4" t="s">
        <v>88</v>
      </c>
      <c r="C89" s="3" t="s">
        <v>102</v>
      </c>
      <c r="D89" s="5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4">
        <v>0</v>
      </c>
      <c r="M89" s="3">
        <v>0</v>
      </c>
      <c r="N89" s="24">
        <v>0</v>
      </c>
      <c r="O89" s="3">
        <v>1</v>
      </c>
      <c r="P89" s="5">
        <v>0</v>
      </c>
      <c r="Q89" s="4">
        <v>0</v>
      </c>
      <c r="R89" s="4">
        <v>0</v>
      </c>
      <c r="S89" s="4">
        <v>1</v>
      </c>
      <c r="T89" s="4">
        <v>0</v>
      </c>
      <c r="U89" s="4">
        <v>0</v>
      </c>
      <c r="V89" s="3">
        <v>0</v>
      </c>
      <c r="W89" s="33">
        <f t="shared" si="14"/>
        <v>2</v>
      </c>
      <c r="X89" s="5">
        <v>0</v>
      </c>
      <c r="Y89" s="4">
        <v>0</v>
      </c>
      <c r="Z89" s="4">
        <v>0</v>
      </c>
      <c r="AA89" s="4">
        <v>0</v>
      </c>
      <c r="AB89" s="4">
        <v>1</v>
      </c>
      <c r="AC89" s="4">
        <v>0</v>
      </c>
      <c r="AD89" s="4">
        <v>0</v>
      </c>
      <c r="AE89" s="4">
        <v>0</v>
      </c>
      <c r="AF89" s="4">
        <v>0</v>
      </c>
      <c r="AG89" s="32">
        <f t="shared" si="17"/>
        <v>2</v>
      </c>
      <c r="AH89" s="5">
        <v>0</v>
      </c>
      <c r="AI89" s="4">
        <v>0</v>
      </c>
      <c r="AJ89" s="4">
        <v>1</v>
      </c>
      <c r="AK89" s="4">
        <v>0</v>
      </c>
      <c r="AL89" s="4">
        <v>0</v>
      </c>
      <c r="AM89" s="4">
        <v>0</v>
      </c>
      <c r="AN89" s="33">
        <f t="shared" si="16"/>
        <v>2</v>
      </c>
    </row>
    <row r="90" spans="1:40" x14ac:dyDescent="0.25">
      <c r="A90" s="77" t="s">
        <v>36</v>
      </c>
      <c r="B90" s="4" t="s">
        <v>88</v>
      </c>
      <c r="C90" s="3" t="s">
        <v>103</v>
      </c>
      <c r="D90" s="5">
        <v>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3">
        <v>0</v>
      </c>
      <c r="N90" s="38">
        <v>0</v>
      </c>
      <c r="O90" s="28">
        <v>1</v>
      </c>
      <c r="P90" s="5">
        <v>0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3">
        <v>0</v>
      </c>
      <c r="W90" s="33">
        <f t="shared" si="14"/>
        <v>1</v>
      </c>
      <c r="X90" s="5">
        <v>1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32">
        <f t="shared" si="17"/>
        <v>1</v>
      </c>
      <c r="AH90" s="5">
        <v>1</v>
      </c>
      <c r="AI90" s="4">
        <v>0</v>
      </c>
      <c r="AJ90" s="4">
        <v>0</v>
      </c>
      <c r="AK90" s="4">
        <v>0</v>
      </c>
      <c r="AL90" s="4">
        <v>0</v>
      </c>
      <c r="AM90" s="3">
        <v>0</v>
      </c>
      <c r="AN90" s="33">
        <f t="shared" si="16"/>
        <v>1</v>
      </c>
    </row>
    <row r="91" spans="1:40" x14ac:dyDescent="0.25">
      <c r="A91" s="26" t="s">
        <v>37</v>
      </c>
      <c r="B91" s="4" t="s">
        <v>88</v>
      </c>
      <c r="C91" s="3" t="s">
        <v>104</v>
      </c>
      <c r="D91" s="5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1</v>
      </c>
      <c r="K91" s="4">
        <v>0</v>
      </c>
      <c r="L91" s="4">
        <v>0</v>
      </c>
      <c r="M91" s="3">
        <v>0</v>
      </c>
      <c r="N91" s="24">
        <v>0</v>
      </c>
      <c r="O91" s="3">
        <v>1</v>
      </c>
      <c r="P91" s="5">
        <v>0</v>
      </c>
      <c r="Q91" s="4">
        <v>0</v>
      </c>
      <c r="R91" s="4">
        <v>1</v>
      </c>
      <c r="S91" s="4">
        <v>0</v>
      </c>
      <c r="T91" s="4">
        <v>1</v>
      </c>
      <c r="U91" s="4">
        <v>0</v>
      </c>
      <c r="V91" s="3">
        <v>0</v>
      </c>
      <c r="W91" s="33">
        <f t="shared" si="14"/>
        <v>2.5</v>
      </c>
      <c r="X91" s="5">
        <v>0</v>
      </c>
      <c r="Y91" s="4">
        <v>1</v>
      </c>
      <c r="Z91" s="4">
        <v>0</v>
      </c>
      <c r="AA91" s="4">
        <v>1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32">
        <f t="shared" si="17"/>
        <v>2</v>
      </c>
      <c r="AH91" s="5">
        <v>0</v>
      </c>
      <c r="AI91" s="4">
        <v>0</v>
      </c>
      <c r="AJ91" s="4">
        <v>0</v>
      </c>
      <c r="AK91" s="4">
        <v>0</v>
      </c>
      <c r="AL91" s="4">
        <v>0</v>
      </c>
      <c r="AM91" s="3">
        <v>1</v>
      </c>
      <c r="AN91" s="33"/>
    </row>
    <row r="92" spans="1:40" x14ac:dyDescent="0.25">
      <c r="A92" s="77" t="s">
        <v>38</v>
      </c>
      <c r="B92" s="4" t="s">
        <v>88</v>
      </c>
      <c r="C92" s="42" t="s">
        <v>105</v>
      </c>
      <c r="D92" s="5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4">
        <v>0</v>
      </c>
      <c r="L92" s="4">
        <v>0</v>
      </c>
      <c r="M92" s="3">
        <v>0</v>
      </c>
      <c r="N92" s="91">
        <v>0</v>
      </c>
      <c r="O92" s="40">
        <v>1</v>
      </c>
      <c r="P92" s="5">
        <v>0</v>
      </c>
      <c r="Q92" s="4">
        <v>1</v>
      </c>
      <c r="R92" s="4">
        <v>1</v>
      </c>
      <c r="S92" s="4">
        <v>0</v>
      </c>
      <c r="T92" s="4">
        <v>0</v>
      </c>
      <c r="U92" s="4">
        <v>0</v>
      </c>
      <c r="V92" s="3">
        <v>0</v>
      </c>
      <c r="W92" s="33">
        <f t="shared" si="14"/>
        <v>1.5</v>
      </c>
      <c r="X92" s="5">
        <v>1</v>
      </c>
      <c r="Y92" s="4">
        <v>0</v>
      </c>
      <c r="Z92" s="4">
        <v>0</v>
      </c>
      <c r="AA92" s="4">
        <v>0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32">
        <f t="shared" si="17"/>
        <v>1.5</v>
      </c>
      <c r="AH92" s="5">
        <v>0</v>
      </c>
      <c r="AI92" s="4">
        <v>1</v>
      </c>
      <c r="AJ92" s="4">
        <v>0</v>
      </c>
      <c r="AK92" s="4">
        <v>0</v>
      </c>
      <c r="AL92" s="4">
        <v>0</v>
      </c>
      <c r="AM92" s="3">
        <v>0</v>
      </c>
      <c r="AN92" s="33">
        <f t="shared" si="16"/>
        <v>2</v>
      </c>
    </row>
    <row r="93" spans="1:40" x14ac:dyDescent="0.25">
      <c r="A93" s="26" t="s">
        <v>39</v>
      </c>
      <c r="B93" s="4" t="s">
        <v>88</v>
      </c>
      <c r="C93" s="42" t="s">
        <v>120</v>
      </c>
      <c r="D93" s="5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0</v>
      </c>
      <c r="L93" s="4">
        <v>0</v>
      </c>
      <c r="M93" s="3">
        <v>0</v>
      </c>
      <c r="N93" s="91">
        <v>0</v>
      </c>
      <c r="O93" s="40">
        <v>1</v>
      </c>
      <c r="P93" s="5">
        <v>0</v>
      </c>
      <c r="Q93" s="4">
        <v>0</v>
      </c>
      <c r="R93" s="4">
        <v>1</v>
      </c>
      <c r="S93" s="4">
        <v>0</v>
      </c>
      <c r="T93" s="4">
        <v>0</v>
      </c>
      <c r="U93" s="4">
        <v>0</v>
      </c>
      <c r="V93" s="3">
        <v>0</v>
      </c>
      <c r="W93" s="33">
        <f t="shared" si="14"/>
        <v>2</v>
      </c>
      <c r="X93" s="5">
        <v>0</v>
      </c>
      <c r="Y93" s="4">
        <v>0</v>
      </c>
      <c r="Z93" s="4">
        <v>0</v>
      </c>
      <c r="AA93" s="4">
        <v>0</v>
      </c>
      <c r="AB93" s="4">
        <v>0</v>
      </c>
      <c r="AC93" s="4">
        <v>1</v>
      </c>
      <c r="AD93" s="4">
        <v>0</v>
      </c>
      <c r="AE93" s="4">
        <v>0</v>
      </c>
      <c r="AF93" s="4">
        <v>0</v>
      </c>
      <c r="AG93" s="32">
        <f t="shared" si="17"/>
        <v>2</v>
      </c>
      <c r="AH93" s="5">
        <v>0</v>
      </c>
      <c r="AI93" s="4">
        <v>1</v>
      </c>
      <c r="AJ93" s="4">
        <v>0</v>
      </c>
      <c r="AK93" s="4">
        <v>0</v>
      </c>
      <c r="AL93" s="4">
        <v>0</v>
      </c>
      <c r="AM93" s="3">
        <v>0</v>
      </c>
      <c r="AN93" s="33">
        <f t="shared" si="16"/>
        <v>2</v>
      </c>
    </row>
    <row r="94" spans="1:40" x14ac:dyDescent="0.25">
      <c r="A94" s="77" t="s">
        <v>40</v>
      </c>
      <c r="B94" s="4" t="s">
        <v>88</v>
      </c>
      <c r="C94" s="42" t="s">
        <v>106</v>
      </c>
      <c r="D94" s="5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</v>
      </c>
      <c r="M94" s="3">
        <v>0</v>
      </c>
      <c r="N94" s="91">
        <v>0</v>
      </c>
      <c r="O94" s="40">
        <v>1</v>
      </c>
      <c r="P94" s="5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3">
        <v>0</v>
      </c>
      <c r="W94" s="33">
        <f t="shared" si="14"/>
        <v>2</v>
      </c>
      <c r="X94" s="5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32">
        <f t="shared" si="17"/>
        <v>3</v>
      </c>
      <c r="AH94" s="5">
        <v>0</v>
      </c>
      <c r="AI94" s="4">
        <v>0</v>
      </c>
      <c r="AJ94" s="4">
        <v>0</v>
      </c>
      <c r="AK94" s="4">
        <v>1</v>
      </c>
      <c r="AL94" s="4">
        <v>0</v>
      </c>
      <c r="AM94" s="3">
        <v>0</v>
      </c>
      <c r="AN94" s="33">
        <f t="shared" si="16"/>
        <v>3</v>
      </c>
    </row>
    <row r="95" spans="1:40" x14ac:dyDescent="0.25">
      <c r="A95" s="26" t="s">
        <v>41</v>
      </c>
      <c r="B95" s="4" t="s">
        <v>88</v>
      </c>
      <c r="C95" s="42" t="s">
        <v>107</v>
      </c>
      <c r="D95" s="5">
        <v>0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3">
        <v>0</v>
      </c>
      <c r="N95" s="91">
        <v>1</v>
      </c>
      <c r="O95" s="40">
        <v>0</v>
      </c>
      <c r="P95" s="5">
        <v>0</v>
      </c>
      <c r="Q95" s="4">
        <v>1</v>
      </c>
      <c r="R95" s="4">
        <v>0</v>
      </c>
      <c r="S95" s="4">
        <v>0</v>
      </c>
      <c r="T95" s="4">
        <v>0</v>
      </c>
      <c r="U95" s="4">
        <v>0</v>
      </c>
      <c r="V95" s="3">
        <v>0</v>
      </c>
      <c r="W95" s="33">
        <f t="shared" si="14"/>
        <v>1</v>
      </c>
      <c r="X95" s="5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32"/>
      <c r="AH95" s="5">
        <v>1</v>
      </c>
      <c r="AI95" s="4">
        <v>0</v>
      </c>
      <c r="AJ95" s="4">
        <v>0</v>
      </c>
      <c r="AK95" s="4">
        <v>0</v>
      </c>
      <c r="AL95" s="4">
        <v>0</v>
      </c>
      <c r="AM95" s="3">
        <v>0</v>
      </c>
      <c r="AN95" s="33">
        <f t="shared" si="16"/>
        <v>1</v>
      </c>
    </row>
    <row r="96" spans="1:40" x14ac:dyDescent="0.25">
      <c r="A96" s="77" t="s">
        <v>42</v>
      </c>
      <c r="B96" s="4" t="s">
        <v>88</v>
      </c>
      <c r="C96" s="42" t="s">
        <v>108</v>
      </c>
      <c r="D96" s="5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0</v>
      </c>
      <c r="M96" s="3">
        <v>0</v>
      </c>
      <c r="N96" s="91">
        <v>0</v>
      </c>
      <c r="O96" s="40">
        <v>1</v>
      </c>
      <c r="P96" s="5">
        <v>0</v>
      </c>
      <c r="Q96" s="4">
        <v>1</v>
      </c>
      <c r="R96" s="4">
        <v>1</v>
      </c>
      <c r="S96" s="4">
        <v>0</v>
      </c>
      <c r="T96" s="4">
        <v>0</v>
      </c>
      <c r="U96" s="4">
        <v>0</v>
      </c>
      <c r="V96" s="3">
        <v>1</v>
      </c>
      <c r="W96" s="33">
        <f t="shared" si="14"/>
        <v>2</v>
      </c>
      <c r="X96" s="5">
        <v>0</v>
      </c>
      <c r="Y96" s="4">
        <v>0</v>
      </c>
      <c r="Z96" s="4">
        <v>0</v>
      </c>
      <c r="AA96" s="4">
        <v>0</v>
      </c>
      <c r="AB96" s="4">
        <v>1</v>
      </c>
      <c r="AC96" s="4">
        <v>0</v>
      </c>
      <c r="AD96" s="4">
        <v>0</v>
      </c>
      <c r="AE96" s="4">
        <v>0</v>
      </c>
      <c r="AF96" s="4">
        <v>0</v>
      </c>
      <c r="AG96" s="32">
        <f t="shared" ref="AG96:AG102" si="18">(SUM(X96:Y96)+SUM(Z96:AC96)*2+SUM(AD96:AF96)*3)/SUM(X96:AF96)</f>
        <v>2</v>
      </c>
      <c r="AH96" s="5">
        <v>1</v>
      </c>
      <c r="AI96" s="4">
        <v>1</v>
      </c>
      <c r="AJ96" s="4">
        <v>0</v>
      </c>
      <c r="AK96" s="4">
        <v>0</v>
      </c>
      <c r="AL96" s="4">
        <v>0</v>
      </c>
      <c r="AM96" s="4">
        <v>0</v>
      </c>
      <c r="AN96" s="33">
        <f t="shared" si="16"/>
        <v>1.5</v>
      </c>
    </row>
    <row r="97" spans="1:40" x14ac:dyDescent="0.25">
      <c r="A97" s="26" t="s">
        <v>43</v>
      </c>
      <c r="B97" s="4" t="s">
        <v>88</v>
      </c>
      <c r="C97" s="42" t="s">
        <v>109</v>
      </c>
      <c r="D97" s="5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1</v>
      </c>
      <c r="M97" s="3">
        <v>0</v>
      </c>
      <c r="N97" s="91">
        <v>0</v>
      </c>
      <c r="O97" s="40">
        <v>1</v>
      </c>
      <c r="P97" s="5">
        <v>0</v>
      </c>
      <c r="Q97" s="4">
        <v>0</v>
      </c>
      <c r="R97" s="4">
        <v>0</v>
      </c>
      <c r="S97" s="4">
        <v>0</v>
      </c>
      <c r="T97" s="4">
        <v>1</v>
      </c>
      <c r="U97" s="4">
        <v>0</v>
      </c>
      <c r="V97" s="3">
        <v>0</v>
      </c>
      <c r="W97" s="33">
        <f t="shared" si="14"/>
        <v>3</v>
      </c>
      <c r="X97" s="5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1</v>
      </c>
      <c r="AF97" s="4">
        <v>0</v>
      </c>
      <c r="AG97" s="32">
        <f t="shared" si="18"/>
        <v>3</v>
      </c>
      <c r="AH97" s="5">
        <v>0</v>
      </c>
      <c r="AI97" s="4">
        <v>0</v>
      </c>
      <c r="AJ97" s="4">
        <v>0</v>
      </c>
      <c r="AK97" s="4">
        <v>1</v>
      </c>
      <c r="AL97" s="4">
        <v>0</v>
      </c>
      <c r="AM97" s="3">
        <v>0</v>
      </c>
      <c r="AN97" s="33">
        <f t="shared" si="16"/>
        <v>3</v>
      </c>
    </row>
    <row r="98" spans="1:40" x14ac:dyDescent="0.25">
      <c r="A98" s="77" t="s">
        <v>44</v>
      </c>
      <c r="B98" s="4" t="s">
        <v>88</v>
      </c>
      <c r="C98" s="42" t="s">
        <v>110</v>
      </c>
      <c r="D98" s="5">
        <v>0</v>
      </c>
      <c r="E98" s="4">
        <v>1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3">
        <v>0</v>
      </c>
      <c r="N98" s="91">
        <v>0</v>
      </c>
      <c r="O98" s="40">
        <v>1</v>
      </c>
      <c r="P98" s="5">
        <v>0</v>
      </c>
      <c r="Q98" s="79">
        <v>0</v>
      </c>
      <c r="R98" s="4">
        <v>0</v>
      </c>
      <c r="S98" s="4">
        <v>0</v>
      </c>
      <c r="T98" s="4">
        <v>1</v>
      </c>
      <c r="U98" s="4">
        <v>0</v>
      </c>
      <c r="V98" s="3">
        <v>0</v>
      </c>
      <c r="W98" s="33">
        <f>(SUM(P98:S98)+SUM(R98:S98)*2+SUM(T98:V98)*3)/SUM(P98:V98)</f>
        <v>3</v>
      </c>
      <c r="X98" s="5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1</v>
      </c>
      <c r="AE98" s="4">
        <v>0</v>
      </c>
      <c r="AF98" s="4">
        <v>0</v>
      </c>
      <c r="AG98" s="32">
        <f t="shared" si="18"/>
        <v>3</v>
      </c>
      <c r="AH98" s="5">
        <v>0</v>
      </c>
      <c r="AI98" s="4">
        <v>0</v>
      </c>
      <c r="AJ98" s="4">
        <v>0</v>
      </c>
      <c r="AK98" s="4">
        <v>1</v>
      </c>
      <c r="AL98" s="4">
        <v>0</v>
      </c>
      <c r="AM98" s="3">
        <v>0</v>
      </c>
      <c r="AN98" s="33">
        <f t="shared" si="16"/>
        <v>3</v>
      </c>
    </row>
    <row r="99" spans="1:40" x14ac:dyDescent="0.25">
      <c r="A99" s="26" t="s">
        <v>45</v>
      </c>
      <c r="B99" s="4" t="s">
        <v>88</v>
      </c>
      <c r="C99" s="42" t="s">
        <v>111</v>
      </c>
      <c r="D99" s="5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0</v>
      </c>
      <c r="L99" s="4">
        <v>0</v>
      </c>
      <c r="M99" s="3">
        <v>0</v>
      </c>
      <c r="N99" s="91">
        <v>0</v>
      </c>
      <c r="O99" s="40">
        <v>1</v>
      </c>
      <c r="P99" s="5">
        <v>0</v>
      </c>
      <c r="Q99" s="4">
        <v>0</v>
      </c>
      <c r="R99" s="4">
        <v>1</v>
      </c>
      <c r="S99" s="4">
        <v>0</v>
      </c>
      <c r="T99" s="4">
        <v>0</v>
      </c>
      <c r="U99" s="4">
        <v>0</v>
      </c>
      <c r="V99" s="3">
        <v>0</v>
      </c>
      <c r="W99" s="33">
        <f t="shared" si="14"/>
        <v>2</v>
      </c>
      <c r="X99" s="5">
        <v>0</v>
      </c>
      <c r="Y99" s="4">
        <v>0</v>
      </c>
      <c r="Z99" s="4">
        <v>0</v>
      </c>
      <c r="AA99" s="4">
        <v>0</v>
      </c>
      <c r="AB99" s="4">
        <v>1</v>
      </c>
      <c r="AC99" s="4">
        <v>1</v>
      </c>
      <c r="AD99" s="4">
        <v>0</v>
      </c>
      <c r="AE99" s="4">
        <v>0</v>
      </c>
      <c r="AF99" s="4">
        <v>0</v>
      </c>
      <c r="AG99" s="32">
        <f t="shared" si="18"/>
        <v>2</v>
      </c>
      <c r="AH99" s="5">
        <v>0</v>
      </c>
      <c r="AI99" s="4">
        <v>1</v>
      </c>
      <c r="AJ99" s="4">
        <v>0</v>
      </c>
      <c r="AK99" s="4">
        <v>0</v>
      </c>
      <c r="AL99" s="4">
        <v>0</v>
      </c>
      <c r="AM99" s="3">
        <v>0</v>
      </c>
      <c r="AN99" s="33">
        <f t="shared" si="16"/>
        <v>2</v>
      </c>
    </row>
    <row r="100" spans="1:40" x14ac:dyDescent="0.25">
      <c r="A100" s="77" t="s">
        <v>46</v>
      </c>
      <c r="B100" s="4" t="s">
        <v>88</v>
      </c>
      <c r="C100" s="42" t="s">
        <v>112</v>
      </c>
      <c r="D100" s="5">
        <v>1</v>
      </c>
      <c r="E100" s="4">
        <v>1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3">
        <v>0</v>
      </c>
      <c r="N100" s="91">
        <v>1</v>
      </c>
      <c r="O100" s="40">
        <v>0</v>
      </c>
      <c r="P100" s="5">
        <v>0</v>
      </c>
      <c r="Q100" s="4">
        <v>1</v>
      </c>
      <c r="R100" s="4">
        <v>0</v>
      </c>
      <c r="S100" s="4">
        <v>0</v>
      </c>
      <c r="T100" s="4">
        <v>0</v>
      </c>
      <c r="U100" s="4">
        <v>0</v>
      </c>
      <c r="V100" s="3">
        <v>0</v>
      </c>
      <c r="W100" s="33">
        <f t="shared" si="14"/>
        <v>1</v>
      </c>
      <c r="X100" s="5">
        <v>1</v>
      </c>
      <c r="Y100" s="4">
        <v>0</v>
      </c>
      <c r="Z100" s="4">
        <v>1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32">
        <f t="shared" si="18"/>
        <v>1.5</v>
      </c>
      <c r="AH100" s="5">
        <v>1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33">
        <f t="shared" si="16"/>
        <v>1</v>
      </c>
    </row>
    <row r="101" spans="1:40" x14ac:dyDescent="0.25">
      <c r="A101" s="26" t="s">
        <v>47</v>
      </c>
      <c r="B101" s="4" t="s">
        <v>88</v>
      </c>
      <c r="C101" s="42" t="s">
        <v>112</v>
      </c>
      <c r="D101" s="5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3">
        <v>0</v>
      </c>
      <c r="N101" s="91">
        <v>0</v>
      </c>
      <c r="O101" s="40">
        <v>1</v>
      </c>
      <c r="P101" s="5">
        <v>0</v>
      </c>
      <c r="Q101" s="4">
        <v>0</v>
      </c>
      <c r="R101" s="4">
        <v>1</v>
      </c>
      <c r="S101" s="4">
        <v>0</v>
      </c>
      <c r="T101" s="4">
        <v>0</v>
      </c>
      <c r="U101" s="4">
        <v>0</v>
      </c>
      <c r="V101" s="3">
        <v>0</v>
      </c>
      <c r="W101" s="33">
        <f t="shared" si="14"/>
        <v>2</v>
      </c>
      <c r="X101" s="5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32">
        <f t="shared" si="18"/>
        <v>2</v>
      </c>
      <c r="AH101" s="5">
        <v>0</v>
      </c>
      <c r="AI101" s="4">
        <v>0</v>
      </c>
      <c r="AJ101" s="4">
        <v>0</v>
      </c>
      <c r="AK101" s="4">
        <v>0</v>
      </c>
      <c r="AL101" s="4">
        <v>0</v>
      </c>
      <c r="AM101" s="3">
        <v>1</v>
      </c>
      <c r="AN101" s="33"/>
    </row>
    <row r="102" spans="1:40" ht="15.75" thickBot="1" x14ac:dyDescent="0.3">
      <c r="A102" s="77" t="s">
        <v>48</v>
      </c>
      <c r="B102" s="4" t="s">
        <v>88</v>
      </c>
      <c r="C102" s="42" t="s">
        <v>113</v>
      </c>
      <c r="D102" s="59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1</v>
      </c>
      <c r="K102" s="2">
        <v>0</v>
      </c>
      <c r="L102" s="2">
        <v>1</v>
      </c>
      <c r="M102" s="60">
        <v>0</v>
      </c>
      <c r="N102" s="91">
        <v>0</v>
      </c>
      <c r="O102" s="40">
        <v>1</v>
      </c>
      <c r="P102" s="5">
        <v>0</v>
      </c>
      <c r="Q102" s="4">
        <v>0</v>
      </c>
      <c r="R102" s="4">
        <v>0</v>
      </c>
      <c r="S102" s="4">
        <v>0</v>
      </c>
      <c r="T102" s="4">
        <v>1</v>
      </c>
      <c r="U102" s="4">
        <v>0</v>
      </c>
      <c r="V102" s="3">
        <v>0</v>
      </c>
      <c r="W102" s="33">
        <f t="shared" si="14"/>
        <v>3</v>
      </c>
      <c r="X102" s="5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1</v>
      </c>
      <c r="AE102" s="4">
        <v>0</v>
      </c>
      <c r="AF102" s="4">
        <v>0</v>
      </c>
      <c r="AG102" s="32">
        <f t="shared" si="18"/>
        <v>3</v>
      </c>
      <c r="AH102" s="5">
        <v>0</v>
      </c>
      <c r="AI102" s="4">
        <v>0</v>
      </c>
      <c r="AJ102" s="4">
        <v>0</v>
      </c>
      <c r="AK102" s="4">
        <v>1</v>
      </c>
      <c r="AL102" s="4">
        <v>0</v>
      </c>
      <c r="AM102" s="3">
        <v>0</v>
      </c>
      <c r="AN102" s="33">
        <f t="shared" si="16"/>
        <v>3</v>
      </c>
    </row>
    <row r="103" spans="1:40" ht="15.75" thickBot="1" x14ac:dyDescent="0.3">
      <c r="A103" s="67" t="s">
        <v>84</v>
      </c>
      <c r="B103" s="68"/>
      <c r="C103" s="69"/>
      <c r="D103" s="57">
        <f t="shared" ref="D103:V103" si="19">SUM(D73:D102)</f>
        <v>3</v>
      </c>
      <c r="E103" s="48">
        <f t="shared" si="19"/>
        <v>3</v>
      </c>
      <c r="F103" s="48">
        <f t="shared" si="19"/>
        <v>1</v>
      </c>
      <c r="G103" s="48">
        <f t="shared" si="19"/>
        <v>4</v>
      </c>
      <c r="H103" s="48">
        <f t="shared" si="19"/>
        <v>2</v>
      </c>
      <c r="I103" s="48">
        <f t="shared" si="19"/>
        <v>3</v>
      </c>
      <c r="J103" s="48">
        <f t="shared" si="19"/>
        <v>16</v>
      </c>
      <c r="K103" s="48">
        <f t="shared" si="19"/>
        <v>5</v>
      </c>
      <c r="L103" s="48">
        <f t="shared" si="19"/>
        <v>7</v>
      </c>
      <c r="M103" s="58">
        <f t="shared" si="19"/>
        <v>0</v>
      </c>
      <c r="N103" s="54">
        <f t="shared" si="19"/>
        <v>6</v>
      </c>
      <c r="O103" s="58">
        <f t="shared" si="19"/>
        <v>24</v>
      </c>
      <c r="P103" s="54">
        <f t="shared" si="19"/>
        <v>0</v>
      </c>
      <c r="Q103" s="48">
        <f t="shared" si="19"/>
        <v>9</v>
      </c>
      <c r="R103" s="48">
        <f t="shared" si="19"/>
        <v>19</v>
      </c>
      <c r="S103" s="48">
        <f t="shared" si="19"/>
        <v>3</v>
      </c>
      <c r="T103" s="48">
        <f t="shared" si="19"/>
        <v>7</v>
      </c>
      <c r="U103" s="48">
        <f t="shared" si="19"/>
        <v>0</v>
      </c>
      <c r="V103" s="49">
        <f t="shared" si="19"/>
        <v>3</v>
      </c>
      <c r="W103" s="50">
        <f>AVERAGE(W73:W102)</f>
        <v>2.0166666666666666</v>
      </c>
      <c r="X103" s="47">
        <f t="shared" ref="X103:AF103" si="20">SUM(X73:X102)</f>
        <v>7</v>
      </c>
      <c r="Y103" s="48">
        <f t="shared" si="20"/>
        <v>1</v>
      </c>
      <c r="Z103" s="48">
        <f t="shared" si="20"/>
        <v>2</v>
      </c>
      <c r="AA103" s="48">
        <f t="shared" si="20"/>
        <v>6</v>
      </c>
      <c r="AB103" s="48">
        <f t="shared" si="20"/>
        <v>8</v>
      </c>
      <c r="AC103" s="48">
        <f t="shared" si="20"/>
        <v>2</v>
      </c>
      <c r="AD103" s="48">
        <f t="shared" si="20"/>
        <v>8</v>
      </c>
      <c r="AE103" s="48">
        <f t="shared" si="20"/>
        <v>1</v>
      </c>
      <c r="AF103" s="48">
        <f t="shared" si="20"/>
        <v>0</v>
      </c>
      <c r="AG103" s="50">
        <f>AVERAGE(AG73:AG102)</f>
        <v>2.0555555555555554</v>
      </c>
      <c r="AH103" s="47">
        <f t="shared" ref="AH103:AM103" si="21">SUM(AH73:AH102)</f>
        <v>7</v>
      </c>
      <c r="AI103" s="48">
        <f t="shared" si="21"/>
        <v>10</v>
      </c>
      <c r="AJ103" s="48">
        <f t="shared" si="21"/>
        <v>1</v>
      </c>
      <c r="AK103" s="48">
        <f t="shared" si="21"/>
        <v>4</v>
      </c>
      <c r="AL103" s="48">
        <f t="shared" si="21"/>
        <v>2</v>
      </c>
      <c r="AM103" s="49">
        <f t="shared" si="21"/>
        <v>4</v>
      </c>
      <c r="AN103" s="50">
        <f>AVERAGE(AN73:AN102)</f>
        <v>1.9782608695652173</v>
      </c>
    </row>
    <row r="104" spans="1:40" ht="15.75" thickBot="1" x14ac:dyDescent="0.3"/>
    <row r="105" spans="1:40" x14ac:dyDescent="0.25">
      <c r="A105" s="1" t="s">
        <v>133</v>
      </c>
      <c r="B105" s="1"/>
      <c r="D105" s="21"/>
      <c r="E105" s="20"/>
      <c r="F105" s="20"/>
      <c r="G105" s="20" t="s">
        <v>10</v>
      </c>
      <c r="H105" s="20"/>
      <c r="I105" s="20"/>
      <c r="J105" s="20"/>
      <c r="K105" s="20"/>
      <c r="L105" s="20"/>
      <c r="M105" s="20"/>
      <c r="N105" s="21" t="s">
        <v>122</v>
      </c>
      <c r="O105" s="19"/>
      <c r="P105" s="21"/>
      <c r="Q105" s="89"/>
      <c r="R105" s="89" t="s">
        <v>13</v>
      </c>
      <c r="S105" s="20" t="s">
        <v>9</v>
      </c>
      <c r="T105" s="20"/>
      <c r="U105" s="20"/>
      <c r="V105" s="20"/>
      <c r="W105" s="20"/>
      <c r="X105" s="21"/>
      <c r="Y105" s="89" t="s">
        <v>14</v>
      </c>
      <c r="Z105" s="20" t="s">
        <v>8</v>
      </c>
      <c r="AA105" s="20"/>
      <c r="AB105" s="20"/>
      <c r="AC105" s="20"/>
      <c r="AD105" s="20"/>
      <c r="AE105" s="20"/>
      <c r="AF105" s="20"/>
      <c r="AG105" s="19"/>
      <c r="AH105" s="90" t="s">
        <v>15</v>
      </c>
      <c r="AI105" s="20" t="s">
        <v>7</v>
      </c>
      <c r="AJ105" s="20"/>
      <c r="AK105" s="20"/>
      <c r="AL105" s="20"/>
      <c r="AM105" s="20"/>
      <c r="AN105" s="19"/>
    </row>
    <row r="106" spans="1:40" ht="16.5" thickBot="1" x14ac:dyDescent="0.3">
      <c r="A106" s="1"/>
      <c r="D106" s="84">
        <v>1</v>
      </c>
      <c r="E106" s="85">
        <v>2</v>
      </c>
      <c r="F106" s="85">
        <v>3</v>
      </c>
      <c r="G106" s="85">
        <v>4</v>
      </c>
      <c r="H106" s="85">
        <v>5</v>
      </c>
      <c r="I106" s="85">
        <v>6</v>
      </c>
      <c r="J106" s="85">
        <v>7</v>
      </c>
      <c r="K106" s="85">
        <v>8</v>
      </c>
      <c r="L106" s="85">
        <v>9</v>
      </c>
      <c r="M106" s="85">
        <v>10</v>
      </c>
      <c r="N106" s="82">
        <v>1</v>
      </c>
      <c r="O106" s="83">
        <v>2</v>
      </c>
      <c r="P106" s="13">
        <v>1</v>
      </c>
      <c r="Q106" s="12">
        <v>2</v>
      </c>
      <c r="R106" s="11">
        <v>3</v>
      </c>
      <c r="S106" s="11">
        <v>4</v>
      </c>
      <c r="T106" s="10">
        <v>5</v>
      </c>
      <c r="U106" s="10">
        <v>6</v>
      </c>
      <c r="V106" s="14">
        <v>7</v>
      </c>
      <c r="W106" s="62" t="s">
        <v>16</v>
      </c>
      <c r="X106" s="29">
        <v>1</v>
      </c>
      <c r="Y106" s="12">
        <v>2</v>
      </c>
      <c r="Z106" s="11">
        <v>3</v>
      </c>
      <c r="AA106" s="11">
        <v>4</v>
      </c>
      <c r="AB106" s="11">
        <v>5</v>
      </c>
      <c r="AC106" s="11">
        <v>6</v>
      </c>
      <c r="AD106" s="10">
        <v>7</v>
      </c>
      <c r="AE106" s="10">
        <v>8</v>
      </c>
      <c r="AF106" s="10">
        <v>9</v>
      </c>
      <c r="AG106" s="37" t="s">
        <v>16</v>
      </c>
      <c r="AH106" s="13">
        <v>1</v>
      </c>
      <c r="AI106" s="11">
        <v>2</v>
      </c>
      <c r="AJ106" s="11">
        <v>3</v>
      </c>
      <c r="AK106" s="10">
        <v>4</v>
      </c>
      <c r="AL106" s="10">
        <v>5</v>
      </c>
      <c r="AM106" s="63">
        <v>6</v>
      </c>
      <c r="AN106" s="64" t="s">
        <v>16</v>
      </c>
    </row>
    <row r="107" spans="1:40" ht="15.75" thickBot="1" x14ac:dyDescent="0.3">
      <c r="A107" s="96" t="s">
        <v>128</v>
      </c>
      <c r="B107" s="68"/>
      <c r="C107" s="24"/>
      <c r="D107" s="57">
        <f t="shared" ref="D107:V107" si="22">SUM(D33,D68,D103)</f>
        <v>14</v>
      </c>
      <c r="E107" s="57">
        <f t="shared" si="22"/>
        <v>11</v>
      </c>
      <c r="F107" s="57">
        <f t="shared" si="22"/>
        <v>8</v>
      </c>
      <c r="G107" s="57">
        <f t="shared" si="22"/>
        <v>8</v>
      </c>
      <c r="H107" s="57">
        <f t="shared" si="22"/>
        <v>8</v>
      </c>
      <c r="I107" s="57">
        <f t="shared" si="22"/>
        <v>7</v>
      </c>
      <c r="J107" s="57">
        <f t="shared" si="22"/>
        <v>46</v>
      </c>
      <c r="K107" s="57">
        <f t="shared" si="22"/>
        <v>27</v>
      </c>
      <c r="L107" s="57">
        <f t="shared" si="22"/>
        <v>19</v>
      </c>
      <c r="M107" s="57">
        <f t="shared" si="22"/>
        <v>3</v>
      </c>
      <c r="N107" s="57">
        <f t="shared" si="22"/>
        <v>12</v>
      </c>
      <c r="O107" s="57">
        <f t="shared" si="22"/>
        <v>78</v>
      </c>
      <c r="P107" s="57">
        <f t="shared" si="22"/>
        <v>0</v>
      </c>
      <c r="Q107" s="57">
        <f t="shared" si="22"/>
        <v>26</v>
      </c>
      <c r="R107" s="57">
        <f t="shared" si="22"/>
        <v>60</v>
      </c>
      <c r="S107" s="57">
        <f t="shared" si="22"/>
        <v>7</v>
      </c>
      <c r="T107" s="57">
        <f t="shared" si="22"/>
        <v>16</v>
      </c>
      <c r="U107" s="57">
        <f t="shared" si="22"/>
        <v>2</v>
      </c>
      <c r="V107" s="57">
        <f t="shared" si="22"/>
        <v>5</v>
      </c>
      <c r="W107" s="95">
        <f>AVERAGE(W33,W68,W103)</f>
        <v>1.9648148148148146</v>
      </c>
      <c r="X107" s="57">
        <f t="shared" ref="X107:AF107" si="23">SUM(X33,X68,X103)</f>
        <v>19</v>
      </c>
      <c r="Y107" s="57">
        <f t="shared" si="23"/>
        <v>2</v>
      </c>
      <c r="Z107" s="57">
        <f t="shared" si="23"/>
        <v>13</v>
      </c>
      <c r="AA107" s="57">
        <f t="shared" si="23"/>
        <v>16</v>
      </c>
      <c r="AB107" s="57">
        <f t="shared" si="23"/>
        <v>30</v>
      </c>
      <c r="AC107" s="57">
        <f t="shared" si="23"/>
        <v>5</v>
      </c>
      <c r="AD107" s="57">
        <f t="shared" si="23"/>
        <v>27</v>
      </c>
      <c r="AE107" s="57">
        <f t="shared" si="23"/>
        <v>3</v>
      </c>
      <c r="AF107" s="57">
        <f t="shared" si="23"/>
        <v>0</v>
      </c>
      <c r="AG107" s="95">
        <f>AVERAGE(AG33,AG68,AG103)</f>
        <v>2.0629629629629629</v>
      </c>
      <c r="AH107" s="57">
        <f t="shared" ref="AH107:AM107" si="24">SUM(AH33,AH68,AH103)</f>
        <v>13</v>
      </c>
      <c r="AI107" s="57">
        <f t="shared" si="24"/>
        <v>18</v>
      </c>
      <c r="AJ107" s="57">
        <f t="shared" si="24"/>
        <v>2</v>
      </c>
      <c r="AK107" s="57">
        <f t="shared" si="24"/>
        <v>5</v>
      </c>
      <c r="AL107" s="57">
        <f t="shared" si="24"/>
        <v>6</v>
      </c>
      <c r="AM107" s="57">
        <f t="shared" si="24"/>
        <v>13</v>
      </c>
      <c r="AN107" s="95">
        <f>AVERAGE(AN33,AN68,AN103)</f>
        <v>1.9428341384863124</v>
      </c>
    </row>
    <row r="108" spans="1:40" x14ac:dyDescent="0.25">
      <c r="A108" s="67" t="s">
        <v>129</v>
      </c>
      <c r="B108" s="68"/>
      <c r="C108" s="24"/>
      <c r="D108" s="97">
        <f>D107/90</f>
        <v>0.15555555555555556</v>
      </c>
      <c r="E108" s="97">
        <f t="shared" ref="E108:AF108" si="25">E107/90</f>
        <v>0.12222222222222222</v>
      </c>
      <c r="F108" s="97">
        <f t="shared" si="25"/>
        <v>8.8888888888888892E-2</v>
      </c>
      <c r="G108" s="97">
        <f t="shared" si="25"/>
        <v>8.8888888888888892E-2</v>
      </c>
      <c r="H108" s="97">
        <f t="shared" si="25"/>
        <v>8.8888888888888892E-2</v>
      </c>
      <c r="I108" s="97">
        <f t="shared" si="25"/>
        <v>7.7777777777777779E-2</v>
      </c>
      <c r="J108" s="97">
        <f t="shared" si="25"/>
        <v>0.51111111111111107</v>
      </c>
      <c r="K108" s="97">
        <f t="shared" si="25"/>
        <v>0.3</v>
      </c>
      <c r="L108" s="97">
        <f t="shared" si="25"/>
        <v>0.21111111111111111</v>
      </c>
      <c r="M108" s="97">
        <f t="shared" si="25"/>
        <v>3.3333333333333333E-2</v>
      </c>
      <c r="N108" s="97">
        <f t="shared" si="25"/>
        <v>0.13333333333333333</v>
      </c>
      <c r="O108" s="97">
        <f t="shared" si="25"/>
        <v>0.8666666666666667</v>
      </c>
      <c r="P108" s="97">
        <f t="shared" si="25"/>
        <v>0</v>
      </c>
      <c r="Q108" s="97">
        <f t="shared" si="25"/>
        <v>0.28888888888888886</v>
      </c>
      <c r="R108" s="97">
        <f t="shared" si="25"/>
        <v>0.66666666666666663</v>
      </c>
      <c r="S108" s="97">
        <f t="shared" si="25"/>
        <v>7.7777777777777779E-2</v>
      </c>
      <c r="T108" s="97">
        <f t="shared" si="25"/>
        <v>0.17777777777777778</v>
      </c>
      <c r="U108" s="97">
        <f t="shared" si="25"/>
        <v>2.2222222222222223E-2</v>
      </c>
      <c r="V108" s="97">
        <f t="shared" si="25"/>
        <v>5.5555555555555552E-2</v>
      </c>
      <c r="W108" s="97"/>
      <c r="X108" s="97">
        <f t="shared" si="25"/>
        <v>0.21111111111111111</v>
      </c>
      <c r="Y108" s="97">
        <f t="shared" si="25"/>
        <v>2.2222222222222223E-2</v>
      </c>
      <c r="Z108" s="97">
        <f t="shared" si="25"/>
        <v>0.14444444444444443</v>
      </c>
      <c r="AA108" s="97">
        <f t="shared" si="25"/>
        <v>0.17777777777777778</v>
      </c>
      <c r="AB108" s="97">
        <f t="shared" si="25"/>
        <v>0.33333333333333331</v>
      </c>
      <c r="AC108" s="97">
        <f t="shared" si="25"/>
        <v>5.5555555555555552E-2</v>
      </c>
      <c r="AD108" s="97">
        <f t="shared" si="25"/>
        <v>0.3</v>
      </c>
      <c r="AE108" s="97">
        <f t="shared" si="25"/>
        <v>3.3333333333333333E-2</v>
      </c>
      <c r="AF108" s="97">
        <f t="shared" si="25"/>
        <v>0</v>
      </c>
      <c r="AG108" s="97"/>
      <c r="AH108" s="97">
        <f>AH107/60</f>
        <v>0.21666666666666667</v>
      </c>
      <c r="AI108" s="97">
        <f t="shared" ref="AI108:AM108" si="26">AI107/60</f>
        <v>0.3</v>
      </c>
      <c r="AJ108" s="97">
        <f t="shared" si="26"/>
        <v>3.3333333333333333E-2</v>
      </c>
      <c r="AK108" s="97">
        <f t="shared" si="26"/>
        <v>8.3333333333333329E-2</v>
      </c>
      <c r="AL108" s="97">
        <f t="shared" si="26"/>
        <v>0.1</v>
      </c>
      <c r="AM108" s="97">
        <f t="shared" si="26"/>
        <v>0.21666666666666667</v>
      </c>
      <c r="AN108" s="9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34E-BFE4-4CA4-953B-564DFED2D930}">
  <dimension ref="B1:AS24"/>
  <sheetViews>
    <sheetView tabSelected="1" topLeftCell="A4" zoomScaleNormal="100" workbookViewId="0">
      <selection activeCell="K34" sqref="K34"/>
    </sheetView>
  </sheetViews>
  <sheetFormatPr defaultRowHeight="15" x14ac:dyDescent="0.25"/>
  <cols>
    <col min="2" max="2" width="13.5703125" customWidth="1"/>
    <col min="3" max="4" width="5.42578125" customWidth="1"/>
    <col min="5" max="5" width="4.7109375" customWidth="1"/>
    <col min="6" max="6" width="5.42578125" customWidth="1"/>
    <col min="8" max="8" width="16.5703125" customWidth="1"/>
    <col min="9" max="27" width="4.28515625" customWidth="1"/>
    <col min="28" max="28" width="5.42578125" customWidth="1"/>
    <col min="29" max="37" width="4.28515625" customWidth="1"/>
    <col min="38" max="38" width="5.5703125" customWidth="1"/>
    <col min="39" max="44" width="4.28515625" customWidth="1"/>
    <col min="45" max="45" width="5.140625" customWidth="1"/>
  </cols>
  <sheetData>
    <row r="1" spans="2:45" ht="15.75" thickBot="1" x14ac:dyDescent="0.3">
      <c r="I1" t="s">
        <v>134</v>
      </c>
      <c r="J1" t="s">
        <v>135</v>
      </c>
      <c r="K1" t="s">
        <v>165</v>
      </c>
      <c r="L1" t="s">
        <v>136</v>
      </c>
      <c r="M1" t="s">
        <v>137</v>
      </c>
      <c r="N1" t="s">
        <v>138</v>
      </c>
      <c r="O1" t="s">
        <v>139</v>
      </c>
      <c r="P1" t="s">
        <v>140</v>
      </c>
      <c r="Q1" t="s">
        <v>141</v>
      </c>
      <c r="R1" t="s">
        <v>142</v>
      </c>
      <c r="S1" t="s">
        <v>143</v>
      </c>
      <c r="T1" t="s">
        <v>164</v>
      </c>
      <c r="U1" t="s">
        <v>144</v>
      </c>
      <c r="V1" t="s">
        <v>145</v>
      </c>
      <c r="W1" t="s">
        <v>146</v>
      </c>
      <c r="X1" t="s">
        <v>147</v>
      </c>
      <c r="Y1" t="s">
        <v>148</v>
      </c>
      <c r="Z1" t="s">
        <v>149</v>
      </c>
      <c r="AA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166</v>
      </c>
      <c r="AK1" t="s">
        <v>158</v>
      </c>
      <c r="AM1" t="s">
        <v>159</v>
      </c>
      <c r="AN1" t="s">
        <v>139</v>
      </c>
      <c r="AO1" t="s">
        <v>160</v>
      </c>
      <c r="AP1" t="s">
        <v>161</v>
      </c>
      <c r="AQ1" t="s">
        <v>162</v>
      </c>
      <c r="AR1" t="s">
        <v>163</v>
      </c>
    </row>
    <row r="2" spans="2:45" ht="16.5" customHeight="1" x14ac:dyDescent="0.25">
      <c r="B2" s="81" t="s">
        <v>130</v>
      </c>
      <c r="C2" s="17" t="s">
        <v>13</v>
      </c>
      <c r="D2" s="17" t="s">
        <v>14</v>
      </c>
      <c r="E2" s="16" t="s">
        <v>15</v>
      </c>
      <c r="H2" s="100" t="s">
        <v>130</v>
      </c>
      <c r="I2" s="101"/>
      <c r="J2" s="68"/>
      <c r="K2" s="68"/>
      <c r="L2" s="68" t="s">
        <v>10</v>
      </c>
      <c r="M2" s="68"/>
      <c r="N2" s="68"/>
      <c r="O2" s="68"/>
      <c r="P2" s="68"/>
      <c r="Q2" s="68"/>
      <c r="R2" s="68"/>
      <c r="S2" s="101" t="s">
        <v>122</v>
      </c>
      <c r="T2" s="69"/>
      <c r="U2" s="101"/>
      <c r="V2" s="102"/>
      <c r="W2" s="102" t="s">
        <v>13</v>
      </c>
      <c r="X2" s="68" t="s">
        <v>9</v>
      </c>
      <c r="Y2" s="68"/>
      <c r="Z2" s="68"/>
      <c r="AA2" s="68"/>
      <c r="AB2" s="68"/>
      <c r="AC2" s="101"/>
      <c r="AD2" s="102" t="s">
        <v>14</v>
      </c>
      <c r="AE2" s="68" t="s">
        <v>8</v>
      </c>
      <c r="AF2" s="68"/>
      <c r="AG2" s="68"/>
      <c r="AH2" s="68"/>
      <c r="AI2" s="68"/>
      <c r="AJ2" s="68"/>
      <c r="AK2" s="68"/>
      <c r="AL2" s="69"/>
      <c r="AM2" s="103" t="s">
        <v>15</v>
      </c>
      <c r="AN2" s="68" t="s">
        <v>7</v>
      </c>
      <c r="AO2" s="68"/>
      <c r="AP2" s="68"/>
      <c r="AQ2" s="68"/>
      <c r="AR2" s="68"/>
      <c r="AS2" s="24"/>
    </row>
    <row r="3" spans="2:45" ht="16.5" thickBot="1" x14ac:dyDescent="0.3">
      <c r="B3" s="5" t="s">
        <v>1</v>
      </c>
      <c r="C3" s="4">
        <v>2.0378378378378379</v>
      </c>
      <c r="D3" s="4">
        <v>2.2430555555555554</v>
      </c>
      <c r="E3" s="3">
        <v>1.9572649572649574</v>
      </c>
      <c r="H3" s="104"/>
      <c r="I3" s="84">
        <v>1</v>
      </c>
      <c r="J3" s="85">
        <v>2</v>
      </c>
      <c r="K3" s="85">
        <v>3</v>
      </c>
      <c r="L3" s="85">
        <v>4</v>
      </c>
      <c r="M3" s="85">
        <v>5</v>
      </c>
      <c r="N3" s="85">
        <v>6</v>
      </c>
      <c r="O3" s="85">
        <v>7</v>
      </c>
      <c r="P3" s="85">
        <v>8</v>
      </c>
      <c r="Q3" s="85">
        <v>9</v>
      </c>
      <c r="R3" s="85">
        <v>10</v>
      </c>
      <c r="S3" s="82">
        <v>1</v>
      </c>
      <c r="T3" s="83">
        <v>2</v>
      </c>
      <c r="U3" s="13">
        <v>1</v>
      </c>
      <c r="V3" s="12">
        <v>2</v>
      </c>
      <c r="W3" s="11">
        <v>3</v>
      </c>
      <c r="X3" s="11">
        <v>4</v>
      </c>
      <c r="Y3" s="10">
        <v>5</v>
      </c>
      <c r="Z3" s="10">
        <v>6</v>
      </c>
      <c r="AA3" s="14">
        <v>7</v>
      </c>
      <c r="AB3" s="62" t="s">
        <v>16</v>
      </c>
      <c r="AC3" s="29">
        <v>1</v>
      </c>
      <c r="AD3" s="12">
        <v>2</v>
      </c>
      <c r="AE3" s="11">
        <v>3</v>
      </c>
      <c r="AF3" s="11">
        <v>4</v>
      </c>
      <c r="AG3" s="11">
        <v>5</v>
      </c>
      <c r="AH3" s="11">
        <v>6</v>
      </c>
      <c r="AI3" s="10">
        <v>7</v>
      </c>
      <c r="AJ3" s="10">
        <v>8</v>
      </c>
      <c r="AK3" s="10">
        <v>9</v>
      </c>
      <c r="AL3" s="37" t="s">
        <v>16</v>
      </c>
      <c r="AM3" s="13">
        <v>1</v>
      </c>
      <c r="AN3" s="11">
        <v>2</v>
      </c>
      <c r="AO3" s="11">
        <v>3</v>
      </c>
      <c r="AP3" s="10">
        <v>4</v>
      </c>
      <c r="AQ3" s="10">
        <v>5</v>
      </c>
      <c r="AR3" s="63">
        <v>6</v>
      </c>
      <c r="AS3" s="105" t="s">
        <v>16</v>
      </c>
    </row>
    <row r="4" spans="2:45" ht="15.75" thickBot="1" x14ac:dyDescent="0.3">
      <c r="B4" s="5" t="s">
        <v>78</v>
      </c>
      <c r="C4" s="4">
        <v>2.1923076923076925</v>
      </c>
      <c r="D4" s="4">
        <v>2.3229166666666665</v>
      </c>
      <c r="E4" s="3">
        <v>2.1323529411764706</v>
      </c>
      <c r="H4" s="96" t="s">
        <v>84</v>
      </c>
      <c r="I4" s="47">
        <v>5</v>
      </c>
      <c r="J4" s="48">
        <v>18</v>
      </c>
      <c r="K4" s="48">
        <v>9</v>
      </c>
      <c r="L4" s="48">
        <v>13</v>
      </c>
      <c r="M4" s="48">
        <v>23</v>
      </c>
      <c r="N4" s="48">
        <v>32</v>
      </c>
      <c r="O4" s="48">
        <v>86</v>
      </c>
      <c r="P4" s="48">
        <v>27</v>
      </c>
      <c r="Q4" s="48">
        <v>10</v>
      </c>
      <c r="R4" s="49">
        <v>13</v>
      </c>
      <c r="S4" s="47">
        <v>12</v>
      </c>
      <c r="T4" s="49">
        <v>105</v>
      </c>
      <c r="U4" s="47">
        <v>8</v>
      </c>
      <c r="V4" s="47">
        <v>29</v>
      </c>
      <c r="W4" s="47">
        <v>77</v>
      </c>
      <c r="X4" s="47">
        <v>7</v>
      </c>
      <c r="Y4" s="47">
        <v>24</v>
      </c>
      <c r="Z4" s="47">
        <v>15</v>
      </c>
      <c r="AA4" s="47">
        <v>7</v>
      </c>
      <c r="AB4" s="94">
        <v>2.0425271425271423</v>
      </c>
      <c r="AC4" s="57">
        <v>16</v>
      </c>
      <c r="AD4" s="57">
        <v>7</v>
      </c>
      <c r="AE4" s="57">
        <v>3</v>
      </c>
      <c r="AF4" s="57">
        <v>27</v>
      </c>
      <c r="AG4" s="57">
        <v>47</v>
      </c>
      <c r="AH4" s="57">
        <v>13</v>
      </c>
      <c r="AI4" s="57">
        <v>38</v>
      </c>
      <c r="AJ4" s="57">
        <v>17</v>
      </c>
      <c r="AK4" s="57">
        <v>7</v>
      </c>
      <c r="AL4" s="95">
        <v>2.2098992374727668</v>
      </c>
      <c r="AM4" s="57">
        <v>48</v>
      </c>
      <c r="AN4" s="57">
        <v>37</v>
      </c>
      <c r="AO4" s="57">
        <v>5</v>
      </c>
      <c r="AP4" s="57">
        <v>29</v>
      </c>
      <c r="AQ4" s="57">
        <v>21</v>
      </c>
      <c r="AR4" s="57">
        <v>9</v>
      </c>
      <c r="AS4" s="106">
        <v>1.9710491034020448</v>
      </c>
    </row>
    <row r="5" spans="2:45" ht="15.75" thickBot="1" x14ac:dyDescent="0.3">
      <c r="B5" s="5" t="s">
        <v>85</v>
      </c>
      <c r="C5" s="4">
        <v>1.8974358974358974</v>
      </c>
      <c r="D5" s="4">
        <v>2.0637254901960786</v>
      </c>
      <c r="E5" s="3">
        <v>1.8235294117647058</v>
      </c>
      <c r="H5" s="67" t="s">
        <v>129</v>
      </c>
      <c r="I5" s="108">
        <v>4.2735042735042736E-2</v>
      </c>
      <c r="J5" s="109">
        <v>0.15384615384615385</v>
      </c>
      <c r="K5" s="109">
        <v>7.6923076923076927E-2</v>
      </c>
      <c r="L5" s="109">
        <v>0.1111111111111111</v>
      </c>
      <c r="M5" s="109">
        <v>0.19658119658119658</v>
      </c>
      <c r="N5" s="109">
        <v>0.27350427350427353</v>
      </c>
      <c r="O5" s="109">
        <v>0.7350427350427351</v>
      </c>
      <c r="P5" s="109">
        <v>0.23076923076923078</v>
      </c>
      <c r="Q5" s="109">
        <v>8.5470085470085472E-2</v>
      </c>
      <c r="R5" s="110">
        <v>0.1111111111111111</v>
      </c>
      <c r="S5" s="108">
        <v>0.10256410256410256</v>
      </c>
      <c r="T5" s="110">
        <v>0.89743589743589747</v>
      </c>
      <c r="U5" s="111">
        <v>6.8376068376068383E-2</v>
      </c>
      <c r="V5" s="111">
        <v>0.24786324786324787</v>
      </c>
      <c r="W5" s="111">
        <v>0.65811965811965811</v>
      </c>
      <c r="X5" s="111">
        <v>5.9829059829059832E-2</v>
      </c>
      <c r="Y5" s="111">
        <v>0.20512820512820512</v>
      </c>
      <c r="Z5" s="111">
        <v>0.12820512820512819</v>
      </c>
      <c r="AA5" s="111">
        <v>5.9829059829059832E-2</v>
      </c>
      <c r="AB5" s="107"/>
      <c r="AC5" s="111">
        <v>0.13675213675213677</v>
      </c>
      <c r="AD5" s="111">
        <v>5.9829059829059832E-2</v>
      </c>
      <c r="AE5" s="111">
        <v>2.564102564102564E-2</v>
      </c>
      <c r="AF5" s="111">
        <v>0.23076923076923078</v>
      </c>
      <c r="AG5" s="111">
        <v>0.40170940170940173</v>
      </c>
      <c r="AH5" s="111">
        <v>0.1111111111111111</v>
      </c>
      <c r="AI5" s="111">
        <v>0.3247863247863248</v>
      </c>
      <c r="AJ5" s="111">
        <v>0.14529914529914531</v>
      </c>
      <c r="AK5" s="111">
        <v>5.9829059829059832E-2</v>
      </c>
      <c r="AL5" s="107"/>
      <c r="AM5" s="111">
        <v>0.41025641025641024</v>
      </c>
      <c r="AN5" s="111">
        <v>0.31623931623931623</v>
      </c>
      <c r="AO5" s="111">
        <v>4.2735042735042736E-2</v>
      </c>
      <c r="AP5" s="111">
        <v>0.24786324786324787</v>
      </c>
      <c r="AQ5" s="111">
        <v>0.17948717948717949</v>
      </c>
      <c r="AR5" s="111">
        <v>7.6923076923076927E-2</v>
      </c>
      <c r="AS5" s="107"/>
    </row>
    <row r="6" spans="2:45" ht="15.75" thickBot="1" x14ac:dyDescent="0.3">
      <c r="B6" s="72" t="s">
        <v>84</v>
      </c>
      <c r="C6" s="73">
        <v>2.0425271425271423</v>
      </c>
      <c r="D6" s="73">
        <v>2.2098992374727668</v>
      </c>
      <c r="E6" s="74">
        <v>1.9710491034020448</v>
      </c>
      <c r="F6" s="93">
        <v>2.0744918278006499</v>
      </c>
      <c r="G6" t="s">
        <v>123</v>
      </c>
    </row>
    <row r="7" spans="2:45" ht="15.75" thickBot="1" x14ac:dyDescent="0.3"/>
    <row r="8" spans="2:45" x14ac:dyDescent="0.25">
      <c r="B8" s="81" t="s">
        <v>131</v>
      </c>
      <c r="C8" s="17" t="s">
        <v>13</v>
      </c>
      <c r="D8" s="17" t="s">
        <v>14</v>
      </c>
      <c r="E8" s="16" t="s">
        <v>15</v>
      </c>
      <c r="H8" s="100" t="s">
        <v>131</v>
      </c>
      <c r="I8" s="101"/>
      <c r="J8" s="68"/>
      <c r="K8" s="68"/>
      <c r="L8" s="68" t="s">
        <v>10</v>
      </c>
      <c r="M8" s="68"/>
      <c r="N8" s="68"/>
      <c r="O8" s="68"/>
      <c r="P8" s="68"/>
      <c r="Q8" s="68"/>
      <c r="R8" s="68"/>
      <c r="S8" s="101" t="s">
        <v>122</v>
      </c>
      <c r="T8" s="69"/>
      <c r="U8" s="101"/>
      <c r="V8" s="102"/>
      <c r="W8" s="102" t="s">
        <v>13</v>
      </c>
      <c r="X8" s="68" t="s">
        <v>9</v>
      </c>
      <c r="Y8" s="68"/>
      <c r="Z8" s="68"/>
      <c r="AA8" s="68"/>
      <c r="AB8" s="68"/>
      <c r="AC8" s="101"/>
      <c r="AD8" s="102" t="s">
        <v>14</v>
      </c>
      <c r="AE8" s="68" t="s">
        <v>8</v>
      </c>
      <c r="AF8" s="68"/>
      <c r="AG8" s="68"/>
      <c r="AH8" s="68"/>
      <c r="AI8" s="68"/>
      <c r="AJ8" s="68"/>
      <c r="AK8" s="68"/>
      <c r="AL8" s="69"/>
      <c r="AM8" s="103" t="s">
        <v>15</v>
      </c>
      <c r="AN8" s="68" t="s">
        <v>7</v>
      </c>
      <c r="AO8" s="68"/>
      <c r="AP8" s="68"/>
      <c r="AQ8" s="68"/>
      <c r="AR8" s="68"/>
      <c r="AS8" s="24"/>
    </row>
    <row r="9" spans="2:45" ht="16.5" thickBot="1" x14ac:dyDescent="0.3">
      <c r="B9" s="5" t="s">
        <v>86</v>
      </c>
      <c r="C9" s="4">
        <v>1.6798245614035088</v>
      </c>
      <c r="D9" s="4">
        <v>2.0247747747747749</v>
      </c>
      <c r="E9" s="3">
        <v>1.703125</v>
      </c>
      <c r="H9" s="104"/>
      <c r="I9" s="84">
        <v>1</v>
      </c>
      <c r="J9" s="85">
        <v>2</v>
      </c>
      <c r="K9" s="85">
        <v>3</v>
      </c>
      <c r="L9" s="85">
        <v>4</v>
      </c>
      <c r="M9" s="85">
        <v>5</v>
      </c>
      <c r="N9" s="85">
        <v>6</v>
      </c>
      <c r="O9" s="85">
        <v>7</v>
      </c>
      <c r="P9" s="85">
        <v>8</v>
      </c>
      <c r="Q9" s="85">
        <v>9</v>
      </c>
      <c r="R9" s="85">
        <v>10</v>
      </c>
      <c r="S9" s="82">
        <v>1</v>
      </c>
      <c r="T9" s="83">
        <v>2</v>
      </c>
      <c r="U9" s="13">
        <v>1</v>
      </c>
      <c r="V9" s="12">
        <v>2</v>
      </c>
      <c r="W9" s="11">
        <v>3</v>
      </c>
      <c r="X9" s="11">
        <v>4</v>
      </c>
      <c r="Y9" s="10">
        <v>5</v>
      </c>
      <c r="Z9" s="10">
        <v>6</v>
      </c>
      <c r="AA9" s="14">
        <v>7</v>
      </c>
      <c r="AB9" s="62" t="s">
        <v>16</v>
      </c>
      <c r="AC9" s="29">
        <v>1</v>
      </c>
      <c r="AD9" s="12">
        <v>2</v>
      </c>
      <c r="AE9" s="11">
        <v>3</v>
      </c>
      <c r="AF9" s="11">
        <v>4</v>
      </c>
      <c r="AG9" s="11">
        <v>5</v>
      </c>
      <c r="AH9" s="11">
        <v>6</v>
      </c>
      <c r="AI9" s="10">
        <v>7</v>
      </c>
      <c r="AJ9" s="10">
        <v>8</v>
      </c>
      <c r="AK9" s="10">
        <v>9</v>
      </c>
      <c r="AL9" s="37" t="s">
        <v>16</v>
      </c>
      <c r="AM9" s="13">
        <v>1</v>
      </c>
      <c r="AN9" s="11">
        <v>2</v>
      </c>
      <c r="AO9" s="11">
        <v>3</v>
      </c>
      <c r="AP9" s="10">
        <v>4</v>
      </c>
      <c r="AQ9" s="10">
        <v>5</v>
      </c>
      <c r="AR9" s="63">
        <v>6</v>
      </c>
      <c r="AS9" s="105" t="s">
        <v>16</v>
      </c>
    </row>
    <row r="10" spans="2:45" ht="15.75" thickBot="1" x14ac:dyDescent="0.3">
      <c r="B10" s="5" t="s">
        <v>87</v>
      </c>
      <c r="C10" s="4">
        <v>1.5384615384615385</v>
      </c>
      <c r="D10" s="4">
        <v>1.8072916666666665</v>
      </c>
      <c r="E10" s="3"/>
      <c r="H10" s="96" t="s">
        <v>128</v>
      </c>
      <c r="I10" s="47">
        <v>26</v>
      </c>
      <c r="J10" s="48">
        <v>14</v>
      </c>
      <c r="K10" s="48">
        <v>6</v>
      </c>
      <c r="L10" s="48">
        <v>8</v>
      </c>
      <c r="M10" s="48">
        <v>23</v>
      </c>
      <c r="N10" s="48">
        <v>30</v>
      </c>
      <c r="O10" s="48">
        <v>69</v>
      </c>
      <c r="P10" s="48">
        <v>33</v>
      </c>
      <c r="Q10" s="48">
        <v>21</v>
      </c>
      <c r="R10" s="49">
        <v>3</v>
      </c>
      <c r="S10" s="47">
        <v>15</v>
      </c>
      <c r="T10" s="49">
        <v>100</v>
      </c>
      <c r="U10" s="47">
        <v>11</v>
      </c>
      <c r="V10" s="47">
        <v>56</v>
      </c>
      <c r="W10" s="47">
        <v>89</v>
      </c>
      <c r="X10" s="47">
        <v>4</v>
      </c>
      <c r="Y10" s="47">
        <v>2</v>
      </c>
      <c r="Z10" s="47">
        <v>0</v>
      </c>
      <c r="AA10" s="47">
        <v>3</v>
      </c>
      <c r="AB10" s="94">
        <v>1.6539586144849305</v>
      </c>
      <c r="AC10" s="57">
        <v>36</v>
      </c>
      <c r="AD10" s="57">
        <v>4</v>
      </c>
      <c r="AE10" s="57">
        <v>16</v>
      </c>
      <c r="AF10" s="57">
        <v>32</v>
      </c>
      <c r="AG10" s="57">
        <v>38</v>
      </c>
      <c r="AH10" s="57">
        <v>9</v>
      </c>
      <c r="AI10" s="57">
        <v>32</v>
      </c>
      <c r="AJ10" s="57">
        <v>5</v>
      </c>
      <c r="AK10" s="57">
        <v>0</v>
      </c>
      <c r="AL10" s="95">
        <v>1.9424348455598457</v>
      </c>
      <c r="AM10" s="57">
        <v>31</v>
      </c>
      <c r="AN10" s="57">
        <v>27</v>
      </c>
      <c r="AO10" s="57">
        <v>1</v>
      </c>
      <c r="AP10" s="57">
        <v>7</v>
      </c>
      <c r="AQ10" s="57">
        <v>8</v>
      </c>
      <c r="AR10" s="57">
        <v>10</v>
      </c>
      <c r="AS10" s="106">
        <v>1.7598958333333332</v>
      </c>
    </row>
    <row r="11" spans="2:45" ht="15.75" thickBot="1" x14ac:dyDescent="0.3">
      <c r="B11" s="5" t="s">
        <v>88</v>
      </c>
      <c r="C11" s="4">
        <v>1.7435897435897436</v>
      </c>
      <c r="D11" s="4">
        <v>1.9952380952380955</v>
      </c>
      <c r="E11" s="3">
        <v>1.8166666666666667</v>
      </c>
      <c r="H11" s="67" t="s">
        <v>129</v>
      </c>
      <c r="I11" s="108">
        <v>0.22222222222222221</v>
      </c>
      <c r="J11" s="109">
        <v>0.11965811965811966</v>
      </c>
      <c r="K11" s="109">
        <v>5.128205128205128E-2</v>
      </c>
      <c r="L11" s="109">
        <v>6.8376068376068383E-2</v>
      </c>
      <c r="M11" s="109">
        <v>0.19658119658119658</v>
      </c>
      <c r="N11" s="109">
        <v>0.25641025641025639</v>
      </c>
      <c r="O11" s="109">
        <v>0.58974358974358976</v>
      </c>
      <c r="P11" s="109">
        <v>0.28205128205128205</v>
      </c>
      <c r="Q11" s="109">
        <v>0.17948717948717949</v>
      </c>
      <c r="R11" s="110">
        <v>2.564102564102564E-2</v>
      </c>
      <c r="S11" s="108">
        <v>0.12820512820512819</v>
      </c>
      <c r="T11" s="110">
        <v>0.85470085470085466</v>
      </c>
      <c r="U11" s="111">
        <v>9.4017094017094016E-2</v>
      </c>
      <c r="V11" s="111">
        <v>0.47863247863247865</v>
      </c>
      <c r="W11" s="111">
        <v>0.76068376068376065</v>
      </c>
      <c r="X11" s="111">
        <v>3.4188034188034191E-2</v>
      </c>
      <c r="Y11" s="111">
        <v>1.7094017094017096E-2</v>
      </c>
      <c r="Z11" s="111">
        <v>0</v>
      </c>
      <c r="AA11" s="111">
        <v>2.564102564102564E-2</v>
      </c>
      <c r="AB11" s="107"/>
      <c r="AC11" s="111">
        <v>0.30769230769230771</v>
      </c>
      <c r="AD11" s="111">
        <v>3.4188034188034191E-2</v>
      </c>
      <c r="AE11" s="111">
        <v>0.13675213675213677</v>
      </c>
      <c r="AF11" s="111">
        <v>0.27350427350427353</v>
      </c>
      <c r="AG11" s="111">
        <v>0.3247863247863248</v>
      </c>
      <c r="AH11" s="111">
        <v>7.6923076923076927E-2</v>
      </c>
      <c r="AI11" s="111">
        <v>0.27350427350427353</v>
      </c>
      <c r="AJ11" s="111">
        <v>4.2735042735042736E-2</v>
      </c>
      <c r="AK11" s="111">
        <v>0</v>
      </c>
      <c r="AL11" s="107"/>
      <c r="AM11" s="111">
        <v>0.39743589743589741</v>
      </c>
      <c r="AN11" s="111">
        <v>0.34615384615384615</v>
      </c>
      <c r="AO11" s="111">
        <v>1.282051282051282E-2</v>
      </c>
      <c r="AP11" s="111">
        <v>8.9743589743589744E-2</v>
      </c>
      <c r="AQ11" s="111">
        <v>0.10256410256410256</v>
      </c>
      <c r="AR11" s="111">
        <v>0.12820512820512819</v>
      </c>
      <c r="AS11" s="107"/>
    </row>
    <row r="12" spans="2:45" ht="15.75" thickBot="1" x14ac:dyDescent="0.3">
      <c r="B12" s="72" t="s">
        <v>84</v>
      </c>
      <c r="C12" s="73">
        <v>1.6539586144849305</v>
      </c>
      <c r="D12" s="73">
        <v>1.9424348455598457</v>
      </c>
      <c r="E12" s="74">
        <v>1.7598958333333332</v>
      </c>
      <c r="F12" s="93">
        <v>1.78542976445937</v>
      </c>
      <c r="G12" t="s">
        <v>125</v>
      </c>
    </row>
    <row r="13" spans="2:45" ht="15.75" thickBot="1" x14ac:dyDescent="0.3"/>
    <row r="14" spans="2:45" x14ac:dyDescent="0.25">
      <c r="B14" s="81" t="s">
        <v>132</v>
      </c>
      <c r="C14" s="17" t="s">
        <v>13</v>
      </c>
      <c r="D14" s="17" t="s">
        <v>14</v>
      </c>
      <c r="E14" s="16" t="s">
        <v>15</v>
      </c>
      <c r="H14" s="100" t="s">
        <v>132</v>
      </c>
      <c r="I14" s="101"/>
      <c r="J14" s="68"/>
      <c r="K14" s="68"/>
      <c r="L14" s="68" t="s">
        <v>10</v>
      </c>
      <c r="M14" s="68"/>
      <c r="N14" s="68"/>
      <c r="O14" s="68"/>
      <c r="P14" s="68"/>
      <c r="Q14" s="68"/>
      <c r="R14" s="68"/>
      <c r="S14" s="101" t="s">
        <v>122</v>
      </c>
      <c r="T14" s="69"/>
      <c r="U14" s="101"/>
      <c r="V14" s="102"/>
      <c r="W14" s="102" t="s">
        <v>13</v>
      </c>
      <c r="X14" s="68" t="s">
        <v>9</v>
      </c>
      <c r="Y14" s="68"/>
      <c r="Z14" s="68"/>
      <c r="AA14" s="68"/>
      <c r="AB14" s="68"/>
      <c r="AC14" s="101"/>
      <c r="AD14" s="102" t="s">
        <v>14</v>
      </c>
      <c r="AE14" s="68" t="s">
        <v>8</v>
      </c>
      <c r="AF14" s="68"/>
      <c r="AG14" s="68"/>
      <c r="AH14" s="68"/>
      <c r="AI14" s="68"/>
      <c r="AJ14" s="68"/>
      <c r="AK14" s="68"/>
      <c r="AL14" s="69"/>
      <c r="AM14" s="103" t="s">
        <v>15</v>
      </c>
      <c r="AN14" s="68" t="s">
        <v>7</v>
      </c>
      <c r="AO14" s="68"/>
      <c r="AP14" s="68"/>
      <c r="AQ14" s="68"/>
      <c r="AR14" s="68"/>
      <c r="AS14" s="24"/>
    </row>
    <row r="15" spans="2:45" ht="16.5" thickBot="1" x14ac:dyDescent="0.3">
      <c r="B15" s="5" t="s">
        <v>1</v>
      </c>
      <c r="C15" s="4">
        <v>2.4777777777777783</v>
      </c>
      <c r="D15" s="4">
        <v>2.4814814814814814</v>
      </c>
      <c r="E15" s="3">
        <v>2.2261904761904763</v>
      </c>
      <c r="H15" s="104"/>
      <c r="I15" s="84">
        <v>1</v>
      </c>
      <c r="J15" s="85">
        <v>2</v>
      </c>
      <c r="K15" s="85">
        <v>3</v>
      </c>
      <c r="L15" s="85">
        <v>4</v>
      </c>
      <c r="M15" s="85">
        <v>5</v>
      </c>
      <c r="N15" s="85">
        <v>6</v>
      </c>
      <c r="O15" s="85">
        <v>7</v>
      </c>
      <c r="P15" s="85">
        <v>8</v>
      </c>
      <c r="Q15" s="85">
        <v>9</v>
      </c>
      <c r="R15" s="85">
        <v>10</v>
      </c>
      <c r="S15" s="82">
        <v>1</v>
      </c>
      <c r="T15" s="83">
        <v>2</v>
      </c>
      <c r="U15" s="13">
        <v>1</v>
      </c>
      <c r="V15" s="12">
        <v>2</v>
      </c>
      <c r="W15" s="11">
        <v>3</v>
      </c>
      <c r="X15" s="11">
        <v>4</v>
      </c>
      <c r="Y15" s="10">
        <v>5</v>
      </c>
      <c r="Z15" s="10">
        <v>6</v>
      </c>
      <c r="AA15" s="14">
        <v>7</v>
      </c>
      <c r="AB15" s="62" t="s">
        <v>16</v>
      </c>
      <c r="AC15" s="29">
        <v>1</v>
      </c>
      <c r="AD15" s="12">
        <v>2</v>
      </c>
      <c r="AE15" s="11">
        <v>3</v>
      </c>
      <c r="AF15" s="11">
        <v>4</v>
      </c>
      <c r="AG15" s="11">
        <v>5</v>
      </c>
      <c r="AH15" s="11">
        <v>6</v>
      </c>
      <c r="AI15" s="10">
        <v>7</v>
      </c>
      <c r="AJ15" s="10">
        <v>8</v>
      </c>
      <c r="AK15" s="10">
        <v>9</v>
      </c>
      <c r="AL15" s="37" t="s">
        <v>16</v>
      </c>
      <c r="AM15" s="13">
        <v>1</v>
      </c>
      <c r="AN15" s="11">
        <v>2</v>
      </c>
      <c r="AO15" s="11">
        <v>3</v>
      </c>
      <c r="AP15" s="10">
        <v>4</v>
      </c>
      <c r="AQ15" s="10">
        <v>5</v>
      </c>
      <c r="AR15" s="63">
        <v>6</v>
      </c>
      <c r="AS15" s="105" t="s">
        <v>16</v>
      </c>
    </row>
    <row r="16" spans="2:45" ht="15.75" thickBot="1" x14ac:dyDescent="0.3">
      <c r="B16" s="5" t="s">
        <v>78</v>
      </c>
      <c r="C16" s="4">
        <v>2.5111111111111111</v>
      </c>
      <c r="D16" s="4">
        <v>2.4814814814814814</v>
      </c>
      <c r="E16" s="3">
        <v>2.2962962962962963</v>
      </c>
      <c r="H16" s="96" t="s">
        <v>128</v>
      </c>
      <c r="I16" s="47">
        <v>5</v>
      </c>
      <c r="J16" s="48">
        <v>12</v>
      </c>
      <c r="K16" s="48">
        <v>6</v>
      </c>
      <c r="L16" s="48">
        <v>6</v>
      </c>
      <c r="M16" s="48">
        <v>15</v>
      </c>
      <c r="N16" s="48">
        <v>22</v>
      </c>
      <c r="O16" s="48">
        <v>57</v>
      </c>
      <c r="P16" s="48">
        <v>25</v>
      </c>
      <c r="Q16" s="48">
        <v>12</v>
      </c>
      <c r="R16" s="49">
        <v>8</v>
      </c>
      <c r="S16" s="47">
        <v>6</v>
      </c>
      <c r="T16" s="49">
        <v>84</v>
      </c>
      <c r="U16" s="47">
        <v>4</v>
      </c>
      <c r="V16" s="47">
        <v>15</v>
      </c>
      <c r="W16" s="47">
        <v>46</v>
      </c>
      <c r="X16" s="47">
        <v>1</v>
      </c>
      <c r="Y16" s="47">
        <v>38</v>
      </c>
      <c r="Z16" s="47">
        <v>10</v>
      </c>
      <c r="AA16" s="47">
        <v>13</v>
      </c>
      <c r="AB16" s="94">
        <v>2.3685185185185187</v>
      </c>
      <c r="AC16" s="57">
        <v>15</v>
      </c>
      <c r="AD16" s="57">
        <v>2</v>
      </c>
      <c r="AE16" s="57">
        <v>7</v>
      </c>
      <c r="AF16" s="57">
        <v>29</v>
      </c>
      <c r="AG16" s="57">
        <v>16</v>
      </c>
      <c r="AH16" s="57">
        <v>4</v>
      </c>
      <c r="AI16" s="57">
        <v>41</v>
      </c>
      <c r="AJ16" s="57">
        <v>17</v>
      </c>
      <c r="AK16" s="57">
        <v>4</v>
      </c>
      <c r="AL16" s="95">
        <v>2.3573124406457739</v>
      </c>
      <c r="AM16" s="57">
        <v>21</v>
      </c>
      <c r="AN16" s="57">
        <v>31</v>
      </c>
      <c r="AO16" s="57">
        <v>1</v>
      </c>
      <c r="AP16" s="57">
        <v>21</v>
      </c>
      <c r="AQ16" s="57">
        <v>17</v>
      </c>
      <c r="AR16" s="57">
        <v>0</v>
      </c>
      <c r="AS16" s="106">
        <v>2.1741622574955906</v>
      </c>
    </row>
    <row r="17" spans="2:45" ht="15.75" thickBot="1" x14ac:dyDescent="0.3">
      <c r="B17" s="5" t="s">
        <v>85</v>
      </c>
      <c r="C17" s="4">
        <v>2.1166666666666667</v>
      </c>
      <c r="D17" s="4">
        <v>2.1089743589743586</v>
      </c>
      <c r="E17" s="3">
        <v>2</v>
      </c>
      <c r="H17" s="67" t="s">
        <v>129</v>
      </c>
      <c r="I17" s="108">
        <v>5.5555555555555552E-2</v>
      </c>
      <c r="J17" s="109">
        <v>0.13333333333333333</v>
      </c>
      <c r="K17" s="109">
        <v>6.6666666666666666E-2</v>
      </c>
      <c r="L17" s="109">
        <v>6.6666666666666666E-2</v>
      </c>
      <c r="M17" s="109">
        <v>0.16666666666666666</v>
      </c>
      <c r="N17" s="109">
        <v>0.24444444444444444</v>
      </c>
      <c r="O17" s="109">
        <v>0.6333333333333333</v>
      </c>
      <c r="P17" s="109">
        <v>0.27777777777777779</v>
      </c>
      <c r="Q17" s="109">
        <v>0.13333333333333333</v>
      </c>
      <c r="R17" s="110">
        <v>8.8888888888888892E-2</v>
      </c>
      <c r="S17" s="108">
        <v>6.6666666666666666E-2</v>
      </c>
      <c r="T17" s="110">
        <v>0.93333333333333335</v>
      </c>
      <c r="U17" s="111">
        <v>4.4444444444444446E-2</v>
      </c>
      <c r="V17" s="111">
        <v>0.16666666666666666</v>
      </c>
      <c r="W17" s="111">
        <v>0.51111111111111107</v>
      </c>
      <c r="X17" s="111">
        <v>1.1111111111111112E-2</v>
      </c>
      <c r="Y17" s="111">
        <v>0.42222222222222222</v>
      </c>
      <c r="Z17" s="111">
        <v>0.1111111111111111</v>
      </c>
      <c r="AA17" s="111">
        <v>0.14444444444444443</v>
      </c>
      <c r="AB17" s="107"/>
      <c r="AC17" s="111">
        <v>0.16666666666666666</v>
      </c>
      <c r="AD17" s="111">
        <v>2.2222222222222223E-2</v>
      </c>
      <c r="AE17" s="111">
        <v>7.7777777777777779E-2</v>
      </c>
      <c r="AF17" s="111">
        <v>0.32222222222222224</v>
      </c>
      <c r="AG17" s="111">
        <v>0.17777777777777778</v>
      </c>
      <c r="AH17" s="111">
        <v>4.4444444444444446E-2</v>
      </c>
      <c r="AI17" s="111">
        <v>0.45555555555555555</v>
      </c>
      <c r="AJ17" s="111">
        <v>0.18888888888888888</v>
      </c>
      <c r="AK17" s="111">
        <v>4.4444444444444446E-2</v>
      </c>
      <c r="AL17" s="107"/>
      <c r="AM17" s="111">
        <v>0.23333333333333334</v>
      </c>
      <c r="AN17" s="111">
        <v>0.34444444444444444</v>
      </c>
      <c r="AO17" s="111">
        <v>1.1111111111111112E-2</v>
      </c>
      <c r="AP17" s="111">
        <v>0.23333333333333334</v>
      </c>
      <c r="AQ17" s="111">
        <v>0.18888888888888888</v>
      </c>
      <c r="AR17" s="111">
        <v>0</v>
      </c>
      <c r="AS17" s="107"/>
    </row>
    <row r="18" spans="2:45" ht="15.75" thickBot="1" x14ac:dyDescent="0.3">
      <c r="B18" s="72" t="s">
        <v>84</v>
      </c>
      <c r="C18" s="73">
        <v>2.3685185185185187</v>
      </c>
      <c r="D18" s="73">
        <v>2.3573124406457739</v>
      </c>
      <c r="E18" s="74">
        <v>2.1741622574955906</v>
      </c>
      <c r="F18" s="93">
        <v>2.2999977388866277</v>
      </c>
      <c r="G18" t="s">
        <v>124</v>
      </c>
    </row>
    <row r="19" spans="2:45" ht="15.75" thickBot="1" x14ac:dyDescent="0.3"/>
    <row r="20" spans="2:45" x14ac:dyDescent="0.25">
      <c r="B20" s="81" t="s">
        <v>133</v>
      </c>
      <c r="C20" s="17" t="s">
        <v>13</v>
      </c>
      <c r="D20" s="17" t="s">
        <v>14</v>
      </c>
      <c r="E20" s="16" t="s">
        <v>15</v>
      </c>
      <c r="H20" s="100" t="s">
        <v>133</v>
      </c>
      <c r="I20" s="101"/>
      <c r="J20" s="68"/>
      <c r="K20" s="68"/>
      <c r="L20" s="68" t="s">
        <v>10</v>
      </c>
      <c r="M20" s="68"/>
      <c r="N20" s="68"/>
      <c r="O20" s="68"/>
      <c r="P20" s="68"/>
      <c r="Q20" s="68"/>
      <c r="R20" s="68"/>
      <c r="S20" s="101" t="s">
        <v>122</v>
      </c>
      <c r="T20" s="69"/>
      <c r="U20" s="101"/>
      <c r="V20" s="102"/>
      <c r="W20" s="102" t="s">
        <v>13</v>
      </c>
      <c r="X20" s="68" t="s">
        <v>9</v>
      </c>
      <c r="Y20" s="68"/>
      <c r="Z20" s="68"/>
      <c r="AA20" s="68"/>
      <c r="AB20" s="68"/>
      <c r="AC20" s="101"/>
      <c r="AD20" s="102" t="s">
        <v>14</v>
      </c>
      <c r="AE20" s="68" t="s">
        <v>8</v>
      </c>
      <c r="AF20" s="68"/>
      <c r="AG20" s="68"/>
      <c r="AH20" s="68"/>
      <c r="AI20" s="68"/>
      <c r="AJ20" s="68"/>
      <c r="AK20" s="68"/>
      <c r="AL20" s="69"/>
      <c r="AM20" s="103" t="s">
        <v>15</v>
      </c>
      <c r="AN20" s="68" t="s">
        <v>7</v>
      </c>
      <c r="AO20" s="68"/>
      <c r="AP20" s="68"/>
      <c r="AQ20" s="68"/>
      <c r="AR20" s="68"/>
      <c r="AS20" s="24"/>
    </row>
    <row r="21" spans="2:45" ht="16.5" thickBot="1" x14ac:dyDescent="0.3">
      <c r="B21" s="5" t="s">
        <v>86</v>
      </c>
      <c r="C21" s="4">
        <v>1.8777777777777775</v>
      </c>
      <c r="D21" s="4">
        <v>2</v>
      </c>
      <c r="E21" s="3">
        <v>1.9074074074074074</v>
      </c>
      <c r="H21" s="104"/>
      <c r="I21" s="84">
        <v>1</v>
      </c>
      <c r="J21" s="85">
        <v>2</v>
      </c>
      <c r="K21" s="85">
        <v>3</v>
      </c>
      <c r="L21" s="85">
        <v>4</v>
      </c>
      <c r="M21" s="85">
        <v>5</v>
      </c>
      <c r="N21" s="85">
        <v>6</v>
      </c>
      <c r="O21" s="85">
        <v>7</v>
      </c>
      <c r="P21" s="85">
        <v>8</v>
      </c>
      <c r="Q21" s="85">
        <v>9</v>
      </c>
      <c r="R21" s="85">
        <v>10</v>
      </c>
      <c r="S21" s="82">
        <v>1</v>
      </c>
      <c r="T21" s="83">
        <v>2</v>
      </c>
      <c r="U21" s="13">
        <v>1</v>
      </c>
      <c r="V21" s="12">
        <v>2</v>
      </c>
      <c r="W21" s="11">
        <v>3</v>
      </c>
      <c r="X21" s="11">
        <v>4</v>
      </c>
      <c r="Y21" s="10">
        <v>5</v>
      </c>
      <c r="Z21" s="10">
        <v>6</v>
      </c>
      <c r="AA21" s="14">
        <v>7</v>
      </c>
      <c r="AB21" s="62" t="s">
        <v>16</v>
      </c>
      <c r="AC21" s="29">
        <v>1</v>
      </c>
      <c r="AD21" s="12">
        <v>2</v>
      </c>
      <c r="AE21" s="11">
        <v>3</v>
      </c>
      <c r="AF21" s="11">
        <v>4</v>
      </c>
      <c r="AG21" s="11">
        <v>5</v>
      </c>
      <c r="AH21" s="11">
        <v>6</v>
      </c>
      <c r="AI21" s="10">
        <v>7</v>
      </c>
      <c r="AJ21" s="10">
        <v>8</v>
      </c>
      <c r="AK21" s="10">
        <v>9</v>
      </c>
      <c r="AL21" s="37" t="s">
        <v>16</v>
      </c>
      <c r="AM21" s="13">
        <v>1</v>
      </c>
      <c r="AN21" s="11">
        <v>2</v>
      </c>
      <c r="AO21" s="11">
        <v>3</v>
      </c>
      <c r="AP21" s="10">
        <v>4</v>
      </c>
      <c r="AQ21" s="10">
        <v>5</v>
      </c>
      <c r="AR21" s="63">
        <v>6</v>
      </c>
      <c r="AS21" s="105" t="s">
        <v>16</v>
      </c>
    </row>
    <row r="22" spans="2:45" ht="15.75" thickBot="1" x14ac:dyDescent="0.3">
      <c r="B22" s="5" t="s">
        <v>87</v>
      </c>
      <c r="C22" s="4">
        <v>2</v>
      </c>
      <c r="D22" s="4">
        <v>2.1333333333333333</v>
      </c>
      <c r="E22" s="3"/>
      <c r="H22" s="96" t="s">
        <v>128</v>
      </c>
      <c r="I22" s="47">
        <v>14</v>
      </c>
      <c r="J22" s="48">
        <v>11</v>
      </c>
      <c r="K22" s="48">
        <v>8</v>
      </c>
      <c r="L22" s="48">
        <v>8</v>
      </c>
      <c r="M22" s="48">
        <v>8</v>
      </c>
      <c r="N22" s="48">
        <v>7</v>
      </c>
      <c r="O22" s="48">
        <v>46</v>
      </c>
      <c r="P22" s="48">
        <v>27</v>
      </c>
      <c r="Q22" s="48">
        <v>19</v>
      </c>
      <c r="R22" s="49">
        <v>3</v>
      </c>
      <c r="S22" s="47">
        <v>12</v>
      </c>
      <c r="T22" s="49">
        <v>78</v>
      </c>
      <c r="U22" s="47">
        <v>0</v>
      </c>
      <c r="V22" s="47">
        <v>26</v>
      </c>
      <c r="W22" s="47">
        <v>60</v>
      </c>
      <c r="X22" s="47">
        <v>7</v>
      </c>
      <c r="Y22" s="47">
        <v>16</v>
      </c>
      <c r="Z22" s="47">
        <v>2</v>
      </c>
      <c r="AA22" s="47">
        <v>5</v>
      </c>
      <c r="AB22" s="94">
        <v>1.9648148148148146</v>
      </c>
      <c r="AC22" s="57">
        <v>19</v>
      </c>
      <c r="AD22" s="57">
        <v>2</v>
      </c>
      <c r="AE22" s="57">
        <v>13</v>
      </c>
      <c r="AF22" s="57">
        <v>16</v>
      </c>
      <c r="AG22" s="57">
        <v>30</v>
      </c>
      <c r="AH22" s="57">
        <v>5</v>
      </c>
      <c r="AI22" s="57">
        <v>27</v>
      </c>
      <c r="AJ22" s="57">
        <v>3</v>
      </c>
      <c r="AK22" s="57">
        <v>0</v>
      </c>
      <c r="AL22" s="95">
        <v>2.0629629629629629</v>
      </c>
      <c r="AM22" s="57">
        <v>13</v>
      </c>
      <c r="AN22" s="57">
        <v>18</v>
      </c>
      <c r="AO22" s="57">
        <v>2</v>
      </c>
      <c r="AP22" s="57">
        <v>5</v>
      </c>
      <c r="AQ22" s="57">
        <v>6</v>
      </c>
      <c r="AR22" s="57">
        <v>13</v>
      </c>
      <c r="AS22" s="106">
        <v>1.9428341384863124</v>
      </c>
    </row>
    <row r="23" spans="2:45" ht="15.75" thickBot="1" x14ac:dyDescent="0.3">
      <c r="B23" s="5" t="s">
        <v>88</v>
      </c>
      <c r="C23" s="4">
        <v>2.0166666666666666</v>
      </c>
      <c r="D23" s="4">
        <v>2.0555555555555554</v>
      </c>
      <c r="E23" s="3">
        <v>1.9782608695652173</v>
      </c>
      <c r="H23" s="67" t="s">
        <v>129</v>
      </c>
      <c r="I23" s="108">
        <v>0.15555555555555556</v>
      </c>
      <c r="J23" s="109">
        <v>0.12222222222222222</v>
      </c>
      <c r="K23" s="109">
        <v>8.8888888888888892E-2</v>
      </c>
      <c r="L23" s="109">
        <v>8.8888888888888892E-2</v>
      </c>
      <c r="M23" s="109">
        <v>8.8888888888888892E-2</v>
      </c>
      <c r="N23" s="109">
        <v>7.7777777777777779E-2</v>
      </c>
      <c r="O23" s="109">
        <v>0.51111111111111107</v>
      </c>
      <c r="P23" s="109">
        <v>0.3</v>
      </c>
      <c r="Q23" s="109">
        <v>0.21111111111111111</v>
      </c>
      <c r="R23" s="110">
        <v>3.3333333333333333E-2</v>
      </c>
      <c r="S23" s="108">
        <v>0.13333333333333333</v>
      </c>
      <c r="T23" s="110">
        <v>0.8666666666666667</v>
      </c>
      <c r="U23" s="111">
        <v>0</v>
      </c>
      <c r="V23" s="111">
        <v>0.28888888888888886</v>
      </c>
      <c r="W23" s="111">
        <v>0.66666666666666663</v>
      </c>
      <c r="X23" s="111">
        <v>7.7777777777777779E-2</v>
      </c>
      <c r="Y23" s="111">
        <v>0.17777777777777778</v>
      </c>
      <c r="Z23" s="111">
        <v>2.2222222222222223E-2</v>
      </c>
      <c r="AA23" s="111">
        <v>5.5555555555555552E-2</v>
      </c>
      <c r="AB23" s="107"/>
      <c r="AC23" s="111">
        <v>0.21111111111111111</v>
      </c>
      <c r="AD23" s="111">
        <v>2.2222222222222223E-2</v>
      </c>
      <c r="AE23" s="111">
        <v>0.14444444444444443</v>
      </c>
      <c r="AF23" s="111">
        <v>0.17777777777777778</v>
      </c>
      <c r="AG23" s="111">
        <v>0.33333333333333331</v>
      </c>
      <c r="AH23" s="111">
        <v>5.5555555555555552E-2</v>
      </c>
      <c r="AI23" s="111">
        <v>0.3</v>
      </c>
      <c r="AJ23" s="111">
        <v>3.3333333333333333E-2</v>
      </c>
      <c r="AK23" s="111">
        <v>0</v>
      </c>
      <c r="AL23" s="107"/>
      <c r="AM23" s="111">
        <v>0.21666666666666667</v>
      </c>
      <c r="AN23" s="111">
        <v>0.3</v>
      </c>
      <c r="AO23" s="111">
        <v>3.3333333333333333E-2</v>
      </c>
      <c r="AP23" s="111">
        <v>8.3333333333333329E-2</v>
      </c>
      <c r="AQ23" s="111">
        <v>0.1</v>
      </c>
      <c r="AR23" s="111">
        <v>0.21666666666666667</v>
      </c>
      <c r="AS23" s="107"/>
    </row>
    <row r="24" spans="2:45" ht="15.75" thickBot="1" x14ac:dyDescent="0.3">
      <c r="B24" s="72" t="s">
        <v>84</v>
      </c>
      <c r="C24" s="73">
        <v>1.9648148148148146</v>
      </c>
      <c r="D24" s="73">
        <v>2.0629629629629629</v>
      </c>
      <c r="E24" s="74">
        <v>1.9428341384863124</v>
      </c>
      <c r="F24" s="93">
        <v>1.99020397208803</v>
      </c>
      <c r="G24" t="s">
        <v>126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FDE9-F016-4B12-A3A8-749D1864CD79}">
  <dimension ref="L23"/>
  <sheetViews>
    <sheetView workbookViewId="0">
      <selection activeCell="V1" sqref="V1"/>
    </sheetView>
  </sheetViews>
  <sheetFormatPr defaultRowHeight="15" x14ac:dyDescent="0.25"/>
  <sheetData>
    <row r="23" spans="12:12" x14ac:dyDescent="0.25">
      <c r="L23" s="11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CZ 1st period</vt:lpstr>
      <vt:lpstr>AT 1st period</vt:lpstr>
      <vt:lpstr>CZ 2nd period</vt:lpstr>
      <vt:lpstr>AT 2nd period</vt:lpstr>
      <vt:lpstr>Final values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Chudoba</dc:creator>
  <cp:lastModifiedBy>Jen Chudoba</cp:lastModifiedBy>
  <dcterms:created xsi:type="dcterms:W3CDTF">2018-06-02T08:44:03Z</dcterms:created>
  <dcterms:modified xsi:type="dcterms:W3CDTF">2018-06-28T22:05:51Z</dcterms:modified>
</cp:coreProperties>
</file>